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LMA MARZO ANTIOQUIA" sheetId="1" r:id="rId4"/>
    <sheet state="hidden" name="CÁLCULO" sheetId="2" r:id="rId5"/>
    <sheet state="visible" name="PARA GIRO DIRECTO" sheetId="3" r:id="rId6"/>
    <sheet state="visible" name="Hoja1" sheetId="4" r:id="rId7"/>
    <sheet state="visible" name="Hoja2" sheetId="5" r:id="rId8"/>
    <sheet state="visible" name="Hoja3" sheetId="6" r:id="rId9"/>
    <sheet state="visible" name="Hoja4" sheetId="7" r:id="rId10"/>
    <sheet state="visible" name="Hoja5" sheetId="8" r:id="rId11"/>
  </sheets>
  <definedNames>
    <definedName hidden="1" localSheetId="0" name="_xlnm._FilterDatabase">'LMA MARZO ANTIOQUIA'!$A$7:$N$764</definedName>
    <definedName hidden="1" localSheetId="1" name="_xlnm._FilterDatabase">'CÁLCULO'!$A$2:$AA$759</definedName>
    <definedName hidden="1" localSheetId="2" name="_xlnm._FilterDatabase">'PARA GIRO DIRECTO'!$A$7:$AF$781</definedName>
  </definedNames>
  <calcPr/>
</workbook>
</file>

<file path=xl/sharedStrings.xml><?xml version="1.0" encoding="utf-8"?>
<sst xmlns="http://schemas.openxmlformats.org/spreadsheetml/2006/main" count="12410" uniqueCount="840">
  <si>
    <t>LIQUIDACION MENSUAL DE AFILIADOS POR EPS Y ENTIDAD TERRITORIAL PERIODO MARZO DE 2015</t>
  </si>
  <si>
    <t>Fecha de Publicación: MARZO DE 2015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</si>
  <si>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</si>
  <si>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</si>
  <si>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</si>
  <si>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</si>
  <si>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</si>
  <si>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</si>
  <si>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</si>
  <si>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CAJAS DE COMPENSACION FAMILIAR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</si>
  <si>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</si>
  <si>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</si>
  <si>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</si>
  <si>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</si>
  <si>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MARZO DE 2015</t>
  </si>
  <si>
    <t>05001</t>
  </si>
  <si>
    <t>ANTIOQUIA</t>
  </si>
  <si>
    <t>MEDELLIN</t>
  </si>
  <si>
    <t>CCF002</t>
  </si>
  <si>
    <t>COMFAMA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</si>
  <si>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</si>
  <si>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</si>
  <si>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</si>
  <si>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</si>
  <si>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</si>
  <si>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</si>
  <si>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</si>
  <si>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</si>
  <si>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</si>
  <si>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</si>
  <si>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</si>
  <si>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</si>
  <si>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</si>
  <si>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</si>
  <si>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</si>
  <si>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</si>
  <si>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</si>
  <si>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</si>
  <si>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</si>
  <si>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</si>
  <si>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</si>
  <si>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</si>
  <si>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</si>
  <si>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</si>
  <si>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</si>
  <si>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</si>
  <si>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</si>
  <si>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</si>
  <si>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</si>
  <si>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</si>
  <si>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</si>
  <si>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</si>
  <si>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</si>
  <si>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</si>
  <si>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ESS091</t>
  </si>
  <si>
    <t>ECOOPSOS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</si>
  <si>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</si>
  <si>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</si>
  <si>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</si>
  <si>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</si>
  <si>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</si>
  <si>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</si>
  <si>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</si>
  <si>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</si>
  <si>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</si>
  <si>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</si>
  <si>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</si>
  <si>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</si>
  <si>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</si>
  <si>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</si>
  <si>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</si>
  <si>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</si>
  <si>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</si>
  <si>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</si>
  <si>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</si>
  <si>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ESS002</t>
  </si>
  <si>
    <t>EMDISALUD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</si>
  <si>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</si>
  <si>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</si>
  <si>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</si>
  <si>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</si>
  <si>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</si>
  <si>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</si>
  <si>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</si>
  <si>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</si>
  <si>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</si>
  <si>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</si>
  <si>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</si>
  <si>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</si>
  <si>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</si>
  <si>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</si>
  <si>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</si>
  <si>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</si>
  <si>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</si>
  <si>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</si>
  <si>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</si>
  <si>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</si>
  <si>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</si>
  <si>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</si>
  <si>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</si>
  <si>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</si>
  <si>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</si>
  <si>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</si>
  <si>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</si>
  <si>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</si>
  <si>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</si>
  <si>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</si>
  <si>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</si>
  <si>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</si>
  <si>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</si>
  <si>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</si>
  <si>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</si>
  <si>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</si>
  <si>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</si>
  <si>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</si>
  <si>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</si>
  <si>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</si>
  <si>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</si>
  <si>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</si>
  <si>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</si>
  <si>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</si>
  <si>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</si>
  <si>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</si>
  <si>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</si>
  <si>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</si>
  <si>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</si>
  <si>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</si>
  <si>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</si>
  <si>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</si>
  <si>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</si>
  <si>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</si>
  <si>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</si>
  <si>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</si>
  <si>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</si>
  <si>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</si>
  <si>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</si>
  <si>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</si>
  <si>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</si>
  <si>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</si>
  <si>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</si>
  <si>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</si>
  <si>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</si>
  <si>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</si>
  <si>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</si>
  <si>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</si>
  <si>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</si>
  <si>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</si>
  <si>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</si>
  <si>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</si>
  <si>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</si>
  <si>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</si>
  <si>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</si>
  <si>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</si>
  <si>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</si>
  <si>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</si>
  <si>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</si>
  <si>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</si>
  <si>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</si>
  <si>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</si>
  <si>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</si>
  <si>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</si>
  <si>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</si>
  <si>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</si>
  <si>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</si>
  <si>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</si>
  <si>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</si>
  <si>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</si>
  <si>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</si>
  <si>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</si>
  <si>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</si>
  <si>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</si>
  <si>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</si>
  <si>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</si>
  <si>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</si>
  <si>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</si>
  <si>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</si>
  <si>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</si>
  <si>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</si>
  <si>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</si>
  <si>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ESS062</t>
  </si>
  <si>
    <t>ASMET SALUD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</si>
  <si>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</si>
  <si>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</si>
  <si>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</si>
  <si>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</si>
  <si>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</si>
  <si>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</si>
  <si>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</si>
  <si>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</si>
  <si>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</si>
  <si>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</si>
  <si>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</si>
  <si>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</si>
  <si>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</si>
  <si>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</si>
  <si>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</si>
  <si>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</si>
  <si>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</si>
  <si>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</si>
  <si>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</si>
  <si>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</si>
  <si>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</si>
  <si>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</si>
  <si>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</si>
  <si>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</si>
  <si>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</si>
  <si>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</si>
  <si>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</si>
  <si>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</si>
  <si>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</si>
  <si>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</si>
  <si>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</si>
  <si>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</si>
  <si>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</si>
  <si>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</si>
  <si>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</si>
  <si>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</si>
  <si>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</si>
  <si>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</si>
  <si>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</si>
  <si>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</si>
  <si>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</si>
  <si>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</si>
  <si>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</si>
  <si>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</si>
  <si>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</si>
  <si>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</si>
  <si>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</si>
  <si>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</si>
  <si>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</si>
  <si>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</si>
  <si>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</si>
  <si>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</si>
  <si>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</si>
  <si>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</si>
  <si>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</si>
  <si>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</si>
  <si>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</si>
  <si>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</si>
  <si>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</si>
  <si>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</si>
  <si>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</si>
  <si>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</si>
  <si>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</si>
  <si>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</si>
  <si>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</si>
  <si>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</si>
  <si>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</si>
  <si>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</si>
  <si>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</si>
  <si>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</si>
  <si>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</si>
  <si>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</si>
  <si>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</si>
  <si>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</si>
  <si>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EPSS33</t>
  </si>
  <si>
    <t>SALUDVIDA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</si>
  <si>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</si>
  <si>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</si>
  <si>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</si>
  <si>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</si>
  <si>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</si>
  <si>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</si>
  <si>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</si>
  <si>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</si>
  <si>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</si>
  <si>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</si>
  <si>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</si>
  <si>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</si>
  <si>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</si>
  <si>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</si>
  <si>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</si>
  <si>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</si>
  <si>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</si>
  <si>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</si>
  <si>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</si>
  <si>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</si>
  <si>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</si>
  <si>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</si>
  <si>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</si>
  <si>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</si>
  <si>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</si>
  <si>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</si>
  <si>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</si>
  <si>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</si>
  <si>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</si>
  <si>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</si>
  <si>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</si>
  <si>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</si>
  <si>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</si>
  <si>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</si>
  <si>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</si>
  <si>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</si>
  <si>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</si>
  <si>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</si>
  <si>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</si>
  <si>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</si>
  <si>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</si>
  <si>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</si>
  <si>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</si>
  <si>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</si>
  <si>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</si>
  <si>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</si>
  <si>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</si>
  <si>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</si>
  <si>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</si>
  <si>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</si>
  <si>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</si>
  <si>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</si>
  <si>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</si>
  <si>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</si>
  <si>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</si>
  <si>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</si>
  <si>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</si>
  <si>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</si>
  <si>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</si>
  <si>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</si>
  <si>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</si>
  <si>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</si>
  <si>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</si>
  <si>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</si>
  <si>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</si>
  <si>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</si>
  <si>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</si>
  <si>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</si>
  <si>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SANTAFE DE ANTIOQUIA</t>
  </si>
  <si>
    <t>CIUDAD BOLIVAR</t>
  </si>
  <si>
    <t>EL CARMEN DE VIBORAL</t>
  </si>
  <si>
    <t>SAN ANDRES DE CUERQUIA</t>
  </si>
  <si>
    <t>SAN JOSE DE LA MONTAÑA</t>
  </si>
  <si>
    <t>EL SANTUARIO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</si>
  <si>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</si>
  <si>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</si>
  <si>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</si>
  <si>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MARZO 2015</t>
  </si>
  <si>
    <t>Valor Esfuerzo Propio Con situacion de Fondos</t>
  </si>
  <si>
    <t>GIRO DIRECTO MUNICIPIO DICIEMBRE</t>
  </si>
  <si>
    <t>RADICADOS</t>
  </si>
  <si>
    <t>N. DE COMPROBANTE DE EGRESO 43000/</t>
  </si>
  <si>
    <t>FECHA COMPROBANTE DE EGRESO</t>
  </si>
  <si>
    <t>COMFAMA HOY SAVIA SALUD</t>
  </si>
  <si>
    <t>201500015113</t>
  </si>
  <si>
    <t>43/59864</t>
  </si>
  <si>
    <t>201500015114</t>
  </si>
  <si>
    <t>43/59865</t>
  </si>
  <si>
    <t>201500015115</t>
  </si>
  <si>
    <t>43/59866</t>
  </si>
  <si>
    <t>201500015116</t>
  </si>
  <si>
    <t>43/59883</t>
  </si>
  <si>
    <t>201500015084</t>
  </si>
  <si>
    <t>43/60003</t>
  </si>
  <si>
    <t>201500015117</t>
  </si>
  <si>
    <t>43/59884</t>
  </si>
  <si>
    <t>201500015118</t>
  </si>
  <si>
    <t>43/59894</t>
  </si>
  <si>
    <t>201500015119</t>
  </si>
  <si>
    <t>43/59886</t>
  </si>
  <si>
    <t>201500015085</t>
  </si>
  <si>
    <t>43/59975</t>
  </si>
  <si>
    <t>201500015120</t>
  </si>
  <si>
    <t>43/59885</t>
  </si>
  <si>
    <t>201500015086</t>
  </si>
  <si>
    <t>43/60008</t>
  </si>
  <si>
    <t>201500015121</t>
  </si>
  <si>
    <t>43/59875</t>
  </si>
  <si>
    <t>201500015227</t>
  </si>
  <si>
    <t>43/60129</t>
  </si>
  <si>
    <t>201500015228</t>
  </si>
  <si>
    <t>43/60142</t>
  </si>
  <si>
    <t>201500015087</t>
  </si>
  <si>
    <t>43/60014</t>
  </si>
  <si>
    <t>201500015122</t>
  </si>
  <si>
    <t>43/59892</t>
  </si>
  <si>
    <t>201500015088</t>
  </si>
  <si>
    <t>43/60040</t>
  </si>
  <si>
    <t>201500015123</t>
  </si>
  <si>
    <t>43/59913</t>
  </si>
  <si>
    <t>201500015089</t>
  </si>
  <si>
    <t>43/60250</t>
  </si>
  <si>
    <t>201500015229</t>
  </si>
  <si>
    <t>43/60126</t>
  </si>
  <si>
    <t>201500015124</t>
  </si>
  <si>
    <t>43/59873</t>
  </si>
  <si>
    <t>201500015125</t>
  </si>
  <si>
    <t>43/59910</t>
  </si>
  <si>
    <t>201500015126</t>
  </si>
  <si>
    <t>43/59911</t>
  </si>
  <si>
    <t>201500015127</t>
  </si>
  <si>
    <t>43/59912</t>
  </si>
  <si>
    <t>201500015128</t>
  </si>
  <si>
    <t>43/59906</t>
  </si>
  <si>
    <t>43/60303</t>
  </si>
  <si>
    <t>201500015129</t>
  </si>
  <si>
    <t>43/59905</t>
  </si>
  <si>
    <t>43/60317</t>
  </si>
  <si>
    <t>201500015251</t>
  </si>
  <si>
    <t>43/60158</t>
  </si>
  <si>
    <t>201500015252</t>
  </si>
  <si>
    <t>43/60123</t>
  </si>
  <si>
    <t>201500015130</t>
  </si>
  <si>
    <t>43/59887</t>
  </si>
  <si>
    <t>201500015131</t>
  </si>
  <si>
    <t>43/59896</t>
  </si>
  <si>
    <t>201500015090</t>
  </si>
  <si>
    <t>43/60021</t>
  </si>
  <si>
    <t>201500015132</t>
  </si>
  <si>
    <t>43/59876</t>
  </si>
  <si>
    <t>201500015133</t>
  </si>
  <si>
    <t>43/59888</t>
  </si>
  <si>
    <t>201500015134</t>
  </si>
  <si>
    <t>43/59878</t>
  </si>
  <si>
    <t>201500015230</t>
  </si>
  <si>
    <t>43/60133</t>
  </si>
  <si>
    <t>201500015135</t>
  </si>
  <si>
    <t>43/59891</t>
  </si>
  <si>
    <t>201500015136</t>
  </si>
  <si>
    <t>43/59874</t>
  </si>
  <si>
    <t>201500015091</t>
  </si>
  <si>
    <t>43/59987</t>
  </si>
  <si>
    <t>201500015137</t>
  </si>
  <si>
    <t>43/59902</t>
  </si>
  <si>
    <t>201500015092</t>
  </si>
  <si>
    <t>43/60030</t>
  </si>
  <si>
    <t>201500015138</t>
  </si>
  <si>
    <t>43/59897</t>
  </si>
  <si>
    <t>201500015231</t>
  </si>
  <si>
    <t>43/60151</t>
  </si>
  <si>
    <t>43/60309</t>
  </si>
  <si>
    <t>201500015093</t>
  </si>
  <si>
    <t>43/60010</t>
  </si>
  <si>
    <t>201500015139</t>
  </si>
  <si>
    <t>43/59901</t>
  </si>
  <si>
    <t>201500015140</t>
  </si>
  <si>
    <t>43/59877</t>
  </si>
  <si>
    <t>201500015141</t>
  </si>
  <si>
    <t>43/59907</t>
  </si>
  <si>
    <t>201500015142</t>
  </si>
  <si>
    <t>43/59889</t>
  </si>
  <si>
    <t>201500015143</t>
  </si>
  <si>
    <t>43/59890</t>
  </si>
  <si>
    <t>201500015144</t>
  </si>
  <si>
    <t>43/59882</t>
  </si>
  <si>
    <t>201500015145</t>
  </si>
  <si>
    <t>43/59900</t>
  </si>
  <si>
    <t>201500015146</t>
  </si>
  <si>
    <t>43/59904</t>
  </si>
  <si>
    <t>201500015253</t>
  </si>
  <si>
    <t>43/60156</t>
  </si>
  <si>
    <t>201500015254</t>
  </si>
  <si>
    <t>43/60122</t>
  </si>
  <si>
    <t>201500015147</t>
  </si>
  <si>
    <t>43/59893</t>
  </si>
  <si>
    <t>201500015232</t>
  </si>
  <si>
    <t>43/60261</t>
  </si>
  <si>
    <t>201500015148</t>
  </si>
  <si>
    <t>43/59899</t>
  </si>
  <si>
    <t>201500015149</t>
  </si>
  <si>
    <t>43/59871</t>
  </si>
  <si>
    <t>43/60301</t>
  </si>
  <si>
    <t>201500015255</t>
  </si>
  <si>
    <t>43/60125</t>
  </si>
  <si>
    <t>201500015094</t>
  </si>
  <si>
    <t>43/59970</t>
  </si>
  <si>
    <t>201500015150</t>
  </si>
  <si>
    <t>43/59879</t>
  </si>
  <si>
    <t>43/60305</t>
  </si>
  <si>
    <t>201500015256</t>
  </si>
  <si>
    <t>43/60137</t>
  </si>
  <si>
    <t>201500015276</t>
  </si>
  <si>
    <t>43/60119</t>
  </si>
  <si>
    <t>201500015257</t>
  </si>
  <si>
    <t>43/60113</t>
  </si>
  <si>
    <t>201500015151</t>
  </si>
  <si>
    <t>43/59872</t>
  </si>
  <si>
    <t>201500015152</t>
  </si>
  <si>
    <t>43/59903</t>
  </si>
  <si>
    <t>201500015233</t>
  </si>
  <si>
    <t>43/60155</t>
  </si>
  <si>
    <t>201500015153</t>
  </si>
  <si>
    <t>43/59895</t>
  </si>
  <si>
    <t>201500015234</t>
  </si>
  <si>
    <t>43/60147</t>
  </si>
  <si>
    <t>201500015154</t>
  </si>
  <si>
    <t>43/59909</t>
  </si>
  <si>
    <t>201500015235</t>
  </si>
  <si>
    <t>43/60144</t>
  </si>
  <si>
    <t>201500015155</t>
  </si>
  <si>
    <t>43/59908</t>
  </si>
  <si>
    <t>43/60302</t>
  </si>
  <si>
    <t>201500015095</t>
  </si>
  <si>
    <t>43/59986</t>
  </si>
  <si>
    <t>201500015156</t>
  </si>
  <si>
    <t>43/59898</t>
  </si>
  <si>
    <t>201500015157</t>
  </si>
  <si>
    <t>43/60089</t>
  </si>
  <si>
    <t>201500015158</t>
  </si>
  <si>
    <t>43/60103</t>
  </si>
  <si>
    <t>43/60314</t>
  </si>
  <si>
    <t>201500015096</t>
  </si>
  <si>
    <t>43/60041</t>
  </si>
  <si>
    <t>201500015159</t>
  </si>
  <si>
    <t>43/60080</t>
  </si>
  <si>
    <t>201500015160</t>
  </si>
  <si>
    <t>43/60060</t>
  </si>
  <si>
    <t>201500015161</t>
  </si>
  <si>
    <t>43/60092</t>
  </si>
  <si>
    <t>43/60311</t>
  </si>
  <si>
    <t>201500015097</t>
  </si>
  <si>
    <t>43/60019</t>
  </si>
  <si>
    <t>201500015236</t>
  </si>
  <si>
    <t>43/60150</t>
  </si>
  <si>
    <t>201500015162</t>
  </si>
  <si>
    <t>43/60059</t>
  </si>
  <si>
    <t>201500015163</t>
  </si>
  <si>
    <t>43/60100</t>
  </si>
  <si>
    <t>201500015164</t>
  </si>
  <si>
    <t>43/60093</t>
  </si>
  <si>
    <t>201500015237</t>
  </si>
  <si>
    <t>43/60148</t>
  </si>
  <si>
    <t>201500015165</t>
  </si>
  <si>
    <t>43/60071</t>
  </si>
  <si>
    <t>201500015166</t>
  </si>
  <si>
    <t>43/60079</t>
  </si>
  <si>
    <t>201500015167</t>
  </si>
  <si>
    <t>43/60085</t>
  </si>
  <si>
    <t>201500015168</t>
  </si>
  <si>
    <t>43/60109</t>
  </si>
  <si>
    <t>201500015098</t>
  </si>
  <si>
    <t>43/60032</t>
  </si>
  <si>
    <t>201500015169</t>
  </si>
  <si>
    <t>43/60052</t>
  </si>
  <si>
    <t>201500015170</t>
  </si>
  <si>
    <t>43/60082</t>
  </si>
  <si>
    <t>201500015171</t>
  </si>
  <si>
    <t>43/60083</t>
  </si>
  <si>
    <t>43/60310</t>
  </si>
  <si>
    <t>201500015099</t>
  </si>
  <si>
    <t>43/59997</t>
  </si>
  <si>
    <t>201500015172</t>
  </si>
  <si>
    <t>43/60072</t>
  </si>
  <si>
    <t>201500015238</t>
  </si>
  <si>
    <t>43/60141</t>
  </si>
  <si>
    <t>201500015173</t>
  </si>
  <si>
    <t>43/60058</t>
  </si>
  <si>
    <t>201500015174</t>
  </si>
  <si>
    <t>43/60048</t>
  </si>
  <si>
    <t>201500015175</t>
  </si>
  <si>
    <t>43/60078</t>
  </si>
  <si>
    <t>201500015176</t>
  </si>
  <si>
    <t>43/60090</t>
  </si>
  <si>
    <t>201500015177</t>
  </si>
  <si>
    <t>43/60064</t>
  </si>
  <si>
    <t>201500015178</t>
  </si>
  <si>
    <t>43/60108</t>
  </si>
  <si>
    <t>43/60316</t>
  </si>
  <si>
    <t>201500015179</t>
  </si>
  <si>
    <t>43/60063</t>
  </si>
  <si>
    <t>43/60304</t>
  </si>
  <si>
    <t>201500015258</t>
  </si>
  <si>
    <t>43/60117</t>
  </si>
  <si>
    <t>201500015259</t>
  </si>
  <si>
    <t>43/60135</t>
  </si>
  <si>
    <t>201500015180</t>
  </si>
  <si>
    <t>43/60087</t>
  </si>
  <si>
    <t>201500015239</t>
  </si>
  <si>
    <t>43/60145</t>
  </si>
  <si>
    <t>201500015181</t>
  </si>
  <si>
    <t>43/60098</t>
  </si>
  <si>
    <t>43/60312</t>
  </si>
  <si>
    <t>201500015260</t>
  </si>
  <si>
    <t>43/60153</t>
  </si>
  <si>
    <t>201500015277</t>
  </si>
  <si>
    <t>43/60121</t>
  </si>
  <si>
    <t>201500015261</t>
  </si>
  <si>
    <t>43/60157</t>
  </si>
  <si>
    <t>201500015100</t>
  </si>
  <si>
    <t>43/60035</t>
  </si>
  <si>
    <t>201500015182</t>
  </si>
  <si>
    <t>43/59914</t>
  </si>
  <si>
    <t>201500015183</t>
  </si>
  <si>
    <t>43/60062</t>
  </si>
  <si>
    <t>201500015240</t>
  </si>
  <si>
    <t>43/60134</t>
  </si>
  <si>
    <t>201500015184</t>
  </si>
  <si>
    <t>43/60084</t>
  </si>
  <si>
    <t>201500015101</t>
  </si>
  <si>
    <t>43/60016</t>
  </si>
  <si>
    <t>201500015185</t>
  </si>
  <si>
    <t>43/60068</t>
  </si>
  <si>
    <t>201500015102</t>
  </si>
  <si>
    <t>43/59880</t>
  </si>
  <si>
    <t>201500015241</t>
  </si>
  <si>
    <t>43/60138</t>
  </si>
  <si>
    <t>201500015186</t>
  </si>
  <si>
    <t>43/60051</t>
  </si>
  <si>
    <t>201500015262</t>
  </si>
  <si>
    <t>43/60116</t>
  </si>
  <si>
    <t>201500015263</t>
  </si>
  <si>
    <t>43/60128</t>
  </si>
  <si>
    <t>201500015187</t>
  </si>
  <si>
    <t>43/60066</t>
  </si>
  <si>
    <t>201500015250</t>
  </si>
  <si>
    <t>43/60159</t>
  </si>
  <si>
    <t>201500015188</t>
  </si>
  <si>
    <t>43/60099</t>
  </si>
  <si>
    <t>201500015242</t>
  </si>
  <si>
    <t>43/60154</t>
  </si>
  <si>
    <t>201500015189</t>
  </si>
  <si>
    <t>43/60106</t>
  </si>
  <si>
    <t>201500015103</t>
  </si>
  <si>
    <t>43/60028</t>
  </si>
  <si>
    <t>201500015190</t>
  </si>
  <si>
    <t>43/60091</t>
  </si>
  <si>
    <t>201500015243</t>
  </si>
  <si>
    <t>43/60146</t>
  </si>
  <si>
    <t>201500015191</t>
  </si>
  <si>
    <t>43/60094</t>
  </si>
  <si>
    <t>201500015244</t>
  </si>
  <si>
    <t>43/60149</t>
  </si>
  <si>
    <t>201500015192</t>
  </si>
  <si>
    <t>43/60055</t>
  </si>
  <si>
    <t>201500015245</t>
  </si>
  <si>
    <t>43/60132</t>
  </si>
  <si>
    <t>201500015193</t>
  </si>
  <si>
    <t>43/60077</t>
  </si>
  <si>
    <t>201500015194</t>
  </si>
  <si>
    <t>43/60047</t>
  </si>
  <si>
    <t>201500015195</t>
  </si>
  <si>
    <t>43/60050</t>
  </si>
  <si>
    <t>201500015246</t>
  </si>
  <si>
    <t>43/60127</t>
  </si>
  <si>
    <t>201500015196</t>
  </si>
  <si>
    <t>43/60046</t>
  </si>
  <si>
    <t>201500015197</t>
  </si>
  <si>
    <t>43/60044</t>
  </si>
  <si>
    <t>43/60299</t>
  </si>
  <si>
    <t>201500015264</t>
  </si>
  <si>
    <t>43/60124</t>
  </si>
  <si>
    <t>201500015265</t>
  </si>
  <si>
    <t>43/60115</t>
  </si>
  <si>
    <t>201500015198</t>
  </si>
  <si>
    <t>43/60107</t>
  </si>
  <si>
    <t>201500015199</t>
  </si>
  <si>
    <t>43/60097</t>
  </si>
  <si>
    <t>201500015266</t>
  </si>
  <si>
    <t>43/60152</t>
  </si>
  <si>
    <t>201500015200</t>
  </si>
  <si>
    <t>43/60081</t>
  </si>
  <si>
    <t>201500015247</t>
  </si>
  <si>
    <t>43/60143</t>
  </si>
  <si>
    <t>201500015201</t>
  </si>
  <si>
    <t>43/60061</t>
  </si>
  <si>
    <t>201500015202</t>
  </si>
  <si>
    <t>43/60086</t>
  </si>
  <si>
    <t>201500015203</t>
  </si>
  <si>
    <t>43/60053</t>
  </si>
  <si>
    <t>201500015104</t>
  </si>
  <si>
    <t>43/59988</t>
  </si>
  <si>
    <t>201500015248</t>
  </si>
  <si>
    <t>43/60130</t>
  </si>
  <si>
    <t>201500015204</t>
  </si>
  <si>
    <t>43/60076</t>
  </si>
  <si>
    <t>201500015205</t>
  </si>
  <si>
    <t>43/60095</t>
  </si>
  <si>
    <t>201500015206</t>
  </si>
  <si>
    <t>43/60096</t>
  </si>
  <si>
    <t>201500015207</t>
  </si>
  <si>
    <t>43/60075</t>
  </si>
  <si>
    <t>43/60308</t>
  </si>
  <si>
    <t>201500015105</t>
  </si>
  <si>
    <t>43/59973</t>
  </si>
  <si>
    <t>201500015208</t>
  </si>
  <si>
    <t>43/60054</t>
  </si>
  <si>
    <t>201500015249</t>
  </si>
  <si>
    <t>43/60131</t>
  </si>
  <si>
    <t>201500015209</t>
  </si>
  <si>
    <t>43/60067</t>
  </si>
  <si>
    <t>201500015210</t>
  </si>
  <si>
    <t>43/60073</t>
  </si>
  <si>
    <t>201500015106</t>
  </si>
  <si>
    <t>43/60005</t>
  </si>
  <si>
    <t>201500015211</t>
  </si>
  <si>
    <t>43/60105</t>
  </si>
  <si>
    <t>201500015107</t>
  </si>
  <si>
    <t>43/59977</t>
  </si>
  <si>
    <t>201500015212</t>
  </si>
  <si>
    <t>43/60088</t>
  </si>
  <si>
    <t>201500015213</t>
  </si>
  <si>
    <t>43/60057</t>
  </si>
  <si>
    <t>201500015214</t>
  </si>
  <si>
    <t>43/60074</t>
  </si>
  <si>
    <t>201500015215</t>
  </si>
  <si>
    <t>43/60069</t>
  </si>
  <si>
    <t>43/60306</t>
  </si>
  <si>
    <t>201500015267</t>
  </si>
  <si>
    <t>43/60161</t>
  </si>
  <si>
    <t>201500015268</t>
  </si>
  <si>
    <t>43/60140</t>
  </si>
  <si>
    <t>201500015269</t>
  </si>
  <si>
    <t>43/60114</t>
  </si>
  <si>
    <t>201500015270</t>
  </si>
  <si>
    <t>43/60120</t>
  </si>
  <si>
    <t>43/60315</t>
  </si>
  <si>
    <t>201500015108</t>
  </si>
  <si>
    <t>43/59979</t>
  </si>
  <si>
    <t>201500015216</t>
  </si>
  <si>
    <t>43/60049</t>
  </si>
  <si>
    <t>201500015217</t>
  </si>
  <si>
    <t>43/60043</t>
  </si>
  <si>
    <t>201500015271</t>
  </si>
  <si>
    <t>43/60160</t>
  </si>
  <si>
    <t>201500015272</t>
  </si>
  <si>
    <t>43/60139</t>
  </si>
  <si>
    <t>201500015109</t>
  </si>
  <si>
    <t>43/59881</t>
  </si>
  <si>
    <t>201500015218</t>
  </si>
  <si>
    <t>43/60102</t>
  </si>
  <si>
    <t>43/60313</t>
  </si>
  <si>
    <t>201500015219</t>
  </si>
  <si>
    <t>43/60110</t>
  </si>
  <si>
    <t>201500015220</t>
  </si>
  <si>
    <t>43/60056</t>
  </si>
  <si>
    <t>201500015221</t>
  </si>
  <si>
    <t>43/60045</t>
  </si>
  <si>
    <t>43/60300</t>
  </si>
  <si>
    <t>201500015222</t>
  </si>
  <si>
    <t>43/60065</t>
  </si>
  <si>
    <t>201500015273</t>
  </si>
  <si>
    <t>43/60136</t>
  </si>
  <si>
    <t>201500015274</t>
  </si>
  <si>
    <t>43/60112</t>
  </si>
  <si>
    <t>201500015275</t>
  </si>
  <si>
    <t>43/60118</t>
  </si>
  <si>
    <t>201500015223</t>
  </si>
  <si>
    <t>43/60111</t>
  </si>
  <si>
    <t>201500015110</t>
  </si>
  <si>
    <t>43/59969</t>
  </si>
  <si>
    <t>201500015224</t>
  </si>
  <si>
    <t>43/60101</t>
  </si>
  <si>
    <t>201500015111</t>
  </si>
  <si>
    <t>43/59968</t>
  </si>
  <si>
    <t>201500015225</t>
  </si>
  <si>
    <t>43/60104</t>
  </si>
  <si>
    <t>201500015226</t>
  </si>
  <si>
    <t>43/60070</t>
  </si>
  <si>
    <t>43/60307</t>
  </si>
  <si>
    <t>201500015112</t>
  </si>
  <si>
    <t>43/59972</t>
  </si>
  <si>
    <t>Nota: Las siguientes EPS S no han enviado información de la LMA del mes de Marzo de 2015 a la fecha (Marzo 27 de 2015)</t>
  </si>
  <si>
    <t>Elaboró: Astrid Jeannette Correa Zapata-Marzo 27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</si>
  <si>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</si>
  <si>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</si>
  <si>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</si>
  <si>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</si>
  <si>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</si>
  <si>
    <t>E.S.E. HOSPITAL SAN JUAN DE DIOS DE ABEJORRAL</t>
  </si>
  <si>
    <t>DAVIVIENDA</t>
  </si>
  <si>
    <t>CORRIENTE</t>
  </si>
  <si>
    <t>E.S.E. HOSPITAL SAN FERNANDO DE AMAGA</t>
  </si>
  <si>
    <t>397469999858</t>
  </si>
  <si>
    <t>E.S.E. HOSPITAL EL CARMEN DE AMALFI</t>
  </si>
  <si>
    <t>AHORROS</t>
  </si>
  <si>
    <t>E.S.E. HOSPITAL SAN RAFAEL DE ANGOSTURA</t>
  </si>
  <si>
    <t>BANCOLOMBIA</t>
  </si>
  <si>
    <t>E.S.E. HOSPITAL SAN JUAN DE DIOS DE ANORI</t>
  </si>
  <si>
    <t>ESE HOSPITAL SAN JUAN DE DIOS (SANTA FE DE ANTIOQUIA)</t>
  </si>
  <si>
    <t>E.S.E. HOSPITAL SAN MARTIN DE PORRES DE ARMENIA</t>
  </si>
  <si>
    <t>E.S.E HOSPITAL LA MERCED DE BOLIVAR</t>
  </si>
  <si>
    <t>E.S.E. HOSPITAL EL SAGRADO CORAZÓN DE BRICEÑO</t>
  </si>
  <si>
    <t>ESE HOSPITAL  ISABEL LA CATOLICA DE CACERES</t>
  </si>
  <si>
    <t>BBVA</t>
  </si>
  <si>
    <t>ESE CESAR URIBE PIEDRAHITA DE CAUCASIA</t>
  </si>
  <si>
    <t>E.S.E. HOSPITAL NUESTRA SEÑORA DEL PERPETUO SOCORRO DE DABEIBA</t>
  </si>
  <si>
    <t>E.S.E. HOSPITAL NUESTRA SEÑORA DEL CARMEN DE EL BAGRE</t>
  </si>
  <si>
    <t>E.S.E. HOSPITAL MARIA ANTONIA TORO DE ELEJALDE - FRONTINO</t>
  </si>
  <si>
    <t>BOGOTA</t>
  </si>
  <si>
    <t>E.S.E. HOSPITAL SAN JUAN DEL SUROESTE DE HISPANIA</t>
  </si>
  <si>
    <t>396469999769</t>
  </si>
  <si>
    <t>ESE SAN RAFAEL DE JERICO</t>
  </si>
  <si>
    <t>399269999849</t>
  </si>
  <si>
    <t>E.S.E. HOSPITAL LA MISERICORDIA DE NECHI</t>
  </si>
  <si>
    <t>E.S.E. HOSPITAL SAN FRANCISCO DE PEQUE</t>
  </si>
  <si>
    <t>AGRARIO</t>
  </si>
  <si>
    <t>E.S.E. HOSPITAL SAN VICENTE DE PAUL DE PUEBLORRICO</t>
  </si>
  <si>
    <t>398869996718</t>
  </si>
  <si>
    <t>E.S.E. HOSPITAL SAN VICENTE DE PAUL DE REMEDIOS</t>
  </si>
  <si>
    <t>E.S.E. HOSPITAL SANTA MARIA DE SANTA BARBARA</t>
  </si>
  <si>
    <t>E.S.E. HOSPITAL SAN JUAN DE DIOS DE SEGOVIA</t>
  </si>
  <si>
    <t>E.S.E. HOSPITAL SAN JUAN DE DIOS DE TAMESIS</t>
  </si>
  <si>
    <t>399469999839</t>
  </si>
  <si>
    <t>E.S.E SAN ANTONIO DE TARAZA</t>
  </si>
  <si>
    <t>E.S.E. HOSPITAL TOBIAS PUERTA DE URAMITA</t>
  </si>
  <si>
    <t>E.S.E HOSPITAL SAN JUAN DE DIOS VALDIVIA</t>
  </si>
  <si>
    <t>E.S.E HOSPITAL SAN JUAN DE DIOS DE YARUMAL</t>
  </si>
  <si>
    <t>E.S.E. HOSPITAL SAN RAFAEL DE YOLOMBO</t>
  </si>
  <si>
    <t>POPULAR</t>
  </si>
  <si>
    <t>CORPORACION IPS COMFAMILIAR CAMACOL COODAN</t>
  </si>
  <si>
    <t>NIT SAP</t>
  </si>
  <si>
    <t>ESE MANUEL URIBE ANGEL ENVIGADO</t>
  </si>
  <si>
    <t>III-IV</t>
  </si>
  <si>
    <t>24/76 POS 3</t>
  </si>
  <si>
    <t>ESE MARCO FIDEL SUAREZ DE BELLO</t>
  </si>
  <si>
    <t>II-III</t>
  </si>
  <si>
    <t>24/246</t>
  </si>
  <si>
    <t>ESE LA MARIA - MEDELLIN</t>
  </si>
  <si>
    <t>24/73</t>
  </si>
  <si>
    <t>ESE HOSPITAL MENTAL DE ANTIOQUIA</t>
  </si>
  <si>
    <t>II</t>
  </si>
  <si>
    <t>24/72 POS 3</t>
  </si>
  <si>
    <t>I-II</t>
  </si>
  <si>
    <t>24/119</t>
  </si>
  <si>
    <t>24/186 POS 2</t>
  </si>
  <si>
    <t>ESE SAN JUAN DE DIOS - RIONEGRO</t>
  </si>
  <si>
    <t>24/82</t>
  </si>
  <si>
    <t>ESE SAN RAFAEL - ITAGUI</t>
  </si>
  <si>
    <t>24/98</t>
  </si>
  <si>
    <t>ESE SAN VICENTE DE PAUL DE CALDAS</t>
  </si>
  <si>
    <t>22/902 POS 2</t>
  </si>
  <si>
    <t>ESE HOSPITAL GENERAL - MEDELLIN</t>
  </si>
  <si>
    <t>CLINICA SAN JUAN DE DIOS LA CEJA</t>
  </si>
  <si>
    <t>HOSPITAL PABLO TOBON URIBE</t>
  </si>
  <si>
    <t>CORPORACION HOSPITAL INFANTIL CONCEJO DE MEDELLIN</t>
  </si>
  <si>
    <t>CLINICA OFTALMOLOGICA LAURELES</t>
  </si>
  <si>
    <t>INSTITUTO CARDIOVASCULAR Y DE ESTUDIOS ESPECIALES LAS VEGAS S.A. INCARE S.A.</t>
  </si>
  <si>
    <t>E.S.E. HOSPITAL SAN JOSE DE SALGAR</t>
  </si>
  <si>
    <t>397569999816</t>
  </si>
  <si>
    <t>E.S.E. HOSPITAL PEDRO NEL CARDONA DE ARBOLETES</t>
  </si>
  <si>
    <t>67723085255</t>
  </si>
  <si>
    <t>E.S.E. HOSPITAL SAN SEBASTIAN DE URABA DE NECOCLI</t>
  </si>
  <si>
    <t>E.S.E H. FRANCISCO LUIS JIMENEZ MARTINEZ DE CAREPA</t>
  </si>
  <si>
    <t>E.S.E. HOSPITAL MARIA AUXILIADORA DE CHIGORODO</t>
  </si>
  <si>
    <t>110205010150</t>
  </si>
  <si>
    <t>FUNDACION NUEVOS HORIZONTES</t>
  </si>
  <si>
    <t>E.S.E HOSPITAL LA ANUNCIACION DE MUTATA</t>
  </si>
  <si>
    <t>PROMOTORA CLINICA ZONA FRANCA DE URABA SAS</t>
  </si>
  <si>
    <t>SALUDINDER IPS SAS</t>
  </si>
  <si>
    <t>E.S.E. HOSPITAL HECTOR ABAD GOMEZ DE SAN JUAN DE URABA</t>
  </si>
  <si>
    <t>COLPATRIA</t>
  </si>
  <si>
    <t>ESE HOSPITAL FRANCISCO VALDERRAMA TURBO</t>
  </si>
  <si>
    <t>E.S.E. HOSPITAL LA MISERICORDIA DE YALI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</si>
</sst>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#,##0_ ;[Red]\-#,##0\ "/>
    <numFmt numFmtId="168" formatCode="_(* #,##0_);_(* \(#,##0\);_(* &quot;-&quot;_);_(@_)"/>
    <numFmt numFmtId="169" formatCode="dd/mm/yyyy"/>
  </numFmts>
  <fonts count="17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8.0"/>
      <color rgb="FF000000"/>
      <name val="Arial Narrow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36C09"/>
        <bgColor rgb="FFE36C09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6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shrinkToFit="0" vertical="bottom" wrapText="0"/>
    </xf>
    <xf borderId="17" fillId="0" fontId="6" numFmtId="165" xfId="0" applyAlignment="1" applyBorder="1" applyFont="1" applyNumberFormat="1">
      <alignment horizontal="right" readingOrder="1" shrinkToFit="0" vertical="top" wrapText="1"/>
    </xf>
    <xf borderId="17" fillId="0" fontId="6" numFmtId="164" xfId="0" applyAlignment="1" applyBorder="1" applyFont="1" applyNumberFormat="1">
      <alignment horizontal="left" readingOrder="1" shrinkToFit="0" vertical="top" wrapText="1"/>
    </xf>
    <xf borderId="17" fillId="0" fontId="6" numFmtId="164" xfId="0" applyAlignment="1" applyBorder="1" applyFont="1" applyNumberFormat="1">
      <alignment horizontal="right" readingOrder="1" shrinkToFit="0" vertical="top" wrapText="1"/>
    </xf>
    <xf borderId="18" fillId="0" fontId="1" numFmtId="164" xfId="0" applyAlignment="1" applyBorder="1" applyFont="1" applyNumberFormat="1">
      <alignment horizontal="center" shrinkToFit="0" vertical="bottom" wrapText="0"/>
    </xf>
    <xf borderId="19" fillId="0" fontId="1" numFmtId="164" xfId="0" applyAlignment="1" applyBorder="1" applyFont="1" applyNumberFormat="1">
      <alignment shrinkToFit="0" vertical="bottom" wrapText="0"/>
    </xf>
    <xf borderId="17" fillId="0" fontId="1" numFmtId="164" xfId="0" applyAlignment="1" applyBorder="1" applyFont="1" applyNumberFormat="1">
      <alignment shrinkToFit="0" vertical="bottom" wrapText="0"/>
    </xf>
    <xf borderId="20" fillId="0" fontId="3" numFmtId="0" xfId="0" applyAlignment="1" applyBorder="1" applyFont="1">
      <alignment horizontal="left" shrinkToFit="0" vertical="center" wrapText="0"/>
    </xf>
    <xf borderId="20" fillId="0" fontId="2" numFmtId="0" xfId="0" applyBorder="1" applyFont="1"/>
    <xf borderId="0" fillId="0" fontId="5" numFmtId="0" xfId="0" applyAlignment="1" applyFon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21" fillId="2" fontId="1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17" fillId="4" fontId="4" numFmtId="164" xfId="0" applyAlignment="1" applyBorder="1" applyFill="1" applyFont="1" applyNumberFormat="1">
      <alignment horizontal="center" shrinkToFit="0" vertical="center" wrapText="1"/>
    </xf>
    <xf borderId="17" fillId="5" fontId="7" numFmtId="2" xfId="0" applyAlignment="1" applyBorder="1" applyFill="1" applyFont="1" applyNumberFormat="1">
      <alignment horizontal="center" shrinkToFit="0" vertical="center" wrapText="1"/>
    </xf>
    <xf borderId="17" fillId="6" fontId="8" numFmtId="0" xfId="0" applyAlignment="1" applyBorder="1" applyFill="1" applyFont="1">
      <alignment horizontal="center" shrinkToFit="0" vertical="center" wrapText="1"/>
    </xf>
    <xf borderId="17" fillId="4" fontId="9" numFmtId="16" xfId="0" applyAlignment="1" applyBorder="1" applyFont="1" applyNumberFormat="1">
      <alignment horizontal="center" shrinkToFit="0" vertical="center" wrapText="1"/>
    </xf>
    <xf borderId="17" fillId="7" fontId="9" numFmtId="16" xfId="0" applyAlignment="1" applyBorder="1" applyFill="1" applyFont="1" applyNumberFormat="1">
      <alignment horizontal="center" shrinkToFit="0" vertical="center" wrapText="1"/>
    </xf>
    <xf borderId="17" fillId="7" fontId="9" numFmtId="165" xfId="0" applyAlignment="1" applyBorder="1" applyFont="1" applyNumberFormat="1">
      <alignment horizontal="center" shrinkToFit="0" vertical="center" wrapText="1"/>
    </xf>
    <xf borderId="17" fillId="7" fontId="9" numFmtId="16" xfId="0" applyAlignment="1" applyBorder="1" applyFont="1" applyNumberFormat="1">
      <alignment shrinkToFit="0" vertical="center" wrapText="1"/>
    </xf>
    <xf borderId="17" fillId="8" fontId="9" numFmtId="16" xfId="0" applyAlignment="1" applyBorder="1" applyFill="1" applyFont="1" applyNumberFormat="1">
      <alignment horizontal="center" shrinkToFit="0" vertical="center" wrapText="1"/>
    </xf>
    <xf borderId="17" fillId="9" fontId="10" numFmtId="0" xfId="0" applyAlignment="1" applyBorder="1" applyFill="1" applyFont="1">
      <alignment horizontal="center" shrinkToFit="0" vertical="center" wrapText="1"/>
    </xf>
    <xf borderId="17" fillId="7" fontId="4" numFmtId="164" xfId="0" applyAlignment="1" applyBorder="1" applyFont="1" applyNumberFormat="1">
      <alignment horizontal="center" shrinkToFit="0" vertical="center" wrapText="1"/>
    </xf>
    <xf borderId="17" fillId="8" fontId="4" numFmtId="164" xfId="0" applyAlignment="1" applyBorder="1" applyFont="1" applyNumberFormat="1">
      <alignment horizontal="center" shrinkToFit="0" vertical="center" wrapText="1"/>
    </xf>
    <xf borderId="17" fillId="0" fontId="3" numFmtId="164" xfId="0" applyAlignment="1" applyBorder="1" applyFont="1" applyNumberFormat="1">
      <alignment shrinkToFit="0" vertical="bottom" wrapText="0"/>
    </xf>
    <xf borderId="17" fillId="0" fontId="3" numFmtId="166" xfId="0" applyAlignment="1" applyBorder="1" applyFont="1" applyNumberFormat="1">
      <alignment shrinkToFit="0" vertical="bottom" wrapText="0"/>
    </xf>
    <xf borderId="17" fillId="10" fontId="3" numFmtId="164" xfId="0" applyAlignment="1" applyBorder="1" applyFill="1" applyFont="1" applyNumberFormat="1">
      <alignment shrinkToFit="0" vertical="bottom" wrapText="0"/>
    </xf>
    <xf borderId="0" fillId="0" fontId="3" numFmtId="0" xfId="0" applyAlignment="1" applyFont="1">
      <alignment horizontal="left" shrinkToFit="0" vertical="center" wrapText="0"/>
    </xf>
    <xf borderId="24" fillId="0" fontId="1" numFmtId="0" xfId="0" applyAlignment="1" applyBorder="1" applyFont="1">
      <alignment horizontal="center" shrinkToFit="1" vertical="center" wrapText="0"/>
    </xf>
    <xf borderId="17" fillId="0" fontId="11" numFmtId="0" xfId="0" applyAlignment="1" applyBorder="1" applyFont="1">
      <alignment horizontal="center" shrinkToFit="0" vertical="center" wrapText="1"/>
    </xf>
    <xf borderId="25" fillId="0" fontId="12" numFmtId="167" xfId="0" applyAlignment="1" applyBorder="1" applyFont="1" applyNumberFormat="1">
      <alignment horizontal="center" shrinkToFit="0" vertical="center" wrapText="1"/>
    </xf>
    <xf borderId="17" fillId="4" fontId="11" numFmtId="16" xfId="0" applyAlignment="1" applyBorder="1" applyFont="1" applyNumberFormat="1">
      <alignment horizontal="center" shrinkToFit="0" vertical="center" wrapText="1"/>
    </xf>
    <xf borderId="17" fillId="0" fontId="11" numFmtId="16" xfId="0" applyAlignment="1" applyBorder="1" applyFont="1" applyNumberFormat="1">
      <alignment shrinkToFit="0" vertical="center" wrapText="1"/>
    </xf>
    <xf borderId="17" fillId="0" fontId="11" numFmtId="1" xfId="0" applyAlignment="1" applyBorder="1" applyFont="1" applyNumberFormat="1">
      <alignment horizontal="center" shrinkToFit="0" vertical="center" wrapText="1"/>
    </xf>
    <xf borderId="17" fillId="0" fontId="13" numFmtId="0" xfId="0" applyAlignment="1" applyBorder="1" applyFont="1">
      <alignment horizontal="center" shrinkToFit="0" vertical="center" wrapText="1"/>
    </xf>
    <xf borderId="17" fillId="0" fontId="13" numFmtId="164" xfId="0" applyAlignment="1" applyBorder="1" applyFont="1" applyNumberFormat="1">
      <alignment shrinkToFit="0" vertical="bottom" wrapText="0"/>
    </xf>
    <xf borderId="17" fillId="0" fontId="13" numFmtId="164" xfId="0" applyAlignment="1" applyBorder="1" applyFont="1" applyNumberFormat="1">
      <alignment horizontal="center" shrinkToFit="0" vertical="center" wrapText="1"/>
    </xf>
    <xf borderId="17" fillId="0" fontId="13" numFmtId="168" xfId="0" applyAlignment="1" applyBorder="1" applyFont="1" applyNumberFormat="1">
      <alignment shrinkToFit="0" vertical="bottom" wrapText="0"/>
    </xf>
    <xf borderId="17" fillId="0" fontId="13" numFmtId="3" xfId="0" applyAlignment="1" applyBorder="1" applyFont="1" applyNumberFormat="1">
      <alignment shrinkToFit="0" vertical="bottom" wrapText="0"/>
    </xf>
    <xf borderId="17" fillId="0" fontId="14" numFmtId="0" xfId="0" applyAlignment="1" applyBorder="1" applyFont="1">
      <alignment horizontal="center" shrinkToFit="1" vertical="center" wrapText="0"/>
    </xf>
    <xf borderId="17" fillId="0" fontId="13" numFmtId="1" xfId="0" applyAlignment="1" applyBorder="1" applyFont="1" applyNumberFormat="1">
      <alignment horizontal="center" shrinkToFit="0" vertical="center" wrapText="1"/>
    </xf>
    <xf borderId="17" fillId="0" fontId="13" numFmtId="1" xfId="0" applyAlignment="1" applyBorder="1" applyFont="1" applyNumberFormat="1">
      <alignment horizontal="center" shrinkToFit="0" vertical="bottom" wrapText="0"/>
    </xf>
    <xf borderId="17" fillId="0" fontId="13" numFmtId="1" xfId="0" applyAlignment="1" applyBorder="1" applyFont="1" applyNumberFormat="1">
      <alignment horizontal="center" shrinkToFit="0" vertical="center" wrapText="0"/>
    </xf>
    <xf borderId="17" fillId="0" fontId="13" numFmtId="16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bottom" wrapText="0"/>
    </xf>
    <xf borderId="0" fillId="0" fontId="13" numFmtId="164" xfId="0" applyAlignment="1" applyFont="1" applyNumberFormat="1">
      <alignment horizontal="center" shrinkToFit="0" vertical="center" wrapText="1"/>
    </xf>
    <xf borderId="0" fillId="0" fontId="15" numFmtId="0" xfId="0" applyAlignment="1" applyFont="1">
      <alignment shrinkToFit="0" vertical="bottom" wrapText="0"/>
    </xf>
    <xf borderId="17" fillId="0" fontId="3" numFmtId="1" xfId="0" applyAlignment="1" applyBorder="1" applyFont="1" applyNumberFormat="1">
      <alignment shrinkToFit="0" vertical="bottom" wrapText="0"/>
    </xf>
    <xf borderId="17" fillId="0" fontId="16" numFmtId="0" xfId="0" applyAlignment="1" applyBorder="1" applyFont="1">
      <alignment horizontal="center" shrinkToFit="0" vertical="center" wrapText="1"/>
    </xf>
    <xf borderId="17" fillId="10" fontId="3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76200</xdr:rowOff>
    </xdr:from>
    <xdr:ext cx="230505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771525</xdr:colOff>
      <xdr:row>0</xdr:row>
      <xdr:rowOff>95250</xdr:rowOff>
    </xdr:from>
    <xdr:ext cx="20288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6.71"/>
    <col customWidth="1" min="2" max="2" width="4.71"/>
    <col customWidth="1" min="3" max="3" width="12.71"/>
    <col customWidth="1" min="4" max="4" width="11.0"/>
    <col customWidth="1" min="5" max="5" width="9.71"/>
    <col customWidth="1" min="6" max="6" width="17.0"/>
    <col customWidth="1" min="7" max="7" width="26.57"/>
    <col customWidth="1" min="8" max="8" width="26.43"/>
    <col customWidth="1" min="9" max="9" width="23.29"/>
    <col customWidth="1" min="10" max="10" width="22.86"/>
    <col customWidth="1" min="11" max="11" width="23.14"/>
    <col customWidth="1" min="12" max="12" width="24.57"/>
    <col customWidth="1" min="13" max="14" width="11.43"/>
    <col customWidth="1" min="15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L2" s="7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L3" s="7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6"/>
      <c r="E6" s="17"/>
      <c r="F6" s="14"/>
      <c r="G6" s="14"/>
      <c r="H6" s="14"/>
      <c r="I6" s="14"/>
      <c r="J6" s="14"/>
      <c r="K6" s="14"/>
      <c r="L6" s="1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75.75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9" t="s">
        <v>10</v>
      </c>
      <c r="I7" s="19" t="s">
        <v>11</v>
      </c>
      <c r="J7" s="19" t="s">
        <v>12</v>
      </c>
      <c r="K7" s="19" t="s">
        <v>13</v>
      </c>
      <c r="L7" s="19" t="s">
        <v>14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0" t="s">
        <v>15</v>
      </c>
      <c r="B8" s="20" t="str">
        <f t="shared" ref="B8:B762" si="1">MID(A8,1,2)</f>
        <v>05</v>
      </c>
      <c r="C8" s="21" t="s">
        <v>16</v>
      </c>
      <c r="D8" s="20" t="s">
        <v>17</v>
      </c>
      <c r="E8" s="20" t="s">
        <v>18</v>
      </c>
      <c r="F8" s="20" t="s">
        <v>19</v>
      </c>
      <c r="G8" s="22">
        <v>0.0</v>
      </c>
      <c r="H8" s="23">
        <v>8.26442411696E9</v>
      </c>
      <c r="I8" s="24">
        <v>6.7523784807E8</v>
      </c>
      <c r="J8" s="24">
        <v>2.233133458408E10</v>
      </c>
      <c r="K8" s="24">
        <v>3.94591908856E9</v>
      </c>
      <c r="L8" s="24">
        <v>3.521691563767E10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0" t="s">
        <v>15</v>
      </c>
      <c r="B9" s="20" t="str">
        <f t="shared" si="1"/>
        <v>05</v>
      </c>
      <c r="C9" s="21" t="s">
        <v>16</v>
      </c>
      <c r="D9" s="20" t="s">
        <v>17</v>
      </c>
      <c r="E9" s="20" t="s">
        <v>20</v>
      </c>
      <c r="F9" s="20" t="s">
        <v>21</v>
      </c>
      <c r="G9" s="22">
        <v>0.0</v>
      </c>
      <c r="H9" s="23">
        <v>2.191313567E7</v>
      </c>
      <c r="I9" s="24">
        <v>1790394.39</v>
      </c>
      <c r="J9" s="24">
        <v>5.921157451E7</v>
      </c>
      <c r="K9" s="24">
        <v>1.046261168E7</v>
      </c>
      <c r="L9" s="24">
        <v>9.337771625E7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0" t="s">
        <v>15</v>
      </c>
      <c r="B10" s="20" t="str">
        <f t="shared" si="1"/>
        <v>05</v>
      </c>
      <c r="C10" s="21" t="s">
        <v>16</v>
      </c>
      <c r="D10" s="20" t="s">
        <v>17</v>
      </c>
      <c r="E10" s="20" t="s">
        <v>22</v>
      </c>
      <c r="F10" s="20" t="s">
        <v>23</v>
      </c>
      <c r="G10" s="22">
        <v>0.0</v>
      </c>
      <c r="H10" s="23">
        <v>2.104725657E8</v>
      </c>
      <c r="I10" s="24">
        <v>1.719648463E7</v>
      </c>
      <c r="J10" s="24">
        <v>5.687187902E8</v>
      </c>
      <c r="K10" s="24">
        <v>1.0049190396E8</v>
      </c>
      <c r="L10" s="24">
        <v>8.9687974449E8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0" t="s">
        <v>15</v>
      </c>
      <c r="B11" s="20" t="str">
        <f t="shared" si="1"/>
        <v>05</v>
      </c>
      <c r="C11" s="21" t="s">
        <v>16</v>
      </c>
      <c r="D11" s="20" t="s">
        <v>17</v>
      </c>
      <c r="E11" s="20" t="s">
        <v>24</v>
      </c>
      <c r="F11" s="20" t="s">
        <v>25</v>
      </c>
      <c r="G11" s="22">
        <v>0.0</v>
      </c>
      <c r="H11" s="23">
        <v>110192.63</v>
      </c>
      <c r="I11" s="24">
        <v>9003.2</v>
      </c>
      <c r="J11" s="24">
        <v>297751.96</v>
      </c>
      <c r="K11" s="24">
        <v>52612.4</v>
      </c>
      <c r="L11" s="24">
        <v>469560.19000000006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0" t="s">
        <v>15</v>
      </c>
      <c r="B12" s="20" t="str">
        <f t="shared" si="1"/>
        <v>05</v>
      </c>
      <c r="C12" s="21" t="s">
        <v>16</v>
      </c>
      <c r="D12" s="20" t="s">
        <v>17</v>
      </c>
      <c r="E12" s="20" t="s">
        <v>26</v>
      </c>
      <c r="F12" s="20" t="s">
        <v>27</v>
      </c>
      <c r="G12" s="22">
        <v>0.0</v>
      </c>
      <c r="H12" s="23">
        <v>2648379.8</v>
      </c>
      <c r="I12" s="24">
        <v>216383.65</v>
      </c>
      <c r="J12" s="24">
        <v>7156197.99</v>
      </c>
      <c r="K12" s="24">
        <v>1264491.3</v>
      </c>
      <c r="L12" s="24">
        <v>1.128545274E7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0" t="s">
        <v>15</v>
      </c>
      <c r="B13" s="20" t="str">
        <f t="shared" si="1"/>
        <v>05</v>
      </c>
      <c r="C13" s="21" t="s">
        <v>16</v>
      </c>
      <c r="D13" s="20" t="s">
        <v>17</v>
      </c>
      <c r="E13" s="20" t="s">
        <v>28</v>
      </c>
      <c r="F13" s="20" t="s">
        <v>29</v>
      </c>
      <c r="G13" s="22">
        <v>0.0</v>
      </c>
      <c r="H13" s="23">
        <v>4.7126376145E8</v>
      </c>
      <c r="I13" s="24">
        <v>3.850421078E7</v>
      </c>
      <c r="J13" s="24">
        <v>1.27340375872E9</v>
      </c>
      <c r="K13" s="24">
        <v>2.2500886277E8</v>
      </c>
      <c r="L13" s="24">
        <v>2.00818059372E9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0" t="s">
        <v>15</v>
      </c>
      <c r="B14" s="20" t="str">
        <f t="shared" si="1"/>
        <v>05</v>
      </c>
      <c r="C14" s="21" t="s">
        <v>16</v>
      </c>
      <c r="D14" s="20" t="s">
        <v>17</v>
      </c>
      <c r="E14" s="20" t="s">
        <v>30</v>
      </c>
      <c r="F14" s="20" t="s">
        <v>31</v>
      </c>
      <c r="G14" s="22">
        <v>0.0</v>
      </c>
      <c r="H14" s="23">
        <v>1.2401577895E8</v>
      </c>
      <c r="I14" s="24">
        <v>1.013260531E7</v>
      </c>
      <c r="J14" s="24">
        <v>3.3510354915E8</v>
      </c>
      <c r="K14" s="24">
        <v>5.921238098E7</v>
      </c>
      <c r="L14" s="24">
        <v>5.2846431439E8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0" t="s">
        <v>15</v>
      </c>
      <c r="B15" s="20" t="str">
        <f t="shared" si="1"/>
        <v>05</v>
      </c>
      <c r="C15" s="21" t="s">
        <v>16</v>
      </c>
      <c r="D15" s="20" t="s">
        <v>17</v>
      </c>
      <c r="E15" s="20" t="s">
        <v>32</v>
      </c>
      <c r="F15" s="20" t="s">
        <v>33</v>
      </c>
      <c r="G15" s="22">
        <v>0.0</v>
      </c>
      <c r="H15" s="23">
        <v>5.683795015E7</v>
      </c>
      <c r="I15" s="24">
        <v>4643897.09</v>
      </c>
      <c r="J15" s="24">
        <v>1.5358206015E8</v>
      </c>
      <c r="K15" s="24">
        <v>2.71377593E7</v>
      </c>
      <c r="L15" s="24">
        <v>2.4220166669E8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0" t="s">
        <v>15</v>
      </c>
      <c r="B16" s="20" t="str">
        <f t="shared" si="1"/>
        <v>05</v>
      </c>
      <c r="C16" s="21" t="s">
        <v>16</v>
      </c>
      <c r="D16" s="20" t="s">
        <v>17</v>
      </c>
      <c r="E16" s="20" t="s">
        <v>34</v>
      </c>
      <c r="F16" s="20" t="s">
        <v>35</v>
      </c>
      <c r="G16" s="22">
        <v>0.0</v>
      </c>
      <c r="H16" s="23">
        <v>152137.49</v>
      </c>
      <c r="I16" s="24">
        <v>12430.27</v>
      </c>
      <c r="J16" s="24">
        <v>411091.35</v>
      </c>
      <c r="K16" s="24">
        <v>72639.33</v>
      </c>
      <c r="L16" s="24">
        <v>648298.44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0" t="s">
        <v>15</v>
      </c>
      <c r="B17" s="20" t="str">
        <f t="shared" si="1"/>
        <v>05</v>
      </c>
      <c r="C17" s="21" t="s">
        <v>16</v>
      </c>
      <c r="D17" s="20" t="s">
        <v>17</v>
      </c>
      <c r="E17" s="20" t="s">
        <v>36</v>
      </c>
      <c r="F17" s="20" t="s">
        <v>37</v>
      </c>
      <c r="G17" s="22">
        <v>0.0</v>
      </c>
      <c r="H17" s="23">
        <v>3281159.93</v>
      </c>
      <c r="I17" s="24">
        <v>268084.42</v>
      </c>
      <c r="J17" s="24">
        <v>8866035.81</v>
      </c>
      <c r="K17" s="24">
        <v>1566617.51</v>
      </c>
      <c r="L17" s="24">
        <v>1.398189767E7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0" t="s">
        <v>15</v>
      </c>
      <c r="B18" s="20" t="str">
        <f t="shared" si="1"/>
        <v>05</v>
      </c>
      <c r="C18" s="21" t="s">
        <v>16</v>
      </c>
      <c r="D18" s="20" t="s">
        <v>17</v>
      </c>
      <c r="E18" s="20" t="s">
        <v>38</v>
      </c>
      <c r="F18" s="20" t="s">
        <v>39</v>
      </c>
      <c r="G18" s="22">
        <v>0.0</v>
      </c>
      <c r="H18" s="23">
        <v>4.561682052E7</v>
      </c>
      <c r="I18" s="24">
        <v>3727084.1</v>
      </c>
      <c r="J18" s="24">
        <v>1.2326139937E8</v>
      </c>
      <c r="K18" s="24">
        <v>2.17801362E7</v>
      </c>
      <c r="L18" s="24">
        <v>1.9438544019E8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0" t="s">
        <v>15</v>
      </c>
      <c r="B19" s="20" t="str">
        <f t="shared" si="1"/>
        <v>05</v>
      </c>
      <c r="C19" s="21" t="s">
        <v>16</v>
      </c>
      <c r="D19" s="20" t="s">
        <v>17</v>
      </c>
      <c r="E19" s="20" t="s">
        <v>40</v>
      </c>
      <c r="F19" s="20" t="s">
        <v>41</v>
      </c>
      <c r="G19" s="22">
        <v>0.0</v>
      </c>
      <c r="H19" s="23">
        <v>9.510841175E7</v>
      </c>
      <c r="I19" s="24">
        <v>7770753.09</v>
      </c>
      <c r="J19" s="24">
        <v>2.5699283271E8</v>
      </c>
      <c r="K19" s="24">
        <v>4.541031439E7</v>
      </c>
      <c r="L19" s="24">
        <v>4.0528231194E8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0" t="s">
        <v>42</v>
      </c>
      <c r="B20" s="20" t="str">
        <f t="shared" si="1"/>
        <v>05</v>
      </c>
      <c r="C20" s="21" t="s">
        <v>16</v>
      </c>
      <c r="D20" s="20" t="s">
        <v>43</v>
      </c>
      <c r="E20" s="20" t="s">
        <v>18</v>
      </c>
      <c r="F20" s="20" t="s">
        <v>19</v>
      </c>
      <c r="G20" s="22">
        <v>0.0</v>
      </c>
      <c r="H20" s="23">
        <v>7.10258258E7</v>
      </c>
      <c r="I20" s="24">
        <v>3280332.37</v>
      </c>
      <c r="J20" s="24">
        <v>4.3598407619E8</v>
      </c>
      <c r="K20" s="24">
        <v>1.697970621E7</v>
      </c>
      <c r="L20" s="24">
        <v>5.2726994057E8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0" t="s">
        <v>42</v>
      </c>
      <c r="B21" s="20" t="str">
        <f t="shared" si="1"/>
        <v>05</v>
      </c>
      <c r="C21" s="21" t="s">
        <v>16</v>
      </c>
      <c r="D21" s="20" t="s">
        <v>43</v>
      </c>
      <c r="E21" s="20" t="s">
        <v>44</v>
      </c>
      <c r="F21" s="20" t="s">
        <v>45</v>
      </c>
      <c r="G21" s="22">
        <v>0.0</v>
      </c>
      <c r="H21" s="23">
        <v>679143.16</v>
      </c>
      <c r="I21" s="24">
        <v>31366.27</v>
      </c>
      <c r="J21" s="24">
        <v>4168844.25</v>
      </c>
      <c r="K21" s="24">
        <v>162358.57</v>
      </c>
      <c r="L21" s="24">
        <v>5041712.25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0" t="s">
        <v>42</v>
      </c>
      <c r="B22" s="20" t="str">
        <f t="shared" si="1"/>
        <v>05</v>
      </c>
      <c r="C22" s="21" t="s">
        <v>16</v>
      </c>
      <c r="D22" s="20" t="s">
        <v>43</v>
      </c>
      <c r="E22" s="20" t="s">
        <v>30</v>
      </c>
      <c r="F22" s="20" t="s">
        <v>31</v>
      </c>
      <c r="G22" s="22">
        <v>0.0</v>
      </c>
      <c r="H22" s="23">
        <v>479181.89</v>
      </c>
      <c r="I22" s="24">
        <v>22131.05</v>
      </c>
      <c r="J22" s="24">
        <v>2941404.38</v>
      </c>
      <c r="K22" s="24">
        <v>114555.06</v>
      </c>
      <c r="L22" s="24">
        <v>3557272.38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20" t="s">
        <v>42</v>
      </c>
      <c r="B23" s="20" t="str">
        <f t="shared" si="1"/>
        <v>05</v>
      </c>
      <c r="C23" s="21" t="s">
        <v>16</v>
      </c>
      <c r="D23" s="20" t="s">
        <v>43</v>
      </c>
      <c r="E23" s="20" t="s">
        <v>32</v>
      </c>
      <c r="F23" s="20" t="s">
        <v>33</v>
      </c>
      <c r="G23" s="22">
        <v>0.0</v>
      </c>
      <c r="H23" s="23">
        <v>445031.89</v>
      </c>
      <c r="I23" s="24">
        <v>20553.83</v>
      </c>
      <c r="J23" s="24">
        <v>2731778.43</v>
      </c>
      <c r="K23" s="24">
        <v>106391.03</v>
      </c>
      <c r="L23" s="24">
        <v>3303755.18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0" t="s">
        <v>42</v>
      </c>
      <c r="B24" s="20" t="str">
        <f t="shared" si="1"/>
        <v>05</v>
      </c>
      <c r="C24" s="21" t="s">
        <v>16</v>
      </c>
      <c r="D24" s="20" t="s">
        <v>43</v>
      </c>
      <c r="E24" s="20" t="s">
        <v>40</v>
      </c>
      <c r="F24" s="20" t="s">
        <v>41</v>
      </c>
      <c r="G24" s="22">
        <v>0.0</v>
      </c>
      <c r="H24" s="23">
        <v>136600.94</v>
      </c>
      <c r="I24" s="24">
        <v>6308.92</v>
      </c>
      <c r="J24" s="24">
        <v>838509.53</v>
      </c>
      <c r="K24" s="24">
        <v>32656.34</v>
      </c>
      <c r="L24" s="24">
        <v>1014075.73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20" t="s">
        <v>42</v>
      </c>
      <c r="B25" s="20" t="str">
        <f t="shared" si="1"/>
        <v>05</v>
      </c>
      <c r="C25" s="21" t="s">
        <v>16</v>
      </c>
      <c r="D25" s="20" t="s">
        <v>43</v>
      </c>
      <c r="E25" s="20" t="s">
        <v>46</v>
      </c>
      <c r="F25" s="20" t="s">
        <v>47</v>
      </c>
      <c r="G25" s="22">
        <v>0.0</v>
      </c>
      <c r="H25" s="23">
        <v>2.514556532E7</v>
      </c>
      <c r="I25" s="24">
        <v>1161349.56</v>
      </c>
      <c r="J25" s="24">
        <v>1.5435323622E8</v>
      </c>
      <c r="K25" s="24">
        <v>6011395.25</v>
      </c>
      <c r="L25" s="24">
        <v>1.8667154635E8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20" t="s">
        <v>48</v>
      </c>
      <c r="B26" s="20" t="str">
        <f t="shared" si="1"/>
        <v>05</v>
      </c>
      <c r="C26" s="21" t="s">
        <v>16</v>
      </c>
      <c r="D26" s="20" t="s">
        <v>49</v>
      </c>
      <c r="E26" s="20" t="s">
        <v>18</v>
      </c>
      <c r="F26" s="20" t="s">
        <v>19</v>
      </c>
      <c r="G26" s="22">
        <v>0.0</v>
      </c>
      <c r="H26" s="23">
        <v>256580.14</v>
      </c>
      <c r="I26" s="24">
        <v>292820.67</v>
      </c>
      <c r="J26" s="24">
        <v>4.90748608E7</v>
      </c>
      <c r="K26" s="24">
        <v>1.789073837E7</v>
      </c>
      <c r="L26" s="24">
        <v>6.751499998E7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20" t="s">
        <v>48</v>
      </c>
      <c r="B27" s="20" t="str">
        <f t="shared" si="1"/>
        <v>05</v>
      </c>
      <c r="C27" s="21" t="s">
        <v>16</v>
      </c>
      <c r="D27" s="20" t="s">
        <v>49</v>
      </c>
      <c r="E27" s="20" t="s">
        <v>44</v>
      </c>
      <c r="F27" s="20" t="s">
        <v>45</v>
      </c>
      <c r="G27" s="22">
        <v>0.0</v>
      </c>
      <c r="H27" s="23">
        <v>58604.7</v>
      </c>
      <c r="I27" s="24">
        <v>66882.3</v>
      </c>
      <c r="J27" s="24">
        <v>1.120904239E7</v>
      </c>
      <c r="K27" s="24">
        <v>4086370.12</v>
      </c>
      <c r="L27" s="24">
        <v>1.5420899510000002E7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20" t="s">
        <v>48</v>
      </c>
      <c r="B28" s="20" t="str">
        <f t="shared" si="1"/>
        <v>05</v>
      </c>
      <c r="C28" s="21" t="s">
        <v>16</v>
      </c>
      <c r="D28" s="20" t="s">
        <v>49</v>
      </c>
      <c r="E28" s="20" t="s">
        <v>30</v>
      </c>
      <c r="F28" s="20" t="s">
        <v>31</v>
      </c>
      <c r="G28" s="22">
        <v>0.0</v>
      </c>
      <c r="H28" s="23">
        <v>1825.41</v>
      </c>
      <c r="I28" s="24">
        <v>2083.24</v>
      </c>
      <c r="J28" s="24">
        <v>349137.36</v>
      </c>
      <c r="K28" s="24">
        <v>127281.56</v>
      </c>
      <c r="L28" s="24">
        <v>480327.57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0" t="s">
        <v>48</v>
      </c>
      <c r="B29" s="20" t="str">
        <f t="shared" si="1"/>
        <v>05</v>
      </c>
      <c r="C29" s="21" t="s">
        <v>16</v>
      </c>
      <c r="D29" s="20" t="s">
        <v>49</v>
      </c>
      <c r="E29" s="20" t="s">
        <v>40</v>
      </c>
      <c r="F29" s="20" t="s">
        <v>41</v>
      </c>
      <c r="G29" s="22">
        <v>0.0</v>
      </c>
      <c r="H29" s="23">
        <v>665.75</v>
      </c>
      <c r="I29" s="24">
        <v>759.79</v>
      </c>
      <c r="J29" s="24">
        <v>127335.45</v>
      </c>
      <c r="K29" s="24">
        <v>46421.43</v>
      </c>
      <c r="L29" s="24">
        <v>175182.41999999998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20" t="s">
        <v>50</v>
      </c>
      <c r="B30" s="20" t="str">
        <f t="shared" si="1"/>
        <v>05</v>
      </c>
      <c r="C30" s="21" t="s">
        <v>16</v>
      </c>
      <c r="D30" s="20" t="s">
        <v>51</v>
      </c>
      <c r="E30" s="20" t="s">
        <v>18</v>
      </c>
      <c r="F30" s="20" t="s">
        <v>19</v>
      </c>
      <c r="G30" s="22">
        <v>0.0</v>
      </c>
      <c r="H30" s="23">
        <v>1784706.72</v>
      </c>
      <c r="I30" s="24">
        <v>3484924.72</v>
      </c>
      <c r="J30" s="24">
        <v>1.24447679E8</v>
      </c>
      <c r="K30" s="24">
        <v>2.394344213E7</v>
      </c>
      <c r="L30" s="24">
        <v>1.5366075257E8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20" t="s">
        <v>50</v>
      </c>
      <c r="B31" s="20" t="str">
        <f t="shared" si="1"/>
        <v>05</v>
      </c>
      <c r="C31" s="21" t="s">
        <v>16</v>
      </c>
      <c r="D31" s="20" t="s">
        <v>51</v>
      </c>
      <c r="E31" s="20" t="s">
        <v>44</v>
      </c>
      <c r="F31" s="20" t="s">
        <v>45</v>
      </c>
      <c r="G31" s="22">
        <v>0.0</v>
      </c>
      <c r="H31" s="23">
        <v>2239.78</v>
      </c>
      <c r="I31" s="24">
        <v>4373.52</v>
      </c>
      <c r="J31" s="24">
        <v>156179.86</v>
      </c>
      <c r="K31" s="24">
        <v>30048.64</v>
      </c>
      <c r="L31" s="24">
        <v>192841.8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20" t="s">
        <v>50</v>
      </c>
      <c r="B32" s="20" t="str">
        <f t="shared" si="1"/>
        <v>05</v>
      </c>
      <c r="C32" s="21" t="s">
        <v>16</v>
      </c>
      <c r="D32" s="20" t="s">
        <v>51</v>
      </c>
      <c r="E32" s="20" t="s">
        <v>30</v>
      </c>
      <c r="F32" s="20" t="s">
        <v>31</v>
      </c>
      <c r="G32" s="22">
        <v>0.0</v>
      </c>
      <c r="H32" s="23">
        <v>17759.45</v>
      </c>
      <c r="I32" s="24">
        <v>34678.16</v>
      </c>
      <c r="J32" s="24">
        <v>1238367.22</v>
      </c>
      <c r="K32" s="24">
        <v>238258.96</v>
      </c>
      <c r="L32" s="24">
        <v>1529063.79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20" t="s">
        <v>50</v>
      </c>
      <c r="B33" s="20" t="str">
        <f t="shared" si="1"/>
        <v>05</v>
      </c>
      <c r="C33" s="21" t="s">
        <v>16</v>
      </c>
      <c r="D33" s="20" t="s">
        <v>51</v>
      </c>
      <c r="E33" s="20" t="s">
        <v>32</v>
      </c>
      <c r="F33" s="20" t="s">
        <v>33</v>
      </c>
      <c r="G33" s="22">
        <v>0.0</v>
      </c>
      <c r="H33" s="23">
        <v>6139.86</v>
      </c>
      <c r="I33" s="24">
        <v>11989.06</v>
      </c>
      <c r="J33" s="24">
        <v>428132.7</v>
      </c>
      <c r="K33" s="24">
        <v>82371.72</v>
      </c>
      <c r="L33" s="24">
        <v>528633.34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0" t="s">
        <v>50</v>
      </c>
      <c r="B34" s="20" t="str">
        <f t="shared" si="1"/>
        <v>05</v>
      </c>
      <c r="C34" s="21" t="s">
        <v>16</v>
      </c>
      <c r="D34" s="20" t="s">
        <v>51</v>
      </c>
      <c r="E34" s="20" t="s">
        <v>40</v>
      </c>
      <c r="F34" s="20" t="s">
        <v>41</v>
      </c>
      <c r="G34" s="22">
        <v>0.0</v>
      </c>
      <c r="H34" s="23">
        <v>9882.19</v>
      </c>
      <c r="I34" s="24">
        <v>19296.54</v>
      </c>
      <c r="J34" s="24">
        <v>689085.22</v>
      </c>
      <c r="K34" s="24">
        <v>132578.38</v>
      </c>
      <c r="L34" s="24">
        <v>850842.33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20" t="s">
        <v>52</v>
      </c>
      <c r="B35" s="20" t="str">
        <f t="shared" si="1"/>
        <v>05</v>
      </c>
      <c r="C35" s="21" t="s">
        <v>16</v>
      </c>
      <c r="D35" s="20" t="s">
        <v>53</v>
      </c>
      <c r="E35" s="20" t="s">
        <v>18</v>
      </c>
      <c r="F35" s="20" t="s">
        <v>19</v>
      </c>
      <c r="G35" s="22">
        <v>0.0</v>
      </c>
      <c r="H35" s="23">
        <v>8997327.09</v>
      </c>
      <c r="I35" s="24">
        <v>4387763.47</v>
      </c>
      <c r="J35" s="24">
        <v>1.5330757882E8</v>
      </c>
      <c r="K35" s="24">
        <v>4.349764868E7</v>
      </c>
      <c r="L35" s="24">
        <v>2.1019031806E8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20" t="s">
        <v>52</v>
      </c>
      <c r="B36" s="20" t="str">
        <f t="shared" si="1"/>
        <v>05</v>
      </c>
      <c r="C36" s="21" t="s">
        <v>16</v>
      </c>
      <c r="D36" s="20" t="s">
        <v>53</v>
      </c>
      <c r="E36" s="20" t="s">
        <v>20</v>
      </c>
      <c r="F36" s="20" t="s">
        <v>21</v>
      </c>
      <c r="G36" s="22">
        <v>0.0</v>
      </c>
      <c r="H36" s="23">
        <v>37348.77</v>
      </c>
      <c r="I36" s="24">
        <v>18214.03</v>
      </c>
      <c r="J36" s="24">
        <v>636394.46</v>
      </c>
      <c r="K36" s="24">
        <v>180562.91</v>
      </c>
      <c r="L36" s="24">
        <v>872520.17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20" t="s">
        <v>52</v>
      </c>
      <c r="B37" s="20" t="str">
        <f t="shared" si="1"/>
        <v>05</v>
      </c>
      <c r="C37" s="21" t="s">
        <v>16</v>
      </c>
      <c r="D37" s="20" t="s">
        <v>53</v>
      </c>
      <c r="E37" s="20" t="s">
        <v>22</v>
      </c>
      <c r="F37" s="20" t="s">
        <v>23</v>
      </c>
      <c r="G37" s="22">
        <v>0.0</v>
      </c>
      <c r="H37" s="23">
        <v>289947.16</v>
      </c>
      <c r="I37" s="24">
        <v>141399.73</v>
      </c>
      <c r="J37" s="24">
        <v>4940478.18</v>
      </c>
      <c r="K37" s="24">
        <v>1401751.87</v>
      </c>
      <c r="L37" s="24">
        <v>6773576.9399999995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0" t="s">
        <v>52</v>
      </c>
      <c r="B38" s="20" t="str">
        <f t="shared" si="1"/>
        <v>05</v>
      </c>
      <c r="C38" s="21" t="s">
        <v>16</v>
      </c>
      <c r="D38" s="20" t="s">
        <v>53</v>
      </c>
      <c r="E38" s="20" t="s">
        <v>30</v>
      </c>
      <c r="F38" s="20" t="s">
        <v>31</v>
      </c>
      <c r="G38" s="22">
        <v>0.0</v>
      </c>
      <c r="H38" s="23">
        <v>188953.61</v>
      </c>
      <c r="I38" s="24">
        <v>92147.78</v>
      </c>
      <c r="J38" s="24">
        <v>3219625.04</v>
      </c>
      <c r="K38" s="24">
        <v>913497.69</v>
      </c>
      <c r="L38" s="24">
        <v>4414224.12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20" t="s">
        <v>52</v>
      </c>
      <c r="B39" s="20" t="str">
        <f t="shared" si="1"/>
        <v>05</v>
      </c>
      <c r="C39" s="21" t="s">
        <v>16</v>
      </c>
      <c r="D39" s="20" t="s">
        <v>53</v>
      </c>
      <c r="E39" s="20" t="s">
        <v>32</v>
      </c>
      <c r="F39" s="20" t="s">
        <v>33</v>
      </c>
      <c r="G39" s="22">
        <v>0.0</v>
      </c>
      <c r="H39" s="23">
        <v>478879.63</v>
      </c>
      <c r="I39" s="24">
        <v>233537.2</v>
      </c>
      <c r="J39" s="24">
        <v>8159743.05</v>
      </c>
      <c r="K39" s="24">
        <v>2315147.37</v>
      </c>
      <c r="L39" s="24">
        <v>1.118730725E7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20" t="s">
        <v>52</v>
      </c>
      <c r="B40" s="20" t="str">
        <f t="shared" si="1"/>
        <v>05</v>
      </c>
      <c r="C40" s="21" t="s">
        <v>16</v>
      </c>
      <c r="D40" s="20" t="s">
        <v>53</v>
      </c>
      <c r="E40" s="20" t="s">
        <v>40</v>
      </c>
      <c r="F40" s="20" t="s">
        <v>41</v>
      </c>
      <c r="G40" s="22">
        <v>0.0</v>
      </c>
      <c r="H40" s="23">
        <v>161429.41</v>
      </c>
      <c r="I40" s="24">
        <v>78724.94</v>
      </c>
      <c r="J40" s="24">
        <v>2750633.76</v>
      </c>
      <c r="K40" s="24">
        <v>780431.74</v>
      </c>
      <c r="L40" s="24">
        <v>3771219.8499999996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20" t="s">
        <v>52</v>
      </c>
      <c r="B41" s="20" t="str">
        <f t="shared" si="1"/>
        <v>05</v>
      </c>
      <c r="C41" s="21" t="s">
        <v>16</v>
      </c>
      <c r="D41" s="20" t="s">
        <v>53</v>
      </c>
      <c r="E41" s="20" t="s">
        <v>46</v>
      </c>
      <c r="F41" s="20" t="s">
        <v>47</v>
      </c>
      <c r="G41" s="22">
        <v>0.0</v>
      </c>
      <c r="H41" s="23">
        <v>1.560295433E7</v>
      </c>
      <c r="I41" s="24">
        <v>7609156.85</v>
      </c>
      <c r="J41" s="24">
        <v>2.6586241969E8</v>
      </c>
      <c r="K41" s="24">
        <v>7.543260558E7</v>
      </c>
      <c r="L41" s="24">
        <v>3.6450713645E8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20" t="s">
        <v>52</v>
      </c>
      <c r="B42" s="20" t="str">
        <f t="shared" si="1"/>
        <v>05</v>
      </c>
      <c r="C42" s="21" t="s">
        <v>16</v>
      </c>
      <c r="D42" s="20" t="s">
        <v>53</v>
      </c>
      <c r="E42" s="20" t="s">
        <v>54</v>
      </c>
      <c r="F42" s="20" t="s">
        <v>55</v>
      </c>
      <c r="G42" s="22">
        <v>0.0</v>
      </c>
      <c r="H42" s="23">
        <v>0.0</v>
      </c>
      <c r="I42" s="24">
        <v>0.0</v>
      </c>
      <c r="J42" s="24">
        <v>0.0</v>
      </c>
      <c r="K42" s="24">
        <v>-75503.12</v>
      </c>
      <c r="L42" s="24">
        <v>-75503.12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20" t="s">
        <v>56</v>
      </c>
      <c r="B43" s="20" t="str">
        <f t="shared" si="1"/>
        <v>05</v>
      </c>
      <c r="C43" s="21" t="s">
        <v>16</v>
      </c>
      <c r="D43" s="20" t="s">
        <v>57</v>
      </c>
      <c r="E43" s="20" t="s">
        <v>18</v>
      </c>
      <c r="F43" s="20" t="s">
        <v>19</v>
      </c>
      <c r="G43" s="22">
        <v>0.0</v>
      </c>
      <c r="H43" s="23">
        <v>1.5092302E7</v>
      </c>
      <c r="I43" s="24">
        <v>993449.06</v>
      </c>
      <c r="J43" s="24">
        <v>1.3484257128E8</v>
      </c>
      <c r="K43" s="24">
        <v>0.0</v>
      </c>
      <c r="L43" s="24">
        <v>1.5092832234E8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20" t="s">
        <v>56</v>
      </c>
      <c r="B44" s="20" t="str">
        <f t="shared" si="1"/>
        <v>05</v>
      </c>
      <c r="C44" s="21" t="s">
        <v>16</v>
      </c>
      <c r="D44" s="20" t="s">
        <v>57</v>
      </c>
      <c r="E44" s="20" t="s">
        <v>44</v>
      </c>
      <c r="F44" s="20" t="s">
        <v>45</v>
      </c>
      <c r="G44" s="22">
        <v>0.0</v>
      </c>
      <c r="H44" s="23">
        <v>2.234347394E7</v>
      </c>
      <c r="I44" s="24">
        <v>1470756.63</v>
      </c>
      <c r="J44" s="24">
        <v>1.9962835869E8</v>
      </c>
      <c r="K44" s="24">
        <v>0.0</v>
      </c>
      <c r="L44" s="24">
        <v>2.2344258926E8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20" t="s">
        <v>56</v>
      </c>
      <c r="B45" s="20" t="str">
        <f t="shared" si="1"/>
        <v>05</v>
      </c>
      <c r="C45" s="21" t="s">
        <v>16</v>
      </c>
      <c r="D45" s="20" t="s">
        <v>57</v>
      </c>
      <c r="E45" s="20" t="s">
        <v>30</v>
      </c>
      <c r="F45" s="20" t="s">
        <v>31</v>
      </c>
      <c r="G45" s="22">
        <v>0.0</v>
      </c>
      <c r="H45" s="23">
        <v>1458372.58</v>
      </c>
      <c r="I45" s="24">
        <v>95997.21</v>
      </c>
      <c r="J45" s="24">
        <v>1.302986841E7</v>
      </c>
      <c r="K45" s="24">
        <v>0.0</v>
      </c>
      <c r="L45" s="24">
        <v>1.45842382E7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20" t="s">
        <v>56</v>
      </c>
      <c r="B46" s="20" t="str">
        <f t="shared" si="1"/>
        <v>05</v>
      </c>
      <c r="C46" s="21" t="s">
        <v>16</v>
      </c>
      <c r="D46" s="20" t="s">
        <v>57</v>
      </c>
      <c r="E46" s="20" t="s">
        <v>32</v>
      </c>
      <c r="F46" s="20" t="s">
        <v>33</v>
      </c>
      <c r="G46" s="22">
        <v>0.0</v>
      </c>
      <c r="H46" s="23">
        <v>150840.67</v>
      </c>
      <c r="I46" s="24">
        <v>9929.07</v>
      </c>
      <c r="J46" s="24">
        <v>1347690.0</v>
      </c>
      <c r="K46" s="24">
        <v>0.0</v>
      </c>
      <c r="L46" s="24">
        <v>1508459.74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20" t="s">
        <v>56</v>
      </c>
      <c r="B47" s="20" t="str">
        <f t="shared" si="1"/>
        <v>05</v>
      </c>
      <c r="C47" s="21" t="s">
        <v>16</v>
      </c>
      <c r="D47" s="20" t="s">
        <v>57</v>
      </c>
      <c r="E47" s="20" t="s">
        <v>40</v>
      </c>
      <c r="F47" s="20" t="s">
        <v>41</v>
      </c>
      <c r="G47" s="22">
        <v>0.0</v>
      </c>
      <c r="H47" s="23">
        <v>432722.5</v>
      </c>
      <c r="I47" s="24">
        <v>28483.91</v>
      </c>
      <c r="J47" s="24">
        <v>3866170.65</v>
      </c>
      <c r="K47" s="24">
        <v>0.0</v>
      </c>
      <c r="L47" s="24">
        <v>4327377.06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20" t="s">
        <v>56</v>
      </c>
      <c r="B48" s="20" t="str">
        <f t="shared" si="1"/>
        <v>05</v>
      </c>
      <c r="C48" s="21" t="s">
        <v>16</v>
      </c>
      <c r="D48" s="20" t="s">
        <v>57</v>
      </c>
      <c r="E48" s="20" t="s">
        <v>46</v>
      </c>
      <c r="F48" s="20" t="s">
        <v>47</v>
      </c>
      <c r="G48" s="22">
        <v>0.0</v>
      </c>
      <c r="H48" s="23">
        <v>4.08362595E7</v>
      </c>
      <c r="I48" s="24">
        <v>2688042.12</v>
      </c>
      <c r="J48" s="24">
        <v>3.6485263997E8</v>
      </c>
      <c r="K48" s="24">
        <v>0.0</v>
      </c>
      <c r="L48" s="24">
        <v>4.0837694159000003E8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20" t="s">
        <v>58</v>
      </c>
      <c r="B49" s="20" t="str">
        <f t="shared" si="1"/>
        <v>05</v>
      </c>
      <c r="C49" s="21" t="s">
        <v>16</v>
      </c>
      <c r="D49" s="20" t="s">
        <v>59</v>
      </c>
      <c r="E49" s="20" t="s">
        <v>18</v>
      </c>
      <c r="F49" s="20" t="s">
        <v>19</v>
      </c>
      <c r="G49" s="22">
        <v>0.0</v>
      </c>
      <c r="H49" s="23">
        <v>9.655004027E7</v>
      </c>
      <c r="I49" s="24">
        <v>1.355720322E7</v>
      </c>
      <c r="J49" s="24">
        <v>8.9481732827E8</v>
      </c>
      <c r="K49" s="24">
        <v>4.562724185E7</v>
      </c>
      <c r="L49" s="24">
        <v>1.05055181361E9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20" t="s">
        <v>58</v>
      </c>
      <c r="B50" s="20" t="str">
        <f t="shared" si="1"/>
        <v>05</v>
      </c>
      <c r="C50" s="21" t="s">
        <v>16</v>
      </c>
      <c r="D50" s="20" t="s">
        <v>59</v>
      </c>
      <c r="E50" s="20" t="s">
        <v>44</v>
      </c>
      <c r="F50" s="20" t="s">
        <v>45</v>
      </c>
      <c r="G50" s="22">
        <v>0.0</v>
      </c>
      <c r="H50" s="23">
        <v>2.458581946E7</v>
      </c>
      <c r="I50" s="24">
        <v>3452250.76</v>
      </c>
      <c r="J50" s="24">
        <v>2.2785922418E8</v>
      </c>
      <c r="K50" s="24">
        <v>1.161867076E7</v>
      </c>
      <c r="L50" s="24">
        <v>2.6751596516E8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20" t="s">
        <v>58</v>
      </c>
      <c r="B51" s="20" t="str">
        <f t="shared" si="1"/>
        <v>05</v>
      </c>
      <c r="C51" s="21" t="s">
        <v>16</v>
      </c>
      <c r="D51" s="20" t="s">
        <v>59</v>
      </c>
      <c r="E51" s="20" t="s">
        <v>20</v>
      </c>
      <c r="F51" s="20" t="s">
        <v>21</v>
      </c>
      <c r="G51" s="22">
        <v>0.0</v>
      </c>
      <c r="H51" s="23">
        <v>132040.37</v>
      </c>
      <c r="I51" s="24">
        <v>18540.62</v>
      </c>
      <c r="J51" s="24">
        <v>1223738.55</v>
      </c>
      <c r="K51" s="24">
        <v>62399.12</v>
      </c>
      <c r="L51" s="24">
        <v>1436718.6600000001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20" t="s">
        <v>58</v>
      </c>
      <c r="B52" s="20" t="str">
        <f t="shared" si="1"/>
        <v>05</v>
      </c>
      <c r="C52" s="21" t="s">
        <v>16</v>
      </c>
      <c r="D52" s="20" t="s">
        <v>59</v>
      </c>
      <c r="E52" s="20" t="s">
        <v>30</v>
      </c>
      <c r="F52" s="20" t="s">
        <v>31</v>
      </c>
      <c r="G52" s="22">
        <v>0.0</v>
      </c>
      <c r="H52" s="23">
        <v>804970.38</v>
      </c>
      <c r="I52" s="24">
        <v>113030.99</v>
      </c>
      <c r="J52" s="24">
        <v>7460395.08</v>
      </c>
      <c r="K52" s="24">
        <v>380409.77</v>
      </c>
      <c r="L52" s="24">
        <v>8758806.22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20" t="s">
        <v>58</v>
      </c>
      <c r="B53" s="20" t="str">
        <f t="shared" si="1"/>
        <v>05</v>
      </c>
      <c r="C53" s="21" t="s">
        <v>16</v>
      </c>
      <c r="D53" s="20" t="s">
        <v>59</v>
      </c>
      <c r="E53" s="20" t="s">
        <v>32</v>
      </c>
      <c r="F53" s="20" t="s">
        <v>33</v>
      </c>
      <c r="G53" s="22">
        <v>0.0</v>
      </c>
      <c r="H53" s="23">
        <v>444478.29</v>
      </c>
      <c r="I53" s="24">
        <v>62412.01</v>
      </c>
      <c r="J53" s="24">
        <v>4119385.87</v>
      </c>
      <c r="K53" s="24">
        <v>210049.82</v>
      </c>
      <c r="L53" s="24">
        <v>4836325.99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20" t="s">
        <v>58</v>
      </c>
      <c r="B54" s="20" t="str">
        <f t="shared" si="1"/>
        <v>05</v>
      </c>
      <c r="C54" s="21" t="s">
        <v>16</v>
      </c>
      <c r="D54" s="20" t="s">
        <v>59</v>
      </c>
      <c r="E54" s="20" t="s">
        <v>40</v>
      </c>
      <c r="F54" s="20" t="s">
        <v>41</v>
      </c>
      <c r="G54" s="22">
        <v>0.0</v>
      </c>
      <c r="H54" s="23">
        <v>362402.66</v>
      </c>
      <c r="I54" s="24">
        <v>50887.25</v>
      </c>
      <c r="J54" s="24">
        <v>3358716.07</v>
      </c>
      <c r="K54" s="24">
        <v>171262.83</v>
      </c>
      <c r="L54" s="24">
        <v>3943268.81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20" t="s">
        <v>58</v>
      </c>
      <c r="B55" s="20" t="str">
        <f t="shared" si="1"/>
        <v>05</v>
      </c>
      <c r="C55" s="21" t="s">
        <v>16</v>
      </c>
      <c r="D55" s="20" t="s">
        <v>59</v>
      </c>
      <c r="E55" s="20" t="s">
        <v>54</v>
      </c>
      <c r="F55" s="20" t="s">
        <v>55</v>
      </c>
      <c r="G55" s="22">
        <v>0.0</v>
      </c>
      <c r="H55" s="23">
        <v>1.168775057E7</v>
      </c>
      <c r="I55" s="24">
        <v>1641151.15</v>
      </c>
      <c r="J55" s="24">
        <v>1.0832104998E8</v>
      </c>
      <c r="K55" s="24">
        <v>5523351.63</v>
      </c>
      <c r="L55" s="24">
        <v>1.2717330333E8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20" t="s">
        <v>60</v>
      </c>
      <c r="B56" s="20" t="str">
        <f t="shared" si="1"/>
        <v>05</v>
      </c>
      <c r="C56" s="21" t="s">
        <v>16</v>
      </c>
      <c r="D56" s="20" t="s">
        <v>61</v>
      </c>
      <c r="E56" s="20" t="s">
        <v>44</v>
      </c>
      <c r="F56" s="20" t="s">
        <v>45</v>
      </c>
      <c r="G56" s="22">
        <v>0.0</v>
      </c>
      <c r="H56" s="23">
        <v>52866.95</v>
      </c>
      <c r="I56" s="24">
        <v>4551.78</v>
      </c>
      <c r="J56" s="24">
        <v>366702.92</v>
      </c>
      <c r="K56" s="24">
        <v>30912.35</v>
      </c>
      <c r="L56" s="24">
        <v>455033.99999999994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20" t="s">
        <v>60</v>
      </c>
      <c r="B57" s="20" t="str">
        <f t="shared" si="1"/>
        <v>05</v>
      </c>
      <c r="C57" s="21" t="s">
        <v>16</v>
      </c>
      <c r="D57" s="20" t="s">
        <v>61</v>
      </c>
      <c r="E57" s="20" t="s">
        <v>30</v>
      </c>
      <c r="F57" s="20" t="s">
        <v>31</v>
      </c>
      <c r="G57" s="22">
        <v>0.0</v>
      </c>
      <c r="H57" s="23">
        <v>196697.98</v>
      </c>
      <c r="I57" s="24">
        <v>16935.44</v>
      </c>
      <c r="J57" s="24">
        <v>1364363.15</v>
      </c>
      <c r="K57" s="24">
        <v>115013.21</v>
      </c>
      <c r="L57" s="24">
        <v>1693009.7799999998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20" t="s">
        <v>60</v>
      </c>
      <c r="B58" s="20" t="str">
        <f t="shared" si="1"/>
        <v>05</v>
      </c>
      <c r="C58" s="21" t="s">
        <v>16</v>
      </c>
      <c r="D58" s="20" t="s">
        <v>61</v>
      </c>
      <c r="E58" s="20" t="s">
        <v>32</v>
      </c>
      <c r="F58" s="20" t="s">
        <v>33</v>
      </c>
      <c r="G58" s="22">
        <v>0.0</v>
      </c>
      <c r="H58" s="23">
        <v>263939.58</v>
      </c>
      <c r="I58" s="24">
        <v>22724.85</v>
      </c>
      <c r="J58" s="24">
        <v>1830773.48</v>
      </c>
      <c r="K58" s="24">
        <v>154330.71</v>
      </c>
      <c r="L58" s="24">
        <v>2271768.62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20" t="s">
        <v>60</v>
      </c>
      <c r="B59" s="20" t="str">
        <f t="shared" si="1"/>
        <v>05</v>
      </c>
      <c r="C59" s="21" t="s">
        <v>16</v>
      </c>
      <c r="D59" s="20" t="s">
        <v>61</v>
      </c>
      <c r="E59" s="20" t="s">
        <v>40</v>
      </c>
      <c r="F59" s="20" t="s">
        <v>41</v>
      </c>
      <c r="G59" s="22">
        <v>0.0</v>
      </c>
      <c r="H59" s="23">
        <v>149251.09</v>
      </c>
      <c r="I59" s="24">
        <v>12850.32</v>
      </c>
      <c r="J59" s="24">
        <v>1035255.59</v>
      </c>
      <c r="K59" s="24">
        <v>87270.07</v>
      </c>
      <c r="L59" s="24">
        <v>1284627.07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20" t="s">
        <v>60</v>
      </c>
      <c r="B60" s="20" t="str">
        <f t="shared" si="1"/>
        <v>05</v>
      </c>
      <c r="C60" s="21" t="s">
        <v>16</v>
      </c>
      <c r="D60" s="20" t="s">
        <v>61</v>
      </c>
      <c r="E60" s="20" t="s">
        <v>54</v>
      </c>
      <c r="F60" s="20" t="s">
        <v>55</v>
      </c>
      <c r="G60" s="22">
        <v>0.0</v>
      </c>
      <c r="H60" s="23">
        <v>1.99195304E7</v>
      </c>
      <c r="I60" s="24">
        <v>1715045.61</v>
      </c>
      <c r="J60" s="24">
        <v>1.3816854386E8</v>
      </c>
      <c r="K60" s="24">
        <v>1.164734428E7</v>
      </c>
      <c r="L60" s="24">
        <v>1.7145046415E8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20" t="s">
        <v>62</v>
      </c>
      <c r="B61" s="20" t="str">
        <f t="shared" si="1"/>
        <v>05</v>
      </c>
      <c r="C61" s="21" t="s">
        <v>16</v>
      </c>
      <c r="D61" s="20" t="s">
        <v>63</v>
      </c>
      <c r="E61" s="20" t="s">
        <v>44</v>
      </c>
      <c r="F61" s="20" t="s">
        <v>45</v>
      </c>
      <c r="G61" s="22">
        <v>0.0</v>
      </c>
      <c r="H61" s="23">
        <v>3027533.05</v>
      </c>
      <c r="I61" s="24">
        <v>297277.38</v>
      </c>
      <c r="J61" s="24">
        <v>2.953693676E7</v>
      </c>
      <c r="K61" s="24">
        <v>0.0</v>
      </c>
      <c r="L61" s="24">
        <v>3.286174719E7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20" t="s">
        <v>62</v>
      </c>
      <c r="B62" s="20" t="str">
        <f t="shared" si="1"/>
        <v>05</v>
      </c>
      <c r="C62" s="21" t="s">
        <v>16</v>
      </c>
      <c r="D62" s="20" t="s">
        <v>63</v>
      </c>
      <c r="E62" s="20" t="s">
        <v>30</v>
      </c>
      <c r="F62" s="20" t="s">
        <v>31</v>
      </c>
      <c r="G62" s="22">
        <v>0.0</v>
      </c>
      <c r="H62" s="23">
        <v>310983.54</v>
      </c>
      <c r="I62" s="24">
        <v>30535.88</v>
      </c>
      <c r="J62" s="24">
        <v>3033988.76</v>
      </c>
      <c r="K62" s="24">
        <v>0.0</v>
      </c>
      <c r="L62" s="24">
        <v>3375508.1799999997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20" t="s">
        <v>62</v>
      </c>
      <c r="B63" s="20" t="str">
        <f t="shared" si="1"/>
        <v>05</v>
      </c>
      <c r="C63" s="21" t="s">
        <v>16</v>
      </c>
      <c r="D63" s="20" t="s">
        <v>63</v>
      </c>
      <c r="E63" s="20" t="s">
        <v>32</v>
      </c>
      <c r="F63" s="20" t="s">
        <v>33</v>
      </c>
      <c r="G63" s="22">
        <v>0.0</v>
      </c>
      <c r="H63" s="23">
        <v>29379.96</v>
      </c>
      <c r="I63" s="24">
        <v>2884.86</v>
      </c>
      <c r="J63" s="24">
        <v>286634.08</v>
      </c>
      <c r="K63" s="24">
        <v>0.0</v>
      </c>
      <c r="L63" s="24">
        <v>318898.9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20" t="s">
        <v>62</v>
      </c>
      <c r="B64" s="20" t="str">
        <f t="shared" si="1"/>
        <v>05</v>
      </c>
      <c r="C64" s="21" t="s">
        <v>16</v>
      </c>
      <c r="D64" s="20" t="s">
        <v>63</v>
      </c>
      <c r="E64" s="20" t="s">
        <v>40</v>
      </c>
      <c r="F64" s="20" t="s">
        <v>41</v>
      </c>
      <c r="G64" s="22">
        <v>0.0</v>
      </c>
      <c r="H64" s="23">
        <v>42128.25</v>
      </c>
      <c r="I64" s="24">
        <v>4136.63</v>
      </c>
      <c r="J64" s="24">
        <v>411007.75</v>
      </c>
      <c r="K64" s="24">
        <v>0.0</v>
      </c>
      <c r="L64" s="24">
        <v>457272.63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20" t="s">
        <v>62</v>
      </c>
      <c r="B65" s="20" t="str">
        <f t="shared" si="1"/>
        <v>05</v>
      </c>
      <c r="C65" s="21" t="s">
        <v>16</v>
      </c>
      <c r="D65" s="20" t="s">
        <v>63</v>
      </c>
      <c r="E65" s="20" t="s">
        <v>46</v>
      </c>
      <c r="F65" s="20" t="s">
        <v>47</v>
      </c>
      <c r="G65" s="22">
        <v>0.0</v>
      </c>
      <c r="H65" s="23">
        <v>3.745914879E7</v>
      </c>
      <c r="I65" s="24">
        <v>3678162.25</v>
      </c>
      <c r="J65" s="24">
        <v>3.6545546865E8</v>
      </c>
      <c r="K65" s="24">
        <v>0.0</v>
      </c>
      <c r="L65" s="24">
        <v>4.0659277969E8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20" t="s">
        <v>64</v>
      </c>
      <c r="B66" s="20" t="str">
        <f t="shared" si="1"/>
        <v>05</v>
      </c>
      <c r="C66" s="21" t="s">
        <v>16</v>
      </c>
      <c r="D66" s="20" t="s">
        <v>65</v>
      </c>
      <c r="E66" s="20" t="s">
        <v>18</v>
      </c>
      <c r="F66" s="20" t="s">
        <v>19</v>
      </c>
      <c r="G66" s="22">
        <v>0.0</v>
      </c>
      <c r="H66" s="23">
        <v>1.687660532E7</v>
      </c>
      <c r="I66" s="24">
        <v>640320.01</v>
      </c>
      <c r="J66" s="24">
        <v>1.103984596E8</v>
      </c>
      <c r="K66" s="24">
        <v>0.0</v>
      </c>
      <c r="L66" s="24">
        <v>1.2791538492999999E8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20" t="s">
        <v>64</v>
      </c>
      <c r="B67" s="20" t="str">
        <f t="shared" si="1"/>
        <v>05</v>
      </c>
      <c r="C67" s="21" t="s">
        <v>16</v>
      </c>
      <c r="D67" s="20" t="s">
        <v>65</v>
      </c>
      <c r="E67" s="20" t="s">
        <v>44</v>
      </c>
      <c r="F67" s="20" t="s">
        <v>45</v>
      </c>
      <c r="G67" s="22">
        <v>0.0</v>
      </c>
      <c r="H67" s="23">
        <v>1.574123245E7</v>
      </c>
      <c r="I67" s="24">
        <v>597242.51</v>
      </c>
      <c r="J67" s="24">
        <v>1.0297140813E8</v>
      </c>
      <c r="K67" s="24">
        <v>0.0</v>
      </c>
      <c r="L67" s="24">
        <v>1.1930988308999999E8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20" t="s">
        <v>64</v>
      </c>
      <c r="B68" s="20" t="str">
        <f t="shared" si="1"/>
        <v>05</v>
      </c>
      <c r="C68" s="21" t="s">
        <v>16</v>
      </c>
      <c r="D68" s="20" t="s">
        <v>65</v>
      </c>
      <c r="E68" s="20" t="s">
        <v>30</v>
      </c>
      <c r="F68" s="20" t="s">
        <v>31</v>
      </c>
      <c r="G68" s="22">
        <v>0.0</v>
      </c>
      <c r="H68" s="23">
        <v>1253651.15</v>
      </c>
      <c r="I68" s="24">
        <v>47565.13</v>
      </c>
      <c r="J68" s="24">
        <v>8200769.81</v>
      </c>
      <c r="K68" s="24">
        <v>0.0</v>
      </c>
      <c r="L68" s="24">
        <v>9501986.09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20" t="s">
        <v>64</v>
      </c>
      <c r="B69" s="20" t="str">
        <f t="shared" si="1"/>
        <v>05</v>
      </c>
      <c r="C69" s="21" t="s">
        <v>16</v>
      </c>
      <c r="D69" s="20" t="s">
        <v>65</v>
      </c>
      <c r="E69" s="20" t="s">
        <v>32</v>
      </c>
      <c r="F69" s="20" t="s">
        <v>33</v>
      </c>
      <c r="G69" s="22">
        <v>0.0</v>
      </c>
      <c r="H69" s="23">
        <v>17875.91</v>
      </c>
      <c r="I69" s="24">
        <v>678.24</v>
      </c>
      <c r="J69" s="24">
        <v>116935.45</v>
      </c>
      <c r="K69" s="24">
        <v>0.0</v>
      </c>
      <c r="L69" s="24">
        <v>135489.6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20" t="s">
        <v>64</v>
      </c>
      <c r="B70" s="20" t="str">
        <f t="shared" si="1"/>
        <v>05</v>
      </c>
      <c r="C70" s="21" t="s">
        <v>16</v>
      </c>
      <c r="D70" s="20" t="s">
        <v>65</v>
      </c>
      <c r="E70" s="20" t="s">
        <v>34</v>
      </c>
      <c r="F70" s="20" t="s">
        <v>35</v>
      </c>
      <c r="G70" s="22">
        <v>0.0</v>
      </c>
      <c r="H70" s="23">
        <v>7013.59</v>
      </c>
      <c r="I70" s="24">
        <v>266.1</v>
      </c>
      <c r="J70" s="24">
        <v>45879.41</v>
      </c>
      <c r="K70" s="24">
        <v>0.0</v>
      </c>
      <c r="L70" s="24">
        <v>53159.100000000006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20" t="s">
        <v>64</v>
      </c>
      <c r="B71" s="20" t="str">
        <f t="shared" si="1"/>
        <v>05</v>
      </c>
      <c r="C71" s="21" t="s">
        <v>16</v>
      </c>
      <c r="D71" s="20" t="s">
        <v>65</v>
      </c>
      <c r="E71" s="20" t="s">
        <v>40</v>
      </c>
      <c r="F71" s="20" t="s">
        <v>41</v>
      </c>
      <c r="G71" s="22">
        <v>0.0</v>
      </c>
      <c r="H71" s="23">
        <v>337239.41</v>
      </c>
      <c r="I71" s="24">
        <v>12795.29</v>
      </c>
      <c r="J71" s="24">
        <v>2206054.52</v>
      </c>
      <c r="K71" s="24">
        <v>0.0</v>
      </c>
      <c r="L71" s="24">
        <v>2556089.2199999997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20" t="s">
        <v>64</v>
      </c>
      <c r="B72" s="20" t="str">
        <f t="shared" si="1"/>
        <v>05</v>
      </c>
      <c r="C72" s="21" t="s">
        <v>16</v>
      </c>
      <c r="D72" s="20" t="s">
        <v>65</v>
      </c>
      <c r="E72" s="20" t="s">
        <v>46</v>
      </c>
      <c r="F72" s="20" t="s">
        <v>47</v>
      </c>
      <c r="G72" s="22">
        <v>0.0</v>
      </c>
      <c r="H72" s="23">
        <v>5.534456677E7</v>
      </c>
      <c r="I72" s="24">
        <v>2099843.72</v>
      </c>
      <c r="J72" s="24">
        <v>3.6203696208E8</v>
      </c>
      <c r="K72" s="24">
        <v>0.0</v>
      </c>
      <c r="L72" s="24">
        <v>4.1948137257E8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20" t="s">
        <v>66</v>
      </c>
      <c r="B73" s="20" t="str">
        <f t="shared" si="1"/>
        <v>05</v>
      </c>
      <c r="C73" s="21" t="s">
        <v>16</v>
      </c>
      <c r="D73" s="20" t="s">
        <v>16</v>
      </c>
      <c r="E73" s="20" t="s">
        <v>18</v>
      </c>
      <c r="F73" s="20" t="s">
        <v>19</v>
      </c>
      <c r="G73" s="22">
        <v>0.0</v>
      </c>
      <c r="H73" s="23">
        <v>3.799760331E7</v>
      </c>
      <c r="I73" s="24">
        <v>5607300.27</v>
      </c>
      <c r="J73" s="24">
        <v>2.8635418855E8</v>
      </c>
      <c r="K73" s="24">
        <v>2.239937014E7</v>
      </c>
      <c r="L73" s="24">
        <v>3.5235846227E8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20" t="s">
        <v>66</v>
      </c>
      <c r="B74" s="20" t="str">
        <f t="shared" si="1"/>
        <v>05</v>
      </c>
      <c r="C74" s="21" t="s">
        <v>16</v>
      </c>
      <c r="D74" s="20" t="s">
        <v>16</v>
      </c>
      <c r="E74" s="20" t="s">
        <v>30</v>
      </c>
      <c r="F74" s="20" t="s">
        <v>31</v>
      </c>
      <c r="G74" s="22">
        <v>0.0</v>
      </c>
      <c r="H74" s="23">
        <v>3214426.81</v>
      </c>
      <c r="I74" s="24">
        <v>474352.45</v>
      </c>
      <c r="J74" s="24">
        <v>2.422427995E7</v>
      </c>
      <c r="K74" s="24">
        <v>1894886.24</v>
      </c>
      <c r="L74" s="24">
        <v>2.980794545E7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20" t="s">
        <v>66</v>
      </c>
      <c r="B75" s="20" t="str">
        <f t="shared" si="1"/>
        <v>05</v>
      </c>
      <c r="C75" s="21" t="s">
        <v>16</v>
      </c>
      <c r="D75" s="20" t="s">
        <v>16</v>
      </c>
      <c r="E75" s="20" t="s">
        <v>32</v>
      </c>
      <c r="F75" s="20" t="s">
        <v>33</v>
      </c>
      <c r="G75" s="22">
        <v>0.0</v>
      </c>
      <c r="H75" s="23">
        <v>152256.07</v>
      </c>
      <c r="I75" s="24">
        <v>22468.4</v>
      </c>
      <c r="J75" s="24">
        <v>1147418.76</v>
      </c>
      <c r="K75" s="24">
        <v>89754.08</v>
      </c>
      <c r="L75" s="24">
        <v>1411897.31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20" t="s">
        <v>66</v>
      </c>
      <c r="B76" s="20" t="str">
        <f t="shared" si="1"/>
        <v>05</v>
      </c>
      <c r="C76" s="21" t="s">
        <v>16</v>
      </c>
      <c r="D76" s="20" t="s">
        <v>16</v>
      </c>
      <c r="E76" s="20" t="s">
        <v>40</v>
      </c>
      <c r="F76" s="20" t="s">
        <v>41</v>
      </c>
      <c r="G76" s="22">
        <v>0.0</v>
      </c>
      <c r="H76" s="23">
        <v>591787.49</v>
      </c>
      <c r="I76" s="24">
        <v>87329.98</v>
      </c>
      <c r="J76" s="24">
        <v>4459776.72</v>
      </c>
      <c r="K76" s="24">
        <v>348855.35</v>
      </c>
      <c r="L76" s="24">
        <v>5487749.539999999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20" t="s">
        <v>66</v>
      </c>
      <c r="B77" s="20" t="str">
        <f t="shared" si="1"/>
        <v>05</v>
      </c>
      <c r="C77" s="21" t="s">
        <v>16</v>
      </c>
      <c r="D77" s="20" t="s">
        <v>16</v>
      </c>
      <c r="E77" s="20" t="s">
        <v>46</v>
      </c>
      <c r="F77" s="20" t="s">
        <v>47</v>
      </c>
      <c r="G77" s="22">
        <v>0.0</v>
      </c>
      <c r="H77" s="23">
        <v>4.80153055E7</v>
      </c>
      <c r="I77" s="24">
        <v>7085610.99</v>
      </c>
      <c r="J77" s="24">
        <v>3.6184871255E8</v>
      </c>
      <c r="K77" s="24">
        <v>2.830474835E7</v>
      </c>
      <c r="L77" s="24">
        <v>4.4525437739000005E8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20" t="s">
        <v>66</v>
      </c>
      <c r="B78" s="20" t="str">
        <f t="shared" si="1"/>
        <v>05</v>
      </c>
      <c r="C78" s="21" t="s">
        <v>16</v>
      </c>
      <c r="D78" s="20" t="s">
        <v>16</v>
      </c>
      <c r="E78" s="20" t="s">
        <v>54</v>
      </c>
      <c r="F78" s="20" t="s">
        <v>55</v>
      </c>
      <c r="G78" s="22">
        <v>0.0</v>
      </c>
      <c r="H78" s="23">
        <v>1180687.82</v>
      </c>
      <c r="I78" s="24">
        <v>174233.91</v>
      </c>
      <c r="J78" s="24">
        <v>8897795.47</v>
      </c>
      <c r="K78" s="24">
        <v>696008.73</v>
      </c>
      <c r="L78" s="24">
        <v>1.0948725930000002E7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20" t="s">
        <v>67</v>
      </c>
      <c r="B79" s="20" t="str">
        <f t="shared" si="1"/>
        <v>05</v>
      </c>
      <c r="C79" s="21" t="s">
        <v>16</v>
      </c>
      <c r="D79" s="20" t="s">
        <v>68</v>
      </c>
      <c r="E79" s="20" t="s">
        <v>18</v>
      </c>
      <c r="F79" s="20" t="s">
        <v>19</v>
      </c>
      <c r="G79" s="22">
        <v>0.0</v>
      </c>
      <c r="H79" s="23">
        <v>0.0</v>
      </c>
      <c r="I79" s="24">
        <v>2576356.89</v>
      </c>
      <c r="J79" s="24">
        <v>2.3607083547E8</v>
      </c>
      <c r="K79" s="24">
        <v>3.886194176E7</v>
      </c>
      <c r="L79" s="24">
        <v>2.7750913412E8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20" t="s">
        <v>67</v>
      </c>
      <c r="B80" s="20" t="str">
        <f t="shared" si="1"/>
        <v>05</v>
      </c>
      <c r="C80" s="21" t="s">
        <v>16</v>
      </c>
      <c r="D80" s="20" t="s">
        <v>68</v>
      </c>
      <c r="E80" s="20" t="s">
        <v>30</v>
      </c>
      <c r="F80" s="20" t="s">
        <v>31</v>
      </c>
      <c r="G80" s="22">
        <v>0.0</v>
      </c>
      <c r="H80" s="23">
        <v>0.0</v>
      </c>
      <c r="I80" s="24">
        <v>54258.42</v>
      </c>
      <c r="J80" s="24">
        <v>4971683.38</v>
      </c>
      <c r="K80" s="24">
        <v>818437.69</v>
      </c>
      <c r="L80" s="24">
        <v>5844379.49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20" t="s">
        <v>67</v>
      </c>
      <c r="B81" s="20" t="str">
        <f t="shared" si="1"/>
        <v>05</v>
      </c>
      <c r="C81" s="21" t="s">
        <v>16</v>
      </c>
      <c r="D81" s="20" t="s">
        <v>68</v>
      </c>
      <c r="E81" s="20" t="s">
        <v>40</v>
      </c>
      <c r="F81" s="20" t="s">
        <v>41</v>
      </c>
      <c r="G81" s="22">
        <v>0.0</v>
      </c>
      <c r="H81" s="23">
        <v>0.0</v>
      </c>
      <c r="I81" s="24">
        <v>12541.69</v>
      </c>
      <c r="J81" s="24">
        <v>1149191.15</v>
      </c>
      <c r="K81" s="24">
        <v>189179.65</v>
      </c>
      <c r="L81" s="24">
        <v>1350912.4899999998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20" t="s">
        <v>69</v>
      </c>
      <c r="B82" s="20" t="str">
        <f t="shared" si="1"/>
        <v>05</v>
      </c>
      <c r="C82" s="21" t="s">
        <v>16</v>
      </c>
      <c r="D82" s="20" t="s">
        <v>70</v>
      </c>
      <c r="E82" s="20" t="s">
        <v>18</v>
      </c>
      <c r="F82" s="20" t="s">
        <v>19</v>
      </c>
      <c r="G82" s="22">
        <v>0.0</v>
      </c>
      <c r="H82" s="23">
        <v>4.0006240958E8</v>
      </c>
      <c r="I82" s="24">
        <v>2.337533167E7</v>
      </c>
      <c r="J82" s="24">
        <v>1.97027030151E9</v>
      </c>
      <c r="K82" s="24">
        <v>4.70005199E7</v>
      </c>
      <c r="L82" s="24">
        <v>2.4407085626600003E9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20" t="s">
        <v>69</v>
      </c>
      <c r="B83" s="20" t="str">
        <f t="shared" si="1"/>
        <v>05</v>
      </c>
      <c r="C83" s="21" t="s">
        <v>16</v>
      </c>
      <c r="D83" s="20" t="s">
        <v>70</v>
      </c>
      <c r="E83" s="20" t="s">
        <v>44</v>
      </c>
      <c r="F83" s="20" t="s">
        <v>45</v>
      </c>
      <c r="G83" s="22">
        <v>0.0</v>
      </c>
      <c r="H83" s="23">
        <v>1.639546245E7</v>
      </c>
      <c r="I83" s="24">
        <v>957973.96</v>
      </c>
      <c r="J83" s="24">
        <v>8.074613348E7</v>
      </c>
      <c r="K83" s="24">
        <v>1926187.61</v>
      </c>
      <c r="L83" s="24">
        <v>1.000257575E8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20" t="s">
        <v>69</v>
      </c>
      <c r="B84" s="20" t="str">
        <f t="shared" si="1"/>
        <v>05</v>
      </c>
      <c r="C84" s="21" t="s">
        <v>16</v>
      </c>
      <c r="D84" s="20" t="s">
        <v>70</v>
      </c>
      <c r="E84" s="20" t="s">
        <v>71</v>
      </c>
      <c r="F84" s="20" t="s">
        <v>72</v>
      </c>
      <c r="G84" s="22">
        <v>0.0</v>
      </c>
      <c r="H84" s="23">
        <v>6246426.13</v>
      </c>
      <c r="I84" s="24">
        <v>364973.76</v>
      </c>
      <c r="J84" s="24">
        <v>3.076306997E7</v>
      </c>
      <c r="K84" s="24">
        <v>733848.69</v>
      </c>
      <c r="L84" s="24">
        <v>3.810831855E7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20" t="s">
        <v>69</v>
      </c>
      <c r="B85" s="20" t="str">
        <f t="shared" si="1"/>
        <v>05</v>
      </c>
      <c r="C85" s="21" t="s">
        <v>16</v>
      </c>
      <c r="D85" s="20" t="s">
        <v>70</v>
      </c>
      <c r="E85" s="20" t="s">
        <v>28</v>
      </c>
      <c r="F85" s="20" t="s">
        <v>29</v>
      </c>
      <c r="G85" s="22">
        <v>0.0</v>
      </c>
      <c r="H85" s="23">
        <v>2783814.28</v>
      </c>
      <c r="I85" s="24">
        <v>162656.08</v>
      </c>
      <c r="J85" s="24">
        <v>1.371002745E7</v>
      </c>
      <c r="K85" s="24">
        <v>327050.77</v>
      </c>
      <c r="L85" s="24">
        <v>1.698354858E7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20" t="s">
        <v>69</v>
      </c>
      <c r="B86" s="20" t="str">
        <f t="shared" si="1"/>
        <v>05</v>
      </c>
      <c r="C86" s="21" t="s">
        <v>16</v>
      </c>
      <c r="D86" s="20" t="s">
        <v>70</v>
      </c>
      <c r="E86" s="20" t="s">
        <v>30</v>
      </c>
      <c r="F86" s="20" t="s">
        <v>31</v>
      </c>
      <c r="G86" s="22">
        <v>0.0</v>
      </c>
      <c r="H86" s="23">
        <v>1.133966852E7</v>
      </c>
      <c r="I86" s="24">
        <v>662567.91</v>
      </c>
      <c r="J86" s="24">
        <v>5.584681686E7</v>
      </c>
      <c r="K86" s="24">
        <v>1332217.93</v>
      </c>
      <c r="L86" s="24">
        <v>6.918127122E7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20" t="s">
        <v>69</v>
      </c>
      <c r="B87" s="20" t="str">
        <f t="shared" si="1"/>
        <v>05</v>
      </c>
      <c r="C87" s="21" t="s">
        <v>16</v>
      </c>
      <c r="D87" s="20" t="s">
        <v>70</v>
      </c>
      <c r="E87" s="20" t="s">
        <v>32</v>
      </c>
      <c r="F87" s="20" t="s">
        <v>33</v>
      </c>
      <c r="G87" s="22">
        <v>0.0</v>
      </c>
      <c r="H87" s="23">
        <v>7200091.69</v>
      </c>
      <c r="I87" s="24">
        <v>420695.69</v>
      </c>
      <c r="J87" s="24">
        <v>3.545978445E7</v>
      </c>
      <c r="K87" s="24">
        <v>845888.15</v>
      </c>
      <c r="L87" s="24">
        <v>4.3926459980000004E7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20" t="s">
        <v>69</v>
      </c>
      <c r="B88" s="20" t="str">
        <f t="shared" si="1"/>
        <v>05</v>
      </c>
      <c r="C88" s="21" t="s">
        <v>16</v>
      </c>
      <c r="D88" s="20" t="s">
        <v>70</v>
      </c>
      <c r="E88" s="20" t="s">
        <v>38</v>
      </c>
      <c r="F88" s="20" t="s">
        <v>39</v>
      </c>
      <c r="G88" s="22">
        <v>0.0</v>
      </c>
      <c r="H88" s="23">
        <v>5504.9</v>
      </c>
      <c r="I88" s="24">
        <v>321.65</v>
      </c>
      <c r="J88" s="24">
        <v>27111.12</v>
      </c>
      <c r="K88" s="24">
        <v>646.73</v>
      </c>
      <c r="L88" s="24">
        <v>33584.4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20" t="s">
        <v>69</v>
      </c>
      <c r="B89" s="20" t="str">
        <f t="shared" si="1"/>
        <v>05</v>
      </c>
      <c r="C89" s="21" t="s">
        <v>16</v>
      </c>
      <c r="D89" s="20" t="s">
        <v>70</v>
      </c>
      <c r="E89" s="20" t="s">
        <v>40</v>
      </c>
      <c r="F89" s="20" t="s">
        <v>41</v>
      </c>
      <c r="G89" s="22">
        <v>0.0</v>
      </c>
      <c r="H89" s="23">
        <v>6815328.45</v>
      </c>
      <c r="I89" s="24">
        <v>398214.28</v>
      </c>
      <c r="J89" s="24">
        <v>3.356486116E7</v>
      </c>
      <c r="K89" s="24">
        <v>800685.02</v>
      </c>
      <c r="L89" s="24">
        <v>4.1579088910000004E7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20" t="s">
        <v>73</v>
      </c>
      <c r="B90" s="20" t="str">
        <f t="shared" si="1"/>
        <v>05</v>
      </c>
      <c r="C90" s="21" t="s">
        <v>16</v>
      </c>
      <c r="D90" s="20" t="s">
        <v>74</v>
      </c>
      <c r="E90" s="20" t="s">
        <v>18</v>
      </c>
      <c r="F90" s="20" t="s">
        <v>19</v>
      </c>
      <c r="G90" s="22">
        <v>0.0</v>
      </c>
      <c r="H90" s="23">
        <v>1.7094605986E8</v>
      </c>
      <c r="I90" s="24">
        <v>5362903.34</v>
      </c>
      <c r="J90" s="24">
        <v>9.2951854619E8</v>
      </c>
      <c r="K90" s="24">
        <v>0.0</v>
      </c>
      <c r="L90" s="24">
        <v>1.10582750939E9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20" t="s">
        <v>73</v>
      </c>
      <c r="B91" s="20" t="str">
        <f t="shared" si="1"/>
        <v>05</v>
      </c>
      <c r="C91" s="21" t="s">
        <v>16</v>
      </c>
      <c r="D91" s="20" t="s">
        <v>74</v>
      </c>
      <c r="E91" s="20" t="s">
        <v>44</v>
      </c>
      <c r="F91" s="20" t="s">
        <v>45</v>
      </c>
      <c r="G91" s="22">
        <v>0.0</v>
      </c>
      <c r="H91" s="23">
        <v>3555325.11</v>
      </c>
      <c r="I91" s="24">
        <v>111537.32</v>
      </c>
      <c r="J91" s="24">
        <v>1.933206672E7</v>
      </c>
      <c r="K91" s="24">
        <v>0.0</v>
      </c>
      <c r="L91" s="24">
        <v>2.299892915E7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20" t="s">
        <v>73</v>
      </c>
      <c r="B92" s="20" t="str">
        <f t="shared" si="1"/>
        <v>05</v>
      </c>
      <c r="C92" s="21" t="s">
        <v>16</v>
      </c>
      <c r="D92" s="20" t="s">
        <v>74</v>
      </c>
      <c r="E92" s="20" t="s">
        <v>71</v>
      </c>
      <c r="F92" s="20" t="s">
        <v>72</v>
      </c>
      <c r="G92" s="22">
        <v>0.0</v>
      </c>
      <c r="H92" s="23">
        <v>1.245534473E7</v>
      </c>
      <c r="I92" s="24">
        <v>390747.88</v>
      </c>
      <c r="J92" s="24">
        <v>6.772588934E7</v>
      </c>
      <c r="K92" s="24">
        <v>0.0</v>
      </c>
      <c r="L92" s="24">
        <v>8.057198195E7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20" t="s">
        <v>73</v>
      </c>
      <c r="B93" s="20" t="str">
        <f t="shared" si="1"/>
        <v>05</v>
      </c>
      <c r="C93" s="21" t="s">
        <v>16</v>
      </c>
      <c r="D93" s="20" t="s">
        <v>74</v>
      </c>
      <c r="E93" s="20" t="s">
        <v>30</v>
      </c>
      <c r="F93" s="20" t="s">
        <v>31</v>
      </c>
      <c r="G93" s="22">
        <v>0.0</v>
      </c>
      <c r="H93" s="23">
        <v>1476501.0</v>
      </c>
      <c r="I93" s="24">
        <v>46320.65</v>
      </c>
      <c r="J93" s="24">
        <v>8028468.58</v>
      </c>
      <c r="K93" s="24">
        <v>0.0</v>
      </c>
      <c r="L93" s="24">
        <v>9551290.23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20" t="s">
        <v>73</v>
      </c>
      <c r="B94" s="20" t="str">
        <f t="shared" si="1"/>
        <v>05</v>
      </c>
      <c r="C94" s="21" t="s">
        <v>16</v>
      </c>
      <c r="D94" s="20" t="s">
        <v>74</v>
      </c>
      <c r="E94" s="20" t="s">
        <v>32</v>
      </c>
      <c r="F94" s="20" t="s">
        <v>33</v>
      </c>
      <c r="G94" s="22">
        <v>0.0</v>
      </c>
      <c r="H94" s="23">
        <v>1258054.38</v>
      </c>
      <c r="I94" s="24">
        <v>39467.56</v>
      </c>
      <c r="J94" s="24">
        <v>6840665.85</v>
      </c>
      <c r="K94" s="24">
        <v>0.0</v>
      </c>
      <c r="L94" s="24">
        <v>8138187.789999999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20" t="s">
        <v>73</v>
      </c>
      <c r="B95" s="20" t="str">
        <f t="shared" si="1"/>
        <v>05</v>
      </c>
      <c r="C95" s="21" t="s">
        <v>16</v>
      </c>
      <c r="D95" s="20" t="s">
        <v>74</v>
      </c>
      <c r="E95" s="20" t="s">
        <v>40</v>
      </c>
      <c r="F95" s="20" t="s">
        <v>41</v>
      </c>
      <c r="G95" s="22">
        <v>0.0</v>
      </c>
      <c r="H95" s="23">
        <v>173701.6</v>
      </c>
      <c r="I95" s="24">
        <v>5449.35</v>
      </c>
      <c r="J95" s="24">
        <v>944501.81</v>
      </c>
      <c r="K95" s="24">
        <v>0.0</v>
      </c>
      <c r="L95" s="24">
        <v>1123652.76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20" t="s">
        <v>73</v>
      </c>
      <c r="B96" s="20" t="str">
        <f t="shared" si="1"/>
        <v>05</v>
      </c>
      <c r="C96" s="21" t="s">
        <v>16</v>
      </c>
      <c r="D96" s="20" t="s">
        <v>74</v>
      </c>
      <c r="E96" s="20" t="s">
        <v>75</v>
      </c>
      <c r="F96" s="20" t="s">
        <v>76</v>
      </c>
      <c r="G96" s="22">
        <v>0.0</v>
      </c>
      <c r="H96" s="23">
        <v>1.781345208E7</v>
      </c>
      <c r="I96" s="24">
        <v>558841.9</v>
      </c>
      <c r="J96" s="24">
        <v>9.686057751E7</v>
      </c>
      <c r="K96" s="24">
        <v>0.0</v>
      </c>
      <c r="L96" s="24">
        <v>1.1523287149000001E8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20" t="s">
        <v>77</v>
      </c>
      <c r="B97" s="20" t="str">
        <f t="shared" si="1"/>
        <v>05</v>
      </c>
      <c r="C97" s="21" t="s">
        <v>16</v>
      </c>
      <c r="D97" s="20" t="s">
        <v>78</v>
      </c>
      <c r="E97" s="20" t="s">
        <v>18</v>
      </c>
      <c r="F97" s="20" t="s">
        <v>19</v>
      </c>
      <c r="G97" s="22">
        <v>0.0</v>
      </c>
      <c r="H97" s="23">
        <v>2.378306111E7</v>
      </c>
      <c r="I97" s="24">
        <v>1721250.05</v>
      </c>
      <c r="J97" s="24">
        <v>2.5999096088E8</v>
      </c>
      <c r="K97" s="24">
        <v>1.10044603E7</v>
      </c>
      <c r="L97" s="24">
        <v>2.9649973234000003E8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20" t="s">
        <v>77</v>
      </c>
      <c r="B98" s="20" t="str">
        <f t="shared" si="1"/>
        <v>05</v>
      </c>
      <c r="C98" s="21" t="s">
        <v>16</v>
      </c>
      <c r="D98" s="20" t="s">
        <v>78</v>
      </c>
      <c r="E98" s="20" t="s">
        <v>44</v>
      </c>
      <c r="F98" s="20" t="s">
        <v>45</v>
      </c>
      <c r="G98" s="22">
        <v>0.0</v>
      </c>
      <c r="H98" s="23">
        <v>2394798.87</v>
      </c>
      <c r="I98" s="24">
        <v>173318.63</v>
      </c>
      <c r="J98" s="24">
        <v>2.617939118E7</v>
      </c>
      <c r="K98" s="24">
        <v>1108077.26</v>
      </c>
      <c r="L98" s="24">
        <v>2.985558594E7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20" t="s">
        <v>77</v>
      </c>
      <c r="B99" s="20" t="str">
        <f t="shared" si="1"/>
        <v>05</v>
      </c>
      <c r="C99" s="21" t="s">
        <v>16</v>
      </c>
      <c r="D99" s="20" t="s">
        <v>78</v>
      </c>
      <c r="E99" s="20" t="s">
        <v>30</v>
      </c>
      <c r="F99" s="20" t="s">
        <v>31</v>
      </c>
      <c r="G99" s="22">
        <v>0.0</v>
      </c>
      <c r="H99" s="23">
        <v>529000.89</v>
      </c>
      <c r="I99" s="24">
        <v>38285.35</v>
      </c>
      <c r="J99" s="24">
        <v>5782916.28</v>
      </c>
      <c r="K99" s="24">
        <v>244769.56</v>
      </c>
      <c r="L99" s="24">
        <v>6594972.08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20" t="s">
        <v>77</v>
      </c>
      <c r="B100" s="20" t="str">
        <f t="shared" si="1"/>
        <v>05</v>
      </c>
      <c r="C100" s="21" t="s">
        <v>16</v>
      </c>
      <c r="D100" s="20" t="s">
        <v>78</v>
      </c>
      <c r="E100" s="20" t="s">
        <v>32</v>
      </c>
      <c r="F100" s="20" t="s">
        <v>33</v>
      </c>
      <c r="G100" s="22">
        <v>0.0</v>
      </c>
      <c r="H100" s="23">
        <v>6241.99</v>
      </c>
      <c r="I100" s="24">
        <v>451.75</v>
      </c>
      <c r="J100" s="24">
        <v>68235.98</v>
      </c>
      <c r="K100" s="24">
        <v>2888.18</v>
      </c>
      <c r="L100" s="24">
        <v>77817.9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20" t="s">
        <v>77</v>
      </c>
      <c r="B101" s="20" t="str">
        <f t="shared" si="1"/>
        <v>05</v>
      </c>
      <c r="C101" s="21" t="s">
        <v>16</v>
      </c>
      <c r="D101" s="20" t="s">
        <v>78</v>
      </c>
      <c r="E101" s="20" t="s">
        <v>40</v>
      </c>
      <c r="F101" s="20" t="s">
        <v>41</v>
      </c>
      <c r="G101" s="22">
        <v>0.0</v>
      </c>
      <c r="H101" s="23">
        <v>160339.14</v>
      </c>
      <c r="I101" s="24">
        <v>11604.22</v>
      </c>
      <c r="J101" s="24">
        <v>1752790.68</v>
      </c>
      <c r="K101" s="24">
        <v>74189.18</v>
      </c>
      <c r="L101" s="24">
        <v>1998923.22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20" t="s">
        <v>79</v>
      </c>
      <c r="B102" s="20" t="str">
        <f t="shared" si="1"/>
        <v>05</v>
      </c>
      <c r="C102" s="21" t="s">
        <v>16</v>
      </c>
      <c r="D102" s="20" t="s">
        <v>80</v>
      </c>
      <c r="E102" s="20" t="s">
        <v>18</v>
      </c>
      <c r="F102" s="20" t="s">
        <v>19</v>
      </c>
      <c r="G102" s="22">
        <v>0.0</v>
      </c>
      <c r="H102" s="23">
        <v>2270887.16</v>
      </c>
      <c r="I102" s="24">
        <v>373692.78</v>
      </c>
      <c r="J102" s="24">
        <v>2.703678492E7</v>
      </c>
      <c r="K102" s="24">
        <v>9398384.84</v>
      </c>
      <c r="L102" s="24">
        <v>3.90797497E7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20" t="s">
        <v>79</v>
      </c>
      <c r="B103" s="20" t="str">
        <f t="shared" si="1"/>
        <v>05</v>
      </c>
      <c r="C103" s="21" t="s">
        <v>16</v>
      </c>
      <c r="D103" s="20" t="s">
        <v>80</v>
      </c>
      <c r="E103" s="20" t="s">
        <v>28</v>
      </c>
      <c r="F103" s="20" t="s">
        <v>29</v>
      </c>
      <c r="G103" s="22">
        <v>0.0</v>
      </c>
      <c r="H103" s="23">
        <v>74332.28</v>
      </c>
      <c r="I103" s="24">
        <v>12231.97</v>
      </c>
      <c r="J103" s="24">
        <v>884987.09</v>
      </c>
      <c r="K103" s="24">
        <v>307634.55</v>
      </c>
      <c r="L103" s="24">
        <v>1279185.89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20" t="s">
        <v>79</v>
      </c>
      <c r="B104" s="20" t="str">
        <f t="shared" si="1"/>
        <v>05</v>
      </c>
      <c r="C104" s="21" t="s">
        <v>16</v>
      </c>
      <c r="D104" s="20" t="s">
        <v>80</v>
      </c>
      <c r="E104" s="20" t="s">
        <v>30</v>
      </c>
      <c r="F104" s="20" t="s">
        <v>31</v>
      </c>
      <c r="G104" s="22">
        <v>0.0</v>
      </c>
      <c r="H104" s="23">
        <v>88895.22</v>
      </c>
      <c r="I104" s="24">
        <v>14628.43</v>
      </c>
      <c r="J104" s="24">
        <v>1058370.97</v>
      </c>
      <c r="K104" s="24">
        <v>367905.34</v>
      </c>
      <c r="L104" s="24">
        <v>1529799.96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20" t="s">
        <v>79</v>
      </c>
      <c r="B105" s="20" t="str">
        <f t="shared" si="1"/>
        <v>05</v>
      </c>
      <c r="C105" s="21" t="s">
        <v>16</v>
      </c>
      <c r="D105" s="20" t="s">
        <v>80</v>
      </c>
      <c r="E105" s="20" t="s">
        <v>32</v>
      </c>
      <c r="F105" s="20" t="s">
        <v>33</v>
      </c>
      <c r="G105" s="22">
        <v>0.0</v>
      </c>
      <c r="H105" s="23">
        <v>7469.86</v>
      </c>
      <c r="I105" s="24">
        <v>1229.23</v>
      </c>
      <c r="J105" s="24">
        <v>88934.93</v>
      </c>
      <c r="K105" s="24">
        <v>30915.1</v>
      </c>
      <c r="L105" s="24">
        <v>128549.12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20" t="s">
        <v>79</v>
      </c>
      <c r="B106" s="20" t="str">
        <f t="shared" si="1"/>
        <v>05</v>
      </c>
      <c r="C106" s="21" t="s">
        <v>16</v>
      </c>
      <c r="D106" s="20" t="s">
        <v>80</v>
      </c>
      <c r="E106" s="20" t="s">
        <v>40</v>
      </c>
      <c r="F106" s="20" t="s">
        <v>41</v>
      </c>
      <c r="G106" s="22">
        <v>0.0</v>
      </c>
      <c r="H106" s="23">
        <v>3501.5</v>
      </c>
      <c r="I106" s="24">
        <v>576.2</v>
      </c>
      <c r="J106" s="24">
        <v>41688.25</v>
      </c>
      <c r="K106" s="24">
        <v>14491.45</v>
      </c>
      <c r="L106" s="24">
        <v>60257.399999999994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20" t="s">
        <v>79</v>
      </c>
      <c r="B107" s="20" t="str">
        <f t="shared" si="1"/>
        <v>05</v>
      </c>
      <c r="C107" s="21" t="s">
        <v>16</v>
      </c>
      <c r="D107" s="20" t="s">
        <v>80</v>
      </c>
      <c r="E107" s="20" t="s">
        <v>46</v>
      </c>
      <c r="F107" s="20" t="s">
        <v>47</v>
      </c>
      <c r="G107" s="22">
        <v>0.0</v>
      </c>
      <c r="H107" s="23">
        <v>8179297.98</v>
      </c>
      <c r="I107" s="24">
        <v>1345969.39</v>
      </c>
      <c r="J107" s="24">
        <v>9.738128984E7</v>
      </c>
      <c r="K107" s="24">
        <v>3.385117132E7</v>
      </c>
      <c r="L107" s="24">
        <v>1.4075772853E8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20" t="s">
        <v>81</v>
      </c>
      <c r="B108" s="20" t="str">
        <f t="shared" si="1"/>
        <v>05</v>
      </c>
      <c r="C108" s="21" t="s">
        <v>16</v>
      </c>
      <c r="D108" s="20" t="s">
        <v>82</v>
      </c>
      <c r="E108" s="20" t="s">
        <v>18</v>
      </c>
      <c r="F108" s="20" t="s">
        <v>19</v>
      </c>
      <c r="G108" s="22">
        <v>0.0</v>
      </c>
      <c r="H108" s="23">
        <v>4.570811468E7</v>
      </c>
      <c r="I108" s="24">
        <v>1.632445623E7</v>
      </c>
      <c r="J108" s="24">
        <v>7.2334503114E8</v>
      </c>
      <c r="K108" s="24">
        <v>1.2373975807E8</v>
      </c>
      <c r="L108" s="24">
        <v>9.091173601199999E8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20" t="s">
        <v>81</v>
      </c>
      <c r="B109" s="20" t="str">
        <f t="shared" si="1"/>
        <v>05</v>
      </c>
      <c r="C109" s="21" t="s">
        <v>16</v>
      </c>
      <c r="D109" s="20" t="s">
        <v>82</v>
      </c>
      <c r="E109" s="20" t="s">
        <v>20</v>
      </c>
      <c r="F109" s="20" t="s">
        <v>21</v>
      </c>
      <c r="G109" s="22">
        <v>0.0</v>
      </c>
      <c r="H109" s="23">
        <v>17569.03</v>
      </c>
      <c r="I109" s="24">
        <v>6274.71</v>
      </c>
      <c r="J109" s="24">
        <v>278035.34</v>
      </c>
      <c r="K109" s="24">
        <v>47562.4</v>
      </c>
      <c r="L109" s="24">
        <v>349441.48000000004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20" t="s">
        <v>81</v>
      </c>
      <c r="B110" s="20" t="str">
        <f t="shared" si="1"/>
        <v>05</v>
      </c>
      <c r="C110" s="21" t="s">
        <v>16</v>
      </c>
      <c r="D110" s="20" t="s">
        <v>82</v>
      </c>
      <c r="E110" s="20" t="s">
        <v>22</v>
      </c>
      <c r="F110" s="20" t="s">
        <v>23</v>
      </c>
      <c r="G110" s="22">
        <v>0.0</v>
      </c>
      <c r="H110" s="23">
        <v>11497.23</v>
      </c>
      <c r="I110" s="24">
        <v>4106.18</v>
      </c>
      <c r="J110" s="24">
        <v>181947.11</v>
      </c>
      <c r="K110" s="24">
        <v>31124.97</v>
      </c>
      <c r="L110" s="24">
        <v>228675.49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20" t="s">
        <v>81</v>
      </c>
      <c r="B111" s="20" t="str">
        <f t="shared" si="1"/>
        <v>05</v>
      </c>
      <c r="C111" s="21" t="s">
        <v>16</v>
      </c>
      <c r="D111" s="20" t="s">
        <v>82</v>
      </c>
      <c r="E111" s="20" t="s">
        <v>28</v>
      </c>
      <c r="F111" s="20" t="s">
        <v>29</v>
      </c>
      <c r="G111" s="22">
        <v>0.0</v>
      </c>
      <c r="H111" s="23">
        <v>531442.32</v>
      </c>
      <c r="I111" s="24">
        <v>189802.34</v>
      </c>
      <c r="J111" s="24">
        <v>8410238.89</v>
      </c>
      <c r="K111" s="24">
        <v>1438706.12</v>
      </c>
      <c r="L111" s="24">
        <v>1.0570189670000002E7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20" t="s">
        <v>81</v>
      </c>
      <c r="B112" s="20" t="str">
        <f t="shared" si="1"/>
        <v>05</v>
      </c>
      <c r="C112" s="21" t="s">
        <v>16</v>
      </c>
      <c r="D112" s="20" t="s">
        <v>82</v>
      </c>
      <c r="E112" s="20" t="s">
        <v>30</v>
      </c>
      <c r="F112" s="20" t="s">
        <v>31</v>
      </c>
      <c r="G112" s="22">
        <v>0.0</v>
      </c>
      <c r="H112" s="23">
        <v>513728.99</v>
      </c>
      <c r="I112" s="24">
        <v>183476.09</v>
      </c>
      <c r="J112" s="24">
        <v>8129919.84</v>
      </c>
      <c r="K112" s="24">
        <v>1390753.06</v>
      </c>
      <c r="L112" s="24">
        <v>1.021787798E7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20" t="s">
        <v>81</v>
      </c>
      <c r="B113" s="20" t="str">
        <f t="shared" si="1"/>
        <v>05</v>
      </c>
      <c r="C113" s="21" t="s">
        <v>16</v>
      </c>
      <c r="D113" s="20" t="s">
        <v>82</v>
      </c>
      <c r="E113" s="20" t="s">
        <v>32</v>
      </c>
      <c r="F113" s="20" t="s">
        <v>33</v>
      </c>
      <c r="G113" s="22">
        <v>0.0</v>
      </c>
      <c r="H113" s="23">
        <v>182880.85</v>
      </c>
      <c r="I113" s="24">
        <v>65315.11</v>
      </c>
      <c r="J113" s="24">
        <v>2894145.94</v>
      </c>
      <c r="K113" s="24">
        <v>495090.04</v>
      </c>
      <c r="L113" s="24">
        <v>3637431.94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20" t="s">
        <v>81</v>
      </c>
      <c r="B114" s="20" t="str">
        <f t="shared" si="1"/>
        <v>05</v>
      </c>
      <c r="C114" s="21" t="s">
        <v>16</v>
      </c>
      <c r="D114" s="20" t="s">
        <v>82</v>
      </c>
      <c r="E114" s="20" t="s">
        <v>40</v>
      </c>
      <c r="F114" s="20" t="s">
        <v>41</v>
      </c>
      <c r="G114" s="22">
        <v>0.0</v>
      </c>
      <c r="H114" s="23">
        <v>257234.9</v>
      </c>
      <c r="I114" s="24">
        <v>91870.34</v>
      </c>
      <c r="J114" s="24">
        <v>4070821.74</v>
      </c>
      <c r="K114" s="24">
        <v>696379.28</v>
      </c>
      <c r="L114" s="24">
        <v>5116306.260000001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20" t="s">
        <v>83</v>
      </c>
      <c r="B115" s="20" t="str">
        <f t="shared" si="1"/>
        <v>05</v>
      </c>
      <c r="C115" s="21" t="s">
        <v>16</v>
      </c>
      <c r="D115" s="20" t="s">
        <v>84</v>
      </c>
      <c r="E115" s="20" t="s">
        <v>18</v>
      </c>
      <c r="F115" s="20" t="s">
        <v>19</v>
      </c>
      <c r="G115" s="22">
        <v>0.0</v>
      </c>
      <c r="H115" s="23">
        <v>1.013911553E7</v>
      </c>
      <c r="I115" s="24">
        <v>845086.58</v>
      </c>
      <c r="J115" s="24">
        <v>1.4696305132E8</v>
      </c>
      <c r="K115" s="24">
        <v>0.0</v>
      </c>
      <c r="L115" s="24">
        <v>1.5794725343E8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20" t="s">
        <v>83</v>
      </c>
      <c r="B116" s="20" t="str">
        <f t="shared" si="1"/>
        <v>05</v>
      </c>
      <c r="C116" s="21" t="s">
        <v>16</v>
      </c>
      <c r="D116" s="20" t="s">
        <v>84</v>
      </c>
      <c r="E116" s="20" t="s">
        <v>30</v>
      </c>
      <c r="F116" s="20" t="s">
        <v>31</v>
      </c>
      <c r="G116" s="22">
        <v>0.0</v>
      </c>
      <c r="H116" s="23">
        <v>24310.46</v>
      </c>
      <c r="I116" s="24">
        <v>2026.26</v>
      </c>
      <c r="J116" s="24">
        <v>352371.96</v>
      </c>
      <c r="K116" s="24">
        <v>0.0</v>
      </c>
      <c r="L116" s="24">
        <v>378708.68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20" t="s">
        <v>83</v>
      </c>
      <c r="B117" s="20" t="str">
        <f t="shared" si="1"/>
        <v>05</v>
      </c>
      <c r="C117" s="21" t="s">
        <v>16</v>
      </c>
      <c r="D117" s="20" t="s">
        <v>84</v>
      </c>
      <c r="E117" s="20" t="s">
        <v>32</v>
      </c>
      <c r="F117" s="20" t="s">
        <v>33</v>
      </c>
      <c r="G117" s="22">
        <v>0.0</v>
      </c>
      <c r="H117" s="23">
        <v>49769.62</v>
      </c>
      <c r="I117" s="24">
        <v>4148.26</v>
      </c>
      <c r="J117" s="24">
        <v>721393.81</v>
      </c>
      <c r="K117" s="24">
        <v>0.0</v>
      </c>
      <c r="L117" s="24">
        <v>775311.6900000001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20" t="s">
        <v>83</v>
      </c>
      <c r="B118" s="20" t="str">
        <f t="shared" si="1"/>
        <v>05</v>
      </c>
      <c r="C118" s="21" t="s">
        <v>16</v>
      </c>
      <c r="D118" s="20" t="s">
        <v>84</v>
      </c>
      <c r="E118" s="20" t="s">
        <v>40</v>
      </c>
      <c r="F118" s="20" t="s">
        <v>41</v>
      </c>
      <c r="G118" s="22">
        <v>0.0</v>
      </c>
      <c r="H118" s="23">
        <v>35008.2</v>
      </c>
      <c r="I118" s="24">
        <v>2917.9</v>
      </c>
      <c r="J118" s="24">
        <v>507431.91</v>
      </c>
      <c r="K118" s="24">
        <v>0.0</v>
      </c>
      <c r="L118" s="24">
        <v>545358.01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20" t="s">
        <v>85</v>
      </c>
      <c r="B119" s="20" t="str">
        <f t="shared" si="1"/>
        <v>05</v>
      </c>
      <c r="C119" s="21" t="s">
        <v>16</v>
      </c>
      <c r="D119" s="20" t="s">
        <v>86</v>
      </c>
      <c r="E119" s="20" t="s">
        <v>18</v>
      </c>
      <c r="F119" s="20" t="s">
        <v>19</v>
      </c>
      <c r="G119" s="22">
        <v>0.0</v>
      </c>
      <c r="H119" s="23">
        <v>8598169.21</v>
      </c>
      <c r="I119" s="24">
        <v>6.059605615E7</v>
      </c>
      <c r="J119" s="24">
        <v>3.04425546179E9</v>
      </c>
      <c r="K119" s="24">
        <v>1.32068071972E9</v>
      </c>
      <c r="L119" s="24">
        <v>4.43413040687E9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20" t="s">
        <v>85</v>
      </c>
      <c r="B120" s="20" t="str">
        <f t="shared" si="1"/>
        <v>05</v>
      </c>
      <c r="C120" s="21" t="s">
        <v>16</v>
      </c>
      <c r="D120" s="20" t="s">
        <v>86</v>
      </c>
      <c r="E120" s="20" t="s">
        <v>44</v>
      </c>
      <c r="F120" s="20" t="s">
        <v>45</v>
      </c>
      <c r="G120" s="22">
        <v>0.0</v>
      </c>
      <c r="H120" s="23">
        <v>1671605.16</v>
      </c>
      <c r="I120" s="24">
        <v>1.178072654E7</v>
      </c>
      <c r="J120" s="24">
        <v>5.9184612658E8</v>
      </c>
      <c r="K120" s="24">
        <v>2.5675892784E8</v>
      </c>
      <c r="L120" s="24">
        <v>8.620573861200001E8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20" t="s">
        <v>85</v>
      </c>
      <c r="B121" s="20" t="str">
        <f t="shared" si="1"/>
        <v>05</v>
      </c>
      <c r="C121" s="21" t="s">
        <v>16</v>
      </c>
      <c r="D121" s="20" t="s">
        <v>86</v>
      </c>
      <c r="E121" s="20" t="s">
        <v>20</v>
      </c>
      <c r="F121" s="20" t="s">
        <v>21</v>
      </c>
      <c r="G121" s="22">
        <v>0.0</v>
      </c>
      <c r="H121" s="23">
        <v>25280.74</v>
      </c>
      <c r="I121" s="24">
        <v>178167.35</v>
      </c>
      <c r="J121" s="24">
        <v>8950862.04</v>
      </c>
      <c r="K121" s="24">
        <v>3883127.12</v>
      </c>
      <c r="L121" s="24">
        <v>1.303743725E7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20" t="s">
        <v>85</v>
      </c>
      <c r="B122" s="20" t="str">
        <f t="shared" si="1"/>
        <v>05</v>
      </c>
      <c r="C122" s="21" t="s">
        <v>16</v>
      </c>
      <c r="D122" s="20" t="s">
        <v>86</v>
      </c>
      <c r="E122" s="20" t="s">
        <v>22</v>
      </c>
      <c r="F122" s="20" t="s">
        <v>23</v>
      </c>
      <c r="G122" s="22">
        <v>0.0</v>
      </c>
      <c r="H122" s="23">
        <v>162366.22</v>
      </c>
      <c r="I122" s="24">
        <v>1144284.59</v>
      </c>
      <c r="J122" s="24">
        <v>5.748715058E7</v>
      </c>
      <c r="K122" s="24">
        <v>2.493948762E7</v>
      </c>
      <c r="L122" s="24">
        <v>8.373328901E7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20" t="s">
        <v>85</v>
      </c>
      <c r="B123" s="20" t="str">
        <f t="shared" si="1"/>
        <v>05</v>
      </c>
      <c r="C123" s="21" t="s">
        <v>16</v>
      </c>
      <c r="D123" s="20" t="s">
        <v>86</v>
      </c>
      <c r="E123" s="20" t="s">
        <v>26</v>
      </c>
      <c r="F123" s="20" t="s">
        <v>27</v>
      </c>
      <c r="G123" s="22">
        <v>0.0</v>
      </c>
      <c r="H123" s="23">
        <v>550.11</v>
      </c>
      <c r="I123" s="24">
        <v>3876.96</v>
      </c>
      <c r="J123" s="24">
        <v>194772.66</v>
      </c>
      <c r="K123" s="24">
        <v>84497.67</v>
      </c>
      <c r="L123" s="24">
        <v>283697.4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20" t="s">
        <v>85</v>
      </c>
      <c r="B124" s="20" t="str">
        <f t="shared" si="1"/>
        <v>05</v>
      </c>
      <c r="C124" s="21" t="s">
        <v>16</v>
      </c>
      <c r="D124" s="20" t="s">
        <v>86</v>
      </c>
      <c r="E124" s="20" t="s">
        <v>28</v>
      </c>
      <c r="F124" s="20" t="s">
        <v>29</v>
      </c>
      <c r="G124" s="22">
        <v>0.0</v>
      </c>
      <c r="H124" s="23">
        <v>359342.89</v>
      </c>
      <c r="I124" s="24">
        <v>2532488.15</v>
      </c>
      <c r="J124" s="24">
        <v>1.272284269E8</v>
      </c>
      <c r="K124" s="24">
        <v>5.519514789E7</v>
      </c>
      <c r="L124" s="24">
        <v>1.8531540583E8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20" t="s">
        <v>85</v>
      </c>
      <c r="B125" s="20" t="str">
        <f t="shared" si="1"/>
        <v>05</v>
      </c>
      <c r="C125" s="21" t="s">
        <v>16</v>
      </c>
      <c r="D125" s="20" t="s">
        <v>86</v>
      </c>
      <c r="E125" s="20" t="s">
        <v>30</v>
      </c>
      <c r="F125" s="20" t="s">
        <v>31</v>
      </c>
      <c r="G125" s="22">
        <v>0.0</v>
      </c>
      <c r="H125" s="23">
        <v>152483.86</v>
      </c>
      <c r="I125" s="24">
        <v>1074638.11</v>
      </c>
      <c r="J125" s="24">
        <v>5.398821544E7</v>
      </c>
      <c r="K125" s="24">
        <v>2.34215545E7</v>
      </c>
      <c r="L125" s="24">
        <v>7.863689191E7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20" t="s">
        <v>85</v>
      </c>
      <c r="B126" s="20" t="str">
        <f t="shared" si="1"/>
        <v>05</v>
      </c>
      <c r="C126" s="21" t="s">
        <v>16</v>
      </c>
      <c r="D126" s="20" t="s">
        <v>86</v>
      </c>
      <c r="E126" s="20" t="s">
        <v>32</v>
      </c>
      <c r="F126" s="20" t="s">
        <v>33</v>
      </c>
      <c r="G126" s="22">
        <v>0.0</v>
      </c>
      <c r="H126" s="23">
        <v>26040.67</v>
      </c>
      <c r="I126" s="24">
        <v>183523.0</v>
      </c>
      <c r="J126" s="24">
        <v>9219921.73</v>
      </c>
      <c r="K126" s="24">
        <v>3999852.52</v>
      </c>
      <c r="L126" s="24">
        <v>1.342933792E7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20" t="s">
        <v>85</v>
      </c>
      <c r="B127" s="20" t="str">
        <f t="shared" si="1"/>
        <v>05</v>
      </c>
      <c r="C127" s="21" t="s">
        <v>16</v>
      </c>
      <c r="D127" s="20" t="s">
        <v>86</v>
      </c>
      <c r="E127" s="20" t="s">
        <v>36</v>
      </c>
      <c r="F127" s="20" t="s">
        <v>37</v>
      </c>
      <c r="G127" s="22">
        <v>0.0</v>
      </c>
      <c r="H127" s="23">
        <v>5399.66</v>
      </c>
      <c r="I127" s="24">
        <v>38054.36</v>
      </c>
      <c r="J127" s="24">
        <v>1911794.36</v>
      </c>
      <c r="K127" s="24">
        <v>829388.32</v>
      </c>
      <c r="L127" s="24">
        <v>2784636.7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20" t="s">
        <v>85</v>
      </c>
      <c r="B128" s="20" t="str">
        <f t="shared" si="1"/>
        <v>05</v>
      </c>
      <c r="C128" s="21" t="s">
        <v>16</v>
      </c>
      <c r="D128" s="20" t="s">
        <v>86</v>
      </c>
      <c r="E128" s="20" t="s">
        <v>38</v>
      </c>
      <c r="F128" s="20" t="s">
        <v>39</v>
      </c>
      <c r="G128" s="22">
        <v>0.0</v>
      </c>
      <c r="H128" s="23">
        <v>21782.89</v>
      </c>
      <c r="I128" s="24">
        <v>153516.06</v>
      </c>
      <c r="J128" s="24">
        <v>7712418.03</v>
      </c>
      <c r="K128" s="24">
        <v>3345856.46</v>
      </c>
      <c r="L128" s="24">
        <v>1.1233573440000001E7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20" t="s">
        <v>85</v>
      </c>
      <c r="B129" s="20" t="str">
        <f t="shared" si="1"/>
        <v>05</v>
      </c>
      <c r="C129" s="21" t="s">
        <v>16</v>
      </c>
      <c r="D129" s="20" t="s">
        <v>86</v>
      </c>
      <c r="E129" s="20" t="s">
        <v>40</v>
      </c>
      <c r="F129" s="20" t="s">
        <v>41</v>
      </c>
      <c r="G129" s="22">
        <v>0.0</v>
      </c>
      <c r="H129" s="23">
        <v>56454.59</v>
      </c>
      <c r="I129" s="24">
        <v>397866.73</v>
      </c>
      <c r="J129" s="24">
        <v>1.998823089E7</v>
      </c>
      <c r="K129" s="24">
        <v>8671437.56</v>
      </c>
      <c r="L129" s="24">
        <v>2.9113989770000003E7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20" t="s">
        <v>87</v>
      </c>
      <c r="B130" s="20" t="str">
        <f t="shared" si="1"/>
        <v>05</v>
      </c>
      <c r="C130" s="21" t="s">
        <v>16</v>
      </c>
      <c r="D130" s="20" t="s">
        <v>88</v>
      </c>
      <c r="E130" s="20" t="s">
        <v>18</v>
      </c>
      <c r="F130" s="20" t="s">
        <v>19</v>
      </c>
      <c r="G130" s="22">
        <v>0.0</v>
      </c>
      <c r="H130" s="23">
        <v>2.124637572E7</v>
      </c>
      <c r="I130" s="24">
        <v>1967844.18</v>
      </c>
      <c r="J130" s="24">
        <v>1.676525036E8</v>
      </c>
      <c r="K130" s="24">
        <v>353962.25</v>
      </c>
      <c r="L130" s="24">
        <v>1.9122068575E8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20" t="s">
        <v>87</v>
      </c>
      <c r="B131" s="20" t="str">
        <f t="shared" si="1"/>
        <v>05</v>
      </c>
      <c r="C131" s="21" t="s">
        <v>16</v>
      </c>
      <c r="D131" s="20" t="s">
        <v>88</v>
      </c>
      <c r="E131" s="20" t="s">
        <v>20</v>
      </c>
      <c r="F131" s="20" t="s">
        <v>21</v>
      </c>
      <c r="G131" s="22">
        <v>0.0</v>
      </c>
      <c r="H131" s="23">
        <v>0.0</v>
      </c>
      <c r="I131" s="24">
        <v>0.0</v>
      </c>
      <c r="J131" s="24">
        <v>0.0</v>
      </c>
      <c r="K131" s="24">
        <v>-21117.07</v>
      </c>
      <c r="L131" s="24">
        <v>-21117.07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20" t="s">
        <v>87</v>
      </c>
      <c r="B132" s="20" t="str">
        <f t="shared" si="1"/>
        <v>05</v>
      </c>
      <c r="C132" s="21" t="s">
        <v>16</v>
      </c>
      <c r="D132" s="20" t="s">
        <v>88</v>
      </c>
      <c r="E132" s="20" t="s">
        <v>30</v>
      </c>
      <c r="F132" s="20" t="s">
        <v>31</v>
      </c>
      <c r="G132" s="22">
        <v>0.0</v>
      </c>
      <c r="H132" s="23">
        <v>379404.73</v>
      </c>
      <c r="I132" s="24">
        <v>35140.55</v>
      </c>
      <c r="J132" s="24">
        <v>2993835.45</v>
      </c>
      <c r="K132" s="24">
        <v>6320.84</v>
      </c>
      <c r="L132" s="24">
        <v>3414701.57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20" t="s">
        <v>87</v>
      </c>
      <c r="B133" s="20" t="str">
        <f t="shared" si="1"/>
        <v>05</v>
      </c>
      <c r="C133" s="21" t="s">
        <v>16</v>
      </c>
      <c r="D133" s="20" t="s">
        <v>88</v>
      </c>
      <c r="E133" s="20" t="s">
        <v>32</v>
      </c>
      <c r="F133" s="20" t="s">
        <v>33</v>
      </c>
      <c r="G133" s="22">
        <v>0.0</v>
      </c>
      <c r="H133" s="23">
        <v>28330.41</v>
      </c>
      <c r="I133" s="24">
        <v>2623.97</v>
      </c>
      <c r="J133" s="24">
        <v>223551.74</v>
      </c>
      <c r="K133" s="24">
        <v>471.98</v>
      </c>
      <c r="L133" s="24">
        <v>254978.1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20" t="s">
        <v>87</v>
      </c>
      <c r="B134" s="20" t="str">
        <f t="shared" si="1"/>
        <v>05</v>
      </c>
      <c r="C134" s="21" t="s">
        <v>16</v>
      </c>
      <c r="D134" s="20" t="s">
        <v>88</v>
      </c>
      <c r="E134" s="20" t="s">
        <v>40</v>
      </c>
      <c r="F134" s="20" t="s">
        <v>41</v>
      </c>
      <c r="G134" s="22">
        <v>0.0</v>
      </c>
      <c r="H134" s="23">
        <v>10042.73</v>
      </c>
      <c r="I134" s="24">
        <v>930.16</v>
      </c>
      <c r="J134" s="24">
        <v>79245.9</v>
      </c>
      <c r="K134" s="24">
        <v>167.31</v>
      </c>
      <c r="L134" s="24">
        <v>90386.09999999999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20" t="s">
        <v>87</v>
      </c>
      <c r="B135" s="20" t="str">
        <f t="shared" si="1"/>
        <v>05</v>
      </c>
      <c r="C135" s="21" t="s">
        <v>16</v>
      </c>
      <c r="D135" s="20" t="s">
        <v>88</v>
      </c>
      <c r="E135" s="20" t="s">
        <v>54</v>
      </c>
      <c r="F135" s="20" t="s">
        <v>55</v>
      </c>
      <c r="G135" s="22">
        <v>0.0</v>
      </c>
      <c r="H135" s="23">
        <v>1.699778941E7</v>
      </c>
      <c r="I135" s="24">
        <v>1574339.14</v>
      </c>
      <c r="J135" s="24">
        <v>1.3412743831E8</v>
      </c>
      <c r="K135" s="24">
        <v>283181.27</v>
      </c>
      <c r="L135" s="24">
        <v>1.5298274813000003E8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20" t="s">
        <v>89</v>
      </c>
      <c r="B136" s="20" t="str">
        <f t="shared" si="1"/>
        <v>05</v>
      </c>
      <c r="C136" s="21" t="s">
        <v>16</v>
      </c>
      <c r="D136" s="20" t="s">
        <v>90</v>
      </c>
      <c r="E136" s="20" t="s">
        <v>18</v>
      </c>
      <c r="F136" s="20" t="s">
        <v>19</v>
      </c>
      <c r="G136" s="22">
        <v>0.0</v>
      </c>
      <c r="H136" s="23">
        <v>5.21714946E7</v>
      </c>
      <c r="I136" s="24">
        <v>6580406.99</v>
      </c>
      <c r="J136" s="24">
        <v>5.8650693805E8</v>
      </c>
      <c r="K136" s="24">
        <v>0.0</v>
      </c>
      <c r="L136" s="24">
        <v>6.4525883964E8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20" t="s">
        <v>89</v>
      </c>
      <c r="B137" s="20" t="str">
        <f t="shared" si="1"/>
        <v>05</v>
      </c>
      <c r="C137" s="21" t="s">
        <v>16</v>
      </c>
      <c r="D137" s="20" t="s">
        <v>90</v>
      </c>
      <c r="E137" s="20" t="s">
        <v>44</v>
      </c>
      <c r="F137" s="20" t="s">
        <v>45</v>
      </c>
      <c r="G137" s="22">
        <v>0.0</v>
      </c>
      <c r="H137" s="23">
        <v>1375344.28</v>
      </c>
      <c r="I137" s="24">
        <v>173472.6</v>
      </c>
      <c r="J137" s="24">
        <v>1.546148836E7</v>
      </c>
      <c r="K137" s="24">
        <v>0.0</v>
      </c>
      <c r="L137" s="24">
        <v>1.701030524E7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20" t="s">
        <v>89</v>
      </c>
      <c r="B138" s="20" t="str">
        <f t="shared" si="1"/>
        <v>05</v>
      </c>
      <c r="C138" s="21" t="s">
        <v>16</v>
      </c>
      <c r="D138" s="20" t="s">
        <v>90</v>
      </c>
      <c r="E138" s="20" t="s">
        <v>20</v>
      </c>
      <c r="F138" s="20" t="s">
        <v>21</v>
      </c>
      <c r="G138" s="22">
        <v>0.0</v>
      </c>
      <c r="H138" s="23">
        <v>6961.72</v>
      </c>
      <c r="I138" s="24">
        <v>878.08</v>
      </c>
      <c r="J138" s="24">
        <v>78262.9</v>
      </c>
      <c r="K138" s="24">
        <v>0.0</v>
      </c>
      <c r="L138" s="24">
        <v>86102.7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20" t="s">
        <v>89</v>
      </c>
      <c r="B139" s="20" t="str">
        <f t="shared" si="1"/>
        <v>05</v>
      </c>
      <c r="C139" s="21" t="s">
        <v>16</v>
      </c>
      <c r="D139" s="20" t="s">
        <v>90</v>
      </c>
      <c r="E139" s="20" t="s">
        <v>30</v>
      </c>
      <c r="F139" s="20" t="s">
        <v>31</v>
      </c>
      <c r="G139" s="22">
        <v>0.0</v>
      </c>
      <c r="H139" s="23">
        <v>441368.66</v>
      </c>
      <c r="I139" s="24">
        <v>55669.97</v>
      </c>
      <c r="J139" s="24">
        <v>4961824.11</v>
      </c>
      <c r="K139" s="24">
        <v>0.0</v>
      </c>
      <c r="L139" s="24">
        <v>5458862.74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20" t="s">
        <v>89</v>
      </c>
      <c r="B140" s="20" t="str">
        <f t="shared" si="1"/>
        <v>05</v>
      </c>
      <c r="C140" s="21" t="s">
        <v>16</v>
      </c>
      <c r="D140" s="20" t="s">
        <v>90</v>
      </c>
      <c r="E140" s="20" t="s">
        <v>32</v>
      </c>
      <c r="F140" s="20" t="s">
        <v>33</v>
      </c>
      <c r="G140" s="22">
        <v>0.0</v>
      </c>
      <c r="H140" s="23">
        <v>4872.03</v>
      </c>
      <c r="I140" s="24">
        <v>614.51</v>
      </c>
      <c r="J140" s="24">
        <v>54770.86</v>
      </c>
      <c r="K140" s="24">
        <v>0.0</v>
      </c>
      <c r="L140" s="24">
        <v>60257.4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20" t="s">
        <v>89</v>
      </c>
      <c r="B141" s="20" t="str">
        <f t="shared" si="1"/>
        <v>05</v>
      </c>
      <c r="C141" s="21" t="s">
        <v>16</v>
      </c>
      <c r="D141" s="20" t="s">
        <v>90</v>
      </c>
      <c r="E141" s="20" t="s">
        <v>40</v>
      </c>
      <c r="F141" s="20" t="s">
        <v>41</v>
      </c>
      <c r="G141" s="22">
        <v>0.0</v>
      </c>
      <c r="H141" s="23">
        <v>131228.19</v>
      </c>
      <c r="I141" s="24">
        <v>16551.85</v>
      </c>
      <c r="J141" s="24">
        <v>1475254.72</v>
      </c>
      <c r="K141" s="24">
        <v>0.0</v>
      </c>
      <c r="L141" s="24">
        <v>1623034.76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20" t="s">
        <v>91</v>
      </c>
      <c r="B142" s="20" t="str">
        <f t="shared" si="1"/>
        <v>05</v>
      </c>
      <c r="C142" s="21" t="s">
        <v>16</v>
      </c>
      <c r="D142" s="20" t="s">
        <v>92</v>
      </c>
      <c r="E142" s="20" t="s">
        <v>18</v>
      </c>
      <c r="F142" s="20" t="s">
        <v>19</v>
      </c>
      <c r="G142" s="22">
        <v>0.0</v>
      </c>
      <c r="H142" s="23">
        <v>3.790148732E7</v>
      </c>
      <c r="I142" s="24">
        <v>3492615.95</v>
      </c>
      <c r="J142" s="24">
        <v>3.4369670457E8</v>
      </c>
      <c r="K142" s="24">
        <v>2.131404445E7</v>
      </c>
      <c r="L142" s="24">
        <v>4.0640485228999996E8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20" t="s">
        <v>91</v>
      </c>
      <c r="B143" s="20" t="str">
        <f t="shared" si="1"/>
        <v>05</v>
      </c>
      <c r="C143" s="21" t="s">
        <v>16</v>
      </c>
      <c r="D143" s="20" t="s">
        <v>92</v>
      </c>
      <c r="E143" s="20" t="s">
        <v>44</v>
      </c>
      <c r="F143" s="20" t="s">
        <v>45</v>
      </c>
      <c r="G143" s="22">
        <v>0.0</v>
      </c>
      <c r="H143" s="23">
        <v>8201072.7</v>
      </c>
      <c r="I143" s="24">
        <v>755727.53</v>
      </c>
      <c r="J143" s="24">
        <v>7.436862927E7</v>
      </c>
      <c r="K143" s="24">
        <v>4611904.18</v>
      </c>
      <c r="L143" s="24">
        <v>8.793733368E7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20" t="s">
        <v>91</v>
      </c>
      <c r="B144" s="20" t="str">
        <f t="shared" si="1"/>
        <v>05</v>
      </c>
      <c r="C144" s="21" t="s">
        <v>16</v>
      </c>
      <c r="D144" s="20" t="s">
        <v>92</v>
      </c>
      <c r="E144" s="20" t="s">
        <v>20</v>
      </c>
      <c r="F144" s="20" t="s">
        <v>21</v>
      </c>
      <c r="G144" s="22">
        <v>0.0</v>
      </c>
      <c r="H144" s="23">
        <v>106584.72</v>
      </c>
      <c r="I144" s="24">
        <v>9821.76</v>
      </c>
      <c r="J144" s="24">
        <v>966527.16</v>
      </c>
      <c r="K144" s="24">
        <v>59938.32</v>
      </c>
      <c r="L144" s="24">
        <v>1142871.9600000002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20" t="s">
        <v>91</v>
      </c>
      <c r="B145" s="20" t="str">
        <f t="shared" si="1"/>
        <v>05</v>
      </c>
      <c r="C145" s="21" t="s">
        <v>16</v>
      </c>
      <c r="D145" s="20" t="s">
        <v>92</v>
      </c>
      <c r="E145" s="20" t="s">
        <v>30</v>
      </c>
      <c r="F145" s="20" t="s">
        <v>31</v>
      </c>
      <c r="G145" s="22">
        <v>0.0</v>
      </c>
      <c r="H145" s="23">
        <v>872089.67</v>
      </c>
      <c r="I145" s="24">
        <v>80362.92</v>
      </c>
      <c r="J145" s="24">
        <v>7908247.59</v>
      </c>
      <c r="K145" s="24">
        <v>490422.92</v>
      </c>
      <c r="L145" s="24">
        <v>9351123.1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20" t="s">
        <v>91</v>
      </c>
      <c r="B146" s="20" t="str">
        <f t="shared" si="1"/>
        <v>05</v>
      </c>
      <c r="C146" s="21" t="s">
        <v>16</v>
      </c>
      <c r="D146" s="20" t="s">
        <v>92</v>
      </c>
      <c r="E146" s="20" t="s">
        <v>32</v>
      </c>
      <c r="F146" s="20" t="s">
        <v>33</v>
      </c>
      <c r="G146" s="22">
        <v>0.0</v>
      </c>
      <c r="H146" s="23">
        <v>586995.72</v>
      </c>
      <c r="I146" s="24">
        <v>54091.56</v>
      </c>
      <c r="J146" s="24">
        <v>5322970.37</v>
      </c>
      <c r="K146" s="24">
        <v>330099.26</v>
      </c>
      <c r="L146" s="24">
        <v>6294156.91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20" t="s">
        <v>91</v>
      </c>
      <c r="B147" s="20" t="str">
        <f t="shared" si="1"/>
        <v>05</v>
      </c>
      <c r="C147" s="21" t="s">
        <v>16</v>
      </c>
      <c r="D147" s="20" t="s">
        <v>92</v>
      </c>
      <c r="E147" s="20" t="s">
        <v>40</v>
      </c>
      <c r="F147" s="20" t="s">
        <v>41</v>
      </c>
      <c r="G147" s="22">
        <v>0.0</v>
      </c>
      <c r="H147" s="23">
        <v>314931.87</v>
      </c>
      <c r="I147" s="24">
        <v>29020.92</v>
      </c>
      <c r="J147" s="24">
        <v>2855852.23</v>
      </c>
      <c r="K147" s="24">
        <v>177103.13</v>
      </c>
      <c r="L147" s="24">
        <v>3376908.15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20" t="s">
        <v>91</v>
      </c>
      <c r="B148" s="20" t="str">
        <f t="shared" si="1"/>
        <v>05</v>
      </c>
      <c r="C148" s="21" t="s">
        <v>16</v>
      </c>
      <c r="D148" s="20" t="s">
        <v>92</v>
      </c>
      <c r="E148" s="20" t="s">
        <v>46</v>
      </c>
      <c r="F148" s="20" t="s">
        <v>47</v>
      </c>
      <c r="G148" s="22">
        <v>0.0</v>
      </c>
      <c r="H148" s="23">
        <v>4.5550805E7</v>
      </c>
      <c r="I148" s="24">
        <v>4197499.36</v>
      </c>
      <c r="J148" s="24">
        <v>4.1306193181E8</v>
      </c>
      <c r="K148" s="24">
        <v>2.561566711E7</v>
      </c>
      <c r="L148" s="24">
        <v>4.8842590328000003E8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20" t="s">
        <v>93</v>
      </c>
      <c r="B149" s="20" t="str">
        <f t="shared" si="1"/>
        <v>05</v>
      </c>
      <c r="C149" s="21" t="s">
        <v>16</v>
      </c>
      <c r="D149" s="20" t="s">
        <v>94</v>
      </c>
      <c r="E149" s="20" t="s">
        <v>18</v>
      </c>
      <c r="F149" s="20" t="s">
        <v>19</v>
      </c>
      <c r="G149" s="22">
        <v>0.0</v>
      </c>
      <c r="H149" s="23">
        <v>1.193982594E7</v>
      </c>
      <c r="I149" s="24">
        <v>562830.37</v>
      </c>
      <c r="J149" s="24">
        <v>9.725389986E7</v>
      </c>
      <c r="K149" s="24">
        <v>0.0</v>
      </c>
      <c r="L149" s="24">
        <v>1.0975655617E8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20" t="s">
        <v>93</v>
      </c>
      <c r="B150" s="20" t="str">
        <f t="shared" si="1"/>
        <v>05</v>
      </c>
      <c r="C150" s="21" t="s">
        <v>16</v>
      </c>
      <c r="D150" s="20" t="s">
        <v>94</v>
      </c>
      <c r="E150" s="20" t="s">
        <v>44</v>
      </c>
      <c r="F150" s="20" t="s">
        <v>45</v>
      </c>
      <c r="G150" s="22">
        <v>0.0</v>
      </c>
      <c r="H150" s="23">
        <v>1916032.42</v>
      </c>
      <c r="I150" s="24">
        <v>90319.68</v>
      </c>
      <c r="J150" s="24">
        <v>1.560672882E7</v>
      </c>
      <c r="K150" s="24">
        <v>0.0</v>
      </c>
      <c r="L150" s="24">
        <v>1.761308092E7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20" t="s">
        <v>93</v>
      </c>
      <c r="B151" s="20" t="str">
        <f t="shared" si="1"/>
        <v>05</v>
      </c>
      <c r="C151" s="21" t="s">
        <v>16</v>
      </c>
      <c r="D151" s="20" t="s">
        <v>94</v>
      </c>
      <c r="E151" s="20" t="s">
        <v>30</v>
      </c>
      <c r="F151" s="20" t="s">
        <v>31</v>
      </c>
      <c r="G151" s="22">
        <v>0.0</v>
      </c>
      <c r="H151" s="23">
        <v>561055.73</v>
      </c>
      <c r="I151" s="24">
        <v>26447.55</v>
      </c>
      <c r="J151" s="24">
        <v>4569987.69</v>
      </c>
      <c r="K151" s="24">
        <v>0.0</v>
      </c>
      <c r="L151" s="24">
        <v>5157490.970000001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20" t="s">
        <v>93</v>
      </c>
      <c r="B152" s="20" t="str">
        <f t="shared" si="1"/>
        <v>05</v>
      </c>
      <c r="C152" s="21" t="s">
        <v>16</v>
      </c>
      <c r="D152" s="20" t="s">
        <v>94</v>
      </c>
      <c r="E152" s="20" t="s">
        <v>40</v>
      </c>
      <c r="F152" s="20" t="s">
        <v>41</v>
      </c>
      <c r="G152" s="22">
        <v>0.0</v>
      </c>
      <c r="H152" s="23">
        <v>53368.63</v>
      </c>
      <c r="I152" s="24">
        <v>2515.74</v>
      </c>
      <c r="J152" s="24">
        <v>434705.43</v>
      </c>
      <c r="K152" s="24">
        <v>0.0</v>
      </c>
      <c r="L152" s="24">
        <v>490589.8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20" t="s">
        <v>93</v>
      </c>
      <c r="B153" s="20" t="str">
        <f t="shared" si="1"/>
        <v>05</v>
      </c>
      <c r="C153" s="21" t="s">
        <v>16</v>
      </c>
      <c r="D153" s="20" t="s">
        <v>94</v>
      </c>
      <c r="E153" s="20" t="s">
        <v>46</v>
      </c>
      <c r="F153" s="20" t="s">
        <v>47</v>
      </c>
      <c r="G153" s="22">
        <v>0.0</v>
      </c>
      <c r="H153" s="23">
        <v>1.890980693E7</v>
      </c>
      <c r="I153" s="24">
        <v>891387.66</v>
      </c>
      <c r="J153" s="24">
        <v>1.540267402E8</v>
      </c>
      <c r="K153" s="24">
        <v>0.0</v>
      </c>
      <c r="L153" s="24">
        <v>1.7382793479E8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20" t="s">
        <v>95</v>
      </c>
      <c r="B154" s="20" t="str">
        <f t="shared" si="1"/>
        <v>05</v>
      </c>
      <c r="C154" s="21" t="s">
        <v>16</v>
      </c>
      <c r="D154" s="20" t="s">
        <v>96</v>
      </c>
      <c r="E154" s="20" t="s">
        <v>18</v>
      </c>
      <c r="F154" s="20" t="s">
        <v>19</v>
      </c>
      <c r="G154" s="22">
        <v>0.0</v>
      </c>
      <c r="H154" s="23">
        <v>1.863744094E7</v>
      </c>
      <c r="I154" s="24">
        <v>921111.74</v>
      </c>
      <c r="J154" s="24">
        <v>1.5926181283E8</v>
      </c>
      <c r="K154" s="24">
        <v>2.106062788E7</v>
      </c>
      <c r="L154" s="24">
        <v>1.9988099339000002E8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20" t="s">
        <v>95</v>
      </c>
      <c r="B155" s="20" t="str">
        <f t="shared" si="1"/>
        <v>05</v>
      </c>
      <c r="C155" s="21" t="s">
        <v>16</v>
      </c>
      <c r="D155" s="20" t="s">
        <v>96</v>
      </c>
      <c r="E155" s="20" t="s">
        <v>44</v>
      </c>
      <c r="F155" s="20" t="s">
        <v>45</v>
      </c>
      <c r="G155" s="22">
        <v>0.0</v>
      </c>
      <c r="H155" s="23">
        <v>4029058.96</v>
      </c>
      <c r="I155" s="24">
        <v>199126.78</v>
      </c>
      <c r="J155" s="24">
        <v>3.442936384E7</v>
      </c>
      <c r="K155" s="24">
        <v>4552905.74</v>
      </c>
      <c r="L155" s="24">
        <v>4.321045532000001E7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20" t="s">
        <v>95</v>
      </c>
      <c r="B156" s="20" t="str">
        <f t="shared" si="1"/>
        <v>05</v>
      </c>
      <c r="C156" s="21" t="s">
        <v>16</v>
      </c>
      <c r="D156" s="20" t="s">
        <v>96</v>
      </c>
      <c r="E156" s="20" t="s">
        <v>30</v>
      </c>
      <c r="F156" s="20" t="s">
        <v>31</v>
      </c>
      <c r="G156" s="22">
        <v>0.0</v>
      </c>
      <c r="H156" s="23">
        <v>1151935.95</v>
      </c>
      <c r="I156" s="24">
        <v>56931.73</v>
      </c>
      <c r="J156" s="24">
        <v>9843594.3</v>
      </c>
      <c r="K156" s="24">
        <v>1301707.38</v>
      </c>
      <c r="L156" s="24">
        <v>1.235416936E7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20" t="s">
        <v>95</v>
      </c>
      <c r="B157" s="20" t="str">
        <f t="shared" si="1"/>
        <v>05</v>
      </c>
      <c r="C157" s="21" t="s">
        <v>16</v>
      </c>
      <c r="D157" s="20" t="s">
        <v>96</v>
      </c>
      <c r="E157" s="20" t="s">
        <v>40</v>
      </c>
      <c r="F157" s="20" t="s">
        <v>41</v>
      </c>
      <c r="G157" s="22">
        <v>0.0</v>
      </c>
      <c r="H157" s="23">
        <v>748058.19</v>
      </c>
      <c r="I157" s="24">
        <v>36971.02</v>
      </c>
      <c r="J157" s="24">
        <v>6392353.13</v>
      </c>
      <c r="K157" s="24">
        <v>845318.59</v>
      </c>
      <c r="L157" s="24">
        <v>8022700.93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20" t="s">
        <v>95</v>
      </c>
      <c r="B158" s="20" t="str">
        <f t="shared" si="1"/>
        <v>05</v>
      </c>
      <c r="C158" s="21" t="s">
        <v>16</v>
      </c>
      <c r="D158" s="20" t="s">
        <v>96</v>
      </c>
      <c r="E158" s="20" t="s">
        <v>54</v>
      </c>
      <c r="F158" s="20" t="s">
        <v>55</v>
      </c>
      <c r="G158" s="22">
        <v>0.0</v>
      </c>
      <c r="H158" s="23">
        <v>3009990.96</v>
      </c>
      <c r="I158" s="24">
        <v>148761.73</v>
      </c>
      <c r="J158" s="24">
        <v>2.57211609E7</v>
      </c>
      <c r="K158" s="24">
        <v>3401341.41</v>
      </c>
      <c r="L158" s="24">
        <v>3.2281255E7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20" t="s">
        <v>97</v>
      </c>
      <c r="B159" s="20" t="str">
        <f t="shared" si="1"/>
        <v>05</v>
      </c>
      <c r="C159" s="21" t="s">
        <v>16</v>
      </c>
      <c r="D159" s="20" t="s">
        <v>98</v>
      </c>
      <c r="E159" s="20" t="s">
        <v>44</v>
      </c>
      <c r="F159" s="20" t="s">
        <v>45</v>
      </c>
      <c r="G159" s="22">
        <v>0.0</v>
      </c>
      <c r="H159" s="23">
        <v>2434749.93</v>
      </c>
      <c r="I159" s="24">
        <v>1386956.64</v>
      </c>
      <c r="J159" s="24">
        <v>2.0779048274E8</v>
      </c>
      <c r="K159" s="24">
        <v>0.0</v>
      </c>
      <c r="L159" s="24">
        <v>2.1161218931E8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20" t="s">
        <v>97</v>
      </c>
      <c r="B160" s="20" t="str">
        <f t="shared" si="1"/>
        <v>05</v>
      </c>
      <c r="C160" s="21" t="s">
        <v>16</v>
      </c>
      <c r="D160" s="20" t="s">
        <v>98</v>
      </c>
      <c r="E160" s="20" t="s">
        <v>71</v>
      </c>
      <c r="F160" s="20" t="s">
        <v>72</v>
      </c>
      <c r="G160" s="22">
        <v>0.0</v>
      </c>
      <c r="H160" s="23">
        <v>861097.38</v>
      </c>
      <c r="I160" s="24">
        <v>490524.6</v>
      </c>
      <c r="J160" s="24">
        <v>7.348920641E7</v>
      </c>
      <c r="K160" s="24">
        <v>0.0</v>
      </c>
      <c r="L160" s="24">
        <v>7.484082839E7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20" t="s">
        <v>97</v>
      </c>
      <c r="B161" s="20" t="str">
        <f t="shared" si="1"/>
        <v>05</v>
      </c>
      <c r="C161" s="21" t="s">
        <v>16</v>
      </c>
      <c r="D161" s="20" t="s">
        <v>98</v>
      </c>
      <c r="E161" s="20" t="s">
        <v>30</v>
      </c>
      <c r="F161" s="20" t="s">
        <v>31</v>
      </c>
      <c r="G161" s="22">
        <v>0.0</v>
      </c>
      <c r="H161" s="23">
        <v>53173.01</v>
      </c>
      <c r="I161" s="24">
        <v>30290.04</v>
      </c>
      <c r="J161" s="24">
        <v>4537979.97</v>
      </c>
      <c r="K161" s="24">
        <v>0.0</v>
      </c>
      <c r="L161" s="24">
        <v>4621443.02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20" t="s">
        <v>97</v>
      </c>
      <c r="B162" s="20" t="str">
        <f t="shared" si="1"/>
        <v>05</v>
      </c>
      <c r="C162" s="21" t="s">
        <v>16</v>
      </c>
      <c r="D162" s="20" t="s">
        <v>98</v>
      </c>
      <c r="E162" s="20" t="s">
        <v>32</v>
      </c>
      <c r="F162" s="20" t="s">
        <v>33</v>
      </c>
      <c r="G162" s="22">
        <v>0.0</v>
      </c>
      <c r="H162" s="23">
        <v>4310.76</v>
      </c>
      <c r="I162" s="24">
        <v>2455.63</v>
      </c>
      <c r="J162" s="24">
        <v>367896.04</v>
      </c>
      <c r="K162" s="24">
        <v>0.0</v>
      </c>
      <c r="L162" s="24">
        <v>374662.43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20" t="s">
        <v>97</v>
      </c>
      <c r="B163" s="20" t="str">
        <f t="shared" si="1"/>
        <v>05</v>
      </c>
      <c r="C163" s="21" t="s">
        <v>16</v>
      </c>
      <c r="D163" s="20" t="s">
        <v>98</v>
      </c>
      <c r="E163" s="20" t="s">
        <v>40</v>
      </c>
      <c r="F163" s="20" t="s">
        <v>41</v>
      </c>
      <c r="G163" s="22">
        <v>0.0</v>
      </c>
      <c r="H163" s="23">
        <v>11824.87</v>
      </c>
      <c r="I163" s="24">
        <v>6736.04</v>
      </c>
      <c r="J163" s="24">
        <v>1009177.59</v>
      </c>
      <c r="K163" s="24">
        <v>0.0</v>
      </c>
      <c r="L163" s="24">
        <v>1027738.5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20" t="s">
        <v>97</v>
      </c>
      <c r="B164" s="20" t="str">
        <f t="shared" si="1"/>
        <v>05</v>
      </c>
      <c r="C164" s="21" t="s">
        <v>16</v>
      </c>
      <c r="D164" s="20" t="s">
        <v>98</v>
      </c>
      <c r="E164" s="20" t="s">
        <v>75</v>
      </c>
      <c r="F164" s="20" t="s">
        <v>76</v>
      </c>
      <c r="G164" s="22">
        <v>0.0</v>
      </c>
      <c r="H164" s="23">
        <v>0.0</v>
      </c>
      <c r="I164" s="24">
        <v>0.0</v>
      </c>
      <c r="J164" s="24">
        <v>0.0</v>
      </c>
      <c r="K164" s="24">
        <v>-71759.96</v>
      </c>
      <c r="L164" s="24">
        <v>-71759.96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20" t="s">
        <v>97</v>
      </c>
      <c r="B165" s="20" t="str">
        <f t="shared" si="1"/>
        <v>05</v>
      </c>
      <c r="C165" s="21" t="s">
        <v>16</v>
      </c>
      <c r="D165" s="20" t="s">
        <v>98</v>
      </c>
      <c r="E165" s="20" t="s">
        <v>46</v>
      </c>
      <c r="F165" s="20" t="s">
        <v>47</v>
      </c>
      <c r="G165" s="22">
        <v>0.0</v>
      </c>
      <c r="H165" s="23">
        <v>9299578.62</v>
      </c>
      <c r="I165" s="24">
        <v>5297510.05</v>
      </c>
      <c r="J165" s="24">
        <v>7.9366012125E8</v>
      </c>
      <c r="K165" s="24">
        <v>0.0</v>
      </c>
      <c r="L165" s="24">
        <v>8.0825720992E8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20" t="s">
        <v>99</v>
      </c>
      <c r="B166" s="20" t="str">
        <f t="shared" si="1"/>
        <v>05</v>
      </c>
      <c r="C166" s="21" t="s">
        <v>16</v>
      </c>
      <c r="D166" s="20" t="s">
        <v>100</v>
      </c>
      <c r="E166" s="20" t="s">
        <v>18</v>
      </c>
      <c r="F166" s="20" t="s">
        <v>19</v>
      </c>
      <c r="G166" s="22">
        <v>0.0</v>
      </c>
      <c r="H166" s="23">
        <v>5.537811257E7</v>
      </c>
      <c r="I166" s="24">
        <v>4641979.22</v>
      </c>
      <c r="J166" s="24">
        <v>2.7470860665E8</v>
      </c>
      <c r="K166" s="24">
        <v>0.0</v>
      </c>
      <c r="L166" s="24">
        <v>3.3472869844E8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20" t="s">
        <v>99</v>
      </c>
      <c r="B167" s="20" t="str">
        <f t="shared" si="1"/>
        <v>05</v>
      </c>
      <c r="C167" s="21" t="s">
        <v>16</v>
      </c>
      <c r="D167" s="20" t="s">
        <v>100</v>
      </c>
      <c r="E167" s="20" t="s">
        <v>30</v>
      </c>
      <c r="F167" s="20" t="s">
        <v>31</v>
      </c>
      <c r="G167" s="22">
        <v>0.0</v>
      </c>
      <c r="H167" s="23">
        <v>951351.57</v>
      </c>
      <c r="I167" s="24">
        <v>79745.48</v>
      </c>
      <c r="J167" s="24">
        <v>4719273.57</v>
      </c>
      <c r="K167" s="24">
        <v>0.0</v>
      </c>
      <c r="L167" s="24">
        <v>5750370.62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20" t="s">
        <v>99</v>
      </c>
      <c r="B168" s="20" t="str">
        <f t="shared" si="1"/>
        <v>05</v>
      </c>
      <c r="C168" s="21" t="s">
        <v>16</v>
      </c>
      <c r="D168" s="20" t="s">
        <v>100</v>
      </c>
      <c r="E168" s="20" t="s">
        <v>40</v>
      </c>
      <c r="F168" s="20" t="s">
        <v>41</v>
      </c>
      <c r="G168" s="22">
        <v>0.0</v>
      </c>
      <c r="H168" s="23">
        <v>31212.12</v>
      </c>
      <c r="I168" s="24">
        <v>2616.3</v>
      </c>
      <c r="J168" s="24">
        <v>154830.78</v>
      </c>
      <c r="K168" s="24">
        <v>0.0</v>
      </c>
      <c r="L168" s="24">
        <v>188659.2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20" t="s">
        <v>101</v>
      </c>
      <c r="B169" s="20" t="str">
        <f t="shared" si="1"/>
        <v>05</v>
      </c>
      <c r="C169" s="21" t="s">
        <v>16</v>
      </c>
      <c r="D169" s="20" t="s">
        <v>102</v>
      </c>
      <c r="E169" s="20" t="s">
        <v>18</v>
      </c>
      <c r="F169" s="20" t="s">
        <v>19</v>
      </c>
      <c r="G169" s="22">
        <v>0.0</v>
      </c>
      <c r="H169" s="23">
        <v>1.4432037612E8</v>
      </c>
      <c r="I169" s="24">
        <v>3.976372713E7</v>
      </c>
      <c r="J169" s="24">
        <v>6.5758905581E8</v>
      </c>
      <c r="K169" s="24">
        <v>6.269326813E7</v>
      </c>
      <c r="L169" s="24">
        <v>9.043664271899999E8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20" t="s">
        <v>101</v>
      </c>
      <c r="B170" s="20" t="str">
        <f t="shared" si="1"/>
        <v>05</v>
      </c>
      <c r="C170" s="21" t="s">
        <v>16</v>
      </c>
      <c r="D170" s="20" t="s">
        <v>102</v>
      </c>
      <c r="E170" s="20" t="s">
        <v>44</v>
      </c>
      <c r="F170" s="20" t="s">
        <v>45</v>
      </c>
      <c r="G170" s="22">
        <v>0.0</v>
      </c>
      <c r="H170" s="23">
        <v>791996.78</v>
      </c>
      <c r="I170" s="24">
        <v>218214.12</v>
      </c>
      <c r="J170" s="24">
        <v>3608696.37</v>
      </c>
      <c r="K170" s="24">
        <v>344046.13</v>
      </c>
      <c r="L170" s="24">
        <v>4962953.4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20" t="s">
        <v>101</v>
      </c>
      <c r="B171" s="20" t="str">
        <f t="shared" si="1"/>
        <v>05</v>
      </c>
      <c r="C171" s="21" t="s">
        <v>16</v>
      </c>
      <c r="D171" s="20" t="s">
        <v>102</v>
      </c>
      <c r="E171" s="20" t="s">
        <v>20</v>
      </c>
      <c r="F171" s="20" t="s">
        <v>21</v>
      </c>
      <c r="G171" s="22">
        <v>0.0</v>
      </c>
      <c r="H171" s="23">
        <v>442326.5</v>
      </c>
      <c r="I171" s="24">
        <v>121871.57</v>
      </c>
      <c r="J171" s="24">
        <v>2015440.05</v>
      </c>
      <c r="K171" s="24">
        <v>192148.15</v>
      </c>
      <c r="L171" s="24">
        <v>2771786.27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20" t="s">
        <v>101</v>
      </c>
      <c r="B172" s="20" t="str">
        <f t="shared" si="1"/>
        <v>05</v>
      </c>
      <c r="C172" s="21" t="s">
        <v>16</v>
      </c>
      <c r="D172" s="20" t="s">
        <v>102</v>
      </c>
      <c r="E172" s="20" t="s">
        <v>22</v>
      </c>
      <c r="F172" s="20" t="s">
        <v>23</v>
      </c>
      <c r="G172" s="22">
        <v>0.0</v>
      </c>
      <c r="H172" s="23">
        <v>1360310.57</v>
      </c>
      <c r="I172" s="24">
        <v>374798.21</v>
      </c>
      <c r="J172" s="24">
        <v>6198191.6</v>
      </c>
      <c r="K172" s="24">
        <v>590923.59</v>
      </c>
      <c r="L172" s="24">
        <v>8524223.97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20" t="s">
        <v>101</v>
      </c>
      <c r="B173" s="20" t="str">
        <f t="shared" si="1"/>
        <v>05</v>
      </c>
      <c r="C173" s="21" t="s">
        <v>16</v>
      </c>
      <c r="D173" s="20" t="s">
        <v>102</v>
      </c>
      <c r="E173" s="20" t="s">
        <v>28</v>
      </c>
      <c r="F173" s="20" t="s">
        <v>29</v>
      </c>
      <c r="G173" s="22">
        <v>0.0</v>
      </c>
      <c r="H173" s="23">
        <v>4370149.43</v>
      </c>
      <c r="I173" s="24">
        <v>1204081.04</v>
      </c>
      <c r="J173" s="24">
        <v>1.99123818E7</v>
      </c>
      <c r="K173" s="24">
        <v>1898407.95</v>
      </c>
      <c r="L173" s="24">
        <v>2.738502022E7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20" t="s">
        <v>101</v>
      </c>
      <c r="B174" s="20" t="str">
        <f t="shared" si="1"/>
        <v>05</v>
      </c>
      <c r="C174" s="21" t="s">
        <v>16</v>
      </c>
      <c r="D174" s="20" t="s">
        <v>102</v>
      </c>
      <c r="E174" s="20" t="s">
        <v>30</v>
      </c>
      <c r="F174" s="20" t="s">
        <v>31</v>
      </c>
      <c r="G174" s="22">
        <v>0.0</v>
      </c>
      <c r="H174" s="23">
        <v>1987532.11</v>
      </c>
      <c r="I174" s="24">
        <v>547612.79</v>
      </c>
      <c r="J174" s="24">
        <v>9056097.24</v>
      </c>
      <c r="K174" s="24">
        <v>863390.79</v>
      </c>
      <c r="L174" s="24">
        <v>1.245463293E7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20" t="s">
        <v>101</v>
      </c>
      <c r="B175" s="20" t="str">
        <f t="shared" si="1"/>
        <v>05</v>
      </c>
      <c r="C175" s="21" t="s">
        <v>16</v>
      </c>
      <c r="D175" s="20" t="s">
        <v>102</v>
      </c>
      <c r="E175" s="20" t="s">
        <v>32</v>
      </c>
      <c r="F175" s="20" t="s">
        <v>33</v>
      </c>
      <c r="G175" s="22">
        <v>0.0</v>
      </c>
      <c r="H175" s="23">
        <v>307853.45</v>
      </c>
      <c r="I175" s="24">
        <v>84821.01</v>
      </c>
      <c r="J175" s="24">
        <v>1402719.85</v>
      </c>
      <c r="K175" s="24">
        <v>133732.6</v>
      </c>
      <c r="L175" s="24">
        <v>1929126.9100000001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20" t="s">
        <v>101</v>
      </c>
      <c r="B176" s="20" t="str">
        <f t="shared" si="1"/>
        <v>05</v>
      </c>
      <c r="C176" s="21" t="s">
        <v>16</v>
      </c>
      <c r="D176" s="20" t="s">
        <v>102</v>
      </c>
      <c r="E176" s="20" t="s">
        <v>36</v>
      </c>
      <c r="F176" s="20" t="s">
        <v>37</v>
      </c>
      <c r="G176" s="22">
        <v>0.0</v>
      </c>
      <c r="H176" s="23">
        <v>89483.6</v>
      </c>
      <c r="I176" s="24">
        <v>24654.88</v>
      </c>
      <c r="J176" s="24">
        <v>407727.84</v>
      </c>
      <c r="K176" s="24">
        <v>38871.98</v>
      </c>
      <c r="L176" s="24">
        <v>560738.3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20" t="s">
        <v>101</v>
      </c>
      <c r="B177" s="20" t="str">
        <f t="shared" si="1"/>
        <v>05</v>
      </c>
      <c r="C177" s="21" t="s">
        <v>16</v>
      </c>
      <c r="D177" s="20" t="s">
        <v>102</v>
      </c>
      <c r="E177" s="20" t="s">
        <v>38</v>
      </c>
      <c r="F177" s="20" t="s">
        <v>39</v>
      </c>
      <c r="G177" s="22">
        <v>0.0</v>
      </c>
      <c r="H177" s="23">
        <v>14531.11</v>
      </c>
      <c r="I177" s="24">
        <v>4003.67</v>
      </c>
      <c r="J177" s="24">
        <v>66210.35</v>
      </c>
      <c r="K177" s="24">
        <v>6312.37</v>
      </c>
      <c r="L177" s="24">
        <v>91057.5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20" t="s">
        <v>101</v>
      </c>
      <c r="B178" s="20" t="str">
        <f t="shared" si="1"/>
        <v>05</v>
      </c>
      <c r="C178" s="21" t="s">
        <v>16</v>
      </c>
      <c r="D178" s="20" t="s">
        <v>102</v>
      </c>
      <c r="E178" s="20" t="s">
        <v>40</v>
      </c>
      <c r="F178" s="20" t="s">
        <v>41</v>
      </c>
      <c r="G178" s="22">
        <v>0.0</v>
      </c>
      <c r="H178" s="23">
        <v>1197451.33</v>
      </c>
      <c r="I178" s="24">
        <v>329926.58</v>
      </c>
      <c r="J178" s="24">
        <v>5456131.09</v>
      </c>
      <c r="K178" s="24">
        <v>520176.98</v>
      </c>
      <c r="L178" s="24">
        <v>7503685.98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20" t="s">
        <v>103</v>
      </c>
      <c r="B179" s="20" t="str">
        <f t="shared" si="1"/>
        <v>05</v>
      </c>
      <c r="C179" s="21" t="s">
        <v>16</v>
      </c>
      <c r="D179" s="20" t="s">
        <v>104</v>
      </c>
      <c r="E179" s="20" t="s">
        <v>18</v>
      </c>
      <c r="F179" s="20" t="s">
        <v>19</v>
      </c>
      <c r="G179" s="22">
        <v>0.0</v>
      </c>
      <c r="H179" s="23">
        <v>1.200843647E7</v>
      </c>
      <c r="I179" s="24">
        <v>926517.25</v>
      </c>
      <c r="J179" s="24">
        <v>1.6289854511E8</v>
      </c>
      <c r="K179" s="24">
        <v>0.0</v>
      </c>
      <c r="L179" s="24">
        <v>1.7583349883E8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20" t="s">
        <v>103</v>
      </c>
      <c r="B180" s="20" t="str">
        <f t="shared" si="1"/>
        <v>05</v>
      </c>
      <c r="C180" s="21" t="s">
        <v>16</v>
      </c>
      <c r="D180" s="20" t="s">
        <v>104</v>
      </c>
      <c r="E180" s="20" t="s">
        <v>44</v>
      </c>
      <c r="F180" s="20" t="s">
        <v>45</v>
      </c>
      <c r="G180" s="22">
        <v>0.0</v>
      </c>
      <c r="H180" s="23">
        <v>8189026.84</v>
      </c>
      <c r="I180" s="24">
        <v>631828.69</v>
      </c>
      <c r="J180" s="24">
        <v>1.1108694813E8</v>
      </c>
      <c r="K180" s="24">
        <v>0.0</v>
      </c>
      <c r="L180" s="24">
        <v>1.1990780366E8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20" t="s">
        <v>103</v>
      </c>
      <c r="B181" s="20" t="str">
        <f t="shared" si="1"/>
        <v>05</v>
      </c>
      <c r="C181" s="21" t="s">
        <v>16</v>
      </c>
      <c r="D181" s="20" t="s">
        <v>104</v>
      </c>
      <c r="E181" s="20" t="s">
        <v>30</v>
      </c>
      <c r="F181" s="20" t="s">
        <v>31</v>
      </c>
      <c r="G181" s="22">
        <v>0.0</v>
      </c>
      <c r="H181" s="23">
        <v>42350.56</v>
      </c>
      <c r="I181" s="24">
        <v>3267.58</v>
      </c>
      <c r="J181" s="24">
        <v>574499.76</v>
      </c>
      <c r="K181" s="24">
        <v>0.0</v>
      </c>
      <c r="L181" s="24">
        <v>620117.9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20" t="s">
        <v>103</v>
      </c>
      <c r="B182" s="20" t="str">
        <f t="shared" si="1"/>
        <v>05</v>
      </c>
      <c r="C182" s="21" t="s">
        <v>16</v>
      </c>
      <c r="D182" s="20" t="s">
        <v>104</v>
      </c>
      <c r="E182" s="20" t="s">
        <v>32</v>
      </c>
      <c r="F182" s="20" t="s">
        <v>33</v>
      </c>
      <c r="G182" s="22">
        <v>0.0</v>
      </c>
      <c r="H182" s="23">
        <v>42709.77</v>
      </c>
      <c r="I182" s="24">
        <v>3295.3</v>
      </c>
      <c r="J182" s="24">
        <v>579372.74</v>
      </c>
      <c r="K182" s="24">
        <v>0.0</v>
      </c>
      <c r="L182" s="24">
        <v>625377.8099999999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20" t="s">
        <v>103</v>
      </c>
      <c r="B183" s="20" t="str">
        <f t="shared" si="1"/>
        <v>05</v>
      </c>
      <c r="C183" s="21" t="s">
        <v>16</v>
      </c>
      <c r="D183" s="20" t="s">
        <v>104</v>
      </c>
      <c r="E183" s="20" t="s">
        <v>40</v>
      </c>
      <c r="F183" s="20" t="s">
        <v>41</v>
      </c>
      <c r="G183" s="22">
        <v>0.0</v>
      </c>
      <c r="H183" s="23">
        <v>26857.14</v>
      </c>
      <c r="I183" s="24">
        <v>2072.18</v>
      </c>
      <c r="J183" s="24">
        <v>364326.26</v>
      </c>
      <c r="K183" s="24">
        <v>0.0</v>
      </c>
      <c r="L183" s="24">
        <v>393255.58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20" t="s">
        <v>105</v>
      </c>
      <c r="B184" s="20" t="str">
        <f t="shared" si="1"/>
        <v>05</v>
      </c>
      <c r="C184" s="21" t="s">
        <v>16</v>
      </c>
      <c r="D184" s="20" t="s">
        <v>106</v>
      </c>
      <c r="E184" s="20" t="s">
        <v>18</v>
      </c>
      <c r="F184" s="20" t="s">
        <v>19</v>
      </c>
      <c r="G184" s="22">
        <v>0.0</v>
      </c>
      <c r="H184" s="23">
        <v>2.607908932E7</v>
      </c>
      <c r="I184" s="24">
        <v>3739403.84</v>
      </c>
      <c r="J184" s="24">
        <v>5.0407194545E8</v>
      </c>
      <c r="K184" s="24">
        <v>7.482537816E7</v>
      </c>
      <c r="L184" s="24">
        <v>6.0871581677E8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20" t="s">
        <v>105</v>
      </c>
      <c r="B185" s="20" t="str">
        <f t="shared" si="1"/>
        <v>05</v>
      </c>
      <c r="C185" s="21" t="s">
        <v>16</v>
      </c>
      <c r="D185" s="20" t="s">
        <v>106</v>
      </c>
      <c r="E185" s="20" t="s">
        <v>30</v>
      </c>
      <c r="F185" s="20" t="s">
        <v>31</v>
      </c>
      <c r="G185" s="22">
        <v>0.0</v>
      </c>
      <c r="H185" s="23">
        <v>342186.48</v>
      </c>
      <c r="I185" s="24">
        <v>49065.11</v>
      </c>
      <c r="J185" s="24">
        <v>6613981.11</v>
      </c>
      <c r="K185" s="24">
        <v>981791.67</v>
      </c>
      <c r="L185" s="24">
        <v>7987024.37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20" t="s">
        <v>105</v>
      </c>
      <c r="B186" s="20" t="str">
        <f t="shared" si="1"/>
        <v>05</v>
      </c>
      <c r="C186" s="21" t="s">
        <v>16</v>
      </c>
      <c r="D186" s="20" t="s">
        <v>106</v>
      </c>
      <c r="E186" s="20" t="s">
        <v>32</v>
      </c>
      <c r="F186" s="20" t="s">
        <v>33</v>
      </c>
      <c r="G186" s="22">
        <v>0.0</v>
      </c>
      <c r="H186" s="23">
        <v>17618.92</v>
      </c>
      <c r="I186" s="24">
        <v>2526.32</v>
      </c>
      <c r="J186" s="24">
        <v>340548.8</v>
      </c>
      <c r="K186" s="24">
        <v>50551.7</v>
      </c>
      <c r="L186" s="24">
        <v>411245.74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20" t="s">
        <v>105</v>
      </c>
      <c r="B187" s="20" t="str">
        <f t="shared" si="1"/>
        <v>05</v>
      </c>
      <c r="C187" s="21" t="s">
        <v>16</v>
      </c>
      <c r="D187" s="20" t="s">
        <v>106</v>
      </c>
      <c r="E187" s="20" t="s">
        <v>40</v>
      </c>
      <c r="F187" s="20" t="s">
        <v>41</v>
      </c>
      <c r="G187" s="22">
        <v>0.0</v>
      </c>
      <c r="H187" s="23">
        <v>46062.28</v>
      </c>
      <c r="I187" s="24">
        <v>6604.73</v>
      </c>
      <c r="J187" s="24">
        <v>890318.64</v>
      </c>
      <c r="K187" s="24">
        <v>132160.55</v>
      </c>
      <c r="L187" s="24">
        <v>1075146.2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20" t="s">
        <v>107</v>
      </c>
      <c r="B188" s="20" t="str">
        <f t="shared" si="1"/>
        <v>05</v>
      </c>
      <c r="C188" s="21" t="s">
        <v>16</v>
      </c>
      <c r="D188" s="20" t="s">
        <v>108</v>
      </c>
      <c r="E188" s="20" t="s">
        <v>18</v>
      </c>
      <c r="F188" s="20" t="s">
        <v>19</v>
      </c>
      <c r="G188" s="22">
        <v>0.0</v>
      </c>
      <c r="H188" s="23">
        <v>9180152.03</v>
      </c>
      <c r="I188" s="24">
        <v>2227268.61</v>
      </c>
      <c r="J188" s="24">
        <v>1.3003261426E8</v>
      </c>
      <c r="K188" s="24">
        <v>2.74101763E7</v>
      </c>
      <c r="L188" s="24">
        <v>1.6885021120000002E8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20" t="s">
        <v>107</v>
      </c>
      <c r="B189" s="20" t="str">
        <f t="shared" si="1"/>
        <v>05</v>
      </c>
      <c r="C189" s="21" t="s">
        <v>16</v>
      </c>
      <c r="D189" s="20" t="s">
        <v>108</v>
      </c>
      <c r="E189" s="20" t="s">
        <v>44</v>
      </c>
      <c r="F189" s="20" t="s">
        <v>45</v>
      </c>
      <c r="G189" s="22">
        <v>0.0</v>
      </c>
      <c r="H189" s="23">
        <v>4970.32</v>
      </c>
      <c r="I189" s="24">
        <v>1205.89</v>
      </c>
      <c r="J189" s="24">
        <v>70402.35</v>
      </c>
      <c r="K189" s="24">
        <v>14840.44</v>
      </c>
      <c r="L189" s="24">
        <v>91419.00000000001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20" t="s">
        <v>107</v>
      </c>
      <c r="B190" s="20" t="str">
        <f t="shared" si="1"/>
        <v>05</v>
      </c>
      <c r="C190" s="21" t="s">
        <v>16</v>
      </c>
      <c r="D190" s="20" t="s">
        <v>108</v>
      </c>
      <c r="E190" s="20" t="s">
        <v>30</v>
      </c>
      <c r="F190" s="20" t="s">
        <v>31</v>
      </c>
      <c r="G190" s="22">
        <v>0.0</v>
      </c>
      <c r="H190" s="23">
        <v>170356.53</v>
      </c>
      <c r="I190" s="24">
        <v>41331.53</v>
      </c>
      <c r="J190" s="24">
        <v>2413021.48</v>
      </c>
      <c r="K190" s="24">
        <v>508651.96</v>
      </c>
      <c r="L190" s="24">
        <v>3133361.5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20" t="s">
        <v>107</v>
      </c>
      <c r="B191" s="20" t="str">
        <f t="shared" si="1"/>
        <v>05</v>
      </c>
      <c r="C191" s="21" t="s">
        <v>16</v>
      </c>
      <c r="D191" s="20" t="s">
        <v>108</v>
      </c>
      <c r="E191" s="20" t="s">
        <v>32</v>
      </c>
      <c r="F191" s="20" t="s">
        <v>33</v>
      </c>
      <c r="G191" s="22">
        <v>0.0</v>
      </c>
      <c r="H191" s="23">
        <v>30145.33</v>
      </c>
      <c r="I191" s="24">
        <v>7313.79</v>
      </c>
      <c r="J191" s="24">
        <v>426994.58</v>
      </c>
      <c r="K191" s="24">
        <v>90008.16</v>
      </c>
      <c r="L191" s="24">
        <v>554461.86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20" t="s">
        <v>107</v>
      </c>
      <c r="B192" s="20" t="str">
        <f t="shared" si="1"/>
        <v>05</v>
      </c>
      <c r="C192" s="21" t="s">
        <v>16</v>
      </c>
      <c r="D192" s="20" t="s">
        <v>108</v>
      </c>
      <c r="E192" s="20" t="s">
        <v>40</v>
      </c>
      <c r="F192" s="20" t="s">
        <v>41</v>
      </c>
      <c r="G192" s="22">
        <v>0.0</v>
      </c>
      <c r="H192" s="23">
        <v>39523.79</v>
      </c>
      <c r="I192" s="24">
        <v>9589.18</v>
      </c>
      <c r="J192" s="24">
        <v>559836.33</v>
      </c>
      <c r="K192" s="24">
        <v>118010.49</v>
      </c>
      <c r="L192" s="24">
        <v>726959.7899999999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20" t="s">
        <v>109</v>
      </c>
      <c r="B193" s="20" t="str">
        <f t="shared" si="1"/>
        <v>05</v>
      </c>
      <c r="C193" s="21" t="s">
        <v>16</v>
      </c>
      <c r="D193" s="20" t="s">
        <v>110</v>
      </c>
      <c r="E193" s="20" t="s">
        <v>18</v>
      </c>
      <c r="F193" s="20" t="s">
        <v>19</v>
      </c>
      <c r="G193" s="22">
        <v>0.0</v>
      </c>
      <c r="H193" s="23">
        <v>7349269.51</v>
      </c>
      <c r="I193" s="24">
        <v>1116293.01</v>
      </c>
      <c r="J193" s="24">
        <v>1.5046156037E8</v>
      </c>
      <c r="K193" s="24">
        <v>3.685791056E7</v>
      </c>
      <c r="L193" s="24">
        <v>1.9578503345000002E8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20" t="s">
        <v>109</v>
      </c>
      <c r="B194" s="20" t="str">
        <f t="shared" si="1"/>
        <v>05</v>
      </c>
      <c r="C194" s="21" t="s">
        <v>16</v>
      </c>
      <c r="D194" s="20" t="s">
        <v>110</v>
      </c>
      <c r="E194" s="20" t="s">
        <v>30</v>
      </c>
      <c r="F194" s="20" t="s">
        <v>31</v>
      </c>
      <c r="G194" s="22">
        <v>0.0</v>
      </c>
      <c r="H194" s="23">
        <v>87797.87</v>
      </c>
      <c r="I194" s="24">
        <v>13335.77</v>
      </c>
      <c r="J194" s="24">
        <v>1797485.48</v>
      </c>
      <c r="K194" s="24">
        <v>440322.16</v>
      </c>
      <c r="L194" s="24">
        <v>2338941.28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20" t="s">
        <v>109</v>
      </c>
      <c r="B195" s="20" t="str">
        <f t="shared" si="1"/>
        <v>05</v>
      </c>
      <c r="C195" s="21" t="s">
        <v>16</v>
      </c>
      <c r="D195" s="20" t="s">
        <v>110</v>
      </c>
      <c r="E195" s="20" t="s">
        <v>32</v>
      </c>
      <c r="F195" s="20" t="s">
        <v>33</v>
      </c>
      <c r="G195" s="22">
        <v>0.0</v>
      </c>
      <c r="H195" s="23">
        <v>29182.93</v>
      </c>
      <c r="I195" s="24">
        <v>4432.64</v>
      </c>
      <c r="J195" s="24">
        <v>597461.89</v>
      </c>
      <c r="K195" s="24">
        <v>146357.62</v>
      </c>
      <c r="L195" s="24">
        <v>777435.08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20" t="s">
        <v>109</v>
      </c>
      <c r="B196" s="20" t="str">
        <f t="shared" si="1"/>
        <v>05</v>
      </c>
      <c r="C196" s="21" t="s">
        <v>16</v>
      </c>
      <c r="D196" s="20" t="s">
        <v>110</v>
      </c>
      <c r="E196" s="20" t="s">
        <v>40</v>
      </c>
      <c r="F196" s="20" t="s">
        <v>41</v>
      </c>
      <c r="G196" s="22">
        <v>0.0</v>
      </c>
      <c r="H196" s="23">
        <v>102754.69</v>
      </c>
      <c r="I196" s="24">
        <v>15607.58</v>
      </c>
      <c r="J196" s="24">
        <v>2103696.26</v>
      </c>
      <c r="K196" s="24">
        <v>515333.28</v>
      </c>
      <c r="L196" s="24">
        <v>2737391.8099999996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20" t="s">
        <v>111</v>
      </c>
      <c r="B197" s="20" t="str">
        <f t="shared" si="1"/>
        <v>05</v>
      </c>
      <c r="C197" s="21" t="s">
        <v>16</v>
      </c>
      <c r="D197" s="20" t="s">
        <v>112</v>
      </c>
      <c r="E197" s="20" t="s">
        <v>18</v>
      </c>
      <c r="F197" s="20" t="s">
        <v>19</v>
      </c>
      <c r="G197" s="22">
        <v>0.0</v>
      </c>
      <c r="H197" s="23">
        <v>9.513868529E7</v>
      </c>
      <c r="I197" s="24">
        <v>1.226892687E7</v>
      </c>
      <c r="J197" s="24">
        <v>8.7711256595E8</v>
      </c>
      <c r="K197" s="24">
        <v>9.468021084E7</v>
      </c>
      <c r="L197" s="24">
        <v>1.07920038895E9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20" t="s">
        <v>111</v>
      </c>
      <c r="B198" s="20" t="str">
        <f t="shared" si="1"/>
        <v>05</v>
      </c>
      <c r="C198" s="21" t="s">
        <v>16</v>
      </c>
      <c r="D198" s="20" t="s">
        <v>112</v>
      </c>
      <c r="E198" s="20" t="s">
        <v>44</v>
      </c>
      <c r="F198" s="20" t="s">
        <v>45</v>
      </c>
      <c r="G198" s="22">
        <v>0.0</v>
      </c>
      <c r="H198" s="23">
        <v>7310750.78</v>
      </c>
      <c r="I198" s="24">
        <v>942782.28</v>
      </c>
      <c r="J198" s="24">
        <v>6.740004194E7</v>
      </c>
      <c r="K198" s="24">
        <v>7275520.19</v>
      </c>
      <c r="L198" s="24">
        <v>8.292909519E7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20" t="s">
        <v>111</v>
      </c>
      <c r="B199" s="20" t="str">
        <f t="shared" si="1"/>
        <v>05</v>
      </c>
      <c r="C199" s="21" t="s">
        <v>16</v>
      </c>
      <c r="D199" s="20" t="s">
        <v>112</v>
      </c>
      <c r="E199" s="20" t="s">
        <v>22</v>
      </c>
      <c r="F199" s="20" t="s">
        <v>23</v>
      </c>
      <c r="G199" s="22">
        <v>0.0</v>
      </c>
      <c r="H199" s="23">
        <v>1507.8</v>
      </c>
      <c r="I199" s="24">
        <v>194.44</v>
      </c>
      <c r="J199" s="24">
        <v>13900.83</v>
      </c>
      <c r="K199" s="24">
        <v>1500.53</v>
      </c>
      <c r="L199" s="24">
        <v>17103.6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20" t="s">
        <v>111</v>
      </c>
      <c r="B200" s="20" t="str">
        <f t="shared" si="1"/>
        <v>05</v>
      </c>
      <c r="C200" s="21" t="s">
        <v>16</v>
      </c>
      <c r="D200" s="20" t="s">
        <v>112</v>
      </c>
      <c r="E200" s="20" t="s">
        <v>28</v>
      </c>
      <c r="F200" s="20" t="s">
        <v>29</v>
      </c>
      <c r="G200" s="22">
        <v>0.0</v>
      </c>
      <c r="H200" s="23">
        <v>363292.96</v>
      </c>
      <c r="I200" s="24">
        <v>46849.66</v>
      </c>
      <c r="J200" s="24">
        <v>3349308.69</v>
      </c>
      <c r="K200" s="24">
        <v>361542.25</v>
      </c>
      <c r="L200" s="24">
        <v>4120993.56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20" t="s">
        <v>111</v>
      </c>
      <c r="B201" s="20" t="str">
        <f t="shared" si="1"/>
        <v>05</v>
      </c>
      <c r="C201" s="21" t="s">
        <v>16</v>
      </c>
      <c r="D201" s="20" t="s">
        <v>112</v>
      </c>
      <c r="E201" s="20" t="s">
        <v>30</v>
      </c>
      <c r="F201" s="20" t="s">
        <v>31</v>
      </c>
      <c r="G201" s="22">
        <v>0.0</v>
      </c>
      <c r="H201" s="23">
        <v>1310803.48</v>
      </c>
      <c r="I201" s="24">
        <v>169039.04</v>
      </c>
      <c r="J201" s="24">
        <v>1.208469722E7</v>
      </c>
      <c r="K201" s="24">
        <v>1304486.71</v>
      </c>
      <c r="L201" s="24">
        <v>1.486902645E7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20" t="s">
        <v>111</v>
      </c>
      <c r="B202" s="20" t="str">
        <f t="shared" si="1"/>
        <v>05</v>
      </c>
      <c r="C202" s="21" t="s">
        <v>16</v>
      </c>
      <c r="D202" s="20" t="s">
        <v>112</v>
      </c>
      <c r="E202" s="20" t="s">
        <v>32</v>
      </c>
      <c r="F202" s="20" t="s">
        <v>33</v>
      </c>
      <c r="G202" s="22">
        <v>0.0</v>
      </c>
      <c r="H202" s="23">
        <v>1220282.68</v>
      </c>
      <c r="I202" s="24">
        <v>157365.63</v>
      </c>
      <c r="J202" s="24">
        <v>1.125015831E7</v>
      </c>
      <c r="K202" s="24">
        <v>1214402.12</v>
      </c>
      <c r="L202" s="24">
        <v>1.3842208740000002E7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20" t="s">
        <v>111</v>
      </c>
      <c r="B203" s="20" t="str">
        <f t="shared" si="1"/>
        <v>05</v>
      </c>
      <c r="C203" s="21" t="s">
        <v>16</v>
      </c>
      <c r="D203" s="20" t="s">
        <v>112</v>
      </c>
      <c r="E203" s="20" t="s">
        <v>40</v>
      </c>
      <c r="F203" s="20" t="s">
        <v>41</v>
      </c>
      <c r="G203" s="22">
        <v>0.0</v>
      </c>
      <c r="H203" s="23">
        <v>1093841.42</v>
      </c>
      <c r="I203" s="24">
        <v>141059.97</v>
      </c>
      <c r="J203" s="24">
        <v>1.008445776E7</v>
      </c>
      <c r="K203" s="24">
        <v>1088570.18</v>
      </c>
      <c r="L203" s="24">
        <v>1.240792933E7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20" t="s">
        <v>111</v>
      </c>
      <c r="B204" s="20" t="str">
        <f t="shared" si="1"/>
        <v>05</v>
      </c>
      <c r="C204" s="21" t="s">
        <v>16</v>
      </c>
      <c r="D204" s="20" t="s">
        <v>112</v>
      </c>
      <c r="E204" s="20" t="s">
        <v>75</v>
      </c>
      <c r="F204" s="20" t="s">
        <v>76</v>
      </c>
      <c r="G204" s="22">
        <v>0.0</v>
      </c>
      <c r="H204" s="23">
        <v>4521887.59</v>
      </c>
      <c r="I204" s="24">
        <v>583135.11</v>
      </c>
      <c r="J204" s="24">
        <v>4.16886613E7</v>
      </c>
      <c r="K204" s="24">
        <v>4500096.56</v>
      </c>
      <c r="L204" s="24">
        <v>5.129378056E7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20" t="s">
        <v>113</v>
      </c>
      <c r="B205" s="20" t="str">
        <f t="shared" si="1"/>
        <v>05</v>
      </c>
      <c r="C205" s="21" t="s">
        <v>16</v>
      </c>
      <c r="D205" s="20" t="s">
        <v>114</v>
      </c>
      <c r="E205" s="20" t="s">
        <v>18</v>
      </c>
      <c r="F205" s="20" t="s">
        <v>19</v>
      </c>
      <c r="G205" s="22">
        <v>0.0</v>
      </c>
      <c r="H205" s="23">
        <v>2.446733867E7</v>
      </c>
      <c r="I205" s="24">
        <v>1.599497871E7</v>
      </c>
      <c r="J205" s="24">
        <v>4.6437042179E8</v>
      </c>
      <c r="K205" s="24">
        <v>7.87309305E7</v>
      </c>
      <c r="L205" s="24">
        <v>5.835636696700001E8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20" t="s">
        <v>113</v>
      </c>
      <c r="B206" s="20" t="str">
        <f t="shared" si="1"/>
        <v>05</v>
      </c>
      <c r="C206" s="21" t="s">
        <v>16</v>
      </c>
      <c r="D206" s="20" t="s">
        <v>114</v>
      </c>
      <c r="E206" s="20" t="s">
        <v>28</v>
      </c>
      <c r="F206" s="20" t="s">
        <v>29</v>
      </c>
      <c r="G206" s="22">
        <v>0.0</v>
      </c>
      <c r="H206" s="23">
        <v>459095.45</v>
      </c>
      <c r="I206" s="24">
        <v>300123.44</v>
      </c>
      <c r="J206" s="24">
        <v>8713262.63</v>
      </c>
      <c r="K206" s="24">
        <v>1477275.99</v>
      </c>
      <c r="L206" s="24">
        <v>1.0949757510000002E7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20" t="s">
        <v>113</v>
      </c>
      <c r="B207" s="20" t="str">
        <f t="shared" si="1"/>
        <v>05</v>
      </c>
      <c r="C207" s="21" t="s">
        <v>16</v>
      </c>
      <c r="D207" s="20" t="s">
        <v>114</v>
      </c>
      <c r="E207" s="20" t="s">
        <v>30</v>
      </c>
      <c r="F207" s="20" t="s">
        <v>31</v>
      </c>
      <c r="G207" s="22">
        <v>0.0</v>
      </c>
      <c r="H207" s="23">
        <v>252936.67</v>
      </c>
      <c r="I207" s="24">
        <v>165351.72</v>
      </c>
      <c r="J207" s="24">
        <v>4800534.56</v>
      </c>
      <c r="K207" s="24">
        <v>813898.85</v>
      </c>
      <c r="L207" s="24">
        <v>6032721.799999999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20" t="s">
        <v>113</v>
      </c>
      <c r="B208" s="20" t="str">
        <f t="shared" si="1"/>
        <v>05</v>
      </c>
      <c r="C208" s="21" t="s">
        <v>16</v>
      </c>
      <c r="D208" s="20" t="s">
        <v>114</v>
      </c>
      <c r="E208" s="20" t="s">
        <v>32</v>
      </c>
      <c r="F208" s="20" t="s">
        <v>33</v>
      </c>
      <c r="G208" s="22">
        <v>0.0</v>
      </c>
      <c r="H208" s="23">
        <v>512690.51</v>
      </c>
      <c r="I208" s="24">
        <v>335160.03</v>
      </c>
      <c r="J208" s="24">
        <v>9730453.88</v>
      </c>
      <c r="K208" s="24">
        <v>1649734.03</v>
      </c>
      <c r="L208" s="24">
        <v>1.2228038450000001E7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20" t="s">
        <v>113</v>
      </c>
      <c r="B209" s="20" t="str">
        <f t="shared" si="1"/>
        <v>05</v>
      </c>
      <c r="C209" s="21" t="s">
        <v>16</v>
      </c>
      <c r="D209" s="20" t="s">
        <v>114</v>
      </c>
      <c r="E209" s="20" t="s">
        <v>40</v>
      </c>
      <c r="F209" s="20" t="s">
        <v>41</v>
      </c>
      <c r="G209" s="22">
        <v>0.0</v>
      </c>
      <c r="H209" s="23">
        <v>282552.05</v>
      </c>
      <c r="I209" s="24">
        <v>184712.12</v>
      </c>
      <c r="J209" s="24">
        <v>5362610.75</v>
      </c>
      <c r="K209" s="24">
        <v>909195.14</v>
      </c>
      <c r="L209" s="24">
        <v>6739070.06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20" t="s">
        <v>113</v>
      </c>
      <c r="B210" s="20" t="str">
        <f t="shared" si="1"/>
        <v>05</v>
      </c>
      <c r="C210" s="21" t="s">
        <v>16</v>
      </c>
      <c r="D210" s="20" t="s">
        <v>114</v>
      </c>
      <c r="E210" s="20" t="s">
        <v>54</v>
      </c>
      <c r="F210" s="20" t="s">
        <v>55</v>
      </c>
      <c r="G210" s="22">
        <v>0.0</v>
      </c>
      <c r="H210" s="23">
        <v>5188858.65</v>
      </c>
      <c r="I210" s="24">
        <v>3392100.98</v>
      </c>
      <c r="J210" s="24">
        <v>9.848036639E7</v>
      </c>
      <c r="K210" s="24">
        <v>1.669669409E7</v>
      </c>
      <c r="L210" s="24">
        <v>1.2375802011E8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20" t="s">
        <v>115</v>
      </c>
      <c r="B211" s="20" t="str">
        <f t="shared" si="1"/>
        <v>05</v>
      </c>
      <c r="C211" s="21" t="s">
        <v>16</v>
      </c>
      <c r="D211" s="20" t="s">
        <v>116</v>
      </c>
      <c r="E211" s="20" t="s">
        <v>18</v>
      </c>
      <c r="F211" s="20" t="s">
        <v>19</v>
      </c>
      <c r="G211" s="22">
        <v>0.0</v>
      </c>
      <c r="H211" s="23">
        <v>4332646.5</v>
      </c>
      <c r="I211" s="24">
        <v>396644.63</v>
      </c>
      <c r="J211" s="24">
        <v>6.750096838E7</v>
      </c>
      <c r="K211" s="24">
        <v>1.783670123E7</v>
      </c>
      <c r="L211" s="24">
        <v>9.006696074E7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20" t="s">
        <v>115</v>
      </c>
      <c r="B212" s="20" t="str">
        <f t="shared" si="1"/>
        <v>05</v>
      </c>
      <c r="C212" s="21" t="s">
        <v>16</v>
      </c>
      <c r="D212" s="20" t="s">
        <v>116</v>
      </c>
      <c r="E212" s="20" t="s">
        <v>30</v>
      </c>
      <c r="F212" s="20" t="s">
        <v>31</v>
      </c>
      <c r="G212" s="22">
        <v>0.0</v>
      </c>
      <c r="H212" s="23">
        <v>162857.45</v>
      </c>
      <c r="I212" s="24">
        <v>14909.25</v>
      </c>
      <c r="J212" s="24">
        <v>2537256.51</v>
      </c>
      <c r="K212" s="24">
        <v>670453.88</v>
      </c>
      <c r="L212" s="24">
        <v>3385477.09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20" t="s">
        <v>115</v>
      </c>
      <c r="B213" s="20" t="str">
        <f t="shared" si="1"/>
        <v>05</v>
      </c>
      <c r="C213" s="21" t="s">
        <v>16</v>
      </c>
      <c r="D213" s="20" t="s">
        <v>116</v>
      </c>
      <c r="E213" s="20" t="s">
        <v>32</v>
      </c>
      <c r="F213" s="20" t="s">
        <v>33</v>
      </c>
      <c r="G213" s="22">
        <v>0.0</v>
      </c>
      <c r="H213" s="23">
        <v>15362.83</v>
      </c>
      <c r="I213" s="24">
        <v>1406.43</v>
      </c>
      <c r="J213" s="24">
        <v>239346.98</v>
      </c>
      <c r="K213" s="24">
        <v>63245.92</v>
      </c>
      <c r="L213" s="24">
        <v>319362.16000000003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20" t="s">
        <v>115</v>
      </c>
      <c r="B214" s="20" t="str">
        <f t="shared" si="1"/>
        <v>05</v>
      </c>
      <c r="C214" s="21" t="s">
        <v>16</v>
      </c>
      <c r="D214" s="20" t="s">
        <v>116</v>
      </c>
      <c r="E214" s="20" t="s">
        <v>40</v>
      </c>
      <c r="F214" s="20" t="s">
        <v>41</v>
      </c>
      <c r="G214" s="22">
        <v>0.0</v>
      </c>
      <c r="H214" s="23">
        <v>2760.22</v>
      </c>
      <c r="I214" s="24">
        <v>252.69</v>
      </c>
      <c r="J214" s="24">
        <v>43003.13</v>
      </c>
      <c r="K214" s="24">
        <v>11363.3</v>
      </c>
      <c r="L214" s="24">
        <v>57379.34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20" t="s">
        <v>117</v>
      </c>
      <c r="B215" s="20" t="str">
        <f t="shared" si="1"/>
        <v>05</v>
      </c>
      <c r="C215" s="21" t="s">
        <v>16</v>
      </c>
      <c r="D215" s="20" t="s">
        <v>118</v>
      </c>
      <c r="E215" s="20" t="s">
        <v>18</v>
      </c>
      <c r="F215" s="20" t="s">
        <v>19</v>
      </c>
      <c r="G215" s="22">
        <v>0.0</v>
      </c>
      <c r="H215" s="23">
        <v>1.1900745469E8</v>
      </c>
      <c r="I215" s="24">
        <v>7451637.05</v>
      </c>
      <c r="J215" s="24">
        <v>1.07325640321E9</v>
      </c>
      <c r="K215" s="24">
        <v>0.0</v>
      </c>
      <c r="L215" s="24">
        <v>1.19971549495E9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20" t="s">
        <v>117</v>
      </c>
      <c r="B216" s="20" t="str">
        <f t="shared" si="1"/>
        <v>05</v>
      </c>
      <c r="C216" s="21" t="s">
        <v>16</v>
      </c>
      <c r="D216" s="20" t="s">
        <v>118</v>
      </c>
      <c r="E216" s="20" t="s">
        <v>44</v>
      </c>
      <c r="F216" s="20" t="s">
        <v>45</v>
      </c>
      <c r="G216" s="22">
        <v>0.0</v>
      </c>
      <c r="H216" s="23">
        <v>3.703623809E7</v>
      </c>
      <c r="I216" s="24">
        <v>2319019.46</v>
      </c>
      <c r="J216" s="24">
        <v>3.3400747694E8</v>
      </c>
      <c r="K216" s="24">
        <v>0.0</v>
      </c>
      <c r="L216" s="24">
        <v>3.7336273449E8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20" t="s">
        <v>117</v>
      </c>
      <c r="B217" s="20" t="str">
        <f t="shared" si="1"/>
        <v>05</v>
      </c>
      <c r="C217" s="21" t="s">
        <v>16</v>
      </c>
      <c r="D217" s="20" t="s">
        <v>118</v>
      </c>
      <c r="E217" s="20" t="s">
        <v>71</v>
      </c>
      <c r="F217" s="20" t="s">
        <v>72</v>
      </c>
      <c r="G217" s="22">
        <v>0.0</v>
      </c>
      <c r="H217" s="23">
        <v>8643999.64</v>
      </c>
      <c r="I217" s="24">
        <v>541242.97</v>
      </c>
      <c r="J217" s="24">
        <v>7.795501541E7</v>
      </c>
      <c r="K217" s="24">
        <v>0.0</v>
      </c>
      <c r="L217" s="24">
        <v>8.714025802E7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20" t="s">
        <v>117</v>
      </c>
      <c r="B218" s="20" t="str">
        <f t="shared" si="1"/>
        <v>05</v>
      </c>
      <c r="C218" s="21" t="s">
        <v>16</v>
      </c>
      <c r="D218" s="20" t="s">
        <v>118</v>
      </c>
      <c r="E218" s="20" t="s">
        <v>22</v>
      </c>
      <c r="F218" s="20" t="s">
        <v>23</v>
      </c>
      <c r="G218" s="22">
        <v>0.0</v>
      </c>
      <c r="H218" s="23">
        <v>3784.48</v>
      </c>
      <c r="I218" s="24">
        <v>236.96</v>
      </c>
      <c r="J218" s="24">
        <v>34129.92</v>
      </c>
      <c r="K218" s="24">
        <v>0.0</v>
      </c>
      <c r="L218" s="24">
        <v>38151.36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20" t="s">
        <v>117</v>
      </c>
      <c r="B219" s="20" t="str">
        <f t="shared" si="1"/>
        <v>05</v>
      </c>
      <c r="C219" s="21" t="s">
        <v>16</v>
      </c>
      <c r="D219" s="20" t="s">
        <v>118</v>
      </c>
      <c r="E219" s="20" t="s">
        <v>30</v>
      </c>
      <c r="F219" s="20" t="s">
        <v>31</v>
      </c>
      <c r="G219" s="22">
        <v>0.0</v>
      </c>
      <c r="H219" s="23">
        <v>1.140185545E7</v>
      </c>
      <c r="I219" s="24">
        <v>713925.77</v>
      </c>
      <c r="J219" s="24">
        <v>1.028264524E8</v>
      </c>
      <c r="K219" s="24">
        <v>0.0</v>
      </c>
      <c r="L219" s="24">
        <v>1.1494223362E8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20" t="s">
        <v>117</v>
      </c>
      <c r="B220" s="20" t="str">
        <f t="shared" si="1"/>
        <v>05</v>
      </c>
      <c r="C220" s="21" t="s">
        <v>16</v>
      </c>
      <c r="D220" s="20" t="s">
        <v>118</v>
      </c>
      <c r="E220" s="20" t="s">
        <v>32</v>
      </c>
      <c r="F220" s="20" t="s">
        <v>33</v>
      </c>
      <c r="G220" s="22">
        <v>0.0</v>
      </c>
      <c r="H220" s="23">
        <v>1106059.36</v>
      </c>
      <c r="I220" s="24">
        <v>69255.77</v>
      </c>
      <c r="J220" s="24">
        <v>9974881.75</v>
      </c>
      <c r="K220" s="24">
        <v>0.0</v>
      </c>
      <c r="L220" s="24">
        <v>1.115019688E7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20" t="s">
        <v>117</v>
      </c>
      <c r="B221" s="20" t="str">
        <f t="shared" si="1"/>
        <v>05</v>
      </c>
      <c r="C221" s="21" t="s">
        <v>16</v>
      </c>
      <c r="D221" s="20" t="s">
        <v>118</v>
      </c>
      <c r="E221" s="20" t="s">
        <v>40</v>
      </c>
      <c r="F221" s="20" t="s">
        <v>41</v>
      </c>
      <c r="G221" s="22">
        <v>0.0</v>
      </c>
      <c r="H221" s="23">
        <v>546276.86</v>
      </c>
      <c r="I221" s="24">
        <v>34205.06</v>
      </c>
      <c r="J221" s="24">
        <v>4926541.3</v>
      </c>
      <c r="K221" s="24">
        <v>0.0</v>
      </c>
      <c r="L221" s="24">
        <v>5507023.22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20" t="s">
        <v>117</v>
      </c>
      <c r="B222" s="20" t="str">
        <f t="shared" si="1"/>
        <v>05</v>
      </c>
      <c r="C222" s="21" t="s">
        <v>16</v>
      </c>
      <c r="D222" s="20" t="s">
        <v>118</v>
      </c>
      <c r="E222" s="20" t="s">
        <v>75</v>
      </c>
      <c r="F222" s="20" t="s">
        <v>76</v>
      </c>
      <c r="G222" s="22">
        <v>0.0</v>
      </c>
      <c r="H222" s="23">
        <v>744105.4</v>
      </c>
      <c r="I222" s="24">
        <v>46592.07</v>
      </c>
      <c r="J222" s="24">
        <v>6710637.53</v>
      </c>
      <c r="K222" s="24">
        <v>0.0</v>
      </c>
      <c r="L222" s="24">
        <v>7501335.0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20" t="s">
        <v>117</v>
      </c>
      <c r="B223" s="20" t="str">
        <f t="shared" si="1"/>
        <v>05</v>
      </c>
      <c r="C223" s="21" t="s">
        <v>16</v>
      </c>
      <c r="D223" s="20" t="s">
        <v>118</v>
      </c>
      <c r="E223" s="20" t="s">
        <v>46</v>
      </c>
      <c r="F223" s="20" t="s">
        <v>47</v>
      </c>
      <c r="G223" s="22">
        <v>0.0</v>
      </c>
      <c r="H223" s="23">
        <v>1.3210822083E8</v>
      </c>
      <c r="I223" s="24">
        <v>8271939.89</v>
      </c>
      <c r="J223" s="24">
        <v>1.19140430554E9</v>
      </c>
      <c r="K223" s="24">
        <v>0.0</v>
      </c>
      <c r="L223" s="24">
        <v>1.33178446626E9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20" t="s">
        <v>119</v>
      </c>
      <c r="B224" s="20" t="str">
        <f t="shared" si="1"/>
        <v>05</v>
      </c>
      <c r="C224" s="21" t="s">
        <v>16</v>
      </c>
      <c r="D224" s="20" t="s">
        <v>120</v>
      </c>
      <c r="E224" s="20" t="s">
        <v>18</v>
      </c>
      <c r="F224" s="20" t="s">
        <v>19</v>
      </c>
      <c r="G224" s="22">
        <v>0.0</v>
      </c>
      <c r="H224" s="23">
        <v>1.1913994009E8</v>
      </c>
      <c r="I224" s="24">
        <v>1.198976655E7</v>
      </c>
      <c r="J224" s="24">
        <v>1.26936984194E9</v>
      </c>
      <c r="K224" s="24">
        <v>9.451694068E7</v>
      </c>
      <c r="L224" s="24">
        <v>1.4950164892600002E9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20" t="s">
        <v>119</v>
      </c>
      <c r="B225" s="20" t="str">
        <f t="shared" si="1"/>
        <v>05</v>
      </c>
      <c r="C225" s="21" t="s">
        <v>16</v>
      </c>
      <c r="D225" s="20" t="s">
        <v>120</v>
      </c>
      <c r="E225" s="20" t="s">
        <v>44</v>
      </c>
      <c r="F225" s="20" t="s">
        <v>45</v>
      </c>
      <c r="G225" s="22">
        <v>0.0</v>
      </c>
      <c r="H225" s="23">
        <v>1.31378586E7</v>
      </c>
      <c r="I225" s="24">
        <v>1322141.49</v>
      </c>
      <c r="J225" s="24">
        <v>1.3997658116E8</v>
      </c>
      <c r="K225" s="24">
        <v>1.042261899E7</v>
      </c>
      <c r="L225" s="24">
        <v>1.6485920024E8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20" t="s">
        <v>119</v>
      </c>
      <c r="B226" s="20" t="str">
        <f t="shared" si="1"/>
        <v>05</v>
      </c>
      <c r="C226" s="21" t="s">
        <v>16</v>
      </c>
      <c r="D226" s="20" t="s">
        <v>120</v>
      </c>
      <c r="E226" s="20" t="s">
        <v>71</v>
      </c>
      <c r="F226" s="20" t="s">
        <v>72</v>
      </c>
      <c r="G226" s="22">
        <v>0.0</v>
      </c>
      <c r="H226" s="23">
        <v>6960763.27</v>
      </c>
      <c r="I226" s="24">
        <v>700503.34</v>
      </c>
      <c r="J226" s="24">
        <v>7.416306367E7</v>
      </c>
      <c r="K226" s="24">
        <v>5522161.99</v>
      </c>
      <c r="L226" s="24">
        <v>8.734649227E7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20" t="s">
        <v>119</v>
      </c>
      <c r="B227" s="20" t="str">
        <f t="shared" si="1"/>
        <v>05</v>
      </c>
      <c r="C227" s="21" t="s">
        <v>16</v>
      </c>
      <c r="D227" s="20" t="s">
        <v>120</v>
      </c>
      <c r="E227" s="20" t="s">
        <v>28</v>
      </c>
      <c r="F227" s="20" t="s">
        <v>29</v>
      </c>
      <c r="G227" s="22">
        <v>0.0</v>
      </c>
      <c r="H227" s="23">
        <v>634387.97</v>
      </c>
      <c r="I227" s="24">
        <v>63842.26</v>
      </c>
      <c r="J227" s="24">
        <v>6759051.24</v>
      </c>
      <c r="K227" s="24">
        <v>503277.16</v>
      </c>
      <c r="L227" s="24">
        <v>7960558.630000001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20" t="s">
        <v>119</v>
      </c>
      <c r="B228" s="20" t="str">
        <f t="shared" si="1"/>
        <v>05</v>
      </c>
      <c r="C228" s="21" t="s">
        <v>16</v>
      </c>
      <c r="D228" s="20" t="s">
        <v>120</v>
      </c>
      <c r="E228" s="20" t="s">
        <v>30</v>
      </c>
      <c r="F228" s="20" t="s">
        <v>31</v>
      </c>
      <c r="G228" s="22">
        <v>0.0</v>
      </c>
      <c r="H228" s="23">
        <v>1637226.66</v>
      </c>
      <c r="I228" s="24">
        <v>164763.94</v>
      </c>
      <c r="J228" s="24">
        <v>1.744374007E7</v>
      </c>
      <c r="K228" s="24">
        <v>1298856.24</v>
      </c>
      <c r="L228" s="24">
        <v>2.054458691E7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20" t="s">
        <v>119</v>
      </c>
      <c r="B229" s="20" t="str">
        <f t="shared" si="1"/>
        <v>05</v>
      </c>
      <c r="C229" s="21" t="s">
        <v>16</v>
      </c>
      <c r="D229" s="20" t="s">
        <v>120</v>
      </c>
      <c r="E229" s="20" t="s">
        <v>32</v>
      </c>
      <c r="F229" s="20" t="s">
        <v>33</v>
      </c>
      <c r="G229" s="22">
        <v>0.0</v>
      </c>
      <c r="H229" s="23">
        <v>1221343.31</v>
      </c>
      <c r="I229" s="24">
        <v>122911.1</v>
      </c>
      <c r="J229" s="24">
        <v>1.301273414E7</v>
      </c>
      <c r="K229" s="24">
        <v>968924.72</v>
      </c>
      <c r="L229" s="24">
        <v>1.5325913270000001E7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20" t="s">
        <v>119</v>
      </c>
      <c r="B230" s="20" t="str">
        <f t="shared" si="1"/>
        <v>05</v>
      </c>
      <c r="C230" s="21" t="s">
        <v>16</v>
      </c>
      <c r="D230" s="20" t="s">
        <v>120</v>
      </c>
      <c r="E230" s="20" t="s">
        <v>40</v>
      </c>
      <c r="F230" s="20" t="s">
        <v>41</v>
      </c>
      <c r="G230" s="22">
        <v>0.0</v>
      </c>
      <c r="H230" s="23">
        <v>1349451.37</v>
      </c>
      <c r="I230" s="24">
        <v>135803.38</v>
      </c>
      <c r="J230" s="24">
        <v>1.437765432E7</v>
      </c>
      <c r="K230" s="24">
        <v>1070556.32</v>
      </c>
      <c r="L230" s="24">
        <v>1.693346539E7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20" t="s">
        <v>119</v>
      </c>
      <c r="B231" s="20" t="str">
        <f t="shared" si="1"/>
        <v>05</v>
      </c>
      <c r="C231" s="21" t="s">
        <v>16</v>
      </c>
      <c r="D231" s="20" t="s">
        <v>120</v>
      </c>
      <c r="E231" s="20" t="s">
        <v>75</v>
      </c>
      <c r="F231" s="20" t="s">
        <v>76</v>
      </c>
      <c r="G231" s="22">
        <v>0.0</v>
      </c>
      <c r="H231" s="23">
        <v>5799504.73</v>
      </c>
      <c r="I231" s="24">
        <v>583638.94</v>
      </c>
      <c r="J231" s="24">
        <v>6.179049946E7</v>
      </c>
      <c r="K231" s="24">
        <v>4600904.15</v>
      </c>
      <c r="L231" s="24">
        <v>7.277454728E7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20" t="s">
        <v>121</v>
      </c>
      <c r="B232" s="20" t="str">
        <f t="shared" si="1"/>
        <v>05</v>
      </c>
      <c r="C232" s="21" t="s">
        <v>16</v>
      </c>
      <c r="D232" s="20" t="s">
        <v>122</v>
      </c>
      <c r="E232" s="20" t="s">
        <v>18</v>
      </c>
      <c r="F232" s="20" t="s">
        <v>19</v>
      </c>
      <c r="G232" s="22">
        <v>0.0</v>
      </c>
      <c r="H232" s="23">
        <v>3.142724511E7</v>
      </c>
      <c r="I232" s="24">
        <v>9373200.64</v>
      </c>
      <c r="J232" s="24">
        <v>2.8099629983E8</v>
      </c>
      <c r="K232" s="24">
        <v>3.652922656E7</v>
      </c>
      <c r="L232" s="24">
        <v>3.5832597214E8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20" t="s">
        <v>121</v>
      </c>
      <c r="B233" s="20" t="str">
        <f t="shared" si="1"/>
        <v>05</v>
      </c>
      <c r="C233" s="21" t="s">
        <v>16</v>
      </c>
      <c r="D233" s="20" t="s">
        <v>122</v>
      </c>
      <c r="E233" s="20" t="s">
        <v>44</v>
      </c>
      <c r="F233" s="20" t="s">
        <v>45</v>
      </c>
      <c r="G233" s="22">
        <v>0.0</v>
      </c>
      <c r="H233" s="23">
        <v>94201.04</v>
      </c>
      <c r="I233" s="24">
        <v>28095.54</v>
      </c>
      <c r="J233" s="24">
        <v>842267.43</v>
      </c>
      <c r="K233" s="24">
        <v>109493.89</v>
      </c>
      <c r="L233" s="24">
        <v>1074057.9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20" t="s">
        <v>121</v>
      </c>
      <c r="B234" s="20" t="str">
        <f t="shared" si="1"/>
        <v>05</v>
      </c>
      <c r="C234" s="21" t="s">
        <v>16</v>
      </c>
      <c r="D234" s="20" t="s">
        <v>122</v>
      </c>
      <c r="E234" s="20" t="s">
        <v>30</v>
      </c>
      <c r="F234" s="20" t="s">
        <v>31</v>
      </c>
      <c r="G234" s="22">
        <v>0.0</v>
      </c>
      <c r="H234" s="23">
        <v>467087.13</v>
      </c>
      <c r="I234" s="24">
        <v>139309.1</v>
      </c>
      <c r="J234" s="24">
        <v>4176304.78</v>
      </c>
      <c r="K234" s="24">
        <v>542915.27</v>
      </c>
      <c r="L234" s="24">
        <v>5325616.279999999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20" t="s">
        <v>121</v>
      </c>
      <c r="B235" s="20" t="str">
        <f t="shared" si="1"/>
        <v>05</v>
      </c>
      <c r="C235" s="21" t="s">
        <v>16</v>
      </c>
      <c r="D235" s="20" t="s">
        <v>122</v>
      </c>
      <c r="E235" s="20" t="s">
        <v>32</v>
      </c>
      <c r="F235" s="20" t="s">
        <v>33</v>
      </c>
      <c r="G235" s="22">
        <v>0.0</v>
      </c>
      <c r="H235" s="23">
        <v>118959.02</v>
      </c>
      <c r="I235" s="24">
        <v>35479.62</v>
      </c>
      <c r="J235" s="24">
        <v>1063632.62</v>
      </c>
      <c r="K235" s="24">
        <v>138271.13</v>
      </c>
      <c r="L235" s="24">
        <v>1356342.3900000001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20" t="s">
        <v>121</v>
      </c>
      <c r="B236" s="20" t="str">
        <f t="shared" si="1"/>
        <v>05</v>
      </c>
      <c r="C236" s="21" t="s">
        <v>16</v>
      </c>
      <c r="D236" s="20" t="s">
        <v>122</v>
      </c>
      <c r="E236" s="20" t="s">
        <v>40</v>
      </c>
      <c r="F236" s="20" t="s">
        <v>41</v>
      </c>
      <c r="G236" s="22">
        <v>0.0</v>
      </c>
      <c r="H236" s="23">
        <v>169109.7</v>
      </c>
      <c r="I236" s="24">
        <v>50437.1</v>
      </c>
      <c r="J236" s="24">
        <v>1512038.34</v>
      </c>
      <c r="K236" s="24">
        <v>196563.41</v>
      </c>
      <c r="L236" s="24">
        <v>1928148.55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20" t="s">
        <v>123</v>
      </c>
      <c r="B237" s="20" t="str">
        <f t="shared" si="1"/>
        <v>05</v>
      </c>
      <c r="C237" s="21" t="s">
        <v>16</v>
      </c>
      <c r="D237" s="20" t="s">
        <v>124</v>
      </c>
      <c r="E237" s="20" t="s">
        <v>18</v>
      </c>
      <c r="F237" s="20" t="s">
        <v>19</v>
      </c>
      <c r="G237" s="22">
        <v>0.0</v>
      </c>
      <c r="H237" s="23">
        <v>3.616345228E7</v>
      </c>
      <c r="I237" s="24">
        <v>4895509.43</v>
      </c>
      <c r="J237" s="24">
        <v>3.5812733381E8</v>
      </c>
      <c r="K237" s="24">
        <v>4.749937695E7</v>
      </c>
      <c r="L237" s="24">
        <v>4.4668567246999997E8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20" t="s">
        <v>123</v>
      </c>
      <c r="B238" s="20" t="str">
        <f t="shared" si="1"/>
        <v>05</v>
      </c>
      <c r="C238" s="21" t="s">
        <v>16</v>
      </c>
      <c r="D238" s="20" t="s">
        <v>124</v>
      </c>
      <c r="E238" s="20" t="s">
        <v>30</v>
      </c>
      <c r="F238" s="20" t="s">
        <v>31</v>
      </c>
      <c r="G238" s="22">
        <v>0.0</v>
      </c>
      <c r="H238" s="23">
        <v>393422.34</v>
      </c>
      <c r="I238" s="24">
        <v>53258.27</v>
      </c>
      <c r="J238" s="24">
        <v>3896068.73</v>
      </c>
      <c r="K238" s="24">
        <v>516745.92</v>
      </c>
      <c r="L238" s="24">
        <v>4859495.26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20" t="s">
        <v>123</v>
      </c>
      <c r="B239" s="20" t="str">
        <f t="shared" si="1"/>
        <v>05</v>
      </c>
      <c r="C239" s="21" t="s">
        <v>16</v>
      </c>
      <c r="D239" s="20" t="s">
        <v>124</v>
      </c>
      <c r="E239" s="20" t="s">
        <v>32</v>
      </c>
      <c r="F239" s="20" t="s">
        <v>33</v>
      </c>
      <c r="G239" s="22">
        <v>0.0</v>
      </c>
      <c r="H239" s="23">
        <v>100085.17</v>
      </c>
      <c r="I239" s="24">
        <v>13548.7</v>
      </c>
      <c r="J239" s="24">
        <v>991145.29</v>
      </c>
      <c r="K239" s="24">
        <v>131458.23</v>
      </c>
      <c r="L239" s="24">
        <v>1236237.3900000001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20" t="s">
        <v>123</v>
      </c>
      <c r="B240" s="20" t="str">
        <f t="shared" si="1"/>
        <v>05</v>
      </c>
      <c r="C240" s="21" t="s">
        <v>16</v>
      </c>
      <c r="D240" s="20" t="s">
        <v>124</v>
      </c>
      <c r="E240" s="20" t="s">
        <v>40</v>
      </c>
      <c r="F240" s="20" t="s">
        <v>41</v>
      </c>
      <c r="G240" s="22">
        <v>0.0</v>
      </c>
      <c r="H240" s="23">
        <v>290965.65</v>
      </c>
      <c r="I240" s="24">
        <v>39388.53</v>
      </c>
      <c r="J240" s="24">
        <v>2881438.22</v>
      </c>
      <c r="K240" s="24">
        <v>382172.78</v>
      </c>
      <c r="L240" s="24">
        <v>3593965.1800000006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20" t="s">
        <v>123</v>
      </c>
      <c r="B241" s="20" t="str">
        <f t="shared" si="1"/>
        <v>05</v>
      </c>
      <c r="C241" s="21" t="s">
        <v>16</v>
      </c>
      <c r="D241" s="20" t="s">
        <v>124</v>
      </c>
      <c r="E241" s="20" t="s">
        <v>54</v>
      </c>
      <c r="F241" s="20" t="s">
        <v>55</v>
      </c>
      <c r="G241" s="22">
        <v>0.0</v>
      </c>
      <c r="H241" s="23">
        <v>9716511.56</v>
      </c>
      <c r="I241" s="24">
        <v>1315341.07</v>
      </c>
      <c r="J241" s="24">
        <v>9.622279295E7</v>
      </c>
      <c r="K241" s="24">
        <v>1.276228393E7</v>
      </c>
      <c r="L241" s="24">
        <v>1.2001692950999999E8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20" t="s">
        <v>125</v>
      </c>
      <c r="B242" s="20" t="str">
        <f t="shared" si="1"/>
        <v>05</v>
      </c>
      <c r="C242" s="21" t="s">
        <v>16</v>
      </c>
      <c r="D242" s="20" t="s">
        <v>126</v>
      </c>
      <c r="E242" s="20" t="s">
        <v>18</v>
      </c>
      <c r="F242" s="20" t="s">
        <v>19</v>
      </c>
      <c r="G242" s="22">
        <v>0.0</v>
      </c>
      <c r="H242" s="23">
        <v>4576952.02</v>
      </c>
      <c r="I242" s="24">
        <v>858767.72</v>
      </c>
      <c r="J242" s="24">
        <v>1.0404081911E8</v>
      </c>
      <c r="K242" s="24">
        <v>2.224766231E7</v>
      </c>
      <c r="L242" s="24">
        <v>1.3172420116E8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20" t="s">
        <v>125</v>
      </c>
      <c r="B243" s="20" t="str">
        <f t="shared" si="1"/>
        <v>05</v>
      </c>
      <c r="C243" s="21" t="s">
        <v>16</v>
      </c>
      <c r="D243" s="20" t="s">
        <v>126</v>
      </c>
      <c r="E243" s="20" t="s">
        <v>44</v>
      </c>
      <c r="F243" s="20" t="s">
        <v>45</v>
      </c>
      <c r="G243" s="22">
        <v>0.0</v>
      </c>
      <c r="H243" s="23">
        <v>9938.79</v>
      </c>
      <c r="I243" s="24">
        <v>1864.8</v>
      </c>
      <c r="J243" s="24">
        <v>225923.17</v>
      </c>
      <c r="K243" s="24">
        <v>48310.48</v>
      </c>
      <c r="L243" s="24">
        <v>286037.24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20" t="s">
        <v>125</v>
      </c>
      <c r="B244" s="20" t="str">
        <f t="shared" si="1"/>
        <v>05</v>
      </c>
      <c r="C244" s="21" t="s">
        <v>16</v>
      </c>
      <c r="D244" s="20" t="s">
        <v>126</v>
      </c>
      <c r="E244" s="20" t="s">
        <v>30</v>
      </c>
      <c r="F244" s="20" t="s">
        <v>31</v>
      </c>
      <c r="G244" s="22">
        <v>0.0</v>
      </c>
      <c r="H244" s="23">
        <v>64032.96</v>
      </c>
      <c r="I244" s="24">
        <v>12014.42</v>
      </c>
      <c r="J244" s="24">
        <v>1455562.86</v>
      </c>
      <c r="K244" s="24">
        <v>311251.59</v>
      </c>
      <c r="L244" s="24">
        <v>1842861.8300000003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20" t="s">
        <v>125</v>
      </c>
      <c r="B245" s="20" t="str">
        <f t="shared" si="1"/>
        <v>05</v>
      </c>
      <c r="C245" s="21" t="s">
        <v>16</v>
      </c>
      <c r="D245" s="20" t="s">
        <v>126</v>
      </c>
      <c r="E245" s="20" t="s">
        <v>40</v>
      </c>
      <c r="F245" s="20" t="s">
        <v>41</v>
      </c>
      <c r="G245" s="22">
        <v>0.0</v>
      </c>
      <c r="H245" s="23">
        <v>14891.03</v>
      </c>
      <c r="I245" s="24">
        <v>2793.98</v>
      </c>
      <c r="J245" s="24">
        <v>338494.82</v>
      </c>
      <c r="K245" s="24">
        <v>72382.34</v>
      </c>
      <c r="L245" s="24">
        <v>428562.17000000004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20" t="s">
        <v>125</v>
      </c>
      <c r="B246" s="20" t="str">
        <f t="shared" si="1"/>
        <v>05</v>
      </c>
      <c r="C246" s="21" t="s">
        <v>16</v>
      </c>
      <c r="D246" s="20" t="s">
        <v>126</v>
      </c>
      <c r="E246" s="20" t="s">
        <v>54</v>
      </c>
      <c r="F246" s="20" t="s">
        <v>55</v>
      </c>
      <c r="G246" s="22">
        <v>0.0</v>
      </c>
      <c r="H246" s="23">
        <v>1132460.2</v>
      </c>
      <c r="I246" s="24">
        <v>212482.08</v>
      </c>
      <c r="J246" s="24">
        <v>2.574247804E7</v>
      </c>
      <c r="K246" s="24">
        <v>5504665.98</v>
      </c>
      <c r="L246" s="24">
        <v>3.25920863E7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20" t="s">
        <v>127</v>
      </c>
      <c r="B247" s="20" t="str">
        <f t="shared" si="1"/>
        <v>05</v>
      </c>
      <c r="C247" s="21" t="s">
        <v>16</v>
      </c>
      <c r="D247" s="20" t="s">
        <v>128</v>
      </c>
      <c r="E247" s="20" t="s">
        <v>18</v>
      </c>
      <c r="F247" s="20" t="s">
        <v>19</v>
      </c>
      <c r="G247" s="22">
        <v>0.0</v>
      </c>
      <c r="H247" s="23">
        <v>4.970906058E7</v>
      </c>
      <c r="I247" s="24">
        <v>8785947.06</v>
      </c>
      <c r="J247" s="24">
        <v>5.3205677677E8</v>
      </c>
      <c r="K247" s="24">
        <v>1.480007732E7</v>
      </c>
      <c r="L247" s="24">
        <v>6.0535186173E8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20" t="s">
        <v>127</v>
      </c>
      <c r="B248" s="20" t="str">
        <f t="shared" si="1"/>
        <v>05</v>
      </c>
      <c r="C248" s="21" t="s">
        <v>16</v>
      </c>
      <c r="D248" s="20" t="s">
        <v>128</v>
      </c>
      <c r="E248" s="20" t="s">
        <v>44</v>
      </c>
      <c r="F248" s="20" t="s">
        <v>45</v>
      </c>
      <c r="G248" s="22">
        <v>0.0</v>
      </c>
      <c r="H248" s="23">
        <v>17839.73</v>
      </c>
      <c r="I248" s="24">
        <v>3153.13</v>
      </c>
      <c r="J248" s="24">
        <v>190946.05</v>
      </c>
      <c r="K248" s="24">
        <v>5311.49</v>
      </c>
      <c r="L248" s="24">
        <v>217250.39999999997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20" t="s">
        <v>127</v>
      </c>
      <c r="B249" s="20" t="str">
        <f t="shared" si="1"/>
        <v>05</v>
      </c>
      <c r="C249" s="21" t="s">
        <v>16</v>
      </c>
      <c r="D249" s="20" t="s">
        <v>128</v>
      </c>
      <c r="E249" s="20" t="s">
        <v>20</v>
      </c>
      <c r="F249" s="20" t="s">
        <v>21</v>
      </c>
      <c r="G249" s="22">
        <v>0.0</v>
      </c>
      <c r="H249" s="23">
        <v>72015.91</v>
      </c>
      <c r="I249" s="24">
        <v>12728.62</v>
      </c>
      <c r="J249" s="24">
        <v>770816.19</v>
      </c>
      <c r="K249" s="24">
        <v>21441.58</v>
      </c>
      <c r="L249" s="24">
        <v>877002.2999999999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20" t="s">
        <v>127</v>
      </c>
      <c r="B250" s="20" t="str">
        <f t="shared" si="1"/>
        <v>05</v>
      </c>
      <c r="C250" s="21" t="s">
        <v>16</v>
      </c>
      <c r="D250" s="20" t="s">
        <v>128</v>
      </c>
      <c r="E250" s="20" t="s">
        <v>30</v>
      </c>
      <c r="F250" s="20" t="s">
        <v>31</v>
      </c>
      <c r="G250" s="22">
        <v>0.0</v>
      </c>
      <c r="H250" s="23">
        <v>391961.21</v>
      </c>
      <c r="I250" s="24">
        <v>69278.12</v>
      </c>
      <c r="J250" s="24">
        <v>4195324.07</v>
      </c>
      <c r="K250" s="24">
        <v>116700.18</v>
      </c>
      <c r="L250" s="24">
        <v>4773263.58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20" t="s">
        <v>127</v>
      </c>
      <c r="B251" s="20" t="str">
        <f t="shared" si="1"/>
        <v>05</v>
      </c>
      <c r="C251" s="21" t="s">
        <v>16</v>
      </c>
      <c r="D251" s="20" t="s">
        <v>128</v>
      </c>
      <c r="E251" s="20" t="s">
        <v>32</v>
      </c>
      <c r="F251" s="20" t="s">
        <v>33</v>
      </c>
      <c r="G251" s="22">
        <v>0.0</v>
      </c>
      <c r="H251" s="23">
        <v>530.16</v>
      </c>
      <c r="I251" s="24">
        <v>93.71</v>
      </c>
      <c r="J251" s="24">
        <v>5674.62</v>
      </c>
      <c r="K251" s="24">
        <v>157.85</v>
      </c>
      <c r="L251" s="24">
        <v>6456.34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20" t="s">
        <v>127</v>
      </c>
      <c r="B252" s="20" t="str">
        <f t="shared" si="1"/>
        <v>05</v>
      </c>
      <c r="C252" s="21" t="s">
        <v>16</v>
      </c>
      <c r="D252" s="20" t="s">
        <v>128</v>
      </c>
      <c r="E252" s="20" t="s">
        <v>40</v>
      </c>
      <c r="F252" s="20" t="s">
        <v>41</v>
      </c>
      <c r="G252" s="22">
        <v>0.0</v>
      </c>
      <c r="H252" s="23">
        <v>161538.14</v>
      </c>
      <c r="I252" s="24">
        <v>28551.44</v>
      </c>
      <c r="J252" s="24">
        <v>1729009.94</v>
      </c>
      <c r="K252" s="24">
        <v>48095.4</v>
      </c>
      <c r="L252" s="24">
        <v>1967194.92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20" t="s">
        <v>127</v>
      </c>
      <c r="B253" s="20" t="str">
        <f t="shared" si="1"/>
        <v>05</v>
      </c>
      <c r="C253" s="21" t="s">
        <v>16</v>
      </c>
      <c r="D253" s="20" t="s">
        <v>128</v>
      </c>
      <c r="E253" s="20" t="s">
        <v>54</v>
      </c>
      <c r="F253" s="20" t="s">
        <v>55</v>
      </c>
      <c r="G253" s="22">
        <v>0.0</v>
      </c>
      <c r="H253" s="23">
        <v>5957807.27</v>
      </c>
      <c r="I253" s="24">
        <v>1053026.92</v>
      </c>
      <c r="J253" s="24">
        <v>6.376889236E7</v>
      </c>
      <c r="K253" s="24">
        <v>1773841.78</v>
      </c>
      <c r="L253" s="24">
        <v>7.255356833E7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20" t="s">
        <v>129</v>
      </c>
      <c r="B254" s="20" t="str">
        <f t="shared" si="1"/>
        <v>05</v>
      </c>
      <c r="C254" s="21" t="s">
        <v>16</v>
      </c>
      <c r="D254" s="20" t="s">
        <v>130</v>
      </c>
      <c r="E254" s="20" t="s">
        <v>18</v>
      </c>
      <c r="F254" s="20" t="s">
        <v>19</v>
      </c>
      <c r="G254" s="22">
        <v>0.0</v>
      </c>
      <c r="H254" s="23">
        <v>6.100985596E7</v>
      </c>
      <c r="I254" s="24">
        <v>3982580.36</v>
      </c>
      <c r="J254" s="24">
        <v>6.588795295E8</v>
      </c>
      <c r="K254" s="24">
        <v>1.0542417669E8</v>
      </c>
      <c r="L254" s="24">
        <v>8.2929614251E8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20" t="s">
        <v>129</v>
      </c>
      <c r="B255" s="20" t="str">
        <f t="shared" si="1"/>
        <v>05</v>
      </c>
      <c r="C255" s="21" t="s">
        <v>16</v>
      </c>
      <c r="D255" s="20" t="s">
        <v>130</v>
      </c>
      <c r="E255" s="20" t="s">
        <v>20</v>
      </c>
      <c r="F255" s="20" t="s">
        <v>21</v>
      </c>
      <c r="G255" s="22">
        <v>0.0</v>
      </c>
      <c r="H255" s="23">
        <v>87969.64</v>
      </c>
      <c r="I255" s="24">
        <v>5742.45</v>
      </c>
      <c r="J255" s="24">
        <v>950033.25</v>
      </c>
      <c r="K255" s="24">
        <v>152010.3</v>
      </c>
      <c r="L255" s="24">
        <v>1195755.64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20" t="s">
        <v>129</v>
      </c>
      <c r="B256" s="20" t="str">
        <f t="shared" si="1"/>
        <v>05</v>
      </c>
      <c r="C256" s="21" t="s">
        <v>16</v>
      </c>
      <c r="D256" s="20" t="s">
        <v>130</v>
      </c>
      <c r="E256" s="20" t="s">
        <v>22</v>
      </c>
      <c r="F256" s="20" t="s">
        <v>23</v>
      </c>
      <c r="G256" s="22">
        <v>0.0</v>
      </c>
      <c r="H256" s="23">
        <v>62329.01</v>
      </c>
      <c r="I256" s="24">
        <v>4068.69</v>
      </c>
      <c r="J256" s="24">
        <v>673125.76</v>
      </c>
      <c r="K256" s="24">
        <v>107703.65</v>
      </c>
      <c r="L256" s="24">
        <v>847227.11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20" t="s">
        <v>129</v>
      </c>
      <c r="B257" s="20" t="str">
        <f t="shared" si="1"/>
        <v>05</v>
      </c>
      <c r="C257" s="21" t="s">
        <v>16</v>
      </c>
      <c r="D257" s="20" t="s">
        <v>130</v>
      </c>
      <c r="E257" s="20" t="s">
        <v>28</v>
      </c>
      <c r="F257" s="20" t="s">
        <v>29</v>
      </c>
      <c r="G257" s="22">
        <v>0.0</v>
      </c>
      <c r="H257" s="23">
        <v>2168823.48</v>
      </c>
      <c r="I257" s="24">
        <v>141575.71</v>
      </c>
      <c r="J257" s="24">
        <v>2.342233682E7</v>
      </c>
      <c r="K257" s="24">
        <v>3747696.61</v>
      </c>
      <c r="L257" s="24">
        <v>2.948043262E7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20" t="s">
        <v>129</v>
      </c>
      <c r="B258" s="20" t="str">
        <f t="shared" si="1"/>
        <v>05</v>
      </c>
      <c r="C258" s="21" t="s">
        <v>16</v>
      </c>
      <c r="D258" s="20" t="s">
        <v>130</v>
      </c>
      <c r="E258" s="20" t="s">
        <v>30</v>
      </c>
      <c r="F258" s="20" t="s">
        <v>31</v>
      </c>
      <c r="G258" s="22">
        <v>0.0</v>
      </c>
      <c r="H258" s="23">
        <v>348848.15</v>
      </c>
      <c r="I258" s="24">
        <v>22771.99</v>
      </c>
      <c r="J258" s="24">
        <v>3767406.12</v>
      </c>
      <c r="K258" s="24">
        <v>602804.72</v>
      </c>
      <c r="L258" s="24">
        <v>4741830.98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20" t="s">
        <v>129</v>
      </c>
      <c r="B259" s="20" t="str">
        <f t="shared" si="1"/>
        <v>05</v>
      </c>
      <c r="C259" s="21" t="s">
        <v>16</v>
      </c>
      <c r="D259" s="20" t="s">
        <v>130</v>
      </c>
      <c r="E259" s="20" t="s">
        <v>32</v>
      </c>
      <c r="F259" s="20" t="s">
        <v>33</v>
      </c>
      <c r="G259" s="22">
        <v>0.0</v>
      </c>
      <c r="H259" s="23">
        <v>242650.83</v>
      </c>
      <c r="I259" s="24">
        <v>15839.68</v>
      </c>
      <c r="J259" s="24">
        <v>2620521.91</v>
      </c>
      <c r="K259" s="24">
        <v>419297.23</v>
      </c>
      <c r="L259" s="24">
        <v>3298309.65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20" t="s">
        <v>129</v>
      </c>
      <c r="B260" s="20" t="str">
        <f t="shared" si="1"/>
        <v>05</v>
      </c>
      <c r="C260" s="21" t="s">
        <v>16</v>
      </c>
      <c r="D260" s="20" t="s">
        <v>130</v>
      </c>
      <c r="E260" s="20" t="s">
        <v>40</v>
      </c>
      <c r="F260" s="20" t="s">
        <v>41</v>
      </c>
      <c r="G260" s="22">
        <v>0.0</v>
      </c>
      <c r="H260" s="23">
        <v>347930.93</v>
      </c>
      <c r="I260" s="24">
        <v>22712.12</v>
      </c>
      <c r="J260" s="24">
        <v>3757500.64</v>
      </c>
      <c r="K260" s="24">
        <v>601219.79</v>
      </c>
      <c r="L260" s="24">
        <v>4729363.48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20" t="s">
        <v>131</v>
      </c>
      <c r="B261" s="20" t="str">
        <f t="shared" si="1"/>
        <v>05</v>
      </c>
      <c r="C261" s="21" t="s">
        <v>16</v>
      </c>
      <c r="D261" s="20" t="s">
        <v>132</v>
      </c>
      <c r="E261" s="20" t="s">
        <v>44</v>
      </c>
      <c r="F261" s="20" t="s">
        <v>45</v>
      </c>
      <c r="G261" s="22">
        <v>0.0</v>
      </c>
      <c r="H261" s="23">
        <v>285511.57</v>
      </c>
      <c r="I261" s="24">
        <v>594587.69</v>
      </c>
      <c r="J261" s="24">
        <v>8.954277618E7</v>
      </c>
      <c r="K261" s="24">
        <v>2.079957233E7</v>
      </c>
      <c r="L261" s="24">
        <v>1.1122244777000001E8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20" t="s">
        <v>131</v>
      </c>
      <c r="B262" s="20" t="str">
        <f t="shared" si="1"/>
        <v>05</v>
      </c>
      <c r="C262" s="21" t="s">
        <v>16</v>
      </c>
      <c r="D262" s="20" t="s">
        <v>132</v>
      </c>
      <c r="E262" s="20" t="s">
        <v>71</v>
      </c>
      <c r="F262" s="20" t="s">
        <v>72</v>
      </c>
      <c r="G262" s="22">
        <v>0.0</v>
      </c>
      <c r="H262" s="23">
        <v>392862.0</v>
      </c>
      <c r="I262" s="24">
        <v>818148.67</v>
      </c>
      <c r="J262" s="24">
        <v>1.2321025794E8</v>
      </c>
      <c r="K262" s="24">
        <v>2.862007167E7</v>
      </c>
      <c r="L262" s="24">
        <v>1.5304134028E8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20" t="s">
        <v>131</v>
      </c>
      <c r="B263" s="20" t="str">
        <f t="shared" si="1"/>
        <v>05</v>
      </c>
      <c r="C263" s="21" t="s">
        <v>16</v>
      </c>
      <c r="D263" s="20" t="s">
        <v>132</v>
      </c>
      <c r="E263" s="20" t="s">
        <v>30</v>
      </c>
      <c r="F263" s="20" t="s">
        <v>31</v>
      </c>
      <c r="G263" s="22">
        <v>0.0</v>
      </c>
      <c r="H263" s="23">
        <v>26030.51</v>
      </c>
      <c r="I263" s="24">
        <v>54209.45</v>
      </c>
      <c r="J263" s="24">
        <v>8163748.38</v>
      </c>
      <c r="K263" s="24">
        <v>1896328.02</v>
      </c>
      <c r="L263" s="24">
        <v>1.014031636E7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20" t="s">
        <v>131</v>
      </c>
      <c r="B264" s="20" t="str">
        <f t="shared" si="1"/>
        <v>05</v>
      </c>
      <c r="C264" s="21" t="s">
        <v>16</v>
      </c>
      <c r="D264" s="20" t="s">
        <v>132</v>
      </c>
      <c r="E264" s="20" t="s">
        <v>32</v>
      </c>
      <c r="F264" s="20" t="s">
        <v>33</v>
      </c>
      <c r="G264" s="22">
        <v>0.0</v>
      </c>
      <c r="H264" s="23">
        <v>453.28</v>
      </c>
      <c r="I264" s="24">
        <v>943.97</v>
      </c>
      <c r="J264" s="24">
        <v>142158.21</v>
      </c>
      <c r="K264" s="24">
        <v>33021.42</v>
      </c>
      <c r="L264" s="24">
        <v>176576.88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20" t="s">
        <v>131</v>
      </c>
      <c r="B265" s="20" t="str">
        <f t="shared" si="1"/>
        <v>05</v>
      </c>
      <c r="C265" s="21" t="s">
        <v>16</v>
      </c>
      <c r="D265" s="20" t="s">
        <v>132</v>
      </c>
      <c r="E265" s="20" t="s">
        <v>40</v>
      </c>
      <c r="F265" s="20" t="s">
        <v>41</v>
      </c>
      <c r="G265" s="22">
        <v>0.0</v>
      </c>
      <c r="H265" s="23">
        <v>5039.37</v>
      </c>
      <c r="I265" s="24">
        <v>10494.67</v>
      </c>
      <c r="J265" s="24">
        <v>1580459.0</v>
      </c>
      <c r="K265" s="24">
        <v>367119.19</v>
      </c>
      <c r="L265" s="24">
        <v>1963112.23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20" t="s">
        <v>131</v>
      </c>
      <c r="B266" s="20" t="str">
        <f t="shared" si="1"/>
        <v>05</v>
      </c>
      <c r="C266" s="21" t="s">
        <v>16</v>
      </c>
      <c r="D266" s="20" t="s">
        <v>132</v>
      </c>
      <c r="E266" s="20" t="s">
        <v>46</v>
      </c>
      <c r="F266" s="20" t="s">
        <v>47</v>
      </c>
      <c r="G266" s="22">
        <v>0.0</v>
      </c>
      <c r="H266" s="23">
        <v>1819664.27</v>
      </c>
      <c r="I266" s="24">
        <v>3789513.55</v>
      </c>
      <c r="J266" s="24">
        <v>5.7068716529E8</v>
      </c>
      <c r="K266" s="24">
        <v>1.3256288759E8</v>
      </c>
      <c r="L266" s="24">
        <v>7.088592307E8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20" t="s">
        <v>133</v>
      </c>
      <c r="B267" s="20" t="str">
        <f t="shared" si="1"/>
        <v>05</v>
      </c>
      <c r="C267" s="21" t="s">
        <v>16</v>
      </c>
      <c r="D267" s="20" t="s">
        <v>134</v>
      </c>
      <c r="E267" s="20" t="s">
        <v>18</v>
      </c>
      <c r="F267" s="20" t="s">
        <v>19</v>
      </c>
      <c r="G267" s="22">
        <v>0.0</v>
      </c>
      <c r="H267" s="23">
        <v>3.665604747E7</v>
      </c>
      <c r="I267" s="24">
        <v>1.148071644E7</v>
      </c>
      <c r="J267" s="24">
        <v>2.650605309E8</v>
      </c>
      <c r="K267" s="24">
        <v>2330909.9</v>
      </c>
      <c r="L267" s="24">
        <v>3.1552820471E8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20" t="s">
        <v>133</v>
      </c>
      <c r="B268" s="20" t="str">
        <f t="shared" si="1"/>
        <v>05</v>
      </c>
      <c r="C268" s="21" t="s">
        <v>16</v>
      </c>
      <c r="D268" s="20" t="s">
        <v>134</v>
      </c>
      <c r="E268" s="20" t="s">
        <v>22</v>
      </c>
      <c r="F268" s="20" t="s">
        <v>23</v>
      </c>
      <c r="G268" s="22">
        <v>0.0</v>
      </c>
      <c r="H268" s="23">
        <v>12188.5</v>
      </c>
      <c r="I268" s="24">
        <v>3817.45</v>
      </c>
      <c r="J268" s="24">
        <v>88135.24</v>
      </c>
      <c r="K268" s="24">
        <v>775.05</v>
      </c>
      <c r="L268" s="24">
        <v>104916.24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20" t="s">
        <v>133</v>
      </c>
      <c r="B269" s="20" t="str">
        <f t="shared" si="1"/>
        <v>05</v>
      </c>
      <c r="C269" s="21" t="s">
        <v>16</v>
      </c>
      <c r="D269" s="20" t="s">
        <v>134</v>
      </c>
      <c r="E269" s="20" t="s">
        <v>28</v>
      </c>
      <c r="F269" s="20" t="s">
        <v>29</v>
      </c>
      <c r="G269" s="22">
        <v>0.0</v>
      </c>
      <c r="H269" s="23">
        <v>1052063.27</v>
      </c>
      <c r="I269" s="24">
        <v>329507.43</v>
      </c>
      <c r="J269" s="24">
        <v>7607488.22</v>
      </c>
      <c r="K269" s="24">
        <v>66899.32</v>
      </c>
      <c r="L269" s="24">
        <v>9055958.24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20" t="s">
        <v>133</v>
      </c>
      <c r="B270" s="20" t="str">
        <f t="shared" si="1"/>
        <v>05</v>
      </c>
      <c r="C270" s="21" t="s">
        <v>16</v>
      </c>
      <c r="D270" s="20" t="s">
        <v>134</v>
      </c>
      <c r="E270" s="20" t="s">
        <v>30</v>
      </c>
      <c r="F270" s="20" t="s">
        <v>31</v>
      </c>
      <c r="G270" s="22">
        <v>0.0</v>
      </c>
      <c r="H270" s="23">
        <v>796740.69</v>
      </c>
      <c r="I270" s="24">
        <v>249540.1</v>
      </c>
      <c r="J270" s="24">
        <v>5761246.04</v>
      </c>
      <c r="K270" s="24">
        <v>50663.69</v>
      </c>
      <c r="L270" s="24">
        <v>6858190.5200000005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20" t="s">
        <v>133</v>
      </c>
      <c r="B271" s="20" t="str">
        <f t="shared" si="1"/>
        <v>05</v>
      </c>
      <c r="C271" s="21" t="s">
        <v>16</v>
      </c>
      <c r="D271" s="20" t="s">
        <v>134</v>
      </c>
      <c r="E271" s="20" t="s">
        <v>32</v>
      </c>
      <c r="F271" s="20" t="s">
        <v>33</v>
      </c>
      <c r="G271" s="22">
        <v>0.0</v>
      </c>
      <c r="H271" s="23">
        <v>237015.04</v>
      </c>
      <c r="I271" s="24">
        <v>74233.39</v>
      </c>
      <c r="J271" s="24">
        <v>1713860.05</v>
      </c>
      <c r="K271" s="24">
        <v>15071.48</v>
      </c>
      <c r="L271" s="24">
        <v>2040179.96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20" t="s">
        <v>133</v>
      </c>
      <c r="B272" s="20" t="str">
        <f t="shared" si="1"/>
        <v>05</v>
      </c>
      <c r="C272" s="21" t="s">
        <v>16</v>
      </c>
      <c r="D272" s="20" t="s">
        <v>134</v>
      </c>
      <c r="E272" s="20" t="s">
        <v>40</v>
      </c>
      <c r="F272" s="20" t="s">
        <v>41</v>
      </c>
      <c r="G272" s="22">
        <v>0.0</v>
      </c>
      <c r="H272" s="23">
        <v>51335.03</v>
      </c>
      <c r="I272" s="24">
        <v>16078.19</v>
      </c>
      <c r="J272" s="24">
        <v>371204.55</v>
      </c>
      <c r="K272" s="24">
        <v>3264.33</v>
      </c>
      <c r="L272" s="24">
        <v>441882.10000000003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20" t="s">
        <v>135</v>
      </c>
      <c r="B273" s="20" t="str">
        <f t="shared" si="1"/>
        <v>05</v>
      </c>
      <c r="C273" s="21" t="s">
        <v>16</v>
      </c>
      <c r="D273" s="20" t="s">
        <v>136</v>
      </c>
      <c r="E273" s="20" t="s">
        <v>18</v>
      </c>
      <c r="F273" s="20" t="s">
        <v>19</v>
      </c>
      <c r="G273" s="22">
        <v>0.0</v>
      </c>
      <c r="H273" s="23">
        <v>6.00435452E7</v>
      </c>
      <c r="I273" s="24">
        <v>3074791.0</v>
      </c>
      <c r="J273" s="24">
        <v>3.4233321768E8</v>
      </c>
      <c r="K273" s="24">
        <v>4.288574329E7</v>
      </c>
      <c r="L273" s="24">
        <v>4.4833729717E8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20" t="s">
        <v>135</v>
      </c>
      <c r="B274" s="20" t="str">
        <f t="shared" si="1"/>
        <v>05</v>
      </c>
      <c r="C274" s="21" t="s">
        <v>16</v>
      </c>
      <c r="D274" s="20" t="s">
        <v>136</v>
      </c>
      <c r="E274" s="20" t="s">
        <v>30</v>
      </c>
      <c r="F274" s="20" t="s">
        <v>31</v>
      </c>
      <c r="G274" s="22">
        <v>0.0</v>
      </c>
      <c r="H274" s="23">
        <v>649457.35</v>
      </c>
      <c r="I274" s="24">
        <v>33258.29</v>
      </c>
      <c r="J274" s="24">
        <v>3702826.4</v>
      </c>
      <c r="K274" s="24">
        <v>463871.03</v>
      </c>
      <c r="L274" s="24">
        <v>4849413.07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20" t="s">
        <v>135</v>
      </c>
      <c r="B275" s="20" t="str">
        <f t="shared" si="1"/>
        <v>05</v>
      </c>
      <c r="C275" s="21" t="s">
        <v>16</v>
      </c>
      <c r="D275" s="20" t="s">
        <v>136</v>
      </c>
      <c r="E275" s="20" t="s">
        <v>32</v>
      </c>
      <c r="F275" s="20" t="s">
        <v>33</v>
      </c>
      <c r="G275" s="22">
        <v>0.0</v>
      </c>
      <c r="H275" s="23">
        <v>10421.76</v>
      </c>
      <c r="I275" s="24">
        <v>533.69</v>
      </c>
      <c r="J275" s="24">
        <v>59418.77</v>
      </c>
      <c r="K275" s="24">
        <v>7443.68</v>
      </c>
      <c r="L275" s="24">
        <v>77817.9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20" t="s">
        <v>135</v>
      </c>
      <c r="B276" s="20" t="str">
        <f t="shared" si="1"/>
        <v>05</v>
      </c>
      <c r="C276" s="21" t="s">
        <v>16</v>
      </c>
      <c r="D276" s="20" t="s">
        <v>136</v>
      </c>
      <c r="E276" s="20" t="s">
        <v>40</v>
      </c>
      <c r="F276" s="20" t="s">
        <v>41</v>
      </c>
      <c r="G276" s="22">
        <v>0.0</v>
      </c>
      <c r="H276" s="23">
        <v>161103.69</v>
      </c>
      <c r="I276" s="24">
        <v>8250.02</v>
      </c>
      <c r="J276" s="24">
        <v>918519.15</v>
      </c>
      <c r="K276" s="24">
        <v>115067.35</v>
      </c>
      <c r="L276" s="24">
        <v>1202940.2100000002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20" t="s">
        <v>137</v>
      </c>
      <c r="B277" s="20" t="str">
        <f t="shared" si="1"/>
        <v>05</v>
      </c>
      <c r="C277" s="21" t="s">
        <v>16</v>
      </c>
      <c r="D277" s="20" t="s">
        <v>138</v>
      </c>
      <c r="E277" s="20" t="s">
        <v>18</v>
      </c>
      <c r="F277" s="20" t="s">
        <v>19</v>
      </c>
      <c r="G277" s="22">
        <v>0.0</v>
      </c>
      <c r="H277" s="23">
        <v>1.27434924E7</v>
      </c>
      <c r="I277" s="24">
        <v>960909.27</v>
      </c>
      <c r="J277" s="24">
        <v>1.0584465563E8</v>
      </c>
      <c r="K277" s="24">
        <v>4303102.23</v>
      </c>
      <c r="L277" s="24">
        <v>1.2385215953E8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20" t="s">
        <v>137</v>
      </c>
      <c r="B278" s="20" t="str">
        <f t="shared" si="1"/>
        <v>05</v>
      </c>
      <c r="C278" s="21" t="s">
        <v>16</v>
      </c>
      <c r="D278" s="20" t="s">
        <v>138</v>
      </c>
      <c r="E278" s="20" t="s">
        <v>44</v>
      </c>
      <c r="F278" s="20" t="s">
        <v>45</v>
      </c>
      <c r="G278" s="22">
        <v>0.0</v>
      </c>
      <c r="H278" s="23">
        <v>2.648257224E7</v>
      </c>
      <c r="I278" s="24">
        <v>1996889.73</v>
      </c>
      <c r="J278" s="24">
        <v>2.1995844234E8</v>
      </c>
      <c r="K278" s="24">
        <v>8942385.03</v>
      </c>
      <c r="L278" s="24">
        <v>2.5738028934E8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20" t="s">
        <v>137</v>
      </c>
      <c r="B279" s="20" t="str">
        <f t="shared" si="1"/>
        <v>05</v>
      </c>
      <c r="C279" s="21" t="s">
        <v>16</v>
      </c>
      <c r="D279" s="20" t="s">
        <v>138</v>
      </c>
      <c r="E279" s="20" t="s">
        <v>71</v>
      </c>
      <c r="F279" s="20" t="s">
        <v>72</v>
      </c>
      <c r="G279" s="22">
        <v>0.0</v>
      </c>
      <c r="H279" s="23">
        <v>6555029.62</v>
      </c>
      <c r="I279" s="24">
        <v>494274.92</v>
      </c>
      <c r="J279" s="24">
        <v>5.444463968E7</v>
      </c>
      <c r="K279" s="24">
        <v>2213440.53</v>
      </c>
      <c r="L279" s="24">
        <v>6.370738475E7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20" t="s">
        <v>137</v>
      </c>
      <c r="B280" s="20" t="str">
        <f t="shared" si="1"/>
        <v>05</v>
      </c>
      <c r="C280" s="21" t="s">
        <v>16</v>
      </c>
      <c r="D280" s="20" t="s">
        <v>138</v>
      </c>
      <c r="E280" s="20" t="s">
        <v>22</v>
      </c>
      <c r="F280" s="20" t="s">
        <v>23</v>
      </c>
      <c r="G280" s="22">
        <v>0.0</v>
      </c>
      <c r="H280" s="23">
        <v>3455.59</v>
      </c>
      <c r="I280" s="24">
        <v>260.57</v>
      </c>
      <c r="J280" s="24">
        <v>28701.39</v>
      </c>
      <c r="K280" s="24">
        <v>1166.85</v>
      </c>
      <c r="L280" s="24">
        <v>33584.4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20" t="s">
        <v>137</v>
      </c>
      <c r="B281" s="20" t="str">
        <f t="shared" si="1"/>
        <v>05</v>
      </c>
      <c r="C281" s="21" t="s">
        <v>16</v>
      </c>
      <c r="D281" s="20" t="s">
        <v>138</v>
      </c>
      <c r="E281" s="20" t="s">
        <v>30</v>
      </c>
      <c r="F281" s="20" t="s">
        <v>31</v>
      </c>
      <c r="G281" s="22">
        <v>0.0</v>
      </c>
      <c r="H281" s="23">
        <v>4132256.45</v>
      </c>
      <c r="I281" s="24">
        <v>311588.33</v>
      </c>
      <c r="J281" s="24">
        <v>3.432161665E7</v>
      </c>
      <c r="K281" s="24">
        <v>1395341.36</v>
      </c>
      <c r="L281" s="24">
        <v>4.016080279E7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20" t="s">
        <v>137</v>
      </c>
      <c r="B282" s="20" t="str">
        <f t="shared" si="1"/>
        <v>05</v>
      </c>
      <c r="C282" s="21" t="s">
        <v>16</v>
      </c>
      <c r="D282" s="20" t="s">
        <v>138</v>
      </c>
      <c r="E282" s="20" t="s">
        <v>32</v>
      </c>
      <c r="F282" s="20" t="s">
        <v>33</v>
      </c>
      <c r="G282" s="22">
        <v>0.0</v>
      </c>
      <c r="H282" s="23">
        <v>386285.5</v>
      </c>
      <c r="I282" s="24">
        <v>29127.44</v>
      </c>
      <c r="J282" s="24">
        <v>3208402.7</v>
      </c>
      <c r="K282" s="24">
        <v>130437.24</v>
      </c>
      <c r="L282" s="24">
        <v>3754252.8800000004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20" t="s">
        <v>137</v>
      </c>
      <c r="B283" s="20" t="str">
        <f t="shared" si="1"/>
        <v>05</v>
      </c>
      <c r="C283" s="21" t="s">
        <v>16</v>
      </c>
      <c r="D283" s="20" t="s">
        <v>138</v>
      </c>
      <c r="E283" s="20" t="s">
        <v>34</v>
      </c>
      <c r="F283" s="20" t="s">
        <v>35</v>
      </c>
      <c r="G283" s="22">
        <v>0.0</v>
      </c>
      <c r="H283" s="23">
        <v>0.0</v>
      </c>
      <c r="I283" s="24">
        <v>0.0</v>
      </c>
      <c r="J283" s="24">
        <v>0.0</v>
      </c>
      <c r="K283" s="24">
        <v>-7411.56</v>
      </c>
      <c r="L283" s="24">
        <v>-7411.56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20" t="s">
        <v>137</v>
      </c>
      <c r="B284" s="20" t="str">
        <f t="shared" si="1"/>
        <v>05</v>
      </c>
      <c r="C284" s="21" t="s">
        <v>16</v>
      </c>
      <c r="D284" s="20" t="s">
        <v>138</v>
      </c>
      <c r="E284" s="20" t="s">
        <v>40</v>
      </c>
      <c r="F284" s="20" t="s">
        <v>41</v>
      </c>
      <c r="G284" s="22">
        <v>0.0</v>
      </c>
      <c r="H284" s="23">
        <v>309248.14</v>
      </c>
      <c r="I284" s="24">
        <v>23318.52</v>
      </c>
      <c r="J284" s="24">
        <v>2568547.28</v>
      </c>
      <c r="K284" s="24">
        <v>104423.99</v>
      </c>
      <c r="L284" s="24">
        <v>3005537.93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20" t="s">
        <v>137</v>
      </c>
      <c r="B285" s="20" t="str">
        <f t="shared" si="1"/>
        <v>05</v>
      </c>
      <c r="C285" s="21" t="s">
        <v>16</v>
      </c>
      <c r="D285" s="20" t="s">
        <v>138</v>
      </c>
      <c r="E285" s="20" t="s">
        <v>46</v>
      </c>
      <c r="F285" s="20" t="s">
        <v>47</v>
      </c>
      <c r="G285" s="22">
        <v>0.0</v>
      </c>
      <c r="H285" s="23">
        <v>1.7548567006E8</v>
      </c>
      <c r="I285" s="24">
        <v>1.323230722E7</v>
      </c>
      <c r="J285" s="24">
        <v>1.45754552433E9</v>
      </c>
      <c r="K285" s="24">
        <v>5.925634473E7</v>
      </c>
      <c r="L285" s="24">
        <v>1.70551984634E9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20" t="s">
        <v>139</v>
      </c>
      <c r="B286" s="20" t="str">
        <f t="shared" si="1"/>
        <v>05</v>
      </c>
      <c r="C286" s="21" t="s">
        <v>16</v>
      </c>
      <c r="D286" s="20" t="s">
        <v>140</v>
      </c>
      <c r="E286" s="20" t="s">
        <v>18</v>
      </c>
      <c r="F286" s="20" t="s">
        <v>19</v>
      </c>
      <c r="G286" s="22">
        <v>0.0</v>
      </c>
      <c r="H286" s="23">
        <v>2637253.56</v>
      </c>
      <c r="I286" s="24">
        <v>636023.71</v>
      </c>
      <c r="J286" s="24">
        <v>1.0919400783E8</v>
      </c>
      <c r="K286" s="24">
        <v>1.536960761E7</v>
      </c>
      <c r="L286" s="24">
        <v>1.2783689271E8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20" t="s">
        <v>139</v>
      </c>
      <c r="B287" s="20" t="str">
        <f t="shared" si="1"/>
        <v>05</v>
      </c>
      <c r="C287" s="21" t="s">
        <v>16</v>
      </c>
      <c r="D287" s="20" t="s">
        <v>140</v>
      </c>
      <c r="E287" s="20" t="s">
        <v>30</v>
      </c>
      <c r="F287" s="20" t="s">
        <v>31</v>
      </c>
      <c r="G287" s="22">
        <v>0.0</v>
      </c>
      <c r="H287" s="23">
        <v>22474.14</v>
      </c>
      <c r="I287" s="24">
        <v>5420.07</v>
      </c>
      <c r="J287" s="24">
        <v>930529.48</v>
      </c>
      <c r="K287" s="24">
        <v>130976.72</v>
      </c>
      <c r="L287" s="24">
        <v>1089400.41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20" t="s">
        <v>139</v>
      </c>
      <c r="B288" s="20" t="str">
        <f t="shared" si="1"/>
        <v>05</v>
      </c>
      <c r="C288" s="21" t="s">
        <v>16</v>
      </c>
      <c r="D288" s="20" t="s">
        <v>140</v>
      </c>
      <c r="E288" s="20" t="s">
        <v>32</v>
      </c>
      <c r="F288" s="20" t="s">
        <v>33</v>
      </c>
      <c r="G288" s="22">
        <v>0.0</v>
      </c>
      <c r="H288" s="23">
        <v>39500.98</v>
      </c>
      <c r="I288" s="24">
        <v>9526.41</v>
      </c>
      <c r="J288" s="24">
        <v>1635515.96</v>
      </c>
      <c r="K288" s="24">
        <v>230207.12</v>
      </c>
      <c r="L288" s="24">
        <v>1914750.4699999997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20" t="s">
        <v>139</v>
      </c>
      <c r="B289" s="20" t="str">
        <f t="shared" si="1"/>
        <v>05</v>
      </c>
      <c r="C289" s="21" t="s">
        <v>16</v>
      </c>
      <c r="D289" s="20" t="s">
        <v>140</v>
      </c>
      <c r="E289" s="20" t="s">
        <v>40</v>
      </c>
      <c r="F289" s="20" t="s">
        <v>41</v>
      </c>
      <c r="G289" s="22">
        <v>0.0</v>
      </c>
      <c r="H289" s="23">
        <v>8947.32</v>
      </c>
      <c r="I289" s="24">
        <v>2157.81</v>
      </c>
      <c r="J289" s="24">
        <v>370458.73</v>
      </c>
      <c r="K289" s="24">
        <v>52143.94</v>
      </c>
      <c r="L289" s="24">
        <v>433707.8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20" t="s">
        <v>141</v>
      </c>
      <c r="B290" s="20" t="str">
        <f t="shared" si="1"/>
        <v>05</v>
      </c>
      <c r="C290" s="21" t="s">
        <v>16</v>
      </c>
      <c r="D290" s="20" t="s">
        <v>142</v>
      </c>
      <c r="E290" s="20" t="s">
        <v>18</v>
      </c>
      <c r="F290" s="20" t="s">
        <v>19</v>
      </c>
      <c r="G290" s="22">
        <v>0.0</v>
      </c>
      <c r="H290" s="23">
        <v>1631971.4</v>
      </c>
      <c r="I290" s="24">
        <v>3.366814251E7</v>
      </c>
      <c r="J290" s="24">
        <v>6.9602168946E8</v>
      </c>
      <c r="K290" s="24">
        <v>2.8566103679E8</v>
      </c>
      <c r="L290" s="24">
        <v>1.0169828401600001E9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20" t="s">
        <v>141</v>
      </c>
      <c r="B291" s="20" t="str">
        <f t="shared" si="1"/>
        <v>05</v>
      </c>
      <c r="C291" s="21" t="s">
        <v>16</v>
      </c>
      <c r="D291" s="20" t="s">
        <v>142</v>
      </c>
      <c r="E291" s="20" t="s">
        <v>44</v>
      </c>
      <c r="F291" s="20" t="s">
        <v>45</v>
      </c>
      <c r="G291" s="22">
        <v>0.0</v>
      </c>
      <c r="H291" s="23">
        <v>9562.73</v>
      </c>
      <c r="I291" s="24">
        <v>197282.53</v>
      </c>
      <c r="J291" s="24">
        <v>4078422.74</v>
      </c>
      <c r="K291" s="24">
        <v>1673865.17</v>
      </c>
      <c r="L291" s="24">
        <v>5959133.17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20" t="s">
        <v>141</v>
      </c>
      <c r="B292" s="20" t="str">
        <f t="shared" si="1"/>
        <v>05</v>
      </c>
      <c r="C292" s="21" t="s">
        <v>16</v>
      </c>
      <c r="D292" s="20" t="s">
        <v>142</v>
      </c>
      <c r="E292" s="20" t="s">
        <v>20</v>
      </c>
      <c r="F292" s="20" t="s">
        <v>21</v>
      </c>
      <c r="G292" s="22">
        <v>0.0</v>
      </c>
      <c r="H292" s="23">
        <v>1250.97</v>
      </c>
      <c r="I292" s="24">
        <v>25807.88</v>
      </c>
      <c r="J292" s="24">
        <v>533526.54</v>
      </c>
      <c r="K292" s="24">
        <v>218969.82</v>
      </c>
      <c r="L292" s="24">
        <v>779555.21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20" t="s">
        <v>141</v>
      </c>
      <c r="B293" s="20" t="str">
        <f t="shared" si="1"/>
        <v>05</v>
      </c>
      <c r="C293" s="21" t="s">
        <v>16</v>
      </c>
      <c r="D293" s="20" t="s">
        <v>142</v>
      </c>
      <c r="E293" s="20" t="s">
        <v>22</v>
      </c>
      <c r="F293" s="20" t="s">
        <v>23</v>
      </c>
      <c r="G293" s="22">
        <v>0.0</v>
      </c>
      <c r="H293" s="23">
        <v>17586.12</v>
      </c>
      <c r="I293" s="24">
        <v>362807.84</v>
      </c>
      <c r="J293" s="24">
        <v>7500328.39</v>
      </c>
      <c r="K293" s="24">
        <v>3078282.78</v>
      </c>
      <c r="L293" s="24">
        <v>1.0959005129999999E7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20" t="s">
        <v>141</v>
      </c>
      <c r="B294" s="20" t="str">
        <f t="shared" si="1"/>
        <v>05</v>
      </c>
      <c r="C294" s="21" t="s">
        <v>16</v>
      </c>
      <c r="D294" s="20" t="s">
        <v>142</v>
      </c>
      <c r="E294" s="20" t="s">
        <v>28</v>
      </c>
      <c r="F294" s="20" t="s">
        <v>29</v>
      </c>
      <c r="G294" s="22">
        <v>0.0</v>
      </c>
      <c r="H294" s="23">
        <v>26891.42</v>
      </c>
      <c r="I294" s="24">
        <v>554779.37</v>
      </c>
      <c r="J294" s="24">
        <v>1.146895686E7</v>
      </c>
      <c r="K294" s="24">
        <v>4707086.22</v>
      </c>
      <c r="L294" s="24">
        <v>1.6757713869999997E7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20" t="s">
        <v>141</v>
      </c>
      <c r="B295" s="20" t="str">
        <f t="shared" si="1"/>
        <v>05</v>
      </c>
      <c r="C295" s="21" t="s">
        <v>16</v>
      </c>
      <c r="D295" s="20" t="s">
        <v>142</v>
      </c>
      <c r="E295" s="20" t="s">
        <v>30</v>
      </c>
      <c r="F295" s="20" t="s">
        <v>31</v>
      </c>
      <c r="G295" s="22">
        <v>0.0</v>
      </c>
      <c r="H295" s="23">
        <v>17407.59</v>
      </c>
      <c r="I295" s="24">
        <v>359124.78</v>
      </c>
      <c r="J295" s="24">
        <v>7424188.48</v>
      </c>
      <c r="K295" s="24">
        <v>3047033.47</v>
      </c>
      <c r="L295" s="24">
        <v>1.084775432E7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20" t="s">
        <v>141</v>
      </c>
      <c r="B296" s="20" t="str">
        <f t="shared" si="1"/>
        <v>05</v>
      </c>
      <c r="C296" s="21" t="s">
        <v>16</v>
      </c>
      <c r="D296" s="20" t="s">
        <v>142</v>
      </c>
      <c r="E296" s="20" t="s">
        <v>32</v>
      </c>
      <c r="F296" s="20" t="s">
        <v>33</v>
      </c>
      <c r="G296" s="22">
        <v>0.0</v>
      </c>
      <c r="H296" s="23">
        <v>1525.32</v>
      </c>
      <c r="I296" s="24">
        <v>31467.99</v>
      </c>
      <c r="J296" s="24">
        <v>650537.88</v>
      </c>
      <c r="K296" s="24">
        <v>266993.58</v>
      </c>
      <c r="L296" s="24">
        <v>950524.77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20" t="s">
        <v>141</v>
      </c>
      <c r="B297" s="20" t="str">
        <f t="shared" si="1"/>
        <v>05</v>
      </c>
      <c r="C297" s="21" t="s">
        <v>16</v>
      </c>
      <c r="D297" s="20" t="s">
        <v>142</v>
      </c>
      <c r="E297" s="20" t="s">
        <v>36</v>
      </c>
      <c r="F297" s="20" t="s">
        <v>37</v>
      </c>
      <c r="G297" s="22">
        <v>0.0</v>
      </c>
      <c r="H297" s="23">
        <v>476.78</v>
      </c>
      <c r="I297" s="24">
        <v>9836.23</v>
      </c>
      <c r="J297" s="24">
        <v>203344.26</v>
      </c>
      <c r="K297" s="24">
        <v>83456.49</v>
      </c>
      <c r="L297" s="24">
        <v>297113.76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20" t="s">
        <v>141</v>
      </c>
      <c r="B298" s="20" t="str">
        <f t="shared" si="1"/>
        <v>05</v>
      </c>
      <c r="C298" s="21" t="s">
        <v>16</v>
      </c>
      <c r="D298" s="20" t="s">
        <v>142</v>
      </c>
      <c r="E298" s="20" t="s">
        <v>40</v>
      </c>
      <c r="F298" s="20" t="s">
        <v>41</v>
      </c>
      <c r="G298" s="22">
        <v>0.0</v>
      </c>
      <c r="H298" s="23">
        <v>9590.67</v>
      </c>
      <c r="I298" s="24">
        <v>197858.87</v>
      </c>
      <c r="J298" s="24">
        <v>4090337.39</v>
      </c>
      <c r="K298" s="24">
        <v>1678755.18</v>
      </c>
      <c r="L298" s="24">
        <v>5976542.109999999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20" t="s">
        <v>143</v>
      </c>
      <c r="B299" s="20" t="str">
        <f t="shared" si="1"/>
        <v>05</v>
      </c>
      <c r="C299" s="21" t="s">
        <v>16</v>
      </c>
      <c r="D299" s="20" t="s">
        <v>144</v>
      </c>
      <c r="E299" s="20" t="s">
        <v>18</v>
      </c>
      <c r="F299" s="20" t="s">
        <v>19</v>
      </c>
      <c r="G299" s="22">
        <v>0.0</v>
      </c>
      <c r="H299" s="23">
        <v>4.021207878E7</v>
      </c>
      <c r="I299" s="24">
        <v>2653164.71</v>
      </c>
      <c r="J299" s="24">
        <v>3.0683044627E8</v>
      </c>
      <c r="K299" s="24">
        <v>7.397044739E7</v>
      </c>
      <c r="L299" s="24">
        <v>4.2366613715E8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20" t="s">
        <v>143</v>
      </c>
      <c r="B300" s="20" t="str">
        <f t="shared" si="1"/>
        <v>05</v>
      </c>
      <c r="C300" s="21" t="s">
        <v>16</v>
      </c>
      <c r="D300" s="20" t="s">
        <v>144</v>
      </c>
      <c r="E300" s="20" t="s">
        <v>44</v>
      </c>
      <c r="F300" s="20" t="s">
        <v>45</v>
      </c>
      <c r="G300" s="22">
        <v>0.0</v>
      </c>
      <c r="H300" s="23">
        <v>6430304.43</v>
      </c>
      <c r="I300" s="24">
        <v>424266.97</v>
      </c>
      <c r="J300" s="24">
        <v>4.906518729E7</v>
      </c>
      <c r="K300" s="24">
        <v>1.182859751E7</v>
      </c>
      <c r="L300" s="24">
        <v>6.77483562E7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20" t="s">
        <v>143</v>
      </c>
      <c r="B301" s="20" t="str">
        <f t="shared" si="1"/>
        <v>05</v>
      </c>
      <c r="C301" s="21" t="s">
        <v>16</v>
      </c>
      <c r="D301" s="20" t="s">
        <v>144</v>
      </c>
      <c r="E301" s="20" t="s">
        <v>20</v>
      </c>
      <c r="F301" s="20" t="s">
        <v>21</v>
      </c>
      <c r="G301" s="22">
        <v>0.0</v>
      </c>
      <c r="H301" s="23">
        <v>204935.76</v>
      </c>
      <c r="I301" s="24">
        <v>13521.52</v>
      </c>
      <c r="J301" s="24">
        <v>1563722.51</v>
      </c>
      <c r="K301" s="24">
        <v>376981.02</v>
      </c>
      <c r="L301" s="24">
        <v>2159160.81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20" t="s">
        <v>143</v>
      </c>
      <c r="B302" s="20" t="str">
        <f t="shared" si="1"/>
        <v>05</v>
      </c>
      <c r="C302" s="21" t="s">
        <v>16</v>
      </c>
      <c r="D302" s="20" t="s">
        <v>144</v>
      </c>
      <c r="E302" s="20" t="s">
        <v>30</v>
      </c>
      <c r="F302" s="20" t="s">
        <v>31</v>
      </c>
      <c r="G302" s="22">
        <v>0.0</v>
      </c>
      <c r="H302" s="23">
        <v>724805.91</v>
      </c>
      <c r="I302" s="24">
        <v>47822.19</v>
      </c>
      <c r="J302" s="24">
        <v>5530490.53</v>
      </c>
      <c r="K302" s="24">
        <v>1333286.39</v>
      </c>
      <c r="L302" s="24">
        <v>7636405.0200000005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20" t="s">
        <v>143</v>
      </c>
      <c r="B303" s="20" t="str">
        <f t="shared" si="1"/>
        <v>05</v>
      </c>
      <c r="C303" s="21" t="s">
        <v>16</v>
      </c>
      <c r="D303" s="20" t="s">
        <v>144</v>
      </c>
      <c r="E303" s="20" t="s">
        <v>32</v>
      </c>
      <c r="F303" s="20" t="s">
        <v>33</v>
      </c>
      <c r="G303" s="22">
        <v>0.0</v>
      </c>
      <c r="H303" s="23">
        <v>294178.68</v>
      </c>
      <c r="I303" s="24">
        <v>19409.7</v>
      </c>
      <c r="J303" s="24">
        <v>2244673.18</v>
      </c>
      <c r="K303" s="24">
        <v>541144.08</v>
      </c>
      <c r="L303" s="24">
        <v>3099405.64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20" t="s">
        <v>143</v>
      </c>
      <c r="B304" s="20" t="str">
        <f t="shared" si="1"/>
        <v>05</v>
      </c>
      <c r="C304" s="21" t="s">
        <v>16</v>
      </c>
      <c r="D304" s="20" t="s">
        <v>144</v>
      </c>
      <c r="E304" s="20" t="s">
        <v>40</v>
      </c>
      <c r="F304" s="20" t="s">
        <v>41</v>
      </c>
      <c r="G304" s="22">
        <v>0.0</v>
      </c>
      <c r="H304" s="23">
        <v>129069.44</v>
      </c>
      <c r="I304" s="24">
        <v>8515.91</v>
      </c>
      <c r="J304" s="24">
        <v>984839.22</v>
      </c>
      <c r="K304" s="24">
        <v>237424.28</v>
      </c>
      <c r="L304" s="24">
        <v>1359848.85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20" t="s">
        <v>145</v>
      </c>
      <c r="B305" s="20" t="str">
        <f t="shared" si="1"/>
        <v>05</v>
      </c>
      <c r="C305" s="21" t="s">
        <v>16</v>
      </c>
      <c r="D305" s="20" t="s">
        <v>146</v>
      </c>
      <c r="E305" s="20" t="s">
        <v>18</v>
      </c>
      <c r="F305" s="20" t="s">
        <v>19</v>
      </c>
      <c r="G305" s="22">
        <v>0.0</v>
      </c>
      <c r="H305" s="23">
        <v>833986.21</v>
      </c>
      <c r="I305" s="24">
        <v>746896.61</v>
      </c>
      <c r="J305" s="24">
        <v>1.3107287023E8</v>
      </c>
      <c r="K305" s="24">
        <v>1.206800268E7</v>
      </c>
      <c r="L305" s="24">
        <v>1.4472175573E8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20" t="s">
        <v>145</v>
      </c>
      <c r="B306" s="20" t="str">
        <f t="shared" si="1"/>
        <v>05</v>
      </c>
      <c r="C306" s="21" t="s">
        <v>16</v>
      </c>
      <c r="D306" s="20" t="s">
        <v>146</v>
      </c>
      <c r="E306" s="20" t="s">
        <v>44</v>
      </c>
      <c r="F306" s="20" t="s">
        <v>45</v>
      </c>
      <c r="G306" s="22">
        <v>0.0</v>
      </c>
      <c r="H306" s="23">
        <v>276449.14</v>
      </c>
      <c r="I306" s="24">
        <v>247580.75</v>
      </c>
      <c r="J306" s="24">
        <v>4.344793973E7</v>
      </c>
      <c r="K306" s="24">
        <v>4000292.75</v>
      </c>
      <c r="L306" s="24">
        <v>4.797226237E7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20" t="s">
        <v>145</v>
      </c>
      <c r="B307" s="20" t="str">
        <f t="shared" si="1"/>
        <v>05</v>
      </c>
      <c r="C307" s="21" t="s">
        <v>16</v>
      </c>
      <c r="D307" s="20" t="s">
        <v>146</v>
      </c>
      <c r="E307" s="20" t="s">
        <v>71</v>
      </c>
      <c r="F307" s="20" t="s">
        <v>72</v>
      </c>
      <c r="G307" s="22">
        <v>0.0</v>
      </c>
      <c r="H307" s="23">
        <v>778494.57</v>
      </c>
      <c r="I307" s="24">
        <v>697199.73</v>
      </c>
      <c r="J307" s="24">
        <v>1.2235156577E8</v>
      </c>
      <c r="K307" s="24">
        <v>1.126502396E7</v>
      </c>
      <c r="L307" s="24">
        <v>1.3509228403E8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20" t="s">
        <v>145</v>
      </c>
      <c r="B308" s="20" t="str">
        <f t="shared" si="1"/>
        <v>05</v>
      </c>
      <c r="C308" s="21" t="s">
        <v>16</v>
      </c>
      <c r="D308" s="20" t="s">
        <v>146</v>
      </c>
      <c r="E308" s="20" t="s">
        <v>20</v>
      </c>
      <c r="F308" s="20" t="s">
        <v>21</v>
      </c>
      <c r="G308" s="22">
        <v>0.0</v>
      </c>
      <c r="H308" s="23">
        <v>1915.3</v>
      </c>
      <c r="I308" s="24">
        <v>1715.29</v>
      </c>
      <c r="J308" s="24">
        <v>301016.46</v>
      </c>
      <c r="K308" s="24">
        <v>27714.87</v>
      </c>
      <c r="L308" s="24">
        <v>332361.92000000004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20" t="s">
        <v>145</v>
      </c>
      <c r="B309" s="20" t="str">
        <f t="shared" si="1"/>
        <v>05</v>
      </c>
      <c r="C309" s="21" t="s">
        <v>16</v>
      </c>
      <c r="D309" s="20" t="s">
        <v>146</v>
      </c>
      <c r="E309" s="20" t="s">
        <v>30</v>
      </c>
      <c r="F309" s="20" t="s">
        <v>31</v>
      </c>
      <c r="G309" s="22">
        <v>0.0</v>
      </c>
      <c r="H309" s="23">
        <v>41732.18</v>
      </c>
      <c r="I309" s="24">
        <v>37374.27</v>
      </c>
      <c r="J309" s="24">
        <v>6558809.57</v>
      </c>
      <c r="K309" s="24">
        <v>603875.78</v>
      </c>
      <c r="L309" s="24">
        <v>7241791.800000001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20" t="s">
        <v>145</v>
      </c>
      <c r="B310" s="20" t="str">
        <f t="shared" si="1"/>
        <v>05</v>
      </c>
      <c r="C310" s="21" t="s">
        <v>16</v>
      </c>
      <c r="D310" s="20" t="s">
        <v>146</v>
      </c>
      <c r="E310" s="20" t="s">
        <v>32</v>
      </c>
      <c r="F310" s="20" t="s">
        <v>33</v>
      </c>
      <c r="G310" s="22">
        <v>0.0</v>
      </c>
      <c r="H310" s="23">
        <v>2881.56</v>
      </c>
      <c r="I310" s="24">
        <v>2580.66</v>
      </c>
      <c r="J310" s="24">
        <v>452879.39</v>
      </c>
      <c r="K310" s="24">
        <v>41697.03</v>
      </c>
      <c r="L310" s="24">
        <v>500038.64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20" t="s">
        <v>145</v>
      </c>
      <c r="B311" s="20" t="str">
        <f t="shared" si="1"/>
        <v>05</v>
      </c>
      <c r="C311" s="21" t="s">
        <v>16</v>
      </c>
      <c r="D311" s="20" t="s">
        <v>146</v>
      </c>
      <c r="E311" s="20" t="s">
        <v>40</v>
      </c>
      <c r="F311" s="20" t="s">
        <v>41</v>
      </c>
      <c r="G311" s="22">
        <v>0.0</v>
      </c>
      <c r="H311" s="23">
        <v>4873.94</v>
      </c>
      <c r="I311" s="24">
        <v>4364.97</v>
      </c>
      <c r="J311" s="24">
        <v>766009.23</v>
      </c>
      <c r="K311" s="24">
        <v>70527.2</v>
      </c>
      <c r="L311" s="24">
        <v>845775.34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20" t="s">
        <v>145</v>
      </c>
      <c r="B312" s="20" t="str">
        <f t="shared" si="1"/>
        <v>05</v>
      </c>
      <c r="C312" s="21" t="s">
        <v>16</v>
      </c>
      <c r="D312" s="20" t="s">
        <v>146</v>
      </c>
      <c r="E312" s="20" t="s">
        <v>46</v>
      </c>
      <c r="F312" s="20" t="s">
        <v>47</v>
      </c>
      <c r="G312" s="22">
        <v>0.0</v>
      </c>
      <c r="H312" s="23">
        <v>3198258.1</v>
      </c>
      <c r="I312" s="24">
        <v>2864277.72</v>
      </c>
      <c r="J312" s="24">
        <v>5.0265203862E8</v>
      </c>
      <c r="K312" s="24">
        <v>4.627964688E7</v>
      </c>
      <c r="L312" s="24">
        <v>5.5499422132E8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20" t="s">
        <v>147</v>
      </c>
      <c r="B313" s="20" t="str">
        <f t="shared" si="1"/>
        <v>05</v>
      </c>
      <c r="C313" s="21" t="s">
        <v>16</v>
      </c>
      <c r="D313" s="20" t="s">
        <v>148</v>
      </c>
      <c r="E313" s="20" t="s">
        <v>44</v>
      </c>
      <c r="F313" s="20" t="s">
        <v>45</v>
      </c>
      <c r="G313" s="22">
        <v>0.0</v>
      </c>
      <c r="H313" s="23">
        <v>6934660.24</v>
      </c>
      <c r="I313" s="24">
        <v>838306.98</v>
      </c>
      <c r="J313" s="24">
        <v>1.1032681642E8</v>
      </c>
      <c r="K313" s="24">
        <v>2.079497098E7</v>
      </c>
      <c r="L313" s="24">
        <v>1.3889475462E8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20" t="s">
        <v>147</v>
      </c>
      <c r="B314" s="20" t="str">
        <f t="shared" si="1"/>
        <v>05</v>
      </c>
      <c r="C314" s="21" t="s">
        <v>16</v>
      </c>
      <c r="D314" s="20" t="s">
        <v>148</v>
      </c>
      <c r="E314" s="20" t="s">
        <v>30</v>
      </c>
      <c r="F314" s="20" t="s">
        <v>31</v>
      </c>
      <c r="G314" s="22">
        <v>0.0</v>
      </c>
      <c r="H314" s="23">
        <v>215728.46</v>
      </c>
      <c r="I314" s="24">
        <v>26078.66</v>
      </c>
      <c r="J314" s="24">
        <v>3432126.81</v>
      </c>
      <c r="K314" s="24">
        <v>646905.07</v>
      </c>
      <c r="L314" s="24">
        <v>4320839.0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20" t="s">
        <v>147</v>
      </c>
      <c r="B315" s="20" t="str">
        <f t="shared" si="1"/>
        <v>05</v>
      </c>
      <c r="C315" s="21" t="s">
        <v>16</v>
      </c>
      <c r="D315" s="20" t="s">
        <v>148</v>
      </c>
      <c r="E315" s="20" t="s">
        <v>32</v>
      </c>
      <c r="F315" s="20" t="s">
        <v>33</v>
      </c>
      <c r="G315" s="22">
        <v>0.0</v>
      </c>
      <c r="H315" s="23">
        <v>1504.25</v>
      </c>
      <c r="I315" s="24">
        <v>181.84</v>
      </c>
      <c r="J315" s="24">
        <v>23931.81</v>
      </c>
      <c r="K315" s="24">
        <v>4510.8</v>
      </c>
      <c r="L315" s="24">
        <v>30128.7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20" t="s">
        <v>147</v>
      </c>
      <c r="B316" s="20" t="str">
        <f t="shared" si="1"/>
        <v>05</v>
      </c>
      <c r="C316" s="21" t="s">
        <v>16</v>
      </c>
      <c r="D316" s="20" t="s">
        <v>148</v>
      </c>
      <c r="E316" s="20" t="s">
        <v>40</v>
      </c>
      <c r="F316" s="20" t="s">
        <v>41</v>
      </c>
      <c r="G316" s="22">
        <v>0.0</v>
      </c>
      <c r="H316" s="23">
        <v>5284.04</v>
      </c>
      <c r="I316" s="24">
        <v>638.77</v>
      </c>
      <c r="J316" s="24">
        <v>84066.34</v>
      </c>
      <c r="K316" s="24">
        <v>15845.26</v>
      </c>
      <c r="L316" s="24">
        <v>105834.40999999999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20" t="s">
        <v>147</v>
      </c>
      <c r="B317" s="20" t="str">
        <f t="shared" si="1"/>
        <v>05</v>
      </c>
      <c r="C317" s="21" t="s">
        <v>16</v>
      </c>
      <c r="D317" s="20" t="s">
        <v>148</v>
      </c>
      <c r="E317" s="20" t="s">
        <v>54</v>
      </c>
      <c r="F317" s="20" t="s">
        <v>55</v>
      </c>
      <c r="G317" s="22">
        <v>0.0</v>
      </c>
      <c r="H317" s="23">
        <v>1725641.01</v>
      </c>
      <c r="I317" s="24">
        <v>208606.75</v>
      </c>
      <c r="J317" s="24">
        <v>2.745404562E7</v>
      </c>
      <c r="K317" s="24">
        <v>5174681.01</v>
      </c>
      <c r="L317" s="24">
        <v>3.456297439E7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20" t="s">
        <v>149</v>
      </c>
      <c r="B318" s="20" t="str">
        <f t="shared" si="1"/>
        <v>05</v>
      </c>
      <c r="C318" s="21" t="s">
        <v>16</v>
      </c>
      <c r="D318" s="20" t="s">
        <v>150</v>
      </c>
      <c r="E318" s="20" t="s">
        <v>18</v>
      </c>
      <c r="F318" s="20" t="s">
        <v>19</v>
      </c>
      <c r="G318" s="22">
        <v>0.0</v>
      </c>
      <c r="H318" s="23">
        <v>6.30188747E7</v>
      </c>
      <c r="I318" s="24">
        <v>1.368127417E7</v>
      </c>
      <c r="J318" s="24">
        <v>4.790468629E8</v>
      </c>
      <c r="K318" s="24">
        <v>8.200662332E7</v>
      </c>
      <c r="L318" s="24">
        <v>6.377536350899999E8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20" t="s">
        <v>149</v>
      </c>
      <c r="B319" s="20" t="str">
        <f t="shared" si="1"/>
        <v>05</v>
      </c>
      <c r="C319" s="21" t="s">
        <v>16</v>
      </c>
      <c r="D319" s="20" t="s">
        <v>150</v>
      </c>
      <c r="E319" s="20" t="s">
        <v>44</v>
      </c>
      <c r="F319" s="20" t="s">
        <v>45</v>
      </c>
      <c r="G319" s="22">
        <v>0.0</v>
      </c>
      <c r="H319" s="23">
        <v>151150.05</v>
      </c>
      <c r="I319" s="24">
        <v>32814.38</v>
      </c>
      <c r="J319" s="24">
        <v>1148988.42</v>
      </c>
      <c r="K319" s="24">
        <v>196691.95</v>
      </c>
      <c r="L319" s="24">
        <v>1529644.7999999998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20" t="s">
        <v>149</v>
      </c>
      <c r="B320" s="20" t="str">
        <f t="shared" si="1"/>
        <v>05</v>
      </c>
      <c r="C320" s="21" t="s">
        <v>16</v>
      </c>
      <c r="D320" s="20" t="s">
        <v>150</v>
      </c>
      <c r="E320" s="20" t="s">
        <v>20</v>
      </c>
      <c r="F320" s="20" t="s">
        <v>21</v>
      </c>
      <c r="G320" s="22">
        <v>0.0</v>
      </c>
      <c r="H320" s="23">
        <v>40008.48</v>
      </c>
      <c r="I320" s="24">
        <v>8685.76</v>
      </c>
      <c r="J320" s="24">
        <v>304130.09</v>
      </c>
      <c r="K320" s="24">
        <v>52063.14</v>
      </c>
      <c r="L320" s="24">
        <v>404887.47000000003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20" t="s">
        <v>149</v>
      </c>
      <c r="B321" s="20" t="str">
        <f t="shared" si="1"/>
        <v>05</v>
      </c>
      <c r="C321" s="21" t="s">
        <v>16</v>
      </c>
      <c r="D321" s="20" t="s">
        <v>150</v>
      </c>
      <c r="E321" s="20" t="s">
        <v>22</v>
      </c>
      <c r="F321" s="20" t="s">
        <v>23</v>
      </c>
      <c r="G321" s="22">
        <v>0.0</v>
      </c>
      <c r="H321" s="23">
        <v>690085.14</v>
      </c>
      <c r="I321" s="24">
        <v>149816.13</v>
      </c>
      <c r="J321" s="24">
        <v>5245779.54</v>
      </c>
      <c r="K321" s="24">
        <v>898009.57</v>
      </c>
      <c r="L321" s="24">
        <v>6983690.380000001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20" t="s">
        <v>149</v>
      </c>
      <c r="B322" s="20" t="str">
        <f t="shared" si="1"/>
        <v>05</v>
      </c>
      <c r="C322" s="21" t="s">
        <v>16</v>
      </c>
      <c r="D322" s="20" t="s">
        <v>150</v>
      </c>
      <c r="E322" s="20" t="s">
        <v>28</v>
      </c>
      <c r="F322" s="20" t="s">
        <v>29</v>
      </c>
      <c r="G322" s="22">
        <v>0.0</v>
      </c>
      <c r="H322" s="23">
        <v>3650826.31</v>
      </c>
      <c r="I322" s="24">
        <v>792587.24</v>
      </c>
      <c r="J322" s="24">
        <v>2.775227108E7</v>
      </c>
      <c r="K322" s="24">
        <v>4750829.65</v>
      </c>
      <c r="L322" s="24">
        <v>3.694651428E7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20" t="s">
        <v>149</v>
      </c>
      <c r="B323" s="20" t="str">
        <f t="shared" si="1"/>
        <v>05</v>
      </c>
      <c r="C323" s="21" t="s">
        <v>16</v>
      </c>
      <c r="D323" s="20" t="s">
        <v>150</v>
      </c>
      <c r="E323" s="20" t="s">
        <v>30</v>
      </c>
      <c r="F323" s="20" t="s">
        <v>31</v>
      </c>
      <c r="G323" s="22">
        <v>0.0</v>
      </c>
      <c r="H323" s="23">
        <v>735024.48</v>
      </c>
      <c r="I323" s="24">
        <v>159572.37</v>
      </c>
      <c r="J323" s="24">
        <v>5587392.23</v>
      </c>
      <c r="K323" s="24">
        <v>956489.24</v>
      </c>
      <c r="L323" s="24">
        <v>7438478.32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20" t="s">
        <v>149</v>
      </c>
      <c r="B324" s="20" t="str">
        <f t="shared" si="1"/>
        <v>05</v>
      </c>
      <c r="C324" s="21" t="s">
        <v>16</v>
      </c>
      <c r="D324" s="20" t="s">
        <v>150</v>
      </c>
      <c r="E324" s="20" t="s">
        <v>32</v>
      </c>
      <c r="F324" s="20" t="s">
        <v>33</v>
      </c>
      <c r="G324" s="22">
        <v>0.0</v>
      </c>
      <c r="H324" s="23">
        <v>239121.82</v>
      </c>
      <c r="I324" s="24">
        <v>51912.88</v>
      </c>
      <c r="J324" s="24">
        <v>1817718.23</v>
      </c>
      <c r="K324" s="24">
        <v>311169.84</v>
      </c>
      <c r="L324" s="24">
        <v>2419922.77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20" t="s">
        <v>149</v>
      </c>
      <c r="B325" s="20" t="str">
        <f t="shared" si="1"/>
        <v>05</v>
      </c>
      <c r="C325" s="21" t="s">
        <v>16</v>
      </c>
      <c r="D325" s="20" t="s">
        <v>150</v>
      </c>
      <c r="E325" s="20" t="s">
        <v>40</v>
      </c>
      <c r="F325" s="20" t="s">
        <v>41</v>
      </c>
      <c r="G325" s="22">
        <v>0.0</v>
      </c>
      <c r="H325" s="23">
        <v>578550.02</v>
      </c>
      <c r="I325" s="24">
        <v>125602.07</v>
      </c>
      <c r="J325" s="24">
        <v>4397929.51</v>
      </c>
      <c r="K325" s="24">
        <v>752868.61</v>
      </c>
      <c r="L325" s="24">
        <v>5854950.21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20" t="s">
        <v>151</v>
      </c>
      <c r="B326" s="20" t="str">
        <f t="shared" si="1"/>
        <v>05</v>
      </c>
      <c r="C326" s="21" t="s">
        <v>16</v>
      </c>
      <c r="D326" s="20" t="s">
        <v>152</v>
      </c>
      <c r="E326" s="20" t="s">
        <v>18</v>
      </c>
      <c r="F326" s="20" t="s">
        <v>19</v>
      </c>
      <c r="G326" s="22">
        <v>0.0</v>
      </c>
      <c r="H326" s="23">
        <v>4.733168488E7</v>
      </c>
      <c r="I326" s="24">
        <v>1234221.83</v>
      </c>
      <c r="J326" s="24">
        <v>2.116744388E8</v>
      </c>
      <c r="K326" s="24">
        <v>1.586800701E7</v>
      </c>
      <c r="L326" s="24">
        <v>2.7610835252000004E8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20" t="s">
        <v>151</v>
      </c>
      <c r="B327" s="20" t="str">
        <f t="shared" si="1"/>
        <v>05</v>
      </c>
      <c r="C327" s="21" t="s">
        <v>16</v>
      </c>
      <c r="D327" s="20" t="s">
        <v>152</v>
      </c>
      <c r="E327" s="20" t="s">
        <v>30</v>
      </c>
      <c r="F327" s="20" t="s">
        <v>31</v>
      </c>
      <c r="G327" s="22">
        <v>0.0</v>
      </c>
      <c r="H327" s="23">
        <v>1164752.36</v>
      </c>
      <c r="I327" s="24">
        <v>30372.1</v>
      </c>
      <c r="J327" s="24">
        <v>5208948.34</v>
      </c>
      <c r="K327" s="24">
        <v>390484.69</v>
      </c>
      <c r="L327" s="24">
        <v>6794557.49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20" t="s">
        <v>151</v>
      </c>
      <c r="B328" s="20" t="str">
        <f t="shared" si="1"/>
        <v>05</v>
      </c>
      <c r="C328" s="21" t="s">
        <v>16</v>
      </c>
      <c r="D328" s="20" t="s">
        <v>152</v>
      </c>
      <c r="E328" s="20" t="s">
        <v>32</v>
      </c>
      <c r="F328" s="20" t="s">
        <v>33</v>
      </c>
      <c r="G328" s="22">
        <v>0.0</v>
      </c>
      <c r="H328" s="23">
        <v>184761.98</v>
      </c>
      <c r="I328" s="24">
        <v>4817.86</v>
      </c>
      <c r="J328" s="24">
        <v>826283.47</v>
      </c>
      <c r="K328" s="24">
        <v>61941.69</v>
      </c>
      <c r="L328" s="24">
        <v>1077805.0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20" t="s">
        <v>151</v>
      </c>
      <c r="B329" s="20" t="str">
        <f t="shared" si="1"/>
        <v>05</v>
      </c>
      <c r="C329" s="21" t="s">
        <v>16</v>
      </c>
      <c r="D329" s="20" t="s">
        <v>152</v>
      </c>
      <c r="E329" s="20" t="s">
        <v>40</v>
      </c>
      <c r="F329" s="20" t="s">
        <v>41</v>
      </c>
      <c r="G329" s="22">
        <v>0.0</v>
      </c>
      <c r="H329" s="23">
        <v>77780.78</v>
      </c>
      <c r="I329" s="24">
        <v>2028.21</v>
      </c>
      <c r="J329" s="24">
        <v>347847.39</v>
      </c>
      <c r="K329" s="24">
        <v>26076.11</v>
      </c>
      <c r="L329" s="24">
        <v>453732.49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20" t="s">
        <v>153</v>
      </c>
      <c r="B330" s="20" t="str">
        <f t="shared" si="1"/>
        <v>05</v>
      </c>
      <c r="C330" s="21" t="s">
        <v>16</v>
      </c>
      <c r="D330" s="20" t="s">
        <v>154</v>
      </c>
      <c r="E330" s="20" t="s">
        <v>18</v>
      </c>
      <c r="F330" s="20" t="s">
        <v>19</v>
      </c>
      <c r="G330" s="22">
        <v>0.0</v>
      </c>
      <c r="H330" s="23">
        <v>843758.31</v>
      </c>
      <c r="I330" s="24">
        <v>1158467.78</v>
      </c>
      <c r="J330" s="24">
        <v>2.0461253822E8</v>
      </c>
      <c r="K330" s="24">
        <v>3.048736123E7</v>
      </c>
      <c r="L330" s="24">
        <v>2.3710212554E8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20" t="s">
        <v>153</v>
      </c>
      <c r="B331" s="20" t="str">
        <f t="shared" si="1"/>
        <v>05</v>
      </c>
      <c r="C331" s="21" t="s">
        <v>16</v>
      </c>
      <c r="D331" s="20" t="s">
        <v>154</v>
      </c>
      <c r="E331" s="20" t="s">
        <v>30</v>
      </c>
      <c r="F331" s="20" t="s">
        <v>31</v>
      </c>
      <c r="G331" s="22">
        <v>0.0</v>
      </c>
      <c r="H331" s="23">
        <v>16298.01</v>
      </c>
      <c r="I331" s="24">
        <v>22376.94</v>
      </c>
      <c r="J331" s="24">
        <v>3952291.06</v>
      </c>
      <c r="K331" s="24">
        <v>588893.17</v>
      </c>
      <c r="L331" s="24">
        <v>4579859.180000001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20" t="s">
        <v>153</v>
      </c>
      <c r="B332" s="20" t="str">
        <f t="shared" si="1"/>
        <v>05</v>
      </c>
      <c r="C332" s="21" t="s">
        <v>16</v>
      </c>
      <c r="D332" s="20" t="s">
        <v>154</v>
      </c>
      <c r="E332" s="20" t="s">
        <v>32</v>
      </c>
      <c r="F332" s="20" t="s">
        <v>33</v>
      </c>
      <c r="G332" s="22">
        <v>0.0</v>
      </c>
      <c r="H332" s="23">
        <v>2345.76</v>
      </c>
      <c r="I332" s="24">
        <v>3220.69</v>
      </c>
      <c r="J332" s="24">
        <v>568849.21</v>
      </c>
      <c r="K332" s="24">
        <v>84758.79</v>
      </c>
      <c r="L332" s="24">
        <v>659174.45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20" t="s">
        <v>153</v>
      </c>
      <c r="B333" s="20" t="str">
        <f t="shared" si="1"/>
        <v>05</v>
      </c>
      <c r="C333" s="21" t="s">
        <v>16</v>
      </c>
      <c r="D333" s="20" t="s">
        <v>154</v>
      </c>
      <c r="E333" s="20" t="s">
        <v>40</v>
      </c>
      <c r="F333" s="20" t="s">
        <v>41</v>
      </c>
      <c r="G333" s="22">
        <v>0.0</v>
      </c>
      <c r="H333" s="23">
        <v>5443.46</v>
      </c>
      <c r="I333" s="24">
        <v>7473.8</v>
      </c>
      <c r="J333" s="24">
        <v>1320047.54</v>
      </c>
      <c r="K333" s="24">
        <v>196687.68</v>
      </c>
      <c r="L333" s="24">
        <v>1529652.48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20" t="s">
        <v>153</v>
      </c>
      <c r="B334" s="20" t="str">
        <f t="shared" si="1"/>
        <v>05</v>
      </c>
      <c r="C334" s="21" t="s">
        <v>16</v>
      </c>
      <c r="D334" s="20" t="s">
        <v>154</v>
      </c>
      <c r="E334" s="20" t="s">
        <v>54</v>
      </c>
      <c r="F334" s="20" t="s">
        <v>55</v>
      </c>
      <c r="G334" s="22">
        <v>0.0</v>
      </c>
      <c r="H334" s="23">
        <v>331673.46</v>
      </c>
      <c r="I334" s="24">
        <v>455382.79</v>
      </c>
      <c r="J334" s="24">
        <v>8.043126497E7</v>
      </c>
      <c r="K334" s="24">
        <v>1.198429505E7</v>
      </c>
      <c r="L334" s="24">
        <v>9.320261627E7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20" t="s">
        <v>155</v>
      </c>
      <c r="B335" s="20" t="str">
        <f t="shared" si="1"/>
        <v>05</v>
      </c>
      <c r="C335" s="21" t="s">
        <v>16</v>
      </c>
      <c r="D335" s="20" t="s">
        <v>156</v>
      </c>
      <c r="E335" s="20" t="s">
        <v>18</v>
      </c>
      <c r="F335" s="20" t="s">
        <v>19</v>
      </c>
      <c r="G335" s="22">
        <v>0.0</v>
      </c>
      <c r="H335" s="23">
        <v>4722741.93</v>
      </c>
      <c r="I335" s="24">
        <v>1200919.54</v>
      </c>
      <c r="J335" s="24">
        <v>1.2403972194E8</v>
      </c>
      <c r="K335" s="24">
        <v>1.767275346E7</v>
      </c>
      <c r="L335" s="24">
        <v>1.4763613687E8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20" t="s">
        <v>155</v>
      </c>
      <c r="B336" s="20" t="str">
        <f t="shared" si="1"/>
        <v>05</v>
      </c>
      <c r="C336" s="21" t="s">
        <v>16</v>
      </c>
      <c r="D336" s="20" t="s">
        <v>156</v>
      </c>
      <c r="E336" s="20" t="s">
        <v>44</v>
      </c>
      <c r="F336" s="20" t="s">
        <v>45</v>
      </c>
      <c r="G336" s="22">
        <v>0.0</v>
      </c>
      <c r="H336" s="23">
        <v>1766834.33</v>
      </c>
      <c r="I336" s="24">
        <v>449278.38</v>
      </c>
      <c r="J336" s="24">
        <v>4.640474584E7</v>
      </c>
      <c r="K336" s="24">
        <v>6611588.77</v>
      </c>
      <c r="L336" s="24">
        <v>5.523244732000001E7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20" t="s">
        <v>155</v>
      </c>
      <c r="B337" s="20" t="str">
        <f t="shared" si="1"/>
        <v>05</v>
      </c>
      <c r="C337" s="21" t="s">
        <v>16</v>
      </c>
      <c r="D337" s="20" t="s">
        <v>156</v>
      </c>
      <c r="E337" s="20" t="s">
        <v>30</v>
      </c>
      <c r="F337" s="20" t="s">
        <v>31</v>
      </c>
      <c r="G337" s="22">
        <v>0.0</v>
      </c>
      <c r="H337" s="23">
        <v>169024.14</v>
      </c>
      <c r="I337" s="24">
        <v>42980.2</v>
      </c>
      <c r="J337" s="24">
        <v>4439308.35</v>
      </c>
      <c r="K337" s="24">
        <v>632497.41</v>
      </c>
      <c r="L337" s="24">
        <v>5283810.1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20" t="s">
        <v>155</v>
      </c>
      <c r="B338" s="20" t="str">
        <f t="shared" si="1"/>
        <v>05</v>
      </c>
      <c r="C338" s="21" t="s">
        <v>16</v>
      </c>
      <c r="D338" s="20" t="s">
        <v>156</v>
      </c>
      <c r="E338" s="20" t="s">
        <v>40</v>
      </c>
      <c r="F338" s="20" t="s">
        <v>41</v>
      </c>
      <c r="G338" s="22">
        <v>0.0</v>
      </c>
      <c r="H338" s="23">
        <v>34130.6</v>
      </c>
      <c r="I338" s="24">
        <v>8678.88</v>
      </c>
      <c r="J338" s="24">
        <v>896417.87</v>
      </c>
      <c r="K338" s="24">
        <v>127718.54</v>
      </c>
      <c r="L338" s="24">
        <v>1066945.89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20" t="s">
        <v>157</v>
      </c>
      <c r="B339" s="20" t="str">
        <f t="shared" si="1"/>
        <v>05</v>
      </c>
      <c r="C339" s="21" t="s">
        <v>16</v>
      </c>
      <c r="D339" s="20" t="s">
        <v>158</v>
      </c>
      <c r="E339" s="20" t="s">
        <v>18</v>
      </c>
      <c r="F339" s="20" t="s">
        <v>19</v>
      </c>
      <c r="G339" s="22">
        <v>0.0</v>
      </c>
      <c r="H339" s="23">
        <v>8475114.49</v>
      </c>
      <c r="I339" s="24">
        <v>1.356820478E7</v>
      </c>
      <c r="J339" s="24">
        <v>4.1557811282E8</v>
      </c>
      <c r="K339" s="24">
        <v>1.1326178141E8</v>
      </c>
      <c r="L339" s="24">
        <v>5.508832135E8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20" t="s">
        <v>157</v>
      </c>
      <c r="B340" s="20" t="str">
        <f t="shared" si="1"/>
        <v>05</v>
      </c>
      <c r="C340" s="21" t="s">
        <v>16</v>
      </c>
      <c r="D340" s="20" t="s">
        <v>158</v>
      </c>
      <c r="E340" s="20" t="s">
        <v>44</v>
      </c>
      <c r="F340" s="20" t="s">
        <v>45</v>
      </c>
      <c r="G340" s="22">
        <v>0.0</v>
      </c>
      <c r="H340" s="23">
        <v>1372338.87</v>
      </c>
      <c r="I340" s="24">
        <v>2197041.1</v>
      </c>
      <c r="J340" s="24">
        <v>6.729277799E7</v>
      </c>
      <c r="K340" s="24">
        <v>1.833999356E7</v>
      </c>
      <c r="L340" s="24">
        <v>8.920215152E7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20" t="s">
        <v>157</v>
      </c>
      <c r="B341" s="20" t="str">
        <f t="shared" si="1"/>
        <v>05</v>
      </c>
      <c r="C341" s="21" t="s">
        <v>16</v>
      </c>
      <c r="D341" s="20" t="s">
        <v>158</v>
      </c>
      <c r="E341" s="20" t="s">
        <v>22</v>
      </c>
      <c r="F341" s="20" t="s">
        <v>23</v>
      </c>
      <c r="G341" s="22">
        <v>0.0</v>
      </c>
      <c r="H341" s="23">
        <v>11758.29</v>
      </c>
      <c r="I341" s="24">
        <v>18824.4</v>
      </c>
      <c r="J341" s="24">
        <v>576569.18</v>
      </c>
      <c r="K341" s="24">
        <v>157138.34</v>
      </c>
      <c r="L341" s="24">
        <v>764290.2100000001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20" t="s">
        <v>157</v>
      </c>
      <c r="B342" s="20" t="str">
        <f t="shared" si="1"/>
        <v>05</v>
      </c>
      <c r="C342" s="21" t="s">
        <v>16</v>
      </c>
      <c r="D342" s="20" t="s">
        <v>158</v>
      </c>
      <c r="E342" s="20" t="s">
        <v>28</v>
      </c>
      <c r="F342" s="20" t="s">
        <v>29</v>
      </c>
      <c r="G342" s="22">
        <v>0.0</v>
      </c>
      <c r="H342" s="23">
        <v>190622.83</v>
      </c>
      <c r="I342" s="24">
        <v>305176.94</v>
      </c>
      <c r="J342" s="24">
        <v>9347209.82</v>
      </c>
      <c r="K342" s="24">
        <v>2547491.32</v>
      </c>
      <c r="L342" s="24">
        <v>1.239050091E7</v>
      </c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20" t="s">
        <v>157</v>
      </c>
      <c r="B343" s="20" t="str">
        <f t="shared" si="1"/>
        <v>05</v>
      </c>
      <c r="C343" s="21" t="s">
        <v>16</v>
      </c>
      <c r="D343" s="20" t="s">
        <v>158</v>
      </c>
      <c r="E343" s="20" t="s">
        <v>30</v>
      </c>
      <c r="F343" s="20" t="s">
        <v>31</v>
      </c>
      <c r="G343" s="22">
        <v>0.0</v>
      </c>
      <c r="H343" s="23">
        <v>90717.88</v>
      </c>
      <c r="I343" s="24">
        <v>145234.47</v>
      </c>
      <c r="J343" s="24">
        <v>4448360.53</v>
      </c>
      <c r="K343" s="24">
        <v>1212357.49</v>
      </c>
      <c r="L343" s="24">
        <v>5896670.37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20" t="s">
        <v>157</v>
      </c>
      <c r="B344" s="20" t="str">
        <f t="shared" si="1"/>
        <v>05</v>
      </c>
      <c r="C344" s="21" t="s">
        <v>16</v>
      </c>
      <c r="D344" s="20" t="s">
        <v>158</v>
      </c>
      <c r="E344" s="20" t="s">
        <v>32</v>
      </c>
      <c r="F344" s="20" t="s">
        <v>33</v>
      </c>
      <c r="G344" s="22">
        <v>0.0</v>
      </c>
      <c r="H344" s="23">
        <v>96728.18</v>
      </c>
      <c r="I344" s="24">
        <v>154856.63</v>
      </c>
      <c r="J344" s="24">
        <v>4743076.02</v>
      </c>
      <c r="K344" s="24">
        <v>1292679.33</v>
      </c>
      <c r="L344" s="24">
        <v>6287340.159999999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20" t="s">
        <v>157</v>
      </c>
      <c r="B345" s="20" t="str">
        <f t="shared" si="1"/>
        <v>05</v>
      </c>
      <c r="C345" s="21" t="s">
        <v>16</v>
      </c>
      <c r="D345" s="20" t="s">
        <v>158</v>
      </c>
      <c r="E345" s="20" t="s">
        <v>34</v>
      </c>
      <c r="F345" s="20" t="s">
        <v>35</v>
      </c>
      <c r="G345" s="22">
        <v>0.0</v>
      </c>
      <c r="H345" s="23">
        <v>590.98</v>
      </c>
      <c r="I345" s="24">
        <v>946.12</v>
      </c>
      <c r="J345" s="24">
        <v>28978.57</v>
      </c>
      <c r="K345" s="24">
        <v>7897.83</v>
      </c>
      <c r="L345" s="24">
        <v>38413.5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20" t="s">
        <v>157</v>
      </c>
      <c r="B346" s="20" t="str">
        <f t="shared" si="1"/>
        <v>05</v>
      </c>
      <c r="C346" s="21" t="s">
        <v>16</v>
      </c>
      <c r="D346" s="20" t="s">
        <v>158</v>
      </c>
      <c r="E346" s="20" t="s">
        <v>40</v>
      </c>
      <c r="F346" s="20" t="s">
        <v>41</v>
      </c>
      <c r="G346" s="22">
        <v>0.0</v>
      </c>
      <c r="H346" s="23">
        <v>75419.48</v>
      </c>
      <c r="I346" s="24">
        <v>120742.56</v>
      </c>
      <c r="J346" s="24">
        <v>3698202.07</v>
      </c>
      <c r="K346" s="24">
        <v>1007909.08</v>
      </c>
      <c r="L346" s="24">
        <v>4902273.1899999995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20" t="s">
        <v>159</v>
      </c>
      <c r="B347" s="20" t="str">
        <f t="shared" si="1"/>
        <v>05</v>
      </c>
      <c r="C347" s="21" t="s">
        <v>16</v>
      </c>
      <c r="D347" s="20" t="s">
        <v>160</v>
      </c>
      <c r="E347" s="20" t="s">
        <v>18</v>
      </c>
      <c r="F347" s="20" t="s">
        <v>19</v>
      </c>
      <c r="G347" s="22">
        <v>0.0</v>
      </c>
      <c r="H347" s="23">
        <v>0.0</v>
      </c>
      <c r="I347" s="24">
        <v>624925.51</v>
      </c>
      <c r="J347" s="24">
        <v>1.0811911476E8</v>
      </c>
      <c r="K347" s="24">
        <v>3.793380751E7</v>
      </c>
      <c r="L347" s="24">
        <v>1.4667784778E8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20" t="s">
        <v>159</v>
      </c>
      <c r="B348" s="20" t="str">
        <f t="shared" si="1"/>
        <v>05</v>
      </c>
      <c r="C348" s="21" t="s">
        <v>16</v>
      </c>
      <c r="D348" s="20" t="s">
        <v>160</v>
      </c>
      <c r="E348" s="20" t="s">
        <v>30</v>
      </c>
      <c r="F348" s="20" t="s">
        <v>31</v>
      </c>
      <c r="G348" s="22">
        <v>0.0</v>
      </c>
      <c r="H348" s="23">
        <v>0.0</v>
      </c>
      <c r="I348" s="24">
        <v>14446.41</v>
      </c>
      <c r="J348" s="24">
        <v>2499391.16</v>
      </c>
      <c r="K348" s="24">
        <v>876916.38</v>
      </c>
      <c r="L348" s="24">
        <v>3390753.95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20" t="s">
        <v>159</v>
      </c>
      <c r="B349" s="20" t="str">
        <f t="shared" si="1"/>
        <v>05</v>
      </c>
      <c r="C349" s="21" t="s">
        <v>16</v>
      </c>
      <c r="D349" s="20" t="s">
        <v>160</v>
      </c>
      <c r="E349" s="20" t="s">
        <v>32</v>
      </c>
      <c r="F349" s="20" t="s">
        <v>33</v>
      </c>
      <c r="G349" s="22">
        <v>0.0</v>
      </c>
      <c r="H349" s="23">
        <v>0.0</v>
      </c>
      <c r="I349" s="24">
        <v>3814.25</v>
      </c>
      <c r="J349" s="24">
        <v>659907.46</v>
      </c>
      <c r="K349" s="24">
        <v>231529.85</v>
      </c>
      <c r="L349" s="24">
        <v>895251.5599999999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20" t="s">
        <v>159</v>
      </c>
      <c r="B350" s="20" t="str">
        <f t="shared" si="1"/>
        <v>05</v>
      </c>
      <c r="C350" s="21" t="s">
        <v>16</v>
      </c>
      <c r="D350" s="20" t="s">
        <v>160</v>
      </c>
      <c r="E350" s="20" t="s">
        <v>40</v>
      </c>
      <c r="F350" s="20" t="s">
        <v>41</v>
      </c>
      <c r="G350" s="22">
        <v>0.0</v>
      </c>
      <c r="H350" s="23">
        <v>0.0</v>
      </c>
      <c r="I350" s="24">
        <v>6889.83</v>
      </c>
      <c r="J350" s="24">
        <v>1192017.62</v>
      </c>
      <c r="K350" s="24">
        <v>418221.76</v>
      </c>
      <c r="L350" s="24">
        <v>1617129.2100000002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20" t="s">
        <v>161</v>
      </c>
      <c r="B351" s="20" t="str">
        <f t="shared" si="1"/>
        <v>05</v>
      </c>
      <c r="C351" s="21" t="s">
        <v>16</v>
      </c>
      <c r="D351" s="20" t="s">
        <v>162</v>
      </c>
      <c r="E351" s="20" t="s">
        <v>18</v>
      </c>
      <c r="F351" s="20" t="s">
        <v>19</v>
      </c>
      <c r="G351" s="22">
        <v>0.0</v>
      </c>
      <c r="H351" s="23">
        <v>2.225919866E7</v>
      </c>
      <c r="I351" s="24">
        <v>721132.95</v>
      </c>
      <c r="J351" s="24">
        <v>1.2570798163E8</v>
      </c>
      <c r="K351" s="24">
        <v>1.22589143E7</v>
      </c>
      <c r="L351" s="24">
        <v>1.6094722754000002E8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20" t="s">
        <v>161</v>
      </c>
      <c r="B352" s="20" t="str">
        <f t="shared" si="1"/>
        <v>05</v>
      </c>
      <c r="C352" s="21" t="s">
        <v>16</v>
      </c>
      <c r="D352" s="20" t="s">
        <v>162</v>
      </c>
      <c r="E352" s="20" t="s">
        <v>44</v>
      </c>
      <c r="F352" s="20" t="s">
        <v>45</v>
      </c>
      <c r="G352" s="22">
        <v>0.0</v>
      </c>
      <c r="H352" s="23">
        <v>7556467.61</v>
      </c>
      <c r="I352" s="24">
        <v>244807.45</v>
      </c>
      <c r="J352" s="24">
        <v>4.267486462E7</v>
      </c>
      <c r="K352" s="24">
        <v>4161609.32</v>
      </c>
      <c r="L352" s="24">
        <v>5.4637749E7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20" t="s">
        <v>161</v>
      </c>
      <c r="B353" s="20" t="str">
        <f t="shared" si="1"/>
        <v>05</v>
      </c>
      <c r="C353" s="21" t="s">
        <v>16</v>
      </c>
      <c r="D353" s="20" t="s">
        <v>162</v>
      </c>
      <c r="E353" s="20" t="s">
        <v>30</v>
      </c>
      <c r="F353" s="20" t="s">
        <v>31</v>
      </c>
      <c r="G353" s="22">
        <v>0.0</v>
      </c>
      <c r="H353" s="23">
        <v>426367.12</v>
      </c>
      <c r="I353" s="24">
        <v>13813.05</v>
      </c>
      <c r="J353" s="24">
        <v>2407892.15</v>
      </c>
      <c r="K353" s="24">
        <v>234815.19</v>
      </c>
      <c r="L353" s="24">
        <v>3082887.51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20" t="s">
        <v>161</v>
      </c>
      <c r="B354" s="20" t="str">
        <f t="shared" si="1"/>
        <v>05</v>
      </c>
      <c r="C354" s="21" t="s">
        <v>16</v>
      </c>
      <c r="D354" s="20" t="s">
        <v>162</v>
      </c>
      <c r="E354" s="20" t="s">
        <v>32</v>
      </c>
      <c r="F354" s="20" t="s">
        <v>33</v>
      </c>
      <c r="G354" s="22">
        <v>0.0</v>
      </c>
      <c r="H354" s="23">
        <v>39376.66</v>
      </c>
      <c r="I354" s="24">
        <v>1275.69</v>
      </c>
      <c r="J354" s="24">
        <v>222378.2</v>
      </c>
      <c r="K354" s="24">
        <v>21686.1</v>
      </c>
      <c r="L354" s="24">
        <v>284716.65</v>
      </c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20" t="s">
        <v>161</v>
      </c>
      <c r="B355" s="20" t="str">
        <f t="shared" si="1"/>
        <v>05</v>
      </c>
      <c r="C355" s="21" t="s">
        <v>16</v>
      </c>
      <c r="D355" s="20" t="s">
        <v>162</v>
      </c>
      <c r="E355" s="20" t="s">
        <v>40</v>
      </c>
      <c r="F355" s="20" t="s">
        <v>41</v>
      </c>
      <c r="G355" s="22">
        <v>0.0</v>
      </c>
      <c r="H355" s="23">
        <v>99263.95</v>
      </c>
      <c r="I355" s="24">
        <v>3215.86</v>
      </c>
      <c r="J355" s="24">
        <v>560589.4</v>
      </c>
      <c r="K355" s="24">
        <v>54668.11</v>
      </c>
      <c r="L355" s="24">
        <v>717737.32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20" t="s">
        <v>163</v>
      </c>
      <c r="B356" s="20" t="str">
        <f t="shared" si="1"/>
        <v>05</v>
      </c>
      <c r="C356" s="21" t="s">
        <v>16</v>
      </c>
      <c r="D356" s="20" t="s">
        <v>164</v>
      </c>
      <c r="E356" s="20" t="s">
        <v>18</v>
      </c>
      <c r="F356" s="20" t="s">
        <v>19</v>
      </c>
      <c r="G356" s="22">
        <v>0.0</v>
      </c>
      <c r="H356" s="23">
        <v>1107629.06</v>
      </c>
      <c r="I356" s="24">
        <v>347431.39</v>
      </c>
      <c r="J356" s="24">
        <v>1.402346558E7</v>
      </c>
      <c r="K356" s="24">
        <v>3998192.76</v>
      </c>
      <c r="L356" s="24">
        <v>1.947671879E7</v>
      </c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20" t="s">
        <v>163</v>
      </c>
      <c r="B357" s="20" t="str">
        <f t="shared" si="1"/>
        <v>05</v>
      </c>
      <c r="C357" s="21" t="s">
        <v>16</v>
      </c>
      <c r="D357" s="20" t="s">
        <v>164</v>
      </c>
      <c r="E357" s="20" t="s">
        <v>30</v>
      </c>
      <c r="F357" s="20" t="s">
        <v>31</v>
      </c>
      <c r="G357" s="22">
        <v>0.0</v>
      </c>
      <c r="H357" s="23">
        <v>241770.7</v>
      </c>
      <c r="I357" s="24">
        <v>75836.52</v>
      </c>
      <c r="J357" s="24">
        <v>3061009.57</v>
      </c>
      <c r="K357" s="24">
        <v>872716.25</v>
      </c>
      <c r="L357" s="24">
        <v>4251333.04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20" t="s">
        <v>163</v>
      </c>
      <c r="B358" s="20" t="str">
        <f t="shared" si="1"/>
        <v>05</v>
      </c>
      <c r="C358" s="21" t="s">
        <v>16</v>
      </c>
      <c r="D358" s="20" t="s">
        <v>164</v>
      </c>
      <c r="E358" s="20" t="s">
        <v>32</v>
      </c>
      <c r="F358" s="20" t="s">
        <v>33</v>
      </c>
      <c r="G358" s="22">
        <v>0.0</v>
      </c>
      <c r="H358" s="23">
        <v>15428.3</v>
      </c>
      <c r="I358" s="24">
        <v>4839.41</v>
      </c>
      <c r="J358" s="24">
        <v>195334.48</v>
      </c>
      <c r="K358" s="24">
        <v>55691.29</v>
      </c>
      <c r="L358" s="24">
        <v>271293.48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20" t="s">
        <v>163</v>
      </c>
      <c r="B359" s="20" t="str">
        <f t="shared" si="1"/>
        <v>05</v>
      </c>
      <c r="C359" s="21" t="s">
        <v>16</v>
      </c>
      <c r="D359" s="20" t="s">
        <v>164</v>
      </c>
      <c r="E359" s="20" t="s">
        <v>40</v>
      </c>
      <c r="F359" s="20" t="s">
        <v>41</v>
      </c>
      <c r="G359" s="22">
        <v>0.0</v>
      </c>
      <c r="H359" s="23">
        <v>56021.7</v>
      </c>
      <c r="I359" s="24">
        <v>17572.4</v>
      </c>
      <c r="J359" s="24">
        <v>709279.37</v>
      </c>
      <c r="K359" s="24">
        <v>202220.75</v>
      </c>
      <c r="L359" s="24">
        <v>985094.22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20" t="s">
        <v>163</v>
      </c>
      <c r="B360" s="20" t="str">
        <f t="shared" si="1"/>
        <v>05</v>
      </c>
      <c r="C360" s="21" t="s">
        <v>16</v>
      </c>
      <c r="D360" s="20" t="s">
        <v>164</v>
      </c>
      <c r="E360" s="20" t="s">
        <v>46</v>
      </c>
      <c r="F360" s="20" t="s">
        <v>47</v>
      </c>
      <c r="G360" s="22">
        <v>0.0</v>
      </c>
      <c r="H360" s="23">
        <v>8442467.24</v>
      </c>
      <c r="I360" s="24">
        <v>2648159.28</v>
      </c>
      <c r="J360" s="24">
        <v>1.06888356E8</v>
      </c>
      <c r="K360" s="24">
        <v>3.047465325E7</v>
      </c>
      <c r="L360" s="24">
        <v>1.4845363576999998E8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20" t="s">
        <v>165</v>
      </c>
      <c r="B361" s="20" t="str">
        <f t="shared" si="1"/>
        <v>05</v>
      </c>
      <c r="C361" s="21" t="s">
        <v>16</v>
      </c>
      <c r="D361" s="20" t="s">
        <v>166</v>
      </c>
      <c r="E361" s="20" t="s">
        <v>18</v>
      </c>
      <c r="F361" s="20" t="s">
        <v>19</v>
      </c>
      <c r="G361" s="22">
        <v>0.0</v>
      </c>
      <c r="H361" s="23">
        <v>3.10703683E8</v>
      </c>
      <c r="I361" s="24">
        <v>7.132455841E7</v>
      </c>
      <c r="J361" s="24">
        <v>1.72190988056E9</v>
      </c>
      <c r="K361" s="24">
        <v>4.6234363152E8</v>
      </c>
      <c r="L361" s="24">
        <v>2.56628175349E9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20" t="s">
        <v>165</v>
      </c>
      <c r="B362" s="20" t="str">
        <f t="shared" si="1"/>
        <v>05</v>
      </c>
      <c r="C362" s="21" t="s">
        <v>16</v>
      </c>
      <c r="D362" s="20" t="s">
        <v>166</v>
      </c>
      <c r="E362" s="20" t="s">
        <v>44</v>
      </c>
      <c r="F362" s="20" t="s">
        <v>45</v>
      </c>
      <c r="G362" s="22">
        <v>0.0</v>
      </c>
      <c r="H362" s="23">
        <v>2.263621687E7</v>
      </c>
      <c r="I362" s="24">
        <v>5196327.76</v>
      </c>
      <c r="J362" s="24">
        <v>1.2544919041E8</v>
      </c>
      <c r="K362" s="24">
        <v>3.368389654E7</v>
      </c>
      <c r="L362" s="24">
        <v>1.8696563157999998E8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20" t="s">
        <v>165</v>
      </c>
      <c r="B363" s="20" t="str">
        <f t="shared" si="1"/>
        <v>05</v>
      </c>
      <c r="C363" s="21" t="s">
        <v>16</v>
      </c>
      <c r="D363" s="20" t="s">
        <v>166</v>
      </c>
      <c r="E363" s="20" t="s">
        <v>20</v>
      </c>
      <c r="F363" s="20" t="s">
        <v>21</v>
      </c>
      <c r="G363" s="22">
        <v>0.0</v>
      </c>
      <c r="H363" s="23">
        <v>941543.1</v>
      </c>
      <c r="I363" s="24">
        <v>216138.88</v>
      </c>
      <c r="J363" s="24">
        <v>5218001.77</v>
      </c>
      <c r="K363" s="24">
        <v>1401066.29</v>
      </c>
      <c r="L363" s="24">
        <v>7776750.04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20" t="s">
        <v>165</v>
      </c>
      <c r="B364" s="20" t="str">
        <f t="shared" si="1"/>
        <v>05</v>
      </c>
      <c r="C364" s="21" t="s">
        <v>16</v>
      </c>
      <c r="D364" s="20" t="s">
        <v>166</v>
      </c>
      <c r="E364" s="20" t="s">
        <v>22</v>
      </c>
      <c r="F364" s="20" t="s">
        <v>23</v>
      </c>
      <c r="G364" s="22">
        <v>0.0</v>
      </c>
      <c r="H364" s="23">
        <v>6523025.6</v>
      </c>
      <c r="I364" s="24">
        <v>1497413.6</v>
      </c>
      <c r="J364" s="24">
        <v>3.615039939E7</v>
      </c>
      <c r="K364" s="24">
        <v>9706609.57</v>
      </c>
      <c r="L364" s="24">
        <v>5.3877448160000004E7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20" t="s">
        <v>165</v>
      </c>
      <c r="B365" s="20" t="str">
        <f t="shared" si="1"/>
        <v>05</v>
      </c>
      <c r="C365" s="21" t="s">
        <v>16</v>
      </c>
      <c r="D365" s="20" t="s">
        <v>166</v>
      </c>
      <c r="E365" s="20" t="s">
        <v>26</v>
      </c>
      <c r="F365" s="20" t="s">
        <v>27</v>
      </c>
      <c r="G365" s="22">
        <v>0.0</v>
      </c>
      <c r="H365" s="23">
        <v>0.0</v>
      </c>
      <c r="I365" s="24">
        <v>0.0</v>
      </c>
      <c r="J365" s="24">
        <v>0.0</v>
      </c>
      <c r="K365" s="24">
        <v>-66064.5</v>
      </c>
      <c r="L365" s="24">
        <v>-66064.5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20" t="s">
        <v>165</v>
      </c>
      <c r="B366" s="20" t="str">
        <f t="shared" si="1"/>
        <v>05</v>
      </c>
      <c r="C366" s="21" t="s">
        <v>16</v>
      </c>
      <c r="D366" s="20" t="s">
        <v>166</v>
      </c>
      <c r="E366" s="20" t="s">
        <v>28</v>
      </c>
      <c r="F366" s="20" t="s">
        <v>29</v>
      </c>
      <c r="G366" s="22">
        <v>0.0</v>
      </c>
      <c r="H366" s="23">
        <v>6644289.85</v>
      </c>
      <c r="I366" s="24">
        <v>1525250.79</v>
      </c>
      <c r="J366" s="24">
        <v>3.682244198E7</v>
      </c>
      <c r="K366" s="24">
        <v>9887057.24</v>
      </c>
      <c r="L366" s="24">
        <v>5.487903986E7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20" t="s">
        <v>165</v>
      </c>
      <c r="B367" s="20" t="str">
        <f t="shared" si="1"/>
        <v>05</v>
      </c>
      <c r="C367" s="21" t="s">
        <v>16</v>
      </c>
      <c r="D367" s="20" t="s">
        <v>166</v>
      </c>
      <c r="E367" s="20" t="s">
        <v>30</v>
      </c>
      <c r="F367" s="20" t="s">
        <v>31</v>
      </c>
      <c r="G367" s="22">
        <v>0.0</v>
      </c>
      <c r="H367" s="23">
        <v>5558338.16</v>
      </c>
      <c r="I367" s="24">
        <v>1275961.75</v>
      </c>
      <c r="J367" s="24">
        <v>3.080413243E7</v>
      </c>
      <c r="K367" s="24">
        <v>8271103.27</v>
      </c>
      <c r="L367" s="24">
        <v>4.590953561E7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20" t="s">
        <v>165</v>
      </c>
      <c r="B368" s="20" t="str">
        <f t="shared" si="1"/>
        <v>05</v>
      </c>
      <c r="C368" s="21" t="s">
        <v>16</v>
      </c>
      <c r="D368" s="20" t="s">
        <v>166</v>
      </c>
      <c r="E368" s="20" t="s">
        <v>32</v>
      </c>
      <c r="F368" s="20" t="s">
        <v>33</v>
      </c>
      <c r="G368" s="22">
        <v>0.0</v>
      </c>
      <c r="H368" s="23">
        <v>579108.27</v>
      </c>
      <c r="I368" s="24">
        <v>132939.02</v>
      </c>
      <c r="J368" s="24">
        <v>3209399.55</v>
      </c>
      <c r="K368" s="24">
        <v>861743.96</v>
      </c>
      <c r="L368" s="24">
        <v>4783190.8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20" t="s">
        <v>165</v>
      </c>
      <c r="B369" s="20" t="str">
        <f t="shared" si="1"/>
        <v>05</v>
      </c>
      <c r="C369" s="21" t="s">
        <v>16</v>
      </c>
      <c r="D369" s="20" t="s">
        <v>166</v>
      </c>
      <c r="E369" s="20" t="s">
        <v>34</v>
      </c>
      <c r="F369" s="20" t="s">
        <v>35</v>
      </c>
      <c r="G369" s="22">
        <v>0.0</v>
      </c>
      <c r="H369" s="23">
        <v>4272.71</v>
      </c>
      <c r="I369" s="24">
        <v>980.84</v>
      </c>
      <c r="J369" s="24">
        <v>23679.23</v>
      </c>
      <c r="K369" s="24">
        <v>6358.02</v>
      </c>
      <c r="L369" s="24">
        <v>35290.8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20" t="s">
        <v>165</v>
      </c>
      <c r="B370" s="20" t="str">
        <f t="shared" si="1"/>
        <v>05</v>
      </c>
      <c r="C370" s="21" t="s">
        <v>16</v>
      </c>
      <c r="D370" s="20" t="s">
        <v>166</v>
      </c>
      <c r="E370" s="20" t="s">
        <v>36</v>
      </c>
      <c r="F370" s="20" t="s">
        <v>37</v>
      </c>
      <c r="G370" s="22">
        <v>0.0</v>
      </c>
      <c r="H370" s="23">
        <v>363704.59</v>
      </c>
      <c r="I370" s="24">
        <v>83491.35</v>
      </c>
      <c r="J370" s="24">
        <v>2015639.23</v>
      </c>
      <c r="K370" s="24">
        <v>541211.81</v>
      </c>
      <c r="L370" s="24">
        <v>3004046.98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20" t="s">
        <v>165</v>
      </c>
      <c r="B371" s="20" t="str">
        <f t="shared" si="1"/>
        <v>05</v>
      </c>
      <c r="C371" s="21" t="s">
        <v>16</v>
      </c>
      <c r="D371" s="20" t="s">
        <v>166</v>
      </c>
      <c r="E371" s="20" t="s">
        <v>38</v>
      </c>
      <c r="F371" s="20" t="s">
        <v>39</v>
      </c>
      <c r="G371" s="22">
        <v>0.0</v>
      </c>
      <c r="H371" s="23">
        <v>801374.69</v>
      </c>
      <c r="I371" s="24">
        <v>183962.08</v>
      </c>
      <c r="J371" s="24">
        <v>4441192.91</v>
      </c>
      <c r="K371" s="24">
        <v>1192488.22</v>
      </c>
      <c r="L371" s="24">
        <v>6619017.899999999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20" t="s">
        <v>165</v>
      </c>
      <c r="B372" s="20" t="str">
        <f t="shared" si="1"/>
        <v>05</v>
      </c>
      <c r="C372" s="21" t="s">
        <v>16</v>
      </c>
      <c r="D372" s="20" t="s">
        <v>166</v>
      </c>
      <c r="E372" s="20" t="s">
        <v>40</v>
      </c>
      <c r="F372" s="20" t="s">
        <v>41</v>
      </c>
      <c r="G372" s="22">
        <v>0.0</v>
      </c>
      <c r="H372" s="23">
        <v>2093132.16</v>
      </c>
      <c r="I372" s="24">
        <v>480495.52</v>
      </c>
      <c r="J372" s="24">
        <v>1.160007154E7</v>
      </c>
      <c r="K372" s="24">
        <v>3114692.16</v>
      </c>
      <c r="L372" s="24">
        <v>1.728839138E7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20" t="s">
        <v>165</v>
      </c>
      <c r="B373" s="20" t="str">
        <f t="shared" si="1"/>
        <v>05</v>
      </c>
      <c r="C373" s="21" t="s">
        <v>16</v>
      </c>
      <c r="D373" s="20" t="s">
        <v>166</v>
      </c>
      <c r="E373" s="20" t="s">
        <v>54</v>
      </c>
      <c r="F373" s="20" t="s">
        <v>55</v>
      </c>
      <c r="G373" s="22">
        <v>0.0</v>
      </c>
      <c r="H373" s="23">
        <v>0.0</v>
      </c>
      <c r="I373" s="24">
        <v>0.0</v>
      </c>
      <c r="J373" s="24">
        <v>0.0</v>
      </c>
      <c r="K373" s="24">
        <v>-49661.99</v>
      </c>
      <c r="L373" s="24">
        <v>-49661.99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20" t="s">
        <v>167</v>
      </c>
      <c r="B374" s="20" t="str">
        <f t="shared" si="1"/>
        <v>05</v>
      </c>
      <c r="C374" s="21" t="s">
        <v>16</v>
      </c>
      <c r="D374" s="20" t="s">
        <v>168</v>
      </c>
      <c r="E374" s="20" t="s">
        <v>18</v>
      </c>
      <c r="F374" s="20" t="s">
        <v>19</v>
      </c>
      <c r="G374" s="22">
        <v>0.0</v>
      </c>
      <c r="H374" s="23">
        <v>1.856506232E7</v>
      </c>
      <c r="I374" s="24">
        <v>5618233.89</v>
      </c>
      <c r="J374" s="24">
        <v>8.1346680908E8</v>
      </c>
      <c r="K374" s="24">
        <v>1.4365134739E8</v>
      </c>
      <c r="L374" s="24">
        <v>9.813014526800001E8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20" t="s">
        <v>167</v>
      </c>
      <c r="B375" s="20" t="str">
        <f t="shared" si="1"/>
        <v>05</v>
      </c>
      <c r="C375" s="21" t="s">
        <v>16</v>
      </c>
      <c r="D375" s="20" t="s">
        <v>168</v>
      </c>
      <c r="E375" s="20" t="s">
        <v>44</v>
      </c>
      <c r="F375" s="20" t="s">
        <v>45</v>
      </c>
      <c r="G375" s="22">
        <v>0.0</v>
      </c>
      <c r="H375" s="23">
        <v>165554.75</v>
      </c>
      <c r="I375" s="24">
        <v>50100.85</v>
      </c>
      <c r="J375" s="24">
        <v>7254125.87</v>
      </c>
      <c r="K375" s="24">
        <v>1281017.18</v>
      </c>
      <c r="L375" s="24">
        <v>8750798.65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20" t="s">
        <v>167</v>
      </c>
      <c r="B376" s="20" t="str">
        <f t="shared" si="1"/>
        <v>05</v>
      </c>
      <c r="C376" s="21" t="s">
        <v>16</v>
      </c>
      <c r="D376" s="20" t="s">
        <v>168</v>
      </c>
      <c r="E376" s="20" t="s">
        <v>30</v>
      </c>
      <c r="F376" s="20" t="s">
        <v>31</v>
      </c>
      <c r="G376" s="22">
        <v>0.0</v>
      </c>
      <c r="H376" s="23">
        <v>232822.65</v>
      </c>
      <c r="I376" s="24">
        <v>70457.73</v>
      </c>
      <c r="J376" s="24">
        <v>1.020160844E7</v>
      </c>
      <c r="K376" s="24">
        <v>1801517.63</v>
      </c>
      <c r="L376" s="24">
        <v>1.230640645E7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20" t="s">
        <v>167</v>
      </c>
      <c r="B377" s="20" t="str">
        <f t="shared" si="1"/>
        <v>05</v>
      </c>
      <c r="C377" s="21" t="s">
        <v>16</v>
      </c>
      <c r="D377" s="20" t="s">
        <v>168</v>
      </c>
      <c r="E377" s="20" t="s">
        <v>40</v>
      </c>
      <c r="F377" s="20" t="s">
        <v>41</v>
      </c>
      <c r="G377" s="22">
        <v>0.0</v>
      </c>
      <c r="H377" s="23">
        <v>80656.28</v>
      </c>
      <c r="I377" s="24">
        <v>24408.53</v>
      </c>
      <c r="J377" s="24">
        <v>3534122.61</v>
      </c>
      <c r="K377" s="24">
        <v>624096.11</v>
      </c>
      <c r="L377" s="24">
        <v>4263283.53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20" t="s">
        <v>169</v>
      </c>
      <c r="B378" s="20" t="str">
        <f t="shared" si="1"/>
        <v>05</v>
      </c>
      <c r="C378" s="21" t="s">
        <v>16</v>
      </c>
      <c r="D378" s="20" t="s">
        <v>170</v>
      </c>
      <c r="E378" s="20" t="s">
        <v>18</v>
      </c>
      <c r="F378" s="20" t="s">
        <v>19</v>
      </c>
      <c r="G378" s="22">
        <v>0.0</v>
      </c>
      <c r="H378" s="23">
        <v>2.949985757E7</v>
      </c>
      <c r="I378" s="24">
        <v>8689019.88</v>
      </c>
      <c r="J378" s="24">
        <v>3.4776583156E8</v>
      </c>
      <c r="K378" s="24">
        <v>3.562339784E7</v>
      </c>
      <c r="L378" s="24">
        <v>4.2157810685E8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20" t="s">
        <v>169</v>
      </c>
      <c r="B379" s="20" t="str">
        <f t="shared" si="1"/>
        <v>05</v>
      </c>
      <c r="C379" s="21" t="s">
        <v>16</v>
      </c>
      <c r="D379" s="20" t="s">
        <v>170</v>
      </c>
      <c r="E379" s="20" t="s">
        <v>44</v>
      </c>
      <c r="F379" s="20" t="s">
        <v>45</v>
      </c>
      <c r="G379" s="22">
        <v>0.0</v>
      </c>
      <c r="H379" s="23">
        <v>1347726.56</v>
      </c>
      <c r="I379" s="24">
        <v>396965.4</v>
      </c>
      <c r="J379" s="24">
        <v>1.588798341E7</v>
      </c>
      <c r="K379" s="24">
        <v>1627485.81</v>
      </c>
      <c r="L379" s="24">
        <v>1.926016118E7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20" t="s">
        <v>169</v>
      </c>
      <c r="B380" s="20" t="str">
        <f t="shared" si="1"/>
        <v>05</v>
      </c>
      <c r="C380" s="21" t="s">
        <v>16</v>
      </c>
      <c r="D380" s="20" t="s">
        <v>170</v>
      </c>
      <c r="E380" s="20" t="s">
        <v>71</v>
      </c>
      <c r="F380" s="20" t="s">
        <v>72</v>
      </c>
      <c r="G380" s="22">
        <v>0.0</v>
      </c>
      <c r="H380" s="23">
        <v>5025016.01</v>
      </c>
      <c r="I380" s="24">
        <v>1480090.67</v>
      </c>
      <c r="J380" s="24">
        <v>5.923855285E7</v>
      </c>
      <c r="K380" s="24">
        <v>6068102.0</v>
      </c>
      <c r="L380" s="24">
        <v>7.181176153E7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20" t="s">
        <v>169</v>
      </c>
      <c r="B381" s="20" t="str">
        <f t="shared" si="1"/>
        <v>05</v>
      </c>
      <c r="C381" s="21" t="s">
        <v>16</v>
      </c>
      <c r="D381" s="20" t="s">
        <v>170</v>
      </c>
      <c r="E381" s="20" t="s">
        <v>20</v>
      </c>
      <c r="F381" s="20" t="s">
        <v>21</v>
      </c>
      <c r="G381" s="22">
        <v>0.0</v>
      </c>
      <c r="H381" s="23">
        <v>2108.25</v>
      </c>
      <c r="I381" s="24">
        <v>620.97</v>
      </c>
      <c r="J381" s="24">
        <v>24853.6</v>
      </c>
      <c r="K381" s="24">
        <v>2545.88</v>
      </c>
      <c r="L381" s="24">
        <v>30128.7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20" t="s">
        <v>169</v>
      </c>
      <c r="B382" s="20" t="str">
        <f t="shared" si="1"/>
        <v>05</v>
      </c>
      <c r="C382" s="21" t="s">
        <v>16</v>
      </c>
      <c r="D382" s="20" t="s">
        <v>170</v>
      </c>
      <c r="E382" s="20" t="s">
        <v>30</v>
      </c>
      <c r="F382" s="20" t="s">
        <v>31</v>
      </c>
      <c r="G382" s="22">
        <v>0.0</v>
      </c>
      <c r="H382" s="23">
        <v>264191.33</v>
      </c>
      <c r="I382" s="24">
        <v>77816.09</v>
      </c>
      <c r="J382" s="24">
        <v>3114479.96</v>
      </c>
      <c r="K382" s="24">
        <v>319031.8</v>
      </c>
      <c r="L382" s="24">
        <v>3775519.1799999997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20" t="s">
        <v>169</v>
      </c>
      <c r="B383" s="20" t="str">
        <f t="shared" si="1"/>
        <v>05</v>
      </c>
      <c r="C383" s="21" t="s">
        <v>16</v>
      </c>
      <c r="D383" s="20" t="s">
        <v>170</v>
      </c>
      <c r="E383" s="20" t="s">
        <v>32</v>
      </c>
      <c r="F383" s="20" t="s">
        <v>33</v>
      </c>
      <c r="G383" s="22">
        <v>0.0</v>
      </c>
      <c r="H383" s="23">
        <v>60646.18</v>
      </c>
      <c r="I383" s="24">
        <v>17863.0</v>
      </c>
      <c r="J383" s="24">
        <v>714941.41</v>
      </c>
      <c r="K383" s="24">
        <v>73235.03</v>
      </c>
      <c r="L383" s="24">
        <v>866685.6200000001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20" t="s">
        <v>169</v>
      </c>
      <c r="B384" s="20" t="str">
        <f t="shared" si="1"/>
        <v>05</v>
      </c>
      <c r="C384" s="21" t="s">
        <v>16</v>
      </c>
      <c r="D384" s="20" t="s">
        <v>170</v>
      </c>
      <c r="E384" s="20" t="s">
        <v>40</v>
      </c>
      <c r="F384" s="20" t="s">
        <v>41</v>
      </c>
      <c r="G384" s="22">
        <v>0.0</v>
      </c>
      <c r="H384" s="23">
        <v>160339.1</v>
      </c>
      <c r="I384" s="24">
        <v>47226.99</v>
      </c>
      <c r="J384" s="24">
        <v>1890194.21</v>
      </c>
      <c r="K384" s="24">
        <v>193622.07</v>
      </c>
      <c r="L384" s="24">
        <v>2291382.3699999996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20" t="s">
        <v>171</v>
      </c>
      <c r="B385" s="20" t="str">
        <f t="shared" si="1"/>
        <v>05</v>
      </c>
      <c r="C385" s="21" t="s">
        <v>16</v>
      </c>
      <c r="D385" s="20" t="s">
        <v>172</v>
      </c>
      <c r="E385" s="20" t="s">
        <v>20</v>
      </c>
      <c r="F385" s="20" t="s">
        <v>21</v>
      </c>
      <c r="G385" s="22">
        <v>0.0</v>
      </c>
      <c r="H385" s="23">
        <v>13969.42</v>
      </c>
      <c r="I385" s="24">
        <v>1768.16</v>
      </c>
      <c r="J385" s="24">
        <v>122109.12</v>
      </c>
      <c r="K385" s="24">
        <v>31700.1</v>
      </c>
      <c r="L385" s="24">
        <v>169546.8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20" t="s">
        <v>171</v>
      </c>
      <c r="B386" s="20" t="str">
        <f t="shared" si="1"/>
        <v>05</v>
      </c>
      <c r="C386" s="21" t="s">
        <v>16</v>
      </c>
      <c r="D386" s="20" t="s">
        <v>172</v>
      </c>
      <c r="E386" s="20" t="s">
        <v>30</v>
      </c>
      <c r="F386" s="20" t="s">
        <v>31</v>
      </c>
      <c r="G386" s="22">
        <v>0.0</v>
      </c>
      <c r="H386" s="23">
        <v>158441.38</v>
      </c>
      <c r="I386" s="24">
        <v>20054.45</v>
      </c>
      <c r="J386" s="24">
        <v>1384963.12</v>
      </c>
      <c r="K386" s="24">
        <v>359542.84</v>
      </c>
      <c r="L386" s="24">
        <v>1923001.7900000003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20" t="s">
        <v>171</v>
      </c>
      <c r="B387" s="20" t="str">
        <f t="shared" si="1"/>
        <v>05</v>
      </c>
      <c r="C387" s="21" t="s">
        <v>16</v>
      </c>
      <c r="D387" s="20" t="s">
        <v>172</v>
      </c>
      <c r="E387" s="20" t="s">
        <v>32</v>
      </c>
      <c r="F387" s="20" t="s">
        <v>33</v>
      </c>
      <c r="G387" s="22">
        <v>0.0</v>
      </c>
      <c r="H387" s="23">
        <v>248638.52</v>
      </c>
      <c r="I387" s="24">
        <v>31471.0</v>
      </c>
      <c r="J387" s="24">
        <v>2173391.65</v>
      </c>
      <c r="K387" s="24">
        <v>564222.53</v>
      </c>
      <c r="L387" s="24">
        <v>3017723.7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20" t="s">
        <v>171</v>
      </c>
      <c r="B388" s="20" t="str">
        <f t="shared" si="1"/>
        <v>05</v>
      </c>
      <c r="C388" s="21" t="s">
        <v>16</v>
      </c>
      <c r="D388" s="20" t="s">
        <v>172</v>
      </c>
      <c r="E388" s="20" t="s">
        <v>40</v>
      </c>
      <c r="F388" s="20" t="s">
        <v>41</v>
      </c>
      <c r="G388" s="22">
        <v>0.0</v>
      </c>
      <c r="H388" s="23">
        <v>104124.98</v>
      </c>
      <c r="I388" s="24">
        <v>13179.44</v>
      </c>
      <c r="J388" s="24">
        <v>910174.21</v>
      </c>
      <c r="K388" s="24">
        <v>236285.44</v>
      </c>
      <c r="L388" s="24">
        <v>1263764.07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20" t="s">
        <v>171</v>
      </c>
      <c r="B389" s="20" t="str">
        <f t="shared" si="1"/>
        <v>05</v>
      </c>
      <c r="C389" s="21" t="s">
        <v>16</v>
      </c>
      <c r="D389" s="20" t="s">
        <v>172</v>
      </c>
      <c r="E389" s="20" t="s">
        <v>46</v>
      </c>
      <c r="F389" s="20" t="s">
        <v>47</v>
      </c>
      <c r="G389" s="22">
        <v>0.0</v>
      </c>
      <c r="H389" s="23">
        <v>3.19454987E7</v>
      </c>
      <c r="I389" s="24">
        <v>4043447.95</v>
      </c>
      <c r="J389" s="24">
        <v>2.792410499E8</v>
      </c>
      <c r="K389" s="24">
        <v>7.249226934E7</v>
      </c>
      <c r="L389" s="24">
        <v>3.8772226589E8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20" t="s">
        <v>173</v>
      </c>
      <c r="B390" s="20" t="str">
        <f t="shared" si="1"/>
        <v>05</v>
      </c>
      <c r="C390" s="21" t="s">
        <v>16</v>
      </c>
      <c r="D390" s="20" t="s">
        <v>174</v>
      </c>
      <c r="E390" s="20" t="s">
        <v>18</v>
      </c>
      <c r="F390" s="20" t="s">
        <v>19</v>
      </c>
      <c r="G390" s="22">
        <v>0.0</v>
      </c>
      <c r="H390" s="23">
        <v>1.497812728E7</v>
      </c>
      <c r="I390" s="24">
        <v>6256571.04</v>
      </c>
      <c r="J390" s="24">
        <v>1.5117743761E8</v>
      </c>
      <c r="K390" s="24">
        <v>3.073482491E7</v>
      </c>
      <c r="L390" s="24">
        <v>2.0314696084E8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20" t="s">
        <v>173</v>
      </c>
      <c r="B391" s="20" t="str">
        <f t="shared" si="1"/>
        <v>05</v>
      </c>
      <c r="C391" s="21" t="s">
        <v>16</v>
      </c>
      <c r="D391" s="20" t="s">
        <v>174</v>
      </c>
      <c r="E391" s="20" t="s">
        <v>44</v>
      </c>
      <c r="F391" s="20" t="s">
        <v>45</v>
      </c>
      <c r="G391" s="22">
        <v>0.0</v>
      </c>
      <c r="H391" s="23">
        <v>8578612.23</v>
      </c>
      <c r="I391" s="24">
        <v>3583405.05</v>
      </c>
      <c r="J391" s="24">
        <v>8.658576546E7</v>
      </c>
      <c r="K391" s="24">
        <v>1.76031449E7</v>
      </c>
      <c r="L391" s="24">
        <v>1.1635092763999999E8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20" t="s">
        <v>173</v>
      </c>
      <c r="B392" s="20" t="str">
        <f t="shared" si="1"/>
        <v>05</v>
      </c>
      <c r="C392" s="21" t="s">
        <v>16</v>
      </c>
      <c r="D392" s="20" t="s">
        <v>174</v>
      </c>
      <c r="E392" s="20" t="s">
        <v>20</v>
      </c>
      <c r="F392" s="20" t="s">
        <v>21</v>
      </c>
      <c r="G392" s="22">
        <v>0.0</v>
      </c>
      <c r="H392" s="23">
        <v>3374.78</v>
      </c>
      <c r="I392" s="24">
        <v>1409.69</v>
      </c>
      <c r="J392" s="24">
        <v>34062.32</v>
      </c>
      <c r="K392" s="24">
        <v>6924.97</v>
      </c>
      <c r="L392" s="24">
        <v>45771.76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20" t="s">
        <v>173</v>
      </c>
      <c r="B393" s="20" t="str">
        <f t="shared" si="1"/>
        <v>05</v>
      </c>
      <c r="C393" s="21" t="s">
        <v>16</v>
      </c>
      <c r="D393" s="20" t="s">
        <v>174</v>
      </c>
      <c r="E393" s="20" t="s">
        <v>28</v>
      </c>
      <c r="F393" s="20" t="s">
        <v>29</v>
      </c>
      <c r="G393" s="22">
        <v>0.0</v>
      </c>
      <c r="H393" s="23">
        <v>1418539.34</v>
      </c>
      <c r="I393" s="24">
        <v>592543.51</v>
      </c>
      <c r="J393" s="24">
        <v>1.431762052E7</v>
      </c>
      <c r="K393" s="24">
        <v>2910815.05</v>
      </c>
      <c r="L393" s="24">
        <v>1.9239518419999998E7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20" t="s">
        <v>173</v>
      </c>
      <c r="B394" s="20" t="str">
        <f t="shared" si="1"/>
        <v>05</v>
      </c>
      <c r="C394" s="21" t="s">
        <v>16</v>
      </c>
      <c r="D394" s="20" t="s">
        <v>174</v>
      </c>
      <c r="E394" s="20" t="s">
        <v>30</v>
      </c>
      <c r="F394" s="20" t="s">
        <v>31</v>
      </c>
      <c r="G394" s="22">
        <v>0.0</v>
      </c>
      <c r="H394" s="23">
        <v>233374.35</v>
      </c>
      <c r="I394" s="24">
        <v>97483.69</v>
      </c>
      <c r="J394" s="24">
        <v>2355497.12</v>
      </c>
      <c r="K394" s="24">
        <v>478879.61</v>
      </c>
      <c r="L394" s="24">
        <v>3165234.77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20" t="s">
        <v>173</v>
      </c>
      <c r="B395" s="20" t="str">
        <f t="shared" si="1"/>
        <v>05</v>
      </c>
      <c r="C395" s="21" t="s">
        <v>16</v>
      </c>
      <c r="D395" s="20" t="s">
        <v>174</v>
      </c>
      <c r="E395" s="20" t="s">
        <v>32</v>
      </c>
      <c r="F395" s="20" t="s">
        <v>33</v>
      </c>
      <c r="G395" s="22">
        <v>0.0</v>
      </c>
      <c r="H395" s="23">
        <v>960049.63</v>
      </c>
      <c r="I395" s="24">
        <v>401026.02</v>
      </c>
      <c r="J395" s="24">
        <v>9689985.97</v>
      </c>
      <c r="K395" s="24">
        <v>1970003.11</v>
      </c>
      <c r="L395" s="24">
        <v>1.302106473E7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20" t="s">
        <v>173</v>
      </c>
      <c r="B396" s="20" t="str">
        <f t="shared" si="1"/>
        <v>05</v>
      </c>
      <c r="C396" s="21" t="s">
        <v>16</v>
      </c>
      <c r="D396" s="20" t="s">
        <v>174</v>
      </c>
      <c r="E396" s="20" t="s">
        <v>40</v>
      </c>
      <c r="F396" s="20" t="s">
        <v>41</v>
      </c>
      <c r="G396" s="22">
        <v>0.0</v>
      </c>
      <c r="H396" s="23">
        <v>283700.32</v>
      </c>
      <c r="I396" s="24">
        <v>118505.55</v>
      </c>
      <c r="J396" s="24">
        <v>2863447.96</v>
      </c>
      <c r="K396" s="24">
        <v>582147.53</v>
      </c>
      <c r="L396" s="24">
        <v>3847801.3600000003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20" t="s">
        <v>173</v>
      </c>
      <c r="B397" s="20" t="str">
        <f t="shared" si="1"/>
        <v>05</v>
      </c>
      <c r="C397" s="21" t="s">
        <v>16</v>
      </c>
      <c r="D397" s="20" t="s">
        <v>174</v>
      </c>
      <c r="E397" s="20" t="s">
        <v>54</v>
      </c>
      <c r="F397" s="20" t="s">
        <v>55</v>
      </c>
      <c r="G397" s="22">
        <v>0.0</v>
      </c>
      <c r="H397" s="23">
        <v>1.687504407E7</v>
      </c>
      <c r="I397" s="24">
        <v>7048939.45</v>
      </c>
      <c r="J397" s="24">
        <v>1.7032342404E8</v>
      </c>
      <c r="K397" s="24">
        <v>3.462726116E7</v>
      </c>
      <c r="L397" s="24">
        <v>2.2887466872E8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20" t="s">
        <v>175</v>
      </c>
      <c r="B398" s="20" t="str">
        <f t="shared" si="1"/>
        <v>05</v>
      </c>
      <c r="C398" s="21" t="s">
        <v>16</v>
      </c>
      <c r="D398" s="20" t="s">
        <v>176</v>
      </c>
      <c r="E398" s="20" t="s">
        <v>18</v>
      </c>
      <c r="F398" s="20" t="s">
        <v>19</v>
      </c>
      <c r="G398" s="22">
        <v>0.0</v>
      </c>
      <c r="H398" s="23">
        <v>9.903212287E7</v>
      </c>
      <c r="I398" s="24">
        <v>1929784.97</v>
      </c>
      <c r="J398" s="24">
        <v>3.1556049841E8</v>
      </c>
      <c r="K398" s="24">
        <v>1.876779892E7</v>
      </c>
      <c r="L398" s="24">
        <v>4.3529020517E8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20" t="s">
        <v>175</v>
      </c>
      <c r="B399" s="20" t="str">
        <f t="shared" si="1"/>
        <v>05</v>
      </c>
      <c r="C399" s="21" t="s">
        <v>16</v>
      </c>
      <c r="D399" s="20" t="s">
        <v>176</v>
      </c>
      <c r="E399" s="20" t="s">
        <v>44</v>
      </c>
      <c r="F399" s="20" t="s">
        <v>45</v>
      </c>
      <c r="G399" s="22">
        <v>0.0</v>
      </c>
      <c r="H399" s="23">
        <v>2.81150545E7</v>
      </c>
      <c r="I399" s="24">
        <v>547862.74</v>
      </c>
      <c r="J399" s="24">
        <v>8.958709916E7</v>
      </c>
      <c r="K399" s="24">
        <v>5328146.81</v>
      </c>
      <c r="L399" s="24">
        <v>1.2357816321E8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20" t="s">
        <v>175</v>
      </c>
      <c r="B400" s="20" t="str">
        <f t="shared" si="1"/>
        <v>05</v>
      </c>
      <c r="C400" s="21" t="s">
        <v>16</v>
      </c>
      <c r="D400" s="20" t="s">
        <v>176</v>
      </c>
      <c r="E400" s="20" t="s">
        <v>28</v>
      </c>
      <c r="F400" s="20" t="s">
        <v>29</v>
      </c>
      <c r="G400" s="22">
        <v>0.0</v>
      </c>
      <c r="H400" s="23">
        <v>4863980.02</v>
      </c>
      <c r="I400" s="24">
        <v>94781.73</v>
      </c>
      <c r="J400" s="24">
        <v>1.549880901E7</v>
      </c>
      <c r="K400" s="24">
        <v>921783.72</v>
      </c>
      <c r="L400" s="24">
        <v>2.1379354479999997E7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20" t="s">
        <v>175</v>
      </c>
      <c r="B401" s="20" t="str">
        <f t="shared" si="1"/>
        <v>05</v>
      </c>
      <c r="C401" s="21" t="s">
        <v>16</v>
      </c>
      <c r="D401" s="20" t="s">
        <v>176</v>
      </c>
      <c r="E401" s="20" t="s">
        <v>32</v>
      </c>
      <c r="F401" s="20" t="s">
        <v>33</v>
      </c>
      <c r="G401" s="22">
        <v>0.0</v>
      </c>
      <c r="H401" s="23">
        <v>159652.62</v>
      </c>
      <c r="I401" s="24">
        <v>3111.06</v>
      </c>
      <c r="J401" s="24">
        <v>508724.45</v>
      </c>
      <c r="K401" s="24">
        <v>30256.13</v>
      </c>
      <c r="L401" s="24">
        <v>701744.26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20" t="s">
        <v>175</v>
      </c>
      <c r="B402" s="20" t="str">
        <f t="shared" si="1"/>
        <v>05</v>
      </c>
      <c r="C402" s="21" t="s">
        <v>16</v>
      </c>
      <c r="D402" s="20" t="s">
        <v>176</v>
      </c>
      <c r="E402" s="20" t="s">
        <v>40</v>
      </c>
      <c r="F402" s="20" t="s">
        <v>41</v>
      </c>
      <c r="G402" s="22">
        <v>0.0</v>
      </c>
      <c r="H402" s="23">
        <v>1014524.99</v>
      </c>
      <c r="I402" s="24">
        <v>19769.5</v>
      </c>
      <c r="J402" s="24">
        <v>3232728.97</v>
      </c>
      <c r="K402" s="24">
        <v>192264.9</v>
      </c>
      <c r="L402" s="24">
        <v>4459288.36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20" t="s">
        <v>177</v>
      </c>
      <c r="B403" s="20" t="str">
        <f t="shared" si="1"/>
        <v>05</v>
      </c>
      <c r="C403" s="21" t="s">
        <v>16</v>
      </c>
      <c r="D403" s="20" t="s">
        <v>178</v>
      </c>
      <c r="E403" s="20" t="s">
        <v>18</v>
      </c>
      <c r="F403" s="20" t="s">
        <v>19</v>
      </c>
      <c r="G403" s="22">
        <v>0.0</v>
      </c>
      <c r="H403" s="23">
        <v>2.499233593E7</v>
      </c>
      <c r="I403" s="24">
        <v>6436909.42</v>
      </c>
      <c r="J403" s="24">
        <v>1.901342233E8</v>
      </c>
      <c r="K403" s="24">
        <v>0.0</v>
      </c>
      <c r="L403" s="24">
        <v>2.2156346865E8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20" t="s">
        <v>177</v>
      </c>
      <c r="B404" s="20" t="str">
        <f t="shared" si="1"/>
        <v>05</v>
      </c>
      <c r="C404" s="21" t="s">
        <v>16</v>
      </c>
      <c r="D404" s="20" t="s">
        <v>178</v>
      </c>
      <c r="E404" s="20" t="s">
        <v>30</v>
      </c>
      <c r="F404" s="20" t="s">
        <v>31</v>
      </c>
      <c r="G404" s="22">
        <v>0.0</v>
      </c>
      <c r="H404" s="23">
        <v>359861.07</v>
      </c>
      <c r="I404" s="24">
        <v>92684.14</v>
      </c>
      <c r="J404" s="24">
        <v>2737715.49</v>
      </c>
      <c r="K404" s="24">
        <v>0.0</v>
      </c>
      <c r="L404" s="24">
        <v>3190260.7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20" t="s">
        <v>177</v>
      </c>
      <c r="B405" s="20" t="str">
        <f t="shared" si="1"/>
        <v>05</v>
      </c>
      <c r="C405" s="21" t="s">
        <v>16</v>
      </c>
      <c r="D405" s="20" t="s">
        <v>178</v>
      </c>
      <c r="E405" s="20" t="s">
        <v>32</v>
      </c>
      <c r="F405" s="20" t="s">
        <v>33</v>
      </c>
      <c r="G405" s="22">
        <v>0.0</v>
      </c>
      <c r="H405" s="23">
        <v>244681.4</v>
      </c>
      <c r="I405" s="24">
        <v>63019.0</v>
      </c>
      <c r="J405" s="24">
        <v>1861463.0</v>
      </c>
      <c r="K405" s="24">
        <v>0.0</v>
      </c>
      <c r="L405" s="24">
        <v>2169163.4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20" t="s">
        <v>177</v>
      </c>
      <c r="B406" s="20" t="str">
        <f t="shared" si="1"/>
        <v>05</v>
      </c>
      <c r="C406" s="21" t="s">
        <v>16</v>
      </c>
      <c r="D406" s="20" t="s">
        <v>178</v>
      </c>
      <c r="E406" s="20" t="s">
        <v>40</v>
      </c>
      <c r="F406" s="20" t="s">
        <v>41</v>
      </c>
      <c r="G406" s="22">
        <v>0.0</v>
      </c>
      <c r="H406" s="23">
        <v>366521.88</v>
      </c>
      <c r="I406" s="24">
        <v>94399.67</v>
      </c>
      <c r="J406" s="24">
        <v>2788388.96</v>
      </c>
      <c r="K406" s="24">
        <v>0.0</v>
      </c>
      <c r="L406" s="24">
        <v>3249310.51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20" t="s">
        <v>177</v>
      </c>
      <c r="B407" s="20" t="str">
        <f t="shared" si="1"/>
        <v>05</v>
      </c>
      <c r="C407" s="21" t="s">
        <v>16</v>
      </c>
      <c r="D407" s="20" t="s">
        <v>178</v>
      </c>
      <c r="E407" s="20" t="s">
        <v>179</v>
      </c>
      <c r="F407" s="20" t="s">
        <v>180</v>
      </c>
      <c r="G407" s="22">
        <v>0.0</v>
      </c>
      <c r="H407" s="23">
        <v>1730.78</v>
      </c>
      <c r="I407" s="24">
        <v>445.77</v>
      </c>
      <c r="J407" s="24">
        <v>13167.25</v>
      </c>
      <c r="K407" s="24">
        <v>0.0</v>
      </c>
      <c r="L407" s="24">
        <v>15343.8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20" t="s">
        <v>181</v>
      </c>
      <c r="B408" s="20" t="str">
        <f t="shared" si="1"/>
        <v>05</v>
      </c>
      <c r="C408" s="21" t="s">
        <v>16</v>
      </c>
      <c r="D408" s="20" t="s">
        <v>182</v>
      </c>
      <c r="E408" s="20" t="s">
        <v>18</v>
      </c>
      <c r="F408" s="20" t="s">
        <v>19</v>
      </c>
      <c r="G408" s="22">
        <v>0.0</v>
      </c>
      <c r="H408" s="23">
        <v>7189712.09</v>
      </c>
      <c r="I408" s="24">
        <v>8535550.63</v>
      </c>
      <c r="J408" s="24">
        <v>2.3423328371E8</v>
      </c>
      <c r="K408" s="24">
        <v>3.346686443E7</v>
      </c>
      <c r="L408" s="24">
        <v>2.8342541086E8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20" t="s">
        <v>181</v>
      </c>
      <c r="B409" s="20" t="str">
        <f t="shared" si="1"/>
        <v>05</v>
      </c>
      <c r="C409" s="21" t="s">
        <v>16</v>
      </c>
      <c r="D409" s="20" t="s">
        <v>182</v>
      </c>
      <c r="E409" s="20" t="s">
        <v>44</v>
      </c>
      <c r="F409" s="20" t="s">
        <v>45</v>
      </c>
      <c r="G409" s="22">
        <v>0.0</v>
      </c>
      <c r="H409" s="23">
        <v>3964024.81</v>
      </c>
      <c r="I409" s="24">
        <v>4706048.59</v>
      </c>
      <c r="J409" s="24">
        <v>1.2914377323E8</v>
      </c>
      <c r="K409" s="24">
        <v>1.845184887E7</v>
      </c>
      <c r="L409" s="24">
        <v>1.562656955E8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20" t="s">
        <v>181</v>
      </c>
      <c r="B410" s="20" t="str">
        <f t="shared" si="1"/>
        <v>05</v>
      </c>
      <c r="C410" s="21" t="s">
        <v>16</v>
      </c>
      <c r="D410" s="20" t="s">
        <v>182</v>
      </c>
      <c r="E410" s="20" t="s">
        <v>22</v>
      </c>
      <c r="F410" s="20" t="s">
        <v>23</v>
      </c>
      <c r="G410" s="22">
        <v>0.0</v>
      </c>
      <c r="H410" s="23">
        <v>30426.84</v>
      </c>
      <c r="I410" s="24">
        <v>36122.43</v>
      </c>
      <c r="J410" s="24">
        <v>991274.66</v>
      </c>
      <c r="K410" s="24">
        <v>141631.69</v>
      </c>
      <c r="L410" s="24">
        <v>1199455.6199999999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20" t="s">
        <v>181</v>
      </c>
      <c r="B411" s="20" t="str">
        <f t="shared" si="1"/>
        <v>05</v>
      </c>
      <c r="C411" s="21" t="s">
        <v>16</v>
      </c>
      <c r="D411" s="20" t="s">
        <v>182</v>
      </c>
      <c r="E411" s="20" t="s">
        <v>28</v>
      </c>
      <c r="F411" s="20" t="s">
        <v>29</v>
      </c>
      <c r="G411" s="22">
        <v>0.0</v>
      </c>
      <c r="H411" s="23">
        <v>63364.44</v>
      </c>
      <c r="I411" s="24">
        <v>75225.59</v>
      </c>
      <c r="J411" s="24">
        <v>2064346.91</v>
      </c>
      <c r="K411" s="24">
        <v>294950.47</v>
      </c>
      <c r="L411" s="24">
        <v>2497887.41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20" t="s">
        <v>181</v>
      </c>
      <c r="B412" s="20" t="str">
        <f t="shared" si="1"/>
        <v>05</v>
      </c>
      <c r="C412" s="21" t="s">
        <v>16</v>
      </c>
      <c r="D412" s="20" t="s">
        <v>182</v>
      </c>
      <c r="E412" s="20" t="s">
        <v>30</v>
      </c>
      <c r="F412" s="20" t="s">
        <v>31</v>
      </c>
      <c r="G412" s="22">
        <v>0.0</v>
      </c>
      <c r="H412" s="23">
        <v>55152.94</v>
      </c>
      <c r="I412" s="24">
        <v>65477.0</v>
      </c>
      <c r="J412" s="24">
        <v>1796825.16</v>
      </c>
      <c r="K412" s="24">
        <v>256727.41</v>
      </c>
      <c r="L412" s="24">
        <v>2174182.51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20" t="s">
        <v>181</v>
      </c>
      <c r="B413" s="20" t="str">
        <f t="shared" si="1"/>
        <v>05</v>
      </c>
      <c r="C413" s="21" t="s">
        <v>16</v>
      </c>
      <c r="D413" s="20" t="s">
        <v>182</v>
      </c>
      <c r="E413" s="20" t="s">
        <v>32</v>
      </c>
      <c r="F413" s="20" t="s">
        <v>33</v>
      </c>
      <c r="G413" s="22">
        <v>0.0</v>
      </c>
      <c r="H413" s="23">
        <v>167266.64</v>
      </c>
      <c r="I413" s="24">
        <v>198577.2</v>
      </c>
      <c r="J413" s="24">
        <v>5449371.91</v>
      </c>
      <c r="K413" s="24">
        <v>778597.25</v>
      </c>
      <c r="L413" s="24">
        <v>6593813.0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20" t="s">
        <v>181</v>
      </c>
      <c r="B414" s="20" t="str">
        <f t="shared" si="1"/>
        <v>05</v>
      </c>
      <c r="C414" s="21" t="s">
        <v>16</v>
      </c>
      <c r="D414" s="20" t="s">
        <v>182</v>
      </c>
      <c r="E414" s="20" t="s">
        <v>40</v>
      </c>
      <c r="F414" s="20" t="s">
        <v>41</v>
      </c>
      <c r="G414" s="22">
        <v>0.0</v>
      </c>
      <c r="H414" s="23">
        <v>48829.24</v>
      </c>
      <c r="I414" s="24">
        <v>57969.56</v>
      </c>
      <c r="J414" s="24">
        <v>1590805.42</v>
      </c>
      <c r="K414" s="24">
        <v>227291.65</v>
      </c>
      <c r="L414" s="24">
        <v>1924895.8699999999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20" t="s">
        <v>183</v>
      </c>
      <c r="B415" s="20" t="str">
        <f t="shared" si="1"/>
        <v>05</v>
      </c>
      <c r="C415" s="21" t="s">
        <v>16</v>
      </c>
      <c r="D415" s="20" t="s">
        <v>184</v>
      </c>
      <c r="E415" s="20" t="s">
        <v>18</v>
      </c>
      <c r="F415" s="20" t="s">
        <v>19</v>
      </c>
      <c r="G415" s="22">
        <v>0.0</v>
      </c>
      <c r="H415" s="23">
        <v>4.436221045E7</v>
      </c>
      <c r="I415" s="24">
        <v>2399607.97</v>
      </c>
      <c r="J415" s="24">
        <v>2.4356484909E8</v>
      </c>
      <c r="K415" s="24">
        <v>4691140.65</v>
      </c>
      <c r="L415" s="24">
        <v>2.9501780815999997E8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20" t="s">
        <v>183</v>
      </c>
      <c r="B416" s="20" t="str">
        <f t="shared" si="1"/>
        <v>05</v>
      </c>
      <c r="C416" s="21" t="s">
        <v>16</v>
      </c>
      <c r="D416" s="20" t="s">
        <v>184</v>
      </c>
      <c r="E416" s="20" t="s">
        <v>44</v>
      </c>
      <c r="F416" s="20" t="s">
        <v>45</v>
      </c>
      <c r="G416" s="22">
        <v>0.0</v>
      </c>
      <c r="H416" s="23">
        <v>1.217916078E7</v>
      </c>
      <c r="I416" s="24">
        <v>658786.18</v>
      </c>
      <c r="J416" s="24">
        <v>6.686807144E7</v>
      </c>
      <c r="K416" s="24">
        <v>1287901.47</v>
      </c>
      <c r="L416" s="24">
        <v>8.099391986999999E7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20" t="s">
        <v>183</v>
      </c>
      <c r="B417" s="20" t="str">
        <f t="shared" si="1"/>
        <v>05</v>
      </c>
      <c r="C417" s="21" t="s">
        <v>16</v>
      </c>
      <c r="D417" s="20" t="s">
        <v>184</v>
      </c>
      <c r="E417" s="20" t="s">
        <v>30</v>
      </c>
      <c r="F417" s="20" t="s">
        <v>31</v>
      </c>
      <c r="G417" s="22">
        <v>0.0</v>
      </c>
      <c r="H417" s="23">
        <v>961953.57</v>
      </c>
      <c r="I417" s="24">
        <v>52033.28</v>
      </c>
      <c r="J417" s="24">
        <v>5281478.82</v>
      </c>
      <c r="K417" s="24">
        <v>101723.05</v>
      </c>
      <c r="L417" s="24">
        <v>6397188.72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20" t="s">
        <v>183</v>
      </c>
      <c r="B418" s="20" t="str">
        <f t="shared" si="1"/>
        <v>05</v>
      </c>
      <c r="C418" s="21" t="s">
        <v>16</v>
      </c>
      <c r="D418" s="20" t="s">
        <v>184</v>
      </c>
      <c r="E418" s="20" t="s">
        <v>32</v>
      </c>
      <c r="F418" s="20" t="s">
        <v>33</v>
      </c>
      <c r="G418" s="22">
        <v>0.0</v>
      </c>
      <c r="H418" s="23">
        <v>42577.11</v>
      </c>
      <c r="I418" s="24">
        <v>2303.05</v>
      </c>
      <c r="J418" s="24">
        <v>233763.99</v>
      </c>
      <c r="K418" s="24">
        <v>4502.37</v>
      </c>
      <c r="L418" s="24">
        <v>283146.52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20" t="s">
        <v>183</v>
      </c>
      <c r="B419" s="20" t="str">
        <f t="shared" si="1"/>
        <v>05</v>
      </c>
      <c r="C419" s="21" t="s">
        <v>16</v>
      </c>
      <c r="D419" s="20" t="s">
        <v>184</v>
      </c>
      <c r="E419" s="20" t="s">
        <v>40</v>
      </c>
      <c r="F419" s="20" t="s">
        <v>41</v>
      </c>
      <c r="G419" s="22">
        <v>0.0</v>
      </c>
      <c r="H419" s="23">
        <v>32011.09</v>
      </c>
      <c r="I419" s="24">
        <v>1731.52</v>
      </c>
      <c r="J419" s="24">
        <v>175752.66</v>
      </c>
      <c r="K419" s="24">
        <v>3385.06</v>
      </c>
      <c r="L419" s="24">
        <v>212880.33000000002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20" t="s">
        <v>185</v>
      </c>
      <c r="B420" s="20" t="str">
        <f t="shared" si="1"/>
        <v>05</v>
      </c>
      <c r="C420" s="21" t="s">
        <v>16</v>
      </c>
      <c r="D420" s="20" t="s">
        <v>186</v>
      </c>
      <c r="E420" s="20" t="s">
        <v>18</v>
      </c>
      <c r="F420" s="20" t="s">
        <v>19</v>
      </c>
      <c r="G420" s="22">
        <v>0.0</v>
      </c>
      <c r="H420" s="23">
        <v>5.368173399E7</v>
      </c>
      <c r="I420" s="24">
        <v>4401026.58</v>
      </c>
      <c r="J420" s="24">
        <v>2.561973531E8</v>
      </c>
      <c r="K420" s="24">
        <v>0.0</v>
      </c>
      <c r="L420" s="24">
        <v>3.1428011367E8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20" t="s">
        <v>185</v>
      </c>
      <c r="B421" s="20" t="str">
        <f t="shared" si="1"/>
        <v>05</v>
      </c>
      <c r="C421" s="21" t="s">
        <v>16</v>
      </c>
      <c r="D421" s="20" t="s">
        <v>186</v>
      </c>
      <c r="E421" s="20" t="s">
        <v>44</v>
      </c>
      <c r="F421" s="20" t="s">
        <v>45</v>
      </c>
      <c r="G421" s="22">
        <v>0.0</v>
      </c>
      <c r="H421" s="23">
        <v>260132.86</v>
      </c>
      <c r="I421" s="24">
        <v>21326.65</v>
      </c>
      <c r="J421" s="24">
        <v>1241490.26</v>
      </c>
      <c r="K421" s="24">
        <v>0.0</v>
      </c>
      <c r="L421" s="24">
        <v>1522949.77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20" t="s">
        <v>185</v>
      </c>
      <c r="B422" s="20" t="str">
        <f t="shared" si="1"/>
        <v>05</v>
      </c>
      <c r="C422" s="21" t="s">
        <v>16</v>
      </c>
      <c r="D422" s="20" t="s">
        <v>186</v>
      </c>
      <c r="E422" s="20" t="s">
        <v>30</v>
      </c>
      <c r="F422" s="20" t="s">
        <v>31</v>
      </c>
      <c r="G422" s="22">
        <v>0.0</v>
      </c>
      <c r="H422" s="23">
        <v>1077708.2</v>
      </c>
      <c r="I422" s="24">
        <v>88354.49</v>
      </c>
      <c r="J422" s="24">
        <v>5143388.0</v>
      </c>
      <c r="K422" s="24">
        <v>0.0</v>
      </c>
      <c r="L422" s="24">
        <v>6309450.6899999995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20" t="s">
        <v>185</v>
      </c>
      <c r="B423" s="20" t="str">
        <f t="shared" si="1"/>
        <v>05</v>
      </c>
      <c r="C423" s="21" t="s">
        <v>16</v>
      </c>
      <c r="D423" s="20" t="s">
        <v>186</v>
      </c>
      <c r="E423" s="20" t="s">
        <v>32</v>
      </c>
      <c r="F423" s="20" t="s">
        <v>33</v>
      </c>
      <c r="G423" s="22">
        <v>0.0</v>
      </c>
      <c r="H423" s="23">
        <v>329491.59</v>
      </c>
      <c r="I423" s="24">
        <v>27012.94</v>
      </c>
      <c r="J423" s="24">
        <v>1572506.46</v>
      </c>
      <c r="K423" s="24">
        <v>0.0</v>
      </c>
      <c r="L423" s="24">
        <v>1929010.99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20" t="s">
        <v>185</v>
      </c>
      <c r="B424" s="20" t="str">
        <f t="shared" si="1"/>
        <v>05</v>
      </c>
      <c r="C424" s="21" t="s">
        <v>16</v>
      </c>
      <c r="D424" s="20" t="s">
        <v>186</v>
      </c>
      <c r="E424" s="20" t="s">
        <v>40</v>
      </c>
      <c r="F424" s="20" t="s">
        <v>41</v>
      </c>
      <c r="G424" s="22">
        <v>0.0</v>
      </c>
      <c r="H424" s="23">
        <v>588474.84</v>
      </c>
      <c r="I424" s="24">
        <v>48245.34</v>
      </c>
      <c r="J424" s="24">
        <v>2808510.18</v>
      </c>
      <c r="K424" s="24">
        <v>0.0</v>
      </c>
      <c r="L424" s="24">
        <v>3445230.3600000003</v>
      </c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20" t="s">
        <v>187</v>
      </c>
      <c r="B425" s="20" t="str">
        <f t="shared" si="1"/>
        <v>05</v>
      </c>
      <c r="C425" s="21" t="s">
        <v>16</v>
      </c>
      <c r="D425" s="20" t="s">
        <v>188</v>
      </c>
      <c r="E425" s="20" t="s">
        <v>44</v>
      </c>
      <c r="F425" s="20" t="s">
        <v>45</v>
      </c>
      <c r="G425" s="22">
        <v>0.0</v>
      </c>
      <c r="H425" s="23">
        <v>8.14507453E7</v>
      </c>
      <c r="I425" s="24">
        <v>3.608522181E7</v>
      </c>
      <c r="J425" s="24">
        <v>6.6052737924E8</v>
      </c>
      <c r="K425" s="24">
        <v>3.471848137E7</v>
      </c>
      <c r="L425" s="24">
        <v>8.1278182772E8</v>
      </c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20" t="s">
        <v>187</v>
      </c>
      <c r="B426" s="20" t="str">
        <f t="shared" si="1"/>
        <v>05</v>
      </c>
      <c r="C426" s="21" t="s">
        <v>16</v>
      </c>
      <c r="D426" s="20" t="s">
        <v>188</v>
      </c>
      <c r="E426" s="20" t="s">
        <v>22</v>
      </c>
      <c r="F426" s="20" t="s">
        <v>23</v>
      </c>
      <c r="G426" s="22">
        <v>0.0</v>
      </c>
      <c r="H426" s="23">
        <v>52729.95</v>
      </c>
      <c r="I426" s="24">
        <v>23361.01</v>
      </c>
      <c r="J426" s="24">
        <v>427615.19</v>
      </c>
      <c r="K426" s="24">
        <v>22476.21</v>
      </c>
      <c r="L426" s="24">
        <v>526182.36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20" t="s">
        <v>187</v>
      </c>
      <c r="B427" s="20" t="str">
        <f t="shared" si="1"/>
        <v>05</v>
      </c>
      <c r="C427" s="21" t="s">
        <v>16</v>
      </c>
      <c r="D427" s="20" t="s">
        <v>188</v>
      </c>
      <c r="E427" s="20" t="s">
        <v>28</v>
      </c>
      <c r="F427" s="20" t="s">
        <v>29</v>
      </c>
      <c r="G427" s="22">
        <v>0.0</v>
      </c>
      <c r="H427" s="23">
        <v>935163.74</v>
      </c>
      <c r="I427" s="24">
        <v>414306.72</v>
      </c>
      <c r="J427" s="24">
        <v>7583739.73</v>
      </c>
      <c r="K427" s="24">
        <v>398614.7</v>
      </c>
      <c r="L427" s="24">
        <v>9331824.89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20" t="s">
        <v>187</v>
      </c>
      <c r="B428" s="20" t="str">
        <f t="shared" si="1"/>
        <v>05</v>
      </c>
      <c r="C428" s="21" t="s">
        <v>16</v>
      </c>
      <c r="D428" s="20" t="s">
        <v>188</v>
      </c>
      <c r="E428" s="20" t="s">
        <v>30</v>
      </c>
      <c r="F428" s="20" t="s">
        <v>31</v>
      </c>
      <c r="G428" s="22">
        <v>0.0</v>
      </c>
      <c r="H428" s="23">
        <v>735328.61</v>
      </c>
      <c r="I428" s="24">
        <v>325773.52</v>
      </c>
      <c r="J428" s="24">
        <v>5963170.48</v>
      </c>
      <c r="K428" s="24">
        <v>313434.73</v>
      </c>
      <c r="L428" s="24">
        <v>7337707.34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20" t="s">
        <v>187</v>
      </c>
      <c r="B429" s="20" t="str">
        <f t="shared" si="1"/>
        <v>05</v>
      </c>
      <c r="C429" s="21" t="s">
        <v>16</v>
      </c>
      <c r="D429" s="20" t="s">
        <v>188</v>
      </c>
      <c r="E429" s="20" t="s">
        <v>32</v>
      </c>
      <c r="F429" s="20" t="s">
        <v>33</v>
      </c>
      <c r="G429" s="22">
        <v>0.0</v>
      </c>
      <c r="H429" s="23">
        <v>788910.5</v>
      </c>
      <c r="I429" s="24">
        <v>349511.97</v>
      </c>
      <c r="J429" s="24">
        <v>6397694.52</v>
      </c>
      <c r="K429" s="24">
        <v>336274.08</v>
      </c>
      <c r="L429" s="24">
        <v>7872391.069999999</v>
      </c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20" t="s">
        <v>187</v>
      </c>
      <c r="B430" s="20" t="str">
        <f t="shared" si="1"/>
        <v>05</v>
      </c>
      <c r="C430" s="21" t="s">
        <v>16</v>
      </c>
      <c r="D430" s="20" t="s">
        <v>188</v>
      </c>
      <c r="E430" s="20" t="s">
        <v>40</v>
      </c>
      <c r="F430" s="20" t="s">
        <v>41</v>
      </c>
      <c r="G430" s="22">
        <v>0.0</v>
      </c>
      <c r="H430" s="23">
        <v>476672.9</v>
      </c>
      <c r="I430" s="24">
        <v>211180.97</v>
      </c>
      <c r="J430" s="24">
        <v>3865593.84</v>
      </c>
      <c r="K430" s="24">
        <v>203182.41</v>
      </c>
      <c r="L430" s="24">
        <v>4756630.12</v>
      </c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20" t="s">
        <v>189</v>
      </c>
      <c r="B431" s="20" t="str">
        <f t="shared" si="1"/>
        <v>05</v>
      </c>
      <c r="C431" s="21" t="s">
        <v>16</v>
      </c>
      <c r="D431" s="20" t="s">
        <v>190</v>
      </c>
      <c r="E431" s="20" t="s">
        <v>44</v>
      </c>
      <c r="F431" s="20" t="s">
        <v>45</v>
      </c>
      <c r="G431" s="22">
        <v>0.0</v>
      </c>
      <c r="H431" s="23">
        <v>1.995924355E7</v>
      </c>
      <c r="I431" s="24">
        <v>2298431.9</v>
      </c>
      <c r="J431" s="24">
        <v>1.9697030219E8</v>
      </c>
      <c r="K431" s="24">
        <v>3.36393733E7</v>
      </c>
      <c r="L431" s="24">
        <v>2.5286735094E8</v>
      </c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20" t="s">
        <v>189</v>
      </c>
      <c r="B432" s="20" t="str">
        <f t="shared" si="1"/>
        <v>05</v>
      </c>
      <c r="C432" s="21" t="s">
        <v>16</v>
      </c>
      <c r="D432" s="20" t="s">
        <v>190</v>
      </c>
      <c r="E432" s="20" t="s">
        <v>30</v>
      </c>
      <c r="F432" s="20" t="s">
        <v>31</v>
      </c>
      <c r="G432" s="22">
        <v>0.0</v>
      </c>
      <c r="H432" s="23">
        <v>278126.45</v>
      </c>
      <c r="I432" s="24">
        <v>32028.0</v>
      </c>
      <c r="J432" s="24">
        <v>2744725.75</v>
      </c>
      <c r="K432" s="24">
        <v>468755.2</v>
      </c>
      <c r="L432" s="24">
        <v>3523635.4000000004</v>
      </c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20" t="s">
        <v>189</v>
      </c>
      <c r="B433" s="20" t="str">
        <f t="shared" si="1"/>
        <v>05</v>
      </c>
      <c r="C433" s="21" t="s">
        <v>16</v>
      </c>
      <c r="D433" s="20" t="s">
        <v>190</v>
      </c>
      <c r="E433" s="20" t="s">
        <v>40</v>
      </c>
      <c r="F433" s="20" t="s">
        <v>41</v>
      </c>
      <c r="G433" s="22">
        <v>0.0</v>
      </c>
      <c r="H433" s="23">
        <v>114923.0</v>
      </c>
      <c r="I433" s="24">
        <v>13234.1</v>
      </c>
      <c r="J433" s="24">
        <v>1134132.06</v>
      </c>
      <c r="K433" s="24">
        <v>193691.6</v>
      </c>
      <c r="L433" s="24">
        <v>1455980.7600000002</v>
      </c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20" t="s">
        <v>191</v>
      </c>
      <c r="B434" s="20" t="str">
        <f t="shared" si="1"/>
        <v>05</v>
      </c>
      <c r="C434" s="21" t="s">
        <v>16</v>
      </c>
      <c r="D434" s="20" t="s">
        <v>192</v>
      </c>
      <c r="E434" s="20" t="s">
        <v>18</v>
      </c>
      <c r="F434" s="20" t="s">
        <v>19</v>
      </c>
      <c r="G434" s="22">
        <v>0.0</v>
      </c>
      <c r="H434" s="23">
        <v>5443583.71</v>
      </c>
      <c r="I434" s="24">
        <v>563292.54</v>
      </c>
      <c r="J434" s="24">
        <v>9.12244809E7</v>
      </c>
      <c r="K434" s="24">
        <v>3770957.21</v>
      </c>
      <c r="L434" s="24">
        <v>1.0100231436E8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20" t="s">
        <v>191</v>
      </c>
      <c r="B435" s="20" t="str">
        <f t="shared" si="1"/>
        <v>05</v>
      </c>
      <c r="C435" s="21" t="s">
        <v>16</v>
      </c>
      <c r="D435" s="20" t="s">
        <v>192</v>
      </c>
      <c r="E435" s="20" t="s">
        <v>71</v>
      </c>
      <c r="F435" s="20" t="s">
        <v>72</v>
      </c>
      <c r="G435" s="22">
        <v>0.0</v>
      </c>
      <c r="H435" s="23">
        <v>3757180.05</v>
      </c>
      <c r="I435" s="24">
        <v>388786.43</v>
      </c>
      <c r="J435" s="24">
        <v>6.296344801E7</v>
      </c>
      <c r="K435" s="24">
        <v>2602727.54</v>
      </c>
      <c r="L435" s="24">
        <v>6.971214203E7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20" t="s">
        <v>191</v>
      </c>
      <c r="B436" s="20" t="str">
        <f t="shared" si="1"/>
        <v>05</v>
      </c>
      <c r="C436" s="21" t="s">
        <v>16</v>
      </c>
      <c r="D436" s="20" t="s">
        <v>192</v>
      </c>
      <c r="E436" s="20" t="s">
        <v>32</v>
      </c>
      <c r="F436" s="20" t="s">
        <v>33</v>
      </c>
      <c r="G436" s="22">
        <v>0.0</v>
      </c>
      <c r="H436" s="23">
        <v>76054.78</v>
      </c>
      <c r="I436" s="24">
        <v>7870.02</v>
      </c>
      <c r="J436" s="24">
        <v>1274538.68</v>
      </c>
      <c r="K436" s="24">
        <v>52685.76</v>
      </c>
      <c r="L436" s="24">
        <v>1411149.24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20" t="s">
        <v>191</v>
      </c>
      <c r="B437" s="20" t="str">
        <f t="shared" si="1"/>
        <v>05</v>
      </c>
      <c r="C437" s="21" t="s">
        <v>16</v>
      </c>
      <c r="D437" s="20" t="s">
        <v>192</v>
      </c>
      <c r="E437" s="20" t="s">
        <v>40</v>
      </c>
      <c r="F437" s="20" t="s">
        <v>41</v>
      </c>
      <c r="G437" s="22">
        <v>0.0</v>
      </c>
      <c r="H437" s="23">
        <v>104408.46</v>
      </c>
      <c r="I437" s="24">
        <v>10804.01</v>
      </c>
      <c r="J437" s="24">
        <v>1749694.41</v>
      </c>
      <c r="K437" s="24">
        <v>72327.33</v>
      </c>
      <c r="L437" s="24">
        <v>1937234.21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20" t="s">
        <v>193</v>
      </c>
      <c r="B438" s="20" t="str">
        <f t="shared" si="1"/>
        <v>05</v>
      </c>
      <c r="C438" s="21" t="s">
        <v>16</v>
      </c>
      <c r="D438" s="20" t="s">
        <v>194</v>
      </c>
      <c r="E438" s="20" t="s">
        <v>18</v>
      </c>
      <c r="F438" s="20" t="s">
        <v>19</v>
      </c>
      <c r="G438" s="22">
        <v>0.0</v>
      </c>
      <c r="H438" s="23">
        <v>4.582074782E7</v>
      </c>
      <c r="I438" s="24">
        <v>3213251.74</v>
      </c>
      <c r="J438" s="24">
        <v>5.5702368619E8</v>
      </c>
      <c r="K438" s="24">
        <v>6514446.55</v>
      </c>
      <c r="L438" s="24">
        <v>6.125721323E8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20" t="s">
        <v>193</v>
      </c>
      <c r="B439" s="20" t="str">
        <f t="shared" si="1"/>
        <v>05</v>
      </c>
      <c r="C439" s="21" t="s">
        <v>16</v>
      </c>
      <c r="D439" s="20" t="s">
        <v>194</v>
      </c>
      <c r="E439" s="20" t="s">
        <v>44</v>
      </c>
      <c r="F439" s="20" t="s">
        <v>45</v>
      </c>
      <c r="G439" s="22">
        <v>0.0</v>
      </c>
      <c r="H439" s="23">
        <v>4995309.37</v>
      </c>
      <c r="I439" s="24">
        <v>350303.9</v>
      </c>
      <c r="J439" s="24">
        <v>6.072588886E7</v>
      </c>
      <c r="K439" s="24">
        <v>710195.21</v>
      </c>
      <c r="L439" s="24">
        <v>6.678169734E7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20" t="s">
        <v>193</v>
      </c>
      <c r="B440" s="20" t="str">
        <f t="shared" si="1"/>
        <v>05</v>
      </c>
      <c r="C440" s="21" t="s">
        <v>16</v>
      </c>
      <c r="D440" s="20" t="s">
        <v>194</v>
      </c>
      <c r="E440" s="20" t="s">
        <v>71</v>
      </c>
      <c r="F440" s="20" t="s">
        <v>72</v>
      </c>
      <c r="G440" s="22">
        <v>0.0</v>
      </c>
      <c r="H440" s="23">
        <v>7335078.93</v>
      </c>
      <c r="I440" s="24">
        <v>514383.9</v>
      </c>
      <c r="J440" s="24">
        <v>8.916948976E7</v>
      </c>
      <c r="K440" s="24">
        <v>1042845.91</v>
      </c>
      <c r="L440" s="24">
        <v>9.80617985E7</v>
      </c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20" t="s">
        <v>193</v>
      </c>
      <c r="B441" s="20" t="str">
        <f t="shared" si="1"/>
        <v>05</v>
      </c>
      <c r="C441" s="21" t="s">
        <v>16</v>
      </c>
      <c r="D441" s="20" t="s">
        <v>194</v>
      </c>
      <c r="E441" s="20" t="s">
        <v>30</v>
      </c>
      <c r="F441" s="20" t="s">
        <v>31</v>
      </c>
      <c r="G441" s="22">
        <v>0.0</v>
      </c>
      <c r="H441" s="23">
        <v>563516.26</v>
      </c>
      <c r="I441" s="24">
        <v>39517.46</v>
      </c>
      <c r="J441" s="24">
        <v>6850431.71</v>
      </c>
      <c r="K441" s="24">
        <v>80116.47</v>
      </c>
      <c r="L441" s="24">
        <v>7533581.899999999</v>
      </c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20" t="s">
        <v>193</v>
      </c>
      <c r="B442" s="20" t="str">
        <f t="shared" si="1"/>
        <v>05</v>
      </c>
      <c r="C442" s="21" t="s">
        <v>16</v>
      </c>
      <c r="D442" s="20" t="s">
        <v>194</v>
      </c>
      <c r="E442" s="20" t="s">
        <v>32</v>
      </c>
      <c r="F442" s="20" t="s">
        <v>33</v>
      </c>
      <c r="G442" s="22">
        <v>0.0</v>
      </c>
      <c r="H442" s="23">
        <v>131376.34</v>
      </c>
      <c r="I442" s="24">
        <v>9212.97</v>
      </c>
      <c r="J442" s="24">
        <v>1597087.21</v>
      </c>
      <c r="K442" s="24">
        <v>18678.09</v>
      </c>
      <c r="L442" s="24">
        <v>1756354.61</v>
      </c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20" t="s">
        <v>193</v>
      </c>
      <c r="B443" s="20" t="str">
        <f t="shared" si="1"/>
        <v>05</v>
      </c>
      <c r="C443" s="21" t="s">
        <v>16</v>
      </c>
      <c r="D443" s="20" t="s">
        <v>194</v>
      </c>
      <c r="E443" s="20" t="s">
        <v>40</v>
      </c>
      <c r="F443" s="20" t="s">
        <v>41</v>
      </c>
      <c r="G443" s="22">
        <v>0.0</v>
      </c>
      <c r="H443" s="23">
        <v>166913.17</v>
      </c>
      <c r="I443" s="24">
        <v>11705.05</v>
      </c>
      <c r="J443" s="24">
        <v>2029093.75</v>
      </c>
      <c r="K443" s="24">
        <v>23730.45</v>
      </c>
      <c r="L443" s="24">
        <v>2231442.4200000004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20" t="s">
        <v>193</v>
      </c>
      <c r="B444" s="20" t="str">
        <f t="shared" si="1"/>
        <v>05</v>
      </c>
      <c r="C444" s="21" t="s">
        <v>16</v>
      </c>
      <c r="D444" s="20" t="s">
        <v>194</v>
      </c>
      <c r="E444" s="20" t="s">
        <v>75</v>
      </c>
      <c r="F444" s="20" t="s">
        <v>76</v>
      </c>
      <c r="G444" s="22">
        <v>0.0</v>
      </c>
      <c r="H444" s="23">
        <v>2334935.11</v>
      </c>
      <c r="I444" s="24">
        <v>163740.98</v>
      </c>
      <c r="J444" s="24">
        <v>2.838483052E7</v>
      </c>
      <c r="K444" s="24">
        <v>331963.37</v>
      </c>
      <c r="L444" s="24">
        <v>3.121546998E7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20" t="s">
        <v>195</v>
      </c>
      <c r="B445" s="20" t="str">
        <f t="shared" si="1"/>
        <v>05</v>
      </c>
      <c r="C445" s="21" t="s">
        <v>16</v>
      </c>
      <c r="D445" s="20" t="s">
        <v>196</v>
      </c>
      <c r="E445" s="20" t="s">
        <v>18</v>
      </c>
      <c r="F445" s="20" t="s">
        <v>19</v>
      </c>
      <c r="G445" s="22">
        <v>0.0</v>
      </c>
      <c r="H445" s="23">
        <v>4.504278681E7</v>
      </c>
      <c r="I445" s="24">
        <v>2092002.95</v>
      </c>
      <c r="J445" s="24">
        <v>3.6022481648E8</v>
      </c>
      <c r="K445" s="24">
        <v>1.858458391E7</v>
      </c>
      <c r="L445" s="24">
        <v>4.2594419015000004E8</v>
      </c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20" t="s">
        <v>195</v>
      </c>
      <c r="B446" s="20" t="str">
        <f t="shared" si="1"/>
        <v>05</v>
      </c>
      <c r="C446" s="21" t="s">
        <v>16</v>
      </c>
      <c r="D446" s="20" t="s">
        <v>196</v>
      </c>
      <c r="E446" s="20" t="s">
        <v>30</v>
      </c>
      <c r="F446" s="20" t="s">
        <v>31</v>
      </c>
      <c r="G446" s="22">
        <v>0.0</v>
      </c>
      <c r="H446" s="23">
        <v>369036.3</v>
      </c>
      <c r="I446" s="24">
        <v>17139.81</v>
      </c>
      <c r="J446" s="24">
        <v>2951327.85</v>
      </c>
      <c r="K446" s="24">
        <v>152263.8</v>
      </c>
      <c r="L446" s="24">
        <v>3489767.76</v>
      </c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20" t="s">
        <v>195</v>
      </c>
      <c r="B447" s="20" t="str">
        <f t="shared" si="1"/>
        <v>05</v>
      </c>
      <c r="C447" s="21" t="s">
        <v>16</v>
      </c>
      <c r="D447" s="20" t="s">
        <v>196</v>
      </c>
      <c r="E447" s="20" t="s">
        <v>40</v>
      </c>
      <c r="F447" s="20" t="s">
        <v>41</v>
      </c>
      <c r="G447" s="22">
        <v>0.0</v>
      </c>
      <c r="H447" s="23">
        <v>353728.31</v>
      </c>
      <c r="I447" s="24">
        <v>16428.84</v>
      </c>
      <c r="J447" s="24">
        <v>2828903.93</v>
      </c>
      <c r="K447" s="24">
        <v>145947.75</v>
      </c>
      <c r="L447" s="24">
        <v>3345008.83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20" t="s">
        <v>195</v>
      </c>
      <c r="B448" s="20" t="str">
        <f t="shared" si="1"/>
        <v>05</v>
      </c>
      <c r="C448" s="21" t="s">
        <v>16</v>
      </c>
      <c r="D448" s="20" t="s">
        <v>196</v>
      </c>
      <c r="E448" s="20" t="s">
        <v>54</v>
      </c>
      <c r="F448" s="20" t="s">
        <v>55</v>
      </c>
      <c r="G448" s="22">
        <v>0.0</v>
      </c>
      <c r="H448" s="23">
        <v>2104162.58</v>
      </c>
      <c r="I448" s="24">
        <v>97727.4</v>
      </c>
      <c r="J448" s="24">
        <v>1.682781274E7</v>
      </c>
      <c r="K448" s="24">
        <v>868174.22</v>
      </c>
      <c r="L448" s="24">
        <v>1.9897876939999998E7</v>
      </c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20" t="s">
        <v>197</v>
      </c>
      <c r="B449" s="20" t="str">
        <f t="shared" si="1"/>
        <v>05</v>
      </c>
      <c r="C449" s="21" t="s">
        <v>16</v>
      </c>
      <c r="D449" s="20" t="s">
        <v>198</v>
      </c>
      <c r="E449" s="20" t="s">
        <v>18</v>
      </c>
      <c r="F449" s="20" t="s">
        <v>19</v>
      </c>
      <c r="G449" s="22">
        <v>0.0</v>
      </c>
      <c r="H449" s="23">
        <v>9.580271401E7</v>
      </c>
      <c r="I449" s="24">
        <v>5011813.78</v>
      </c>
      <c r="J449" s="24">
        <v>8.0016166034E8</v>
      </c>
      <c r="K449" s="24">
        <v>0.0</v>
      </c>
      <c r="L449" s="24">
        <v>9.0097618813E8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20" t="s">
        <v>197</v>
      </c>
      <c r="B450" s="20" t="str">
        <f t="shared" si="1"/>
        <v>05</v>
      </c>
      <c r="C450" s="21" t="s">
        <v>16</v>
      </c>
      <c r="D450" s="20" t="s">
        <v>198</v>
      </c>
      <c r="E450" s="20" t="s">
        <v>44</v>
      </c>
      <c r="F450" s="20" t="s">
        <v>45</v>
      </c>
      <c r="G450" s="22">
        <v>0.0</v>
      </c>
      <c r="H450" s="23">
        <v>9107726.01</v>
      </c>
      <c r="I450" s="24">
        <v>476460.68</v>
      </c>
      <c r="J450" s="24">
        <v>7.606938111E7</v>
      </c>
      <c r="K450" s="24">
        <v>0.0</v>
      </c>
      <c r="L450" s="24">
        <v>8.56535678E7</v>
      </c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20" t="s">
        <v>197</v>
      </c>
      <c r="B451" s="20" t="str">
        <f t="shared" si="1"/>
        <v>05</v>
      </c>
      <c r="C451" s="21" t="s">
        <v>16</v>
      </c>
      <c r="D451" s="20" t="s">
        <v>198</v>
      </c>
      <c r="E451" s="20" t="s">
        <v>71</v>
      </c>
      <c r="F451" s="20" t="s">
        <v>72</v>
      </c>
      <c r="G451" s="22">
        <v>0.0</v>
      </c>
      <c r="H451" s="23">
        <v>1.205423594E7</v>
      </c>
      <c r="I451" s="24">
        <v>630604.12</v>
      </c>
      <c r="J451" s="24">
        <v>1.0067916704E8</v>
      </c>
      <c r="K451" s="24">
        <v>0.0</v>
      </c>
      <c r="L451" s="24">
        <v>1.1336400710000001E8</v>
      </c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20" t="s">
        <v>197</v>
      </c>
      <c r="B452" s="20" t="str">
        <f t="shared" si="1"/>
        <v>05</v>
      </c>
      <c r="C452" s="21" t="s">
        <v>16</v>
      </c>
      <c r="D452" s="20" t="s">
        <v>198</v>
      </c>
      <c r="E452" s="20" t="s">
        <v>30</v>
      </c>
      <c r="F452" s="20" t="s">
        <v>31</v>
      </c>
      <c r="G452" s="22">
        <v>0.0</v>
      </c>
      <c r="H452" s="23">
        <v>547224.31</v>
      </c>
      <c r="I452" s="24">
        <v>28627.44</v>
      </c>
      <c r="J452" s="24">
        <v>4570516.79</v>
      </c>
      <c r="K452" s="24">
        <v>0.0</v>
      </c>
      <c r="L452" s="24">
        <v>5146368.54</v>
      </c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20" t="s">
        <v>197</v>
      </c>
      <c r="B453" s="20" t="str">
        <f t="shared" si="1"/>
        <v>05</v>
      </c>
      <c r="C453" s="21" t="s">
        <v>16</v>
      </c>
      <c r="D453" s="20" t="s">
        <v>198</v>
      </c>
      <c r="E453" s="20" t="s">
        <v>32</v>
      </c>
      <c r="F453" s="20" t="s">
        <v>33</v>
      </c>
      <c r="G453" s="22">
        <v>0.0</v>
      </c>
      <c r="H453" s="23">
        <v>1535221.91</v>
      </c>
      <c r="I453" s="24">
        <v>80313.45</v>
      </c>
      <c r="J453" s="24">
        <v>1.282245212E7</v>
      </c>
      <c r="K453" s="24">
        <v>0.0</v>
      </c>
      <c r="L453" s="24">
        <v>1.4437987479999999E7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20" t="s">
        <v>197</v>
      </c>
      <c r="B454" s="20" t="str">
        <f t="shared" si="1"/>
        <v>05</v>
      </c>
      <c r="C454" s="21" t="s">
        <v>16</v>
      </c>
      <c r="D454" s="20" t="s">
        <v>198</v>
      </c>
      <c r="E454" s="20" t="s">
        <v>40</v>
      </c>
      <c r="F454" s="20" t="s">
        <v>41</v>
      </c>
      <c r="G454" s="22">
        <v>0.0</v>
      </c>
      <c r="H454" s="23">
        <v>353656.45</v>
      </c>
      <c r="I454" s="24">
        <v>18501.15</v>
      </c>
      <c r="J454" s="24">
        <v>2953802.87</v>
      </c>
      <c r="K454" s="24">
        <v>0.0</v>
      </c>
      <c r="L454" s="24">
        <v>3325960.47</v>
      </c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20" t="s">
        <v>197</v>
      </c>
      <c r="B455" s="20" t="str">
        <f t="shared" si="1"/>
        <v>05</v>
      </c>
      <c r="C455" s="21" t="s">
        <v>16</v>
      </c>
      <c r="D455" s="20" t="s">
        <v>198</v>
      </c>
      <c r="E455" s="20" t="s">
        <v>75</v>
      </c>
      <c r="F455" s="20" t="s">
        <v>76</v>
      </c>
      <c r="G455" s="22">
        <v>0.0</v>
      </c>
      <c r="H455" s="23">
        <v>1.2023491177E8</v>
      </c>
      <c r="I455" s="24">
        <v>6289957.38</v>
      </c>
      <c r="J455" s="24">
        <v>1.00422381173E9</v>
      </c>
      <c r="K455" s="24">
        <v>0.0</v>
      </c>
      <c r="L455" s="24">
        <v>1.13074868088E9</v>
      </c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20" t="s">
        <v>199</v>
      </c>
      <c r="B456" s="20" t="str">
        <f t="shared" si="1"/>
        <v>05</v>
      </c>
      <c r="C456" s="21" t="s">
        <v>16</v>
      </c>
      <c r="D456" s="20" t="s">
        <v>200</v>
      </c>
      <c r="E456" s="20" t="s">
        <v>44</v>
      </c>
      <c r="F456" s="20" t="s">
        <v>45</v>
      </c>
      <c r="G456" s="22">
        <v>0.0</v>
      </c>
      <c r="H456" s="23">
        <v>1.921718002E7</v>
      </c>
      <c r="I456" s="24">
        <v>1921409.74</v>
      </c>
      <c r="J456" s="24">
        <v>3.3560893009E8</v>
      </c>
      <c r="K456" s="24">
        <v>4.24040791E7</v>
      </c>
      <c r="L456" s="24">
        <v>3.9915159895E8</v>
      </c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20" t="s">
        <v>199</v>
      </c>
      <c r="B457" s="20" t="str">
        <f t="shared" si="1"/>
        <v>05</v>
      </c>
      <c r="C457" s="21" t="s">
        <v>16</v>
      </c>
      <c r="D457" s="20" t="s">
        <v>200</v>
      </c>
      <c r="E457" s="20" t="s">
        <v>30</v>
      </c>
      <c r="F457" s="20" t="s">
        <v>31</v>
      </c>
      <c r="G457" s="22">
        <v>0.0</v>
      </c>
      <c r="H457" s="23">
        <v>819900.8</v>
      </c>
      <c r="I457" s="24">
        <v>81976.93</v>
      </c>
      <c r="J457" s="24">
        <v>1.431875178E7</v>
      </c>
      <c r="K457" s="24">
        <v>1809169.63</v>
      </c>
      <c r="L457" s="24">
        <v>1.702979914E7</v>
      </c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20" t="s">
        <v>199</v>
      </c>
      <c r="B458" s="20" t="str">
        <f t="shared" si="1"/>
        <v>05</v>
      </c>
      <c r="C458" s="21" t="s">
        <v>16</v>
      </c>
      <c r="D458" s="20" t="s">
        <v>200</v>
      </c>
      <c r="E458" s="20" t="s">
        <v>32</v>
      </c>
      <c r="F458" s="20" t="s">
        <v>33</v>
      </c>
      <c r="G458" s="22">
        <v>0.0</v>
      </c>
      <c r="H458" s="23">
        <v>12790.7</v>
      </c>
      <c r="I458" s="24">
        <v>1278.86</v>
      </c>
      <c r="J458" s="24">
        <v>223376.78</v>
      </c>
      <c r="K458" s="24">
        <v>28223.58</v>
      </c>
      <c r="L458" s="24">
        <v>265669.92</v>
      </c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20" t="s">
        <v>199</v>
      </c>
      <c r="B459" s="20" t="str">
        <f t="shared" si="1"/>
        <v>05</v>
      </c>
      <c r="C459" s="21" t="s">
        <v>16</v>
      </c>
      <c r="D459" s="20" t="s">
        <v>200</v>
      </c>
      <c r="E459" s="20" t="s">
        <v>40</v>
      </c>
      <c r="F459" s="20" t="s">
        <v>41</v>
      </c>
      <c r="G459" s="22">
        <v>0.0</v>
      </c>
      <c r="H459" s="23">
        <v>90618.93</v>
      </c>
      <c r="I459" s="24">
        <v>9060.44</v>
      </c>
      <c r="J459" s="24">
        <v>1582569.41</v>
      </c>
      <c r="K459" s="24">
        <v>199957.13</v>
      </c>
      <c r="L459" s="24">
        <v>1882205.9099999997</v>
      </c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20" t="s">
        <v>199</v>
      </c>
      <c r="B460" s="20" t="str">
        <f t="shared" si="1"/>
        <v>05</v>
      </c>
      <c r="C460" s="21" t="s">
        <v>16</v>
      </c>
      <c r="D460" s="20" t="s">
        <v>200</v>
      </c>
      <c r="E460" s="20" t="s">
        <v>75</v>
      </c>
      <c r="F460" s="20" t="s">
        <v>76</v>
      </c>
      <c r="G460" s="22">
        <v>0.0</v>
      </c>
      <c r="H460" s="23">
        <v>806947.17</v>
      </c>
      <c r="I460" s="24">
        <v>80681.77</v>
      </c>
      <c r="J460" s="24">
        <v>1.409252951E7</v>
      </c>
      <c r="K460" s="24">
        <v>1780586.52</v>
      </c>
      <c r="L460" s="24">
        <v>1.6760744969999999E7</v>
      </c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20" t="s">
        <v>199</v>
      </c>
      <c r="B461" s="20" t="str">
        <f t="shared" si="1"/>
        <v>05</v>
      </c>
      <c r="C461" s="21" t="s">
        <v>16</v>
      </c>
      <c r="D461" s="20" t="s">
        <v>200</v>
      </c>
      <c r="E461" s="20" t="s">
        <v>46</v>
      </c>
      <c r="F461" s="20" t="s">
        <v>47</v>
      </c>
      <c r="G461" s="22">
        <v>0.0</v>
      </c>
      <c r="H461" s="23">
        <v>3.458559038E7</v>
      </c>
      <c r="I461" s="24">
        <v>3458004.26</v>
      </c>
      <c r="J461" s="24">
        <v>6.0400292743E8</v>
      </c>
      <c r="K461" s="24">
        <v>7.631557333E7</v>
      </c>
      <c r="L461" s="24">
        <v>7.183620954E8</v>
      </c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20" t="s">
        <v>201</v>
      </c>
      <c r="B462" s="20" t="str">
        <f t="shared" si="1"/>
        <v>05</v>
      </c>
      <c r="C462" s="21" t="s">
        <v>16</v>
      </c>
      <c r="D462" s="20" t="s">
        <v>202</v>
      </c>
      <c r="E462" s="20" t="s">
        <v>18</v>
      </c>
      <c r="F462" s="20" t="s">
        <v>19</v>
      </c>
      <c r="G462" s="22">
        <v>0.0</v>
      </c>
      <c r="H462" s="23">
        <v>1502741.59</v>
      </c>
      <c r="I462" s="24">
        <v>459781.53</v>
      </c>
      <c r="J462" s="24">
        <v>7.859061274E7</v>
      </c>
      <c r="K462" s="24">
        <v>2.146610932E7</v>
      </c>
      <c r="L462" s="24">
        <v>1.0201924518E8</v>
      </c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20" t="s">
        <v>201</v>
      </c>
      <c r="B463" s="20" t="str">
        <f t="shared" si="1"/>
        <v>05</v>
      </c>
      <c r="C463" s="21" t="s">
        <v>16</v>
      </c>
      <c r="D463" s="20" t="s">
        <v>202</v>
      </c>
      <c r="E463" s="20" t="s">
        <v>30</v>
      </c>
      <c r="F463" s="20" t="s">
        <v>31</v>
      </c>
      <c r="G463" s="22">
        <v>0.0</v>
      </c>
      <c r="H463" s="23">
        <v>34974.47</v>
      </c>
      <c r="I463" s="24">
        <v>10700.85</v>
      </c>
      <c r="J463" s="24">
        <v>1829100.03</v>
      </c>
      <c r="K463" s="24">
        <v>499597.34</v>
      </c>
      <c r="L463" s="24">
        <v>2374372.69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20" t="s">
        <v>201</v>
      </c>
      <c r="B464" s="20" t="str">
        <f t="shared" si="1"/>
        <v>05</v>
      </c>
      <c r="C464" s="21" t="s">
        <v>16</v>
      </c>
      <c r="D464" s="20" t="s">
        <v>202</v>
      </c>
      <c r="E464" s="20" t="s">
        <v>32</v>
      </c>
      <c r="F464" s="20" t="s">
        <v>33</v>
      </c>
      <c r="G464" s="22">
        <v>0.0</v>
      </c>
      <c r="H464" s="23">
        <v>2060.55</v>
      </c>
      <c r="I464" s="24">
        <v>630.45</v>
      </c>
      <c r="J464" s="24">
        <v>107763.09</v>
      </c>
      <c r="K464" s="24">
        <v>29434.23</v>
      </c>
      <c r="L464" s="24">
        <v>139888.32</v>
      </c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20" t="s">
        <v>201</v>
      </c>
      <c r="B465" s="20" t="str">
        <f t="shared" si="1"/>
        <v>05</v>
      </c>
      <c r="C465" s="21" t="s">
        <v>16</v>
      </c>
      <c r="D465" s="20" t="s">
        <v>202</v>
      </c>
      <c r="E465" s="20" t="s">
        <v>40</v>
      </c>
      <c r="F465" s="20" t="s">
        <v>41</v>
      </c>
      <c r="G465" s="22">
        <v>0.0</v>
      </c>
      <c r="H465" s="23">
        <v>3883.39</v>
      </c>
      <c r="I465" s="24">
        <v>1188.17</v>
      </c>
      <c r="J465" s="24">
        <v>203094.14</v>
      </c>
      <c r="K465" s="24">
        <v>55472.8</v>
      </c>
      <c r="L465" s="24">
        <v>263638.5</v>
      </c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20" t="s">
        <v>203</v>
      </c>
      <c r="B466" s="20" t="str">
        <f t="shared" si="1"/>
        <v>05</v>
      </c>
      <c r="C466" s="21" t="s">
        <v>16</v>
      </c>
      <c r="D466" s="20" t="s">
        <v>204</v>
      </c>
      <c r="E466" s="20" t="s">
        <v>18</v>
      </c>
      <c r="F466" s="20" t="s">
        <v>19</v>
      </c>
      <c r="G466" s="22">
        <v>0.0</v>
      </c>
      <c r="H466" s="23">
        <v>3.41488056E7</v>
      </c>
      <c r="I466" s="24">
        <v>1.025981052E7</v>
      </c>
      <c r="J466" s="24">
        <v>3.1064394924E8</v>
      </c>
      <c r="K466" s="24">
        <v>3.382922309E7</v>
      </c>
      <c r="L466" s="24">
        <v>3.8888178845000005E8</v>
      </c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20" t="s">
        <v>203</v>
      </c>
      <c r="B467" s="20" t="str">
        <f t="shared" si="1"/>
        <v>05</v>
      </c>
      <c r="C467" s="21" t="s">
        <v>16</v>
      </c>
      <c r="D467" s="20" t="s">
        <v>204</v>
      </c>
      <c r="E467" s="20" t="s">
        <v>22</v>
      </c>
      <c r="F467" s="20" t="s">
        <v>23</v>
      </c>
      <c r="G467" s="22">
        <v>0.0</v>
      </c>
      <c r="H467" s="23">
        <v>63607.38</v>
      </c>
      <c r="I467" s="24">
        <v>19110.47</v>
      </c>
      <c r="J467" s="24">
        <v>578621.96</v>
      </c>
      <c r="K467" s="24">
        <v>63012.11</v>
      </c>
      <c r="L467" s="24">
        <v>724351.9199999999</v>
      </c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20" t="s">
        <v>203</v>
      </c>
      <c r="B468" s="20" t="str">
        <f t="shared" si="1"/>
        <v>05</v>
      </c>
      <c r="C468" s="21" t="s">
        <v>16</v>
      </c>
      <c r="D468" s="20" t="s">
        <v>204</v>
      </c>
      <c r="E468" s="20" t="s">
        <v>30</v>
      </c>
      <c r="F468" s="20" t="s">
        <v>31</v>
      </c>
      <c r="G468" s="22">
        <v>0.0</v>
      </c>
      <c r="H468" s="23">
        <v>545412.75</v>
      </c>
      <c r="I468" s="24">
        <v>163866.09</v>
      </c>
      <c r="J468" s="24">
        <v>4961496.19</v>
      </c>
      <c r="K468" s="24">
        <v>540308.48</v>
      </c>
      <c r="L468" s="24">
        <v>6211083.51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20" t="s">
        <v>203</v>
      </c>
      <c r="B469" s="20" t="str">
        <f t="shared" si="1"/>
        <v>05</v>
      </c>
      <c r="C469" s="21" t="s">
        <v>16</v>
      </c>
      <c r="D469" s="20" t="s">
        <v>204</v>
      </c>
      <c r="E469" s="20" t="s">
        <v>32</v>
      </c>
      <c r="F469" s="20" t="s">
        <v>33</v>
      </c>
      <c r="G469" s="22">
        <v>0.0</v>
      </c>
      <c r="H469" s="23">
        <v>97843.32</v>
      </c>
      <c r="I469" s="24">
        <v>29396.46</v>
      </c>
      <c r="J469" s="24">
        <v>890058.54</v>
      </c>
      <c r="K469" s="24">
        <v>96927.65</v>
      </c>
      <c r="L469" s="24">
        <v>1114225.97</v>
      </c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20" t="s">
        <v>203</v>
      </c>
      <c r="B470" s="20" t="str">
        <f t="shared" si="1"/>
        <v>05</v>
      </c>
      <c r="C470" s="21" t="s">
        <v>16</v>
      </c>
      <c r="D470" s="20" t="s">
        <v>204</v>
      </c>
      <c r="E470" s="20" t="s">
        <v>40</v>
      </c>
      <c r="F470" s="20" t="s">
        <v>41</v>
      </c>
      <c r="G470" s="22">
        <v>0.0</v>
      </c>
      <c r="H470" s="23">
        <v>348059.4</v>
      </c>
      <c r="I470" s="24">
        <v>104572.43</v>
      </c>
      <c r="J470" s="24">
        <v>3166217.52</v>
      </c>
      <c r="K470" s="24">
        <v>344802.07</v>
      </c>
      <c r="L470" s="24">
        <v>3963651.42</v>
      </c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20" t="s">
        <v>203</v>
      </c>
      <c r="B471" s="20" t="str">
        <f t="shared" si="1"/>
        <v>05</v>
      </c>
      <c r="C471" s="21" t="s">
        <v>16</v>
      </c>
      <c r="D471" s="20" t="s">
        <v>204</v>
      </c>
      <c r="E471" s="20" t="s">
        <v>54</v>
      </c>
      <c r="F471" s="20" t="s">
        <v>55</v>
      </c>
      <c r="G471" s="22">
        <v>0.0</v>
      </c>
      <c r="H471" s="23">
        <v>1.726406455E7</v>
      </c>
      <c r="I471" s="24">
        <v>5186888.03</v>
      </c>
      <c r="J471" s="24">
        <v>1.5704728455E8</v>
      </c>
      <c r="K471" s="24">
        <v>1.710249833E7</v>
      </c>
      <c r="L471" s="24">
        <v>1.9660073546000004E8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20" t="s">
        <v>205</v>
      </c>
      <c r="B472" s="20" t="str">
        <f t="shared" si="1"/>
        <v>05</v>
      </c>
      <c r="C472" s="21" t="s">
        <v>16</v>
      </c>
      <c r="D472" s="20" t="s">
        <v>206</v>
      </c>
      <c r="E472" s="20" t="s">
        <v>18</v>
      </c>
      <c r="F472" s="20" t="s">
        <v>19</v>
      </c>
      <c r="G472" s="22">
        <v>0.0</v>
      </c>
      <c r="H472" s="23">
        <v>961326.27</v>
      </c>
      <c r="I472" s="24">
        <v>745995.96</v>
      </c>
      <c r="J472" s="24">
        <v>8.203909726E7</v>
      </c>
      <c r="K472" s="24">
        <v>2.418813558E7</v>
      </c>
      <c r="L472" s="24">
        <v>1.0793455507000001E8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20" t="s">
        <v>205</v>
      </c>
      <c r="B473" s="20" t="str">
        <f t="shared" si="1"/>
        <v>05</v>
      </c>
      <c r="C473" s="21" t="s">
        <v>16</v>
      </c>
      <c r="D473" s="20" t="s">
        <v>206</v>
      </c>
      <c r="E473" s="20" t="s">
        <v>44</v>
      </c>
      <c r="F473" s="20" t="s">
        <v>45</v>
      </c>
      <c r="G473" s="22">
        <v>0.0</v>
      </c>
      <c r="H473" s="23">
        <v>578501.27</v>
      </c>
      <c r="I473" s="24">
        <v>448921.05</v>
      </c>
      <c r="J473" s="24">
        <v>4.936900483E7</v>
      </c>
      <c r="K473" s="24">
        <v>1.455579379E7</v>
      </c>
      <c r="L473" s="24">
        <v>6.495222094E7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20" t="s">
        <v>205</v>
      </c>
      <c r="B474" s="20" t="str">
        <f t="shared" si="1"/>
        <v>05</v>
      </c>
      <c r="C474" s="21" t="s">
        <v>16</v>
      </c>
      <c r="D474" s="20" t="s">
        <v>206</v>
      </c>
      <c r="E474" s="20" t="s">
        <v>30</v>
      </c>
      <c r="F474" s="20" t="s">
        <v>31</v>
      </c>
      <c r="G474" s="22">
        <v>0.0</v>
      </c>
      <c r="H474" s="23">
        <v>65140.33</v>
      </c>
      <c r="I474" s="24">
        <v>50549.35</v>
      </c>
      <c r="J474" s="24">
        <v>5559042.46</v>
      </c>
      <c r="K474" s="24">
        <v>1639009.65</v>
      </c>
      <c r="L474" s="24">
        <v>7313741.789999999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20" t="s">
        <v>205</v>
      </c>
      <c r="B475" s="20" t="str">
        <f t="shared" si="1"/>
        <v>05</v>
      </c>
      <c r="C475" s="21" t="s">
        <v>16</v>
      </c>
      <c r="D475" s="20" t="s">
        <v>206</v>
      </c>
      <c r="E475" s="20" t="s">
        <v>32</v>
      </c>
      <c r="F475" s="20" t="s">
        <v>33</v>
      </c>
      <c r="G475" s="22">
        <v>0.0</v>
      </c>
      <c r="H475" s="23">
        <v>473.47</v>
      </c>
      <c r="I475" s="24">
        <v>367.41</v>
      </c>
      <c r="J475" s="24">
        <v>40405.27</v>
      </c>
      <c r="K475" s="24">
        <v>11912.95</v>
      </c>
      <c r="L475" s="24">
        <v>53159.09999999999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20" t="s">
        <v>205</v>
      </c>
      <c r="B476" s="20" t="str">
        <f t="shared" si="1"/>
        <v>05</v>
      </c>
      <c r="C476" s="21" t="s">
        <v>16</v>
      </c>
      <c r="D476" s="20" t="s">
        <v>206</v>
      </c>
      <c r="E476" s="20" t="s">
        <v>40</v>
      </c>
      <c r="F476" s="20" t="s">
        <v>41</v>
      </c>
      <c r="G476" s="22">
        <v>0.0</v>
      </c>
      <c r="H476" s="23">
        <v>3395.27</v>
      </c>
      <c r="I476" s="24">
        <v>2634.75</v>
      </c>
      <c r="J476" s="24">
        <v>289750.62</v>
      </c>
      <c r="K476" s="24">
        <v>85429.12</v>
      </c>
      <c r="L476" s="24">
        <v>381209.76</v>
      </c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20" t="s">
        <v>205</v>
      </c>
      <c r="B477" s="20" t="str">
        <f t="shared" si="1"/>
        <v>05</v>
      </c>
      <c r="C477" s="21" t="s">
        <v>16</v>
      </c>
      <c r="D477" s="20" t="s">
        <v>206</v>
      </c>
      <c r="E477" s="20" t="s">
        <v>46</v>
      </c>
      <c r="F477" s="20" t="s">
        <v>47</v>
      </c>
      <c r="G477" s="22">
        <v>0.0</v>
      </c>
      <c r="H477" s="23">
        <v>1655337.39</v>
      </c>
      <c r="I477" s="24">
        <v>1284553.48</v>
      </c>
      <c r="J477" s="24">
        <v>1.4126565556E8</v>
      </c>
      <c r="K477" s="24">
        <v>4.16502978E7</v>
      </c>
      <c r="L477" s="24">
        <v>1.8585584423000002E8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20" t="s">
        <v>207</v>
      </c>
      <c r="B478" s="20" t="str">
        <f t="shared" si="1"/>
        <v>05</v>
      </c>
      <c r="C478" s="21" t="s">
        <v>16</v>
      </c>
      <c r="D478" s="20" t="s">
        <v>208</v>
      </c>
      <c r="E478" s="20" t="s">
        <v>18</v>
      </c>
      <c r="F478" s="20" t="s">
        <v>19</v>
      </c>
      <c r="G478" s="22">
        <v>0.0</v>
      </c>
      <c r="H478" s="23">
        <v>4388917.47</v>
      </c>
      <c r="I478" s="24">
        <v>500358.87</v>
      </c>
      <c r="J478" s="24">
        <v>3.842335253E7</v>
      </c>
      <c r="K478" s="24">
        <v>3486215.54</v>
      </c>
      <c r="L478" s="24">
        <v>4.6798844410000004E7</v>
      </c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20" t="s">
        <v>207</v>
      </c>
      <c r="B479" s="20" t="str">
        <f t="shared" si="1"/>
        <v>05</v>
      </c>
      <c r="C479" s="21" t="s">
        <v>16</v>
      </c>
      <c r="D479" s="20" t="s">
        <v>208</v>
      </c>
      <c r="E479" s="20" t="s">
        <v>44</v>
      </c>
      <c r="F479" s="20" t="s">
        <v>45</v>
      </c>
      <c r="G479" s="22">
        <v>0.0</v>
      </c>
      <c r="H479" s="23">
        <v>6431356.63</v>
      </c>
      <c r="I479" s="24">
        <v>733207.3</v>
      </c>
      <c r="J479" s="24">
        <v>5.630415352E7</v>
      </c>
      <c r="K479" s="24">
        <v>5108570.75</v>
      </c>
      <c r="L479" s="24">
        <v>6.85772882E7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20" t="s">
        <v>207</v>
      </c>
      <c r="B480" s="20" t="str">
        <f t="shared" si="1"/>
        <v>05</v>
      </c>
      <c r="C480" s="21" t="s">
        <v>16</v>
      </c>
      <c r="D480" s="20" t="s">
        <v>208</v>
      </c>
      <c r="E480" s="20" t="s">
        <v>20</v>
      </c>
      <c r="F480" s="20" t="s">
        <v>21</v>
      </c>
      <c r="G480" s="22">
        <v>0.0</v>
      </c>
      <c r="H480" s="23">
        <v>4472.42</v>
      </c>
      <c r="I480" s="24">
        <v>509.88</v>
      </c>
      <c r="J480" s="24">
        <v>39154.36</v>
      </c>
      <c r="K480" s="24">
        <v>3552.54</v>
      </c>
      <c r="L480" s="24">
        <v>47689.200000000004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20" t="s">
        <v>207</v>
      </c>
      <c r="B481" s="20" t="str">
        <f t="shared" si="1"/>
        <v>05</v>
      </c>
      <c r="C481" s="21" t="s">
        <v>16</v>
      </c>
      <c r="D481" s="20" t="s">
        <v>208</v>
      </c>
      <c r="E481" s="20" t="s">
        <v>30</v>
      </c>
      <c r="F481" s="20" t="s">
        <v>31</v>
      </c>
      <c r="G481" s="22">
        <v>0.0</v>
      </c>
      <c r="H481" s="23">
        <v>338770.0</v>
      </c>
      <c r="I481" s="24">
        <v>38621.5</v>
      </c>
      <c r="J481" s="24">
        <v>2965806.31</v>
      </c>
      <c r="K481" s="24">
        <v>269092.61</v>
      </c>
      <c r="L481" s="24">
        <v>3612290.42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20" t="s">
        <v>207</v>
      </c>
      <c r="B482" s="20" t="str">
        <f t="shared" si="1"/>
        <v>05</v>
      </c>
      <c r="C482" s="21" t="s">
        <v>16</v>
      </c>
      <c r="D482" s="20" t="s">
        <v>208</v>
      </c>
      <c r="E482" s="20" t="s">
        <v>32</v>
      </c>
      <c r="F482" s="20" t="s">
        <v>33</v>
      </c>
      <c r="G482" s="22">
        <v>0.0</v>
      </c>
      <c r="H482" s="23">
        <v>65333.19</v>
      </c>
      <c r="I482" s="24">
        <v>7448.31</v>
      </c>
      <c r="J482" s="24">
        <v>571967.93</v>
      </c>
      <c r="K482" s="24">
        <v>51895.62</v>
      </c>
      <c r="L482" s="24">
        <v>696645.05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20" t="s">
        <v>207</v>
      </c>
      <c r="B483" s="20" t="str">
        <f t="shared" si="1"/>
        <v>05</v>
      </c>
      <c r="C483" s="21" t="s">
        <v>16</v>
      </c>
      <c r="D483" s="20" t="s">
        <v>208</v>
      </c>
      <c r="E483" s="20" t="s">
        <v>40</v>
      </c>
      <c r="F483" s="20" t="s">
        <v>41</v>
      </c>
      <c r="G483" s="22">
        <v>0.0</v>
      </c>
      <c r="H483" s="23">
        <v>75923.15</v>
      </c>
      <c r="I483" s="24">
        <v>8655.63</v>
      </c>
      <c r="J483" s="24">
        <v>664679.23</v>
      </c>
      <c r="K483" s="24">
        <v>60307.47</v>
      </c>
      <c r="L483" s="24">
        <v>809565.48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20" t="s">
        <v>207</v>
      </c>
      <c r="B484" s="20" t="str">
        <f t="shared" si="1"/>
        <v>05</v>
      </c>
      <c r="C484" s="21" t="s">
        <v>16</v>
      </c>
      <c r="D484" s="20" t="s">
        <v>208</v>
      </c>
      <c r="E484" s="20" t="s">
        <v>46</v>
      </c>
      <c r="F484" s="20" t="s">
        <v>47</v>
      </c>
      <c r="G484" s="22">
        <v>0.0</v>
      </c>
      <c r="H484" s="23">
        <v>1.671623916E7</v>
      </c>
      <c r="I484" s="24">
        <v>1905736.13</v>
      </c>
      <c r="J484" s="24">
        <v>1.4634450407E8</v>
      </c>
      <c r="K484" s="24">
        <v>1.327808349E7</v>
      </c>
      <c r="L484" s="24">
        <v>1.7824456285E8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20" t="s">
        <v>207</v>
      </c>
      <c r="B485" s="20" t="str">
        <f t="shared" si="1"/>
        <v>05</v>
      </c>
      <c r="C485" s="21" t="s">
        <v>16</v>
      </c>
      <c r="D485" s="20" t="s">
        <v>208</v>
      </c>
      <c r="E485" s="20" t="s">
        <v>54</v>
      </c>
      <c r="F485" s="20" t="s">
        <v>55</v>
      </c>
      <c r="G485" s="22">
        <v>0.0</v>
      </c>
      <c r="H485" s="23">
        <v>1220755.98</v>
      </c>
      <c r="I485" s="24">
        <v>139172.38</v>
      </c>
      <c r="J485" s="24">
        <v>1.068726805E7</v>
      </c>
      <c r="K485" s="24">
        <v>969673.85</v>
      </c>
      <c r="L485" s="24">
        <v>1.301687026E7</v>
      </c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20" t="s">
        <v>209</v>
      </c>
      <c r="B486" s="20" t="str">
        <f t="shared" si="1"/>
        <v>05</v>
      </c>
      <c r="C486" s="21" t="s">
        <v>16</v>
      </c>
      <c r="D486" s="20" t="s">
        <v>210</v>
      </c>
      <c r="E486" s="20" t="s">
        <v>18</v>
      </c>
      <c r="F486" s="20" t="s">
        <v>19</v>
      </c>
      <c r="G486" s="22">
        <v>0.0</v>
      </c>
      <c r="H486" s="23">
        <v>1.7860795991E8</v>
      </c>
      <c r="I486" s="24">
        <v>2.393348316E7</v>
      </c>
      <c r="J486" s="24">
        <v>9.2816660854E8</v>
      </c>
      <c r="K486" s="24">
        <v>0.0</v>
      </c>
      <c r="L486" s="24">
        <v>1.13070805161E9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20" t="s">
        <v>209</v>
      </c>
      <c r="B487" s="20" t="str">
        <f t="shared" si="1"/>
        <v>05</v>
      </c>
      <c r="C487" s="21" t="s">
        <v>16</v>
      </c>
      <c r="D487" s="20" t="s">
        <v>210</v>
      </c>
      <c r="E487" s="20" t="s">
        <v>44</v>
      </c>
      <c r="F487" s="20" t="s">
        <v>45</v>
      </c>
      <c r="G487" s="22">
        <v>0.0</v>
      </c>
      <c r="H487" s="23">
        <v>744535.21</v>
      </c>
      <c r="I487" s="24">
        <v>99767.79</v>
      </c>
      <c r="J487" s="24">
        <v>3869103.75</v>
      </c>
      <c r="K487" s="24">
        <v>0.0</v>
      </c>
      <c r="L487" s="24">
        <v>4713406.75</v>
      </c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20" t="s">
        <v>209</v>
      </c>
      <c r="B488" s="20" t="str">
        <f t="shared" si="1"/>
        <v>05</v>
      </c>
      <c r="C488" s="21" t="s">
        <v>16</v>
      </c>
      <c r="D488" s="20" t="s">
        <v>210</v>
      </c>
      <c r="E488" s="20" t="s">
        <v>22</v>
      </c>
      <c r="F488" s="20" t="s">
        <v>23</v>
      </c>
      <c r="G488" s="22">
        <v>0.0</v>
      </c>
      <c r="H488" s="23">
        <v>18758.95</v>
      </c>
      <c r="I488" s="24">
        <v>2513.7</v>
      </c>
      <c r="J488" s="24">
        <v>97484.05</v>
      </c>
      <c r="K488" s="24">
        <v>0.0</v>
      </c>
      <c r="L488" s="24">
        <v>118756.70000000001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20" t="s">
        <v>209</v>
      </c>
      <c r="B489" s="20" t="str">
        <f t="shared" si="1"/>
        <v>05</v>
      </c>
      <c r="C489" s="21" t="s">
        <v>16</v>
      </c>
      <c r="D489" s="20" t="s">
        <v>210</v>
      </c>
      <c r="E489" s="20" t="s">
        <v>30</v>
      </c>
      <c r="F489" s="20" t="s">
        <v>31</v>
      </c>
      <c r="G489" s="22">
        <v>0.0</v>
      </c>
      <c r="H489" s="23">
        <v>1.448852282E7</v>
      </c>
      <c r="I489" s="24">
        <v>1941463.4</v>
      </c>
      <c r="J489" s="24">
        <v>7.529207036E7</v>
      </c>
      <c r="K489" s="24">
        <v>0.0</v>
      </c>
      <c r="L489" s="24">
        <v>9.172205658E7</v>
      </c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20" t="s">
        <v>209</v>
      </c>
      <c r="B490" s="20" t="str">
        <f t="shared" si="1"/>
        <v>05</v>
      </c>
      <c r="C490" s="21" t="s">
        <v>16</v>
      </c>
      <c r="D490" s="20" t="s">
        <v>210</v>
      </c>
      <c r="E490" s="20" t="s">
        <v>32</v>
      </c>
      <c r="F490" s="20" t="s">
        <v>33</v>
      </c>
      <c r="G490" s="22">
        <v>0.0</v>
      </c>
      <c r="H490" s="23">
        <v>1482417.5</v>
      </c>
      <c r="I490" s="24">
        <v>198644.08</v>
      </c>
      <c r="J490" s="24">
        <v>7703634.38</v>
      </c>
      <c r="K490" s="24">
        <v>0.0</v>
      </c>
      <c r="L490" s="24">
        <v>9384695.96</v>
      </c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20" t="s">
        <v>209</v>
      </c>
      <c r="B491" s="20" t="str">
        <f t="shared" si="1"/>
        <v>05</v>
      </c>
      <c r="C491" s="21" t="s">
        <v>16</v>
      </c>
      <c r="D491" s="20" t="s">
        <v>210</v>
      </c>
      <c r="E491" s="20" t="s">
        <v>40</v>
      </c>
      <c r="F491" s="20" t="s">
        <v>41</v>
      </c>
      <c r="G491" s="22">
        <v>0.0</v>
      </c>
      <c r="H491" s="23">
        <v>589196.89</v>
      </c>
      <c r="I491" s="24">
        <v>78952.44</v>
      </c>
      <c r="J491" s="24">
        <v>3061861.73</v>
      </c>
      <c r="K491" s="24">
        <v>0.0</v>
      </c>
      <c r="L491" s="24">
        <v>3730011.06</v>
      </c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20" t="s">
        <v>209</v>
      </c>
      <c r="B492" s="20" t="str">
        <f t="shared" si="1"/>
        <v>05</v>
      </c>
      <c r="C492" s="21" t="s">
        <v>16</v>
      </c>
      <c r="D492" s="20" t="s">
        <v>210</v>
      </c>
      <c r="E492" s="20" t="s">
        <v>75</v>
      </c>
      <c r="F492" s="20" t="s">
        <v>76</v>
      </c>
      <c r="G492" s="22">
        <v>0.0</v>
      </c>
      <c r="H492" s="23">
        <v>2.454379223E7</v>
      </c>
      <c r="I492" s="24">
        <v>3288870.43</v>
      </c>
      <c r="J492" s="24">
        <v>1.2754598619E8</v>
      </c>
      <c r="K492" s="24">
        <v>0.0</v>
      </c>
      <c r="L492" s="24">
        <v>1.5537864885E8</v>
      </c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20" t="s">
        <v>211</v>
      </c>
      <c r="B493" s="20" t="str">
        <f t="shared" si="1"/>
        <v>05</v>
      </c>
      <c r="C493" s="21" t="s">
        <v>16</v>
      </c>
      <c r="D493" s="20" t="s">
        <v>212</v>
      </c>
      <c r="E493" s="20" t="s">
        <v>18</v>
      </c>
      <c r="F493" s="20" t="s">
        <v>19</v>
      </c>
      <c r="G493" s="22">
        <v>0.0</v>
      </c>
      <c r="H493" s="23">
        <v>4.936309805E7</v>
      </c>
      <c r="I493" s="24">
        <v>3127012.5</v>
      </c>
      <c r="J493" s="24">
        <v>2.5785694322E8</v>
      </c>
      <c r="K493" s="24">
        <v>0.0</v>
      </c>
      <c r="L493" s="24">
        <v>3.1034705377E8</v>
      </c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20" t="s">
        <v>211</v>
      </c>
      <c r="B494" s="20" t="str">
        <f t="shared" si="1"/>
        <v>05</v>
      </c>
      <c r="C494" s="21" t="s">
        <v>16</v>
      </c>
      <c r="D494" s="20" t="s">
        <v>212</v>
      </c>
      <c r="E494" s="20" t="s">
        <v>28</v>
      </c>
      <c r="F494" s="20" t="s">
        <v>29</v>
      </c>
      <c r="G494" s="22">
        <v>0.0</v>
      </c>
      <c r="H494" s="23">
        <v>4792.21</v>
      </c>
      <c r="I494" s="24">
        <v>303.57</v>
      </c>
      <c r="J494" s="24">
        <v>25032.92</v>
      </c>
      <c r="K494" s="24">
        <v>0.0</v>
      </c>
      <c r="L494" s="24">
        <v>30128.699999999997</v>
      </c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20" t="s">
        <v>211</v>
      </c>
      <c r="B495" s="20" t="str">
        <f t="shared" si="1"/>
        <v>05</v>
      </c>
      <c r="C495" s="21" t="s">
        <v>16</v>
      </c>
      <c r="D495" s="20" t="s">
        <v>212</v>
      </c>
      <c r="E495" s="20" t="s">
        <v>30</v>
      </c>
      <c r="F495" s="20" t="s">
        <v>31</v>
      </c>
      <c r="G495" s="22">
        <v>0.0</v>
      </c>
      <c r="H495" s="23">
        <v>2329136.34</v>
      </c>
      <c r="I495" s="24">
        <v>147544.19</v>
      </c>
      <c r="J495" s="24">
        <v>1.216665891E7</v>
      </c>
      <c r="K495" s="24">
        <v>0.0</v>
      </c>
      <c r="L495" s="24">
        <v>1.464333944E7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20" t="s">
        <v>211</v>
      </c>
      <c r="B496" s="20" t="str">
        <f t="shared" si="1"/>
        <v>05</v>
      </c>
      <c r="C496" s="21" t="s">
        <v>16</v>
      </c>
      <c r="D496" s="20" t="s">
        <v>212</v>
      </c>
      <c r="E496" s="20" t="s">
        <v>32</v>
      </c>
      <c r="F496" s="20" t="s">
        <v>33</v>
      </c>
      <c r="G496" s="22">
        <v>0.0</v>
      </c>
      <c r="H496" s="23">
        <v>215486.27</v>
      </c>
      <c r="I496" s="24">
        <v>13650.45</v>
      </c>
      <c r="J496" s="24">
        <v>1125630.97</v>
      </c>
      <c r="K496" s="24">
        <v>0.0</v>
      </c>
      <c r="L496" s="24">
        <v>1354767.69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20" t="s">
        <v>211</v>
      </c>
      <c r="B497" s="20" t="str">
        <f t="shared" si="1"/>
        <v>05</v>
      </c>
      <c r="C497" s="21" t="s">
        <v>16</v>
      </c>
      <c r="D497" s="20" t="s">
        <v>212</v>
      </c>
      <c r="E497" s="20" t="s">
        <v>40</v>
      </c>
      <c r="F497" s="20" t="s">
        <v>41</v>
      </c>
      <c r="G497" s="22">
        <v>0.0</v>
      </c>
      <c r="H497" s="23">
        <v>245629.19</v>
      </c>
      <c r="I497" s="24">
        <v>15559.91</v>
      </c>
      <c r="J497" s="24">
        <v>1283087.84</v>
      </c>
      <c r="K497" s="24">
        <v>0.0</v>
      </c>
      <c r="L497" s="24">
        <v>1544276.9400000002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20" t="s">
        <v>211</v>
      </c>
      <c r="B498" s="20" t="str">
        <f t="shared" si="1"/>
        <v>05</v>
      </c>
      <c r="C498" s="21" t="s">
        <v>16</v>
      </c>
      <c r="D498" s="20" t="s">
        <v>212</v>
      </c>
      <c r="E498" s="20" t="s">
        <v>54</v>
      </c>
      <c r="F498" s="20" t="s">
        <v>55</v>
      </c>
      <c r="G498" s="22">
        <v>0.0</v>
      </c>
      <c r="H498" s="23">
        <v>1.299577222E7</v>
      </c>
      <c r="I498" s="24">
        <v>823245.38</v>
      </c>
      <c r="J498" s="24">
        <v>6.788573314E7</v>
      </c>
      <c r="K498" s="24">
        <v>0.0</v>
      </c>
      <c r="L498" s="24">
        <v>8.170475074000001E7</v>
      </c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20" t="s">
        <v>213</v>
      </c>
      <c r="B499" s="20" t="str">
        <f t="shared" si="1"/>
        <v>05</v>
      </c>
      <c r="C499" s="21" t="s">
        <v>16</v>
      </c>
      <c r="D499" s="20" t="s">
        <v>214</v>
      </c>
      <c r="E499" s="20" t="s">
        <v>18</v>
      </c>
      <c r="F499" s="20" t="s">
        <v>19</v>
      </c>
      <c r="G499" s="22">
        <v>0.0</v>
      </c>
      <c r="H499" s="23">
        <v>6.74489215E7</v>
      </c>
      <c r="I499" s="24">
        <v>2422406.07</v>
      </c>
      <c r="J499" s="24">
        <v>3.0502410704E8</v>
      </c>
      <c r="K499" s="24">
        <v>2253626.92</v>
      </c>
      <c r="L499" s="24">
        <v>3.7714906153000003E8</v>
      </c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20" t="s">
        <v>213</v>
      </c>
      <c r="B500" s="20" t="str">
        <f t="shared" si="1"/>
        <v>05</v>
      </c>
      <c r="C500" s="21" t="s">
        <v>16</v>
      </c>
      <c r="D500" s="20" t="s">
        <v>214</v>
      </c>
      <c r="E500" s="20" t="s">
        <v>30</v>
      </c>
      <c r="F500" s="20" t="s">
        <v>31</v>
      </c>
      <c r="G500" s="22">
        <v>0.0</v>
      </c>
      <c r="H500" s="23">
        <v>525071.41</v>
      </c>
      <c r="I500" s="24">
        <v>18857.77</v>
      </c>
      <c r="J500" s="24">
        <v>2374529.28</v>
      </c>
      <c r="K500" s="24">
        <v>17543.87</v>
      </c>
      <c r="L500" s="24">
        <v>2936002.33</v>
      </c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20" t="s">
        <v>213</v>
      </c>
      <c r="B501" s="20" t="str">
        <f t="shared" si="1"/>
        <v>05</v>
      </c>
      <c r="C501" s="21" t="s">
        <v>16</v>
      </c>
      <c r="D501" s="20" t="s">
        <v>214</v>
      </c>
      <c r="E501" s="20" t="s">
        <v>32</v>
      </c>
      <c r="F501" s="20" t="s">
        <v>33</v>
      </c>
      <c r="G501" s="22">
        <v>0.0</v>
      </c>
      <c r="H501" s="23">
        <v>133274.29</v>
      </c>
      <c r="I501" s="24">
        <v>4786.5</v>
      </c>
      <c r="J501" s="24">
        <v>602706.03</v>
      </c>
      <c r="K501" s="24">
        <v>4453.01</v>
      </c>
      <c r="L501" s="24">
        <v>745219.8300000001</v>
      </c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20" t="s">
        <v>213</v>
      </c>
      <c r="B502" s="20" t="str">
        <f t="shared" si="1"/>
        <v>05</v>
      </c>
      <c r="C502" s="21" t="s">
        <v>16</v>
      </c>
      <c r="D502" s="20" t="s">
        <v>214</v>
      </c>
      <c r="E502" s="20" t="s">
        <v>40</v>
      </c>
      <c r="F502" s="20" t="s">
        <v>41</v>
      </c>
      <c r="G502" s="22">
        <v>0.0</v>
      </c>
      <c r="H502" s="23">
        <v>920245.42</v>
      </c>
      <c r="I502" s="24">
        <v>33050.32</v>
      </c>
      <c r="J502" s="24">
        <v>4161623.81</v>
      </c>
      <c r="K502" s="24">
        <v>30747.56</v>
      </c>
      <c r="L502" s="24">
        <v>5145667.109999999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20" t="s">
        <v>213</v>
      </c>
      <c r="B503" s="20" t="str">
        <f t="shared" si="1"/>
        <v>05</v>
      </c>
      <c r="C503" s="21" t="s">
        <v>16</v>
      </c>
      <c r="D503" s="20" t="s">
        <v>214</v>
      </c>
      <c r="E503" s="20" t="s">
        <v>54</v>
      </c>
      <c r="F503" s="20" t="s">
        <v>55</v>
      </c>
      <c r="G503" s="22">
        <v>0.0</v>
      </c>
      <c r="H503" s="23">
        <v>1.663231938E7</v>
      </c>
      <c r="I503" s="24">
        <v>597344.34</v>
      </c>
      <c r="J503" s="24">
        <v>7.521630084E7</v>
      </c>
      <c r="K503" s="24">
        <v>555724.87</v>
      </c>
      <c r="L503" s="24">
        <v>9.300168943E7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20" t="s">
        <v>215</v>
      </c>
      <c r="B504" s="20" t="str">
        <f t="shared" si="1"/>
        <v>05</v>
      </c>
      <c r="C504" s="21" t="s">
        <v>16</v>
      </c>
      <c r="D504" s="20" t="s">
        <v>216</v>
      </c>
      <c r="E504" s="20" t="s">
        <v>18</v>
      </c>
      <c r="F504" s="20" t="s">
        <v>19</v>
      </c>
      <c r="G504" s="22">
        <v>0.0</v>
      </c>
      <c r="H504" s="23">
        <v>2.011325135E7</v>
      </c>
      <c r="I504" s="24">
        <v>945169.61</v>
      </c>
      <c r="J504" s="24">
        <v>1.204528693E8</v>
      </c>
      <c r="K504" s="24">
        <v>5142012.53</v>
      </c>
      <c r="L504" s="24">
        <v>1.4665330279E8</v>
      </c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20" t="s">
        <v>215</v>
      </c>
      <c r="B505" s="20" t="str">
        <f t="shared" si="1"/>
        <v>05</v>
      </c>
      <c r="C505" s="21" t="s">
        <v>16</v>
      </c>
      <c r="D505" s="20" t="s">
        <v>216</v>
      </c>
      <c r="E505" s="20" t="s">
        <v>44</v>
      </c>
      <c r="F505" s="20" t="s">
        <v>45</v>
      </c>
      <c r="G505" s="22">
        <v>0.0</v>
      </c>
      <c r="H505" s="23">
        <v>2.435597305E7</v>
      </c>
      <c r="I505" s="24">
        <v>1144545.22</v>
      </c>
      <c r="J505" s="24">
        <v>1.4586139193E8</v>
      </c>
      <c r="K505" s="24">
        <v>6226676.95</v>
      </c>
      <c r="L505" s="24">
        <v>1.7758858715E8</v>
      </c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20" t="s">
        <v>215</v>
      </c>
      <c r="B506" s="20" t="str">
        <f t="shared" si="1"/>
        <v>05</v>
      </c>
      <c r="C506" s="21" t="s">
        <v>16</v>
      </c>
      <c r="D506" s="20" t="s">
        <v>216</v>
      </c>
      <c r="E506" s="20" t="s">
        <v>30</v>
      </c>
      <c r="F506" s="20" t="s">
        <v>31</v>
      </c>
      <c r="G506" s="22">
        <v>0.0</v>
      </c>
      <c r="H506" s="23">
        <v>2471727.23</v>
      </c>
      <c r="I506" s="24">
        <v>116152.35</v>
      </c>
      <c r="J506" s="24">
        <v>1.480251164E7</v>
      </c>
      <c r="K506" s="24">
        <v>631904.42</v>
      </c>
      <c r="L506" s="24">
        <v>1.802229564E7</v>
      </c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20" t="s">
        <v>215</v>
      </c>
      <c r="B507" s="20" t="str">
        <f t="shared" si="1"/>
        <v>05</v>
      </c>
      <c r="C507" s="21" t="s">
        <v>16</v>
      </c>
      <c r="D507" s="20" t="s">
        <v>216</v>
      </c>
      <c r="E507" s="20" t="s">
        <v>32</v>
      </c>
      <c r="F507" s="20" t="s">
        <v>33</v>
      </c>
      <c r="G507" s="22">
        <v>0.0</v>
      </c>
      <c r="H507" s="23">
        <v>496173.36</v>
      </c>
      <c r="I507" s="24">
        <v>23316.37</v>
      </c>
      <c r="J507" s="24">
        <v>2971449.21</v>
      </c>
      <c r="K507" s="24">
        <v>126848.19</v>
      </c>
      <c r="L507" s="24">
        <v>3617787.13</v>
      </c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20" t="s">
        <v>215</v>
      </c>
      <c r="B508" s="20" t="str">
        <f t="shared" si="1"/>
        <v>05</v>
      </c>
      <c r="C508" s="21" t="s">
        <v>16</v>
      </c>
      <c r="D508" s="20" t="s">
        <v>216</v>
      </c>
      <c r="E508" s="20" t="s">
        <v>34</v>
      </c>
      <c r="F508" s="20" t="s">
        <v>35</v>
      </c>
      <c r="G508" s="22">
        <v>0.0</v>
      </c>
      <c r="H508" s="23">
        <v>8218.37</v>
      </c>
      <c r="I508" s="24">
        <v>386.2</v>
      </c>
      <c r="J508" s="24">
        <v>49217.58</v>
      </c>
      <c r="K508" s="24">
        <v>2101.05</v>
      </c>
      <c r="L508" s="24">
        <v>59923.200000000004</v>
      </c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20" t="s">
        <v>215</v>
      </c>
      <c r="B509" s="20" t="str">
        <f t="shared" si="1"/>
        <v>05</v>
      </c>
      <c r="C509" s="21" t="s">
        <v>16</v>
      </c>
      <c r="D509" s="20" t="s">
        <v>216</v>
      </c>
      <c r="E509" s="20" t="s">
        <v>40</v>
      </c>
      <c r="F509" s="20" t="s">
        <v>41</v>
      </c>
      <c r="G509" s="22">
        <v>0.0</v>
      </c>
      <c r="H509" s="23">
        <v>520329.55</v>
      </c>
      <c r="I509" s="24">
        <v>24451.53</v>
      </c>
      <c r="J509" s="24">
        <v>3116114.19</v>
      </c>
      <c r="K509" s="24">
        <v>133023.8</v>
      </c>
      <c r="L509" s="24">
        <v>3793919.07</v>
      </c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20" t="s">
        <v>215</v>
      </c>
      <c r="B510" s="20" t="str">
        <f t="shared" si="1"/>
        <v>05</v>
      </c>
      <c r="C510" s="21" t="s">
        <v>16</v>
      </c>
      <c r="D510" s="20" t="s">
        <v>216</v>
      </c>
      <c r="E510" s="20" t="s">
        <v>46</v>
      </c>
      <c r="F510" s="20" t="s">
        <v>47</v>
      </c>
      <c r="G510" s="22">
        <v>0.0</v>
      </c>
      <c r="H510" s="23">
        <v>7.759371809E7</v>
      </c>
      <c r="I510" s="24">
        <v>3646313.72</v>
      </c>
      <c r="J510" s="24">
        <v>4.6468797215E8</v>
      </c>
      <c r="K510" s="24">
        <v>1.983706482E7</v>
      </c>
      <c r="L510" s="24">
        <v>5.657650687800001E8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20" t="s">
        <v>217</v>
      </c>
      <c r="B511" s="20" t="str">
        <f t="shared" si="1"/>
        <v>05</v>
      </c>
      <c r="C511" s="21" t="s">
        <v>16</v>
      </c>
      <c r="D511" s="20" t="s">
        <v>218</v>
      </c>
      <c r="E511" s="20" t="s">
        <v>18</v>
      </c>
      <c r="F511" s="20" t="s">
        <v>19</v>
      </c>
      <c r="G511" s="22">
        <v>0.0</v>
      </c>
      <c r="H511" s="23">
        <v>6109085.63</v>
      </c>
      <c r="I511" s="24">
        <v>1.185877602E7</v>
      </c>
      <c r="J511" s="24">
        <v>1.5066011766E8</v>
      </c>
      <c r="K511" s="24">
        <v>2.698955395E7</v>
      </c>
      <c r="L511" s="24">
        <v>1.9561753326E8</v>
      </c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20" t="s">
        <v>217</v>
      </c>
      <c r="B512" s="20" t="str">
        <f t="shared" si="1"/>
        <v>05</v>
      </c>
      <c r="C512" s="21" t="s">
        <v>16</v>
      </c>
      <c r="D512" s="20" t="s">
        <v>218</v>
      </c>
      <c r="E512" s="20" t="s">
        <v>28</v>
      </c>
      <c r="F512" s="20" t="s">
        <v>29</v>
      </c>
      <c r="G512" s="22">
        <v>0.0</v>
      </c>
      <c r="H512" s="23">
        <v>108280.24</v>
      </c>
      <c r="I512" s="24">
        <v>210190.38</v>
      </c>
      <c r="J512" s="24">
        <v>2670369.01</v>
      </c>
      <c r="K512" s="24">
        <v>478375.23</v>
      </c>
      <c r="L512" s="24">
        <v>3467214.86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20" t="s">
        <v>217</v>
      </c>
      <c r="B513" s="20" t="str">
        <f t="shared" si="1"/>
        <v>05</v>
      </c>
      <c r="C513" s="21" t="s">
        <v>16</v>
      </c>
      <c r="D513" s="20" t="s">
        <v>218</v>
      </c>
      <c r="E513" s="20" t="s">
        <v>30</v>
      </c>
      <c r="F513" s="20" t="s">
        <v>31</v>
      </c>
      <c r="G513" s="22">
        <v>0.0</v>
      </c>
      <c r="H513" s="23">
        <v>99558.3</v>
      </c>
      <c r="I513" s="24">
        <v>193259.63</v>
      </c>
      <c r="J513" s="24">
        <v>2455271.79</v>
      </c>
      <c r="K513" s="24">
        <v>439842.29</v>
      </c>
      <c r="L513" s="24">
        <v>3187932.0100000002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20" t="s">
        <v>217</v>
      </c>
      <c r="B514" s="20" t="str">
        <f t="shared" si="1"/>
        <v>05</v>
      </c>
      <c r="C514" s="21" t="s">
        <v>16</v>
      </c>
      <c r="D514" s="20" t="s">
        <v>218</v>
      </c>
      <c r="E514" s="20" t="s">
        <v>32</v>
      </c>
      <c r="F514" s="20" t="s">
        <v>33</v>
      </c>
      <c r="G514" s="22">
        <v>0.0</v>
      </c>
      <c r="H514" s="23">
        <v>58681.43</v>
      </c>
      <c r="I514" s="24">
        <v>113910.65</v>
      </c>
      <c r="J514" s="24">
        <v>1447180.7</v>
      </c>
      <c r="K514" s="24">
        <v>259250.83</v>
      </c>
      <c r="L514" s="24">
        <v>1879023.61</v>
      </c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20" t="s">
        <v>217</v>
      </c>
      <c r="B515" s="20" t="str">
        <f t="shared" si="1"/>
        <v>05</v>
      </c>
      <c r="C515" s="21" t="s">
        <v>16</v>
      </c>
      <c r="D515" s="20" t="s">
        <v>218</v>
      </c>
      <c r="E515" s="20" t="s">
        <v>40</v>
      </c>
      <c r="F515" s="20" t="s">
        <v>41</v>
      </c>
      <c r="G515" s="22">
        <v>0.0</v>
      </c>
      <c r="H515" s="23">
        <v>189323.7</v>
      </c>
      <c r="I515" s="24">
        <v>367509.57</v>
      </c>
      <c r="J515" s="24">
        <v>4669034.44</v>
      </c>
      <c r="K515" s="24">
        <v>836420.14</v>
      </c>
      <c r="L515" s="24">
        <v>6062287.850000001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20" t="s">
        <v>217</v>
      </c>
      <c r="B516" s="20" t="str">
        <f t="shared" si="1"/>
        <v>05</v>
      </c>
      <c r="C516" s="21" t="s">
        <v>16</v>
      </c>
      <c r="D516" s="20" t="s">
        <v>218</v>
      </c>
      <c r="E516" s="20" t="s">
        <v>54</v>
      </c>
      <c r="F516" s="20" t="s">
        <v>55</v>
      </c>
      <c r="G516" s="22">
        <v>0.0</v>
      </c>
      <c r="H516" s="23">
        <v>531732.7</v>
      </c>
      <c r="I516" s="24">
        <v>1032183.75</v>
      </c>
      <c r="J516" s="24">
        <v>1.31134044E7</v>
      </c>
      <c r="K516" s="24">
        <v>2349161.42</v>
      </c>
      <c r="L516" s="24">
        <v>1.702648227E7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20" t="s">
        <v>219</v>
      </c>
      <c r="B517" s="20" t="str">
        <f t="shared" si="1"/>
        <v>05</v>
      </c>
      <c r="C517" s="21" t="s">
        <v>16</v>
      </c>
      <c r="D517" s="20" t="s">
        <v>220</v>
      </c>
      <c r="E517" s="20" t="s">
        <v>18</v>
      </c>
      <c r="F517" s="20" t="s">
        <v>19</v>
      </c>
      <c r="G517" s="22">
        <v>0.0</v>
      </c>
      <c r="H517" s="23">
        <v>0.0</v>
      </c>
      <c r="I517" s="24">
        <v>2.916664041E7</v>
      </c>
      <c r="J517" s="24">
        <v>6.9375229363E8</v>
      </c>
      <c r="K517" s="24">
        <v>1.9416123332E8</v>
      </c>
      <c r="L517" s="24">
        <v>9.170801673599999E8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20" t="s">
        <v>219</v>
      </c>
      <c r="B518" s="20" t="str">
        <f t="shared" si="1"/>
        <v>05</v>
      </c>
      <c r="C518" s="21" t="s">
        <v>16</v>
      </c>
      <c r="D518" s="20" t="s">
        <v>220</v>
      </c>
      <c r="E518" s="20" t="s">
        <v>20</v>
      </c>
      <c r="F518" s="20" t="s">
        <v>21</v>
      </c>
      <c r="G518" s="22">
        <v>0.0</v>
      </c>
      <c r="H518" s="23">
        <v>0.0</v>
      </c>
      <c r="I518" s="24">
        <v>14289.55</v>
      </c>
      <c r="J518" s="24">
        <v>339888.48</v>
      </c>
      <c r="K518" s="24">
        <v>95124.97</v>
      </c>
      <c r="L518" s="24">
        <v>449303.0</v>
      </c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20" t="s">
        <v>219</v>
      </c>
      <c r="B519" s="20" t="str">
        <f t="shared" si="1"/>
        <v>05</v>
      </c>
      <c r="C519" s="21" t="s">
        <v>16</v>
      </c>
      <c r="D519" s="20" t="s">
        <v>220</v>
      </c>
      <c r="E519" s="20" t="s">
        <v>22</v>
      </c>
      <c r="F519" s="20" t="s">
        <v>23</v>
      </c>
      <c r="G519" s="22">
        <v>0.0</v>
      </c>
      <c r="H519" s="23">
        <v>0.0</v>
      </c>
      <c r="I519" s="24">
        <v>246120.93</v>
      </c>
      <c r="J519" s="24">
        <v>5854186.8</v>
      </c>
      <c r="K519" s="24">
        <v>1638417.84</v>
      </c>
      <c r="L519" s="24">
        <v>7738725.569999999</v>
      </c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20" t="s">
        <v>219</v>
      </c>
      <c r="B520" s="20" t="str">
        <f t="shared" si="1"/>
        <v>05</v>
      </c>
      <c r="C520" s="21" t="s">
        <v>16</v>
      </c>
      <c r="D520" s="20" t="s">
        <v>220</v>
      </c>
      <c r="E520" s="20" t="s">
        <v>26</v>
      </c>
      <c r="F520" s="20" t="s">
        <v>27</v>
      </c>
      <c r="G520" s="22">
        <v>0.0</v>
      </c>
      <c r="H520" s="23">
        <v>0.0</v>
      </c>
      <c r="I520" s="24">
        <v>0.0</v>
      </c>
      <c r="J520" s="24">
        <v>0.0</v>
      </c>
      <c r="K520" s="24">
        <v>-35150.15</v>
      </c>
      <c r="L520" s="24">
        <v>-35150.15</v>
      </c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20" t="s">
        <v>219</v>
      </c>
      <c r="B521" s="20" t="str">
        <f t="shared" si="1"/>
        <v>05</v>
      </c>
      <c r="C521" s="21" t="s">
        <v>16</v>
      </c>
      <c r="D521" s="20" t="s">
        <v>220</v>
      </c>
      <c r="E521" s="20" t="s">
        <v>28</v>
      </c>
      <c r="F521" s="20" t="s">
        <v>29</v>
      </c>
      <c r="G521" s="22">
        <v>0.0</v>
      </c>
      <c r="H521" s="23">
        <v>0.0</v>
      </c>
      <c r="I521" s="24">
        <v>1239781.99</v>
      </c>
      <c r="J521" s="24">
        <v>2.948922412E7</v>
      </c>
      <c r="K521" s="24">
        <v>8253182.26</v>
      </c>
      <c r="L521" s="24">
        <v>3.898218837E7</v>
      </c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20" t="s">
        <v>219</v>
      </c>
      <c r="B522" s="20" t="str">
        <f t="shared" si="1"/>
        <v>05</v>
      </c>
      <c r="C522" s="21" t="s">
        <v>16</v>
      </c>
      <c r="D522" s="20" t="s">
        <v>220</v>
      </c>
      <c r="E522" s="20" t="s">
        <v>30</v>
      </c>
      <c r="F522" s="20" t="s">
        <v>31</v>
      </c>
      <c r="G522" s="22">
        <v>0.0</v>
      </c>
      <c r="H522" s="23">
        <v>0.0</v>
      </c>
      <c r="I522" s="24">
        <v>622099.35</v>
      </c>
      <c r="J522" s="24">
        <v>1.479713959E7</v>
      </c>
      <c r="K522" s="24">
        <v>4141292.07</v>
      </c>
      <c r="L522" s="24">
        <v>1.9560531009999998E7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20" t="s">
        <v>219</v>
      </c>
      <c r="B523" s="20" t="str">
        <f t="shared" si="1"/>
        <v>05</v>
      </c>
      <c r="C523" s="21" t="s">
        <v>16</v>
      </c>
      <c r="D523" s="20" t="s">
        <v>220</v>
      </c>
      <c r="E523" s="20" t="s">
        <v>32</v>
      </c>
      <c r="F523" s="20" t="s">
        <v>33</v>
      </c>
      <c r="G523" s="22">
        <v>0.0</v>
      </c>
      <c r="H523" s="23">
        <v>0.0</v>
      </c>
      <c r="I523" s="24">
        <v>343305.9</v>
      </c>
      <c r="J523" s="24">
        <v>8165810.5</v>
      </c>
      <c r="K523" s="24">
        <v>2285374.56</v>
      </c>
      <c r="L523" s="24">
        <v>1.079449096E7</v>
      </c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20" t="s">
        <v>219</v>
      </c>
      <c r="B524" s="20" t="str">
        <f t="shared" si="1"/>
        <v>05</v>
      </c>
      <c r="C524" s="21" t="s">
        <v>16</v>
      </c>
      <c r="D524" s="20" t="s">
        <v>220</v>
      </c>
      <c r="E524" s="20" t="s">
        <v>36</v>
      </c>
      <c r="F524" s="20" t="s">
        <v>37</v>
      </c>
      <c r="G524" s="22">
        <v>0.0</v>
      </c>
      <c r="H524" s="23">
        <v>0.0</v>
      </c>
      <c r="I524" s="24">
        <v>18160.65</v>
      </c>
      <c r="J524" s="24">
        <v>431965.8</v>
      </c>
      <c r="K524" s="24">
        <v>120894.75</v>
      </c>
      <c r="L524" s="24">
        <v>571021.2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20" t="s">
        <v>219</v>
      </c>
      <c r="B525" s="20" t="str">
        <f t="shared" si="1"/>
        <v>05</v>
      </c>
      <c r="C525" s="21" t="s">
        <v>16</v>
      </c>
      <c r="D525" s="20" t="s">
        <v>220</v>
      </c>
      <c r="E525" s="20" t="s">
        <v>40</v>
      </c>
      <c r="F525" s="20" t="s">
        <v>41</v>
      </c>
      <c r="G525" s="22">
        <v>0.0</v>
      </c>
      <c r="H525" s="23">
        <v>0.0</v>
      </c>
      <c r="I525" s="24">
        <v>481633.46</v>
      </c>
      <c r="J525" s="24">
        <v>1.145604394E7</v>
      </c>
      <c r="K525" s="24">
        <v>3206215.88</v>
      </c>
      <c r="L525" s="24">
        <v>1.5143893280000001E7</v>
      </c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20" t="s">
        <v>219</v>
      </c>
      <c r="B526" s="20" t="str">
        <f t="shared" si="1"/>
        <v>05</v>
      </c>
      <c r="C526" s="21" t="s">
        <v>16</v>
      </c>
      <c r="D526" s="20" t="s">
        <v>220</v>
      </c>
      <c r="E526" s="20" t="s">
        <v>54</v>
      </c>
      <c r="F526" s="20" t="s">
        <v>55</v>
      </c>
      <c r="G526" s="22">
        <v>0.0</v>
      </c>
      <c r="H526" s="23">
        <v>0.0</v>
      </c>
      <c r="I526" s="24">
        <v>901139.76</v>
      </c>
      <c r="J526" s="24">
        <v>2.143434314E7</v>
      </c>
      <c r="K526" s="24">
        <v>5998853.68</v>
      </c>
      <c r="L526" s="24">
        <v>2.8334336580000002E7</v>
      </c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20" t="s">
        <v>221</v>
      </c>
      <c r="B527" s="20" t="str">
        <f t="shared" si="1"/>
        <v>05</v>
      </c>
      <c r="C527" s="21" t="s">
        <v>16</v>
      </c>
      <c r="D527" s="20" t="s">
        <v>222</v>
      </c>
      <c r="E527" s="20" t="s">
        <v>18</v>
      </c>
      <c r="F527" s="20" t="s">
        <v>19</v>
      </c>
      <c r="G527" s="22">
        <v>0.0</v>
      </c>
      <c r="H527" s="23">
        <v>2.56056026E7</v>
      </c>
      <c r="I527" s="24">
        <v>1703159.3</v>
      </c>
      <c r="J527" s="24">
        <v>2.5840483406E8</v>
      </c>
      <c r="K527" s="24">
        <v>5583658.9</v>
      </c>
      <c r="L527" s="24">
        <v>2.9129725485999995E8</v>
      </c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20" t="s">
        <v>221</v>
      </c>
      <c r="B528" s="20" t="str">
        <f t="shared" si="1"/>
        <v>05</v>
      </c>
      <c r="C528" s="21" t="s">
        <v>16</v>
      </c>
      <c r="D528" s="20" t="s">
        <v>222</v>
      </c>
      <c r="E528" s="20" t="s">
        <v>44</v>
      </c>
      <c r="F528" s="20" t="s">
        <v>45</v>
      </c>
      <c r="G528" s="22">
        <v>0.0</v>
      </c>
      <c r="H528" s="23">
        <v>3502466.96</v>
      </c>
      <c r="I528" s="24">
        <v>232966.95</v>
      </c>
      <c r="J528" s="24">
        <v>3.534595167E7</v>
      </c>
      <c r="K528" s="24">
        <v>763761.78</v>
      </c>
      <c r="L528" s="24">
        <v>3.984514736E7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20" t="s">
        <v>221</v>
      </c>
      <c r="B529" s="20" t="str">
        <f t="shared" si="1"/>
        <v>05</v>
      </c>
      <c r="C529" s="21" t="s">
        <v>16</v>
      </c>
      <c r="D529" s="20" t="s">
        <v>222</v>
      </c>
      <c r="E529" s="20" t="s">
        <v>28</v>
      </c>
      <c r="F529" s="20" t="s">
        <v>29</v>
      </c>
      <c r="G529" s="22">
        <v>0.0</v>
      </c>
      <c r="H529" s="23">
        <v>15004.88</v>
      </c>
      <c r="I529" s="24">
        <v>998.05</v>
      </c>
      <c r="J529" s="24">
        <v>151425.2</v>
      </c>
      <c r="K529" s="24">
        <v>3272.02</v>
      </c>
      <c r="L529" s="24">
        <v>170700.15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20" t="s">
        <v>221</v>
      </c>
      <c r="B530" s="20" t="str">
        <f t="shared" si="1"/>
        <v>05</v>
      </c>
      <c r="C530" s="21" t="s">
        <v>16</v>
      </c>
      <c r="D530" s="20" t="s">
        <v>222</v>
      </c>
      <c r="E530" s="20" t="s">
        <v>30</v>
      </c>
      <c r="F530" s="20" t="s">
        <v>31</v>
      </c>
      <c r="G530" s="22">
        <v>0.0</v>
      </c>
      <c r="H530" s="23">
        <v>699856.61</v>
      </c>
      <c r="I530" s="24">
        <v>46551.03</v>
      </c>
      <c r="J530" s="24">
        <v>7062764.12</v>
      </c>
      <c r="K530" s="24">
        <v>152613.5</v>
      </c>
      <c r="L530" s="24">
        <v>7961785.26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20" t="s">
        <v>221</v>
      </c>
      <c r="B531" s="20" t="str">
        <f t="shared" si="1"/>
        <v>05</v>
      </c>
      <c r="C531" s="21" t="s">
        <v>16</v>
      </c>
      <c r="D531" s="20" t="s">
        <v>222</v>
      </c>
      <c r="E531" s="20" t="s">
        <v>32</v>
      </c>
      <c r="F531" s="20" t="s">
        <v>33</v>
      </c>
      <c r="G531" s="22">
        <v>0.0</v>
      </c>
      <c r="H531" s="23">
        <v>248073.59</v>
      </c>
      <c r="I531" s="24">
        <v>16500.64</v>
      </c>
      <c r="J531" s="24">
        <v>2503491.75</v>
      </c>
      <c r="K531" s="24">
        <v>54095.91</v>
      </c>
      <c r="L531" s="24">
        <v>2822161.89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20" t="s">
        <v>221</v>
      </c>
      <c r="B532" s="20" t="str">
        <f t="shared" si="1"/>
        <v>05</v>
      </c>
      <c r="C532" s="21" t="s">
        <v>16</v>
      </c>
      <c r="D532" s="20" t="s">
        <v>222</v>
      </c>
      <c r="E532" s="20" t="s">
        <v>40</v>
      </c>
      <c r="F532" s="20" t="s">
        <v>41</v>
      </c>
      <c r="G532" s="22">
        <v>0.0</v>
      </c>
      <c r="H532" s="23">
        <v>64301.65</v>
      </c>
      <c r="I532" s="24">
        <v>4277.03</v>
      </c>
      <c r="J532" s="24">
        <v>648914.87</v>
      </c>
      <c r="K532" s="24">
        <v>14021.87</v>
      </c>
      <c r="L532" s="24">
        <v>731515.42</v>
      </c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20" t="s">
        <v>221</v>
      </c>
      <c r="B533" s="20" t="str">
        <f t="shared" si="1"/>
        <v>05</v>
      </c>
      <c r="C533" s="21" t="s">
        <v>16</v>
      </c>
      <c r="D533" s="20" t="s">
        <v>222</v>
      </c>
      <c r="E533" s="20" t="s">
        <v>54</v>
      </c>
      <c r="F533" s="20" t="s">
        <v>55</v>
      </c>
      <c r="G533" s="22">
        <v>0.0</v>
      </c>
      <c r="H533" s="23">
        <v>570817.71</v>
      </c>
      <c r="I533" s="24">
        <v>37968.0</v>
      </c>
      <c r="J533" s="24">
        <v>5760538.33</v>
      </c>
      <c r="K533" s="24">
        <v>124474.76</v>
      </c>
      <c r="L533" s="24">
        <v>6493798.8</v>
      </c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20" t="s">
        <v>223</v>
      </c>
      <c r="B534" s="20" t="str">
        <f t="shared" si="1"/>
        <v>05</v>
      </c>
      <c r="C534" s="21" t="s">
        <v>16</v>
      </c>
      <c r="D534" s="20" t="s">
        <v>224</v>
      </c>
      <c r="E534" s="20" t="s">
        <v>18</v>
      </c>
      <c r="F534" s="20" t="s">
        <v>19</v>
      </c>
      <c r="G534" s="22">
        <v>0.0</v>
      </c>
      <c r="H534" s="23">
        <v>0.0</v>
      </c>
      <c r="I534" s="24">
        <v>5.106198888E7</v>
      </c>
      <c r="J534" s="24">
        <v>2.0327535122E8</v>
      </c>
      <c r="K534" s="24">
        <v>2.476121834E7</v>
      </c>
      <c r="L534" s="24">
        <v>2.7909855844E8</v>
      </c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20" t="s">
        <v>223</v>
      </c>
      <c r="B535" s="20" t="str">
        <f t="shared" si="1"/>
        <v>05</v>
      </c>
      <c r="C535" s="21" t="s">
        <v>16</v>
      </c>
      <c r="D535" s="20" t="s">
        <v>224</v>
      </c>
      <c r="E535" s="20" t="s">
        <v>44</v>
      </c>
      <c r="F535" s="20" t="s">
        <v>45</v>
      </c>
      <c r="G535" s="22">
        <v>0.0</v>
      </c>
      <c r="H535" s="23">
        <v>0.0</v>
      </c>
      <c r="I535" s="24">
        <v>363822.11</v>
      </c>
      <c r="J535" s="24">
        <v>1448358.55</v>
      </c>
      <c r="K535" s="24">
        <v>176426.32</v>
      </c>
      <c r="L535" s="24">
        <v>1988606.9800000002</v>
      </c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20" t="s">
        <v>223</v>
      </c>
      <c r="B536" s="20" t="str">
        <f t="shared" si="1"/>
        <v>05</v>
      </c>
      <c r="C536" s="21" t="s">
        <v>16</v>
      </c>
      <c r="D536" s="20" t="s">
        <v>224</v>
      </c>
      <c r="E536" s="20" t="s">
        <v>20</v>
      </c>
      <c r="F536" s="20" t="s">
        <v>21</v>
      </c>
      <c r="G536" s="22">
        <v>0.0</v>
      </c>
      <c r="H536" s="23">
        <v>0.0</v>
      </c>
      <c r="I536" s="24">
        <v>8817.71</v>
      </c>
      <c r="J536" s="24">
        <v>35102.87</v>
      </c>
      <c r="K536" s="24">
        <v>4275.92</v>
      </c>
      <c r="L536" s="24">
        <v>48196.5</v>
      </c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20" t="s">
        <v>223</v>
      </c>
      <c r="B537" s="20" t="str">
        <f t="shared" si="1"/>
        <v>05</v>
      </c>
      <c r="C537" s="21" t="s">
        <v>16</v>
      </c>
      <c r="D537" s="20" t="s">
        <v>224</v>
      </c>
      <c r="E537" s="20" t="s">
        <v>28</v>
      </c>
      <c r="F537" s="20" t="s">
        <v>29</v>
      </c>
      <c r="G537" s="22">
        <v>0.0</v>
      </c>
      <c r="H537" s="23">
        <v>0.0</v>
      </c>
      <c r="I537" s="24">
        <v>1235348.17</v>
      </c>
      <c r="J537" s="24">
        <v>4917862.37</v>
      </c>
      <c r="K537" s="24">
        <v>599050.81</v>
      </c>
      <c r="L537" s="24">
        <v>6752261.35</v>
      </c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20" t="s">
        <v>223</v>
      </c>
      <c r="B538" s="20" t="str">
        <f t="shared" si="1"/>
        <v>05</v>
      </c>
      <c r="C538" s="21" t="s">
        <v>16</v>
      </c>
      <c r="D538" s="20" t="s">
        <v>224</v>
      </c>
      <c r="E538" s="20" t="s">
        <v>30</v>
      </c>
      <c r="F538" s="20" t="s">
        <v>31</v>
      </c>
      <c r="G538" s="22">
        <v>0.0</v>
      </c>
      <c r="H538" s="23">
        <v>0.0</v>
      </c>
      <c r="I538" s="24">
        <v>388702.7</v>
      </c>
      <c r="J538" s="24">
        <v>1547406.97</v>
      </c>
      <c r="K538" s="24">
        <v>188491.53</v>
      </c>
      <c r="L538" s="24">
        <v>2124601.1999999997</v>
      </c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20" t="s">
        <v>223</v>
      </c>
      <c r="B539" s="20" t="str">
        <f t="shared" si="1"/>
        <v>05</v>
      </c>
      <c r="C539" s="21" t="s">
        <v>16</v>
      </c>
      <c r="D539" s="20" t="s">
        <v>224</v>
      </c>
      <c r="E539" s="20" t="s">
        <v>32</v>
      </c>
      <c r="F539" s="20" t="s">
        <v>33</v>
      </c>
      <c r="G539" s="22">
        <v>0.0</v>
      </c>
      <c r="H539" s="23">
        <v>0.0</v>
      </c>
      <c r="I539" s="24">
        <v>138975.0</v>
      </c>
      <c r="J539" s="24">
        <v>553252.84</v>
      </c>
      <c r="K539" s="24">
        <v>67392.4</v>
      </c>
      <c r="L539" s="24">
        <v>759620.24</v>
      </c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20" t="s">
        <v>223</v>
      </c>
      <c r="B540" s="20" t="str">
        <f t="shared" si="1"/>
        <v>05</v>
      </c>
      <c r="C540" s="21" t="s">
        <v>16</v>
      </c>
      <c r="D540" s="20" t="s">
        <v>224</v>
      </c>
      <c r="E540" s="20" t="s">
        <v>40</v>
      </c>
      <c r="F540" s="20" t="s">
        <v>41</v>
      </c>
      <c r="G540" s="22">
        <v>0.0</v>
      </c>
      <c r="H540" s="23">
        <v>0.0</v>
      </c>
      <c r="I540" s="24">
        <v>435518.43</v>
      </c>
      <c r="J540" s="24">
        <v>1733778.18</v>
      </c>
      <c r="K540" s="24">
        <v>211193.64</v>
      </c>
      <c r="L540" s="24">
        <v>2380490.25</v>
      </c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20" t="s">
        <v>225</v>
      </c>
      <c r="B541" s="20" t="str">
        <f t="shared" si="1"/>
        <v>05</v>
      </c>
      <c r="C541" s="21" t="s">
        <v>16</v>
      </c>
      <c r="D541" s="20" t="s">
        <v>226</v>
      </c>
      <c r="E541" s="20" t="s">
        <v>18</v>
      </c>
      <c r="F541" s="20" t="s">
        <v>19</v>
      </c>
      <c r="G541" s="22">
        <v>0.0</v>
      </c>
      <c r="H541" s="23">
        <v>2.569391818E7</v>
      </c>
      <c r="I541" s="24">
        <v>2384809.36</v>
      </c>
      <c r="J541" s="24">
        <v>2.8924505007E8</v>
      </c>
      <c r="K541" s="24">
        <v>1.520206675E7</v>
      </c>
      <c r="L541" s="24">
        <v>3.3252584436E8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20" t="s">
        <v>225</v>
      </c>
      <c r="B542" s="20" t="str">
        <f t="shared" si="1"/>
        <v>05</v>
      </c>
      <c r="C542" s="21" t="s">
        <v>16</v>
      </c>
      <c r="D542" s="20" t="s">
        <v>226</v>
      </c>
      <c r="E542" s="20" t="s">
        <v>20</v>
      </c>
      <c r="F542" s="20" t="s">
        <v>21</v>
      </c>
      <c r="G542" s="22">
        <v>0.0</v>
      </c>
      <c r="H542" s="23">
        <v>95510.68</v>
      </c>
      <c r="I542" s="24">
        <v>8864.93</v>
      </c>
      <c r="J542" s="24">
        <v>1075195.76</v>
      </c>
      <c r="K542" s="24">
        <v>56509.86</v>
      </c>
      <c r="L542" s="24">
        <v>1236081.2300000002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20" t="s">
        <v>225</v>
      </c>
      <c r="B543" s="20" t="str">
        <f t="shared" si="1"/>
        <v>05</v>
      </c>
      <c r="C543" s="21" t="s">
        <v>16</v>
      </c>
      <c r="D543" s="20" t="s">
        <v>226</v>
      </c>
      <c r="E543" s="20" t="s">
        <v>22</v>
      </c>
      <c r="F543" s="20" t="s">
        <v>23</v>
      </c>
      <c r="G543" s="22">
        <v>0.0</v>
      </c>
      <c r="H543" s="23">
        <v>5509.63</v>
      </c>
      <c r="I543" s="24">
        <v>511.38</v>
      </c>
      <c r="J543" s="24">
        <v>62023.75</v>
      </c>
      <c r="K543" s="24">
        <v>3259.83</v>
      </c>
      <c r="L543" s="24">
        <v>71304.59</v>
      </c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20" t="s">
        <v>225</v>
      </c>
      <c r="B544" s="20" t="str">
        <f t="shared" si="1"/>
        <v>05</v>
      </c>
      <c r="C544" s="21" t="s">
        <v>16</v>
      </c>
      <c r="D544" s="20" t="s">
        <v>226</v>
      </c>
      <c r="E544" s="20" t="s">
        <v>30</v>
      </c>
      <c r="F544" s="20" t="s">
        <v>31</v>
      </c>
      <c r="G544" s="22">
        <v>0.0</v>
      </c>
      <c r="H544" s="23">
        <v>79488.7</v>
      </c>
      <c r="I544" s="24">
        <v>7377.83</v>
      </c>
      <c r="J544" s="24">
        <v>894830.94</v>
      </c>
      <c r="K544" s="24">
        <v>47030.29</v>
      </c>
      <c r="L544" s="24">
        <v>1028727.76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20" t="s">
        <v>225</v>
      </c>
      <c r="B545" s="20" t="str">
        <f t="shared" si="1"/>
        <v>05</v>
      </c>
      <c r="C545" s="21" t="s">
        <v>16</v>
      </c>
      <c r="D545" s="20" t="s">
        <v>226</v>
      </c>
      <c r="E545" s="20" t="s">
        <v>32</v>
      </c>
      <c r="F545" s="20" t="s">
        <v>33</v>
      </c>
      <c r="G545" s="22">
        <v>0.0</v>
      </c>
      <c r="H545" s="23">
        <v>135416.18</v>
      </c>
      <c r="I545" s="24">
        <v>12568.8</v>
      </c>
      <c r="J545" s="24">
        <v>1524425.26</v>
      </c>
      <c r="K545" s="24">
        <v>80120.35</v>
      </c>
      <c r="L545" s="24">
        <v>1752530.59</v>
      </c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20" t="s">
        <v>225</v>
      </c>
      <c r="B546" s="20" t="str">
        <f t="shared" si="1"/>
        <v>05</v>
      </c>
      <c r="C546" s="21" t="s">
        <v>16</v>
      </c>
      <c r="D546" s="20" t="s">
        <v>226</v>
      </c>
      <c r="E546" s="20" t="s">
        <v>40</v>
      </c>
      <c r="F546" s="20" t="s">
        <v>41</v>
      </c>
      <c r="G546" s="22">
        <v>0.0</v>
      </c>
      <c r="H546" s="23">
        <v>79466.44</v>
      </c>
      <c r="I546" s="24">
        <v>7375.77</v>
      </c>
      <c r="J546" s="24">
        <v>894580.37</v>
      </c>
      <c r="K546" s="24">
        <v>47017.12</v>
      </c>
      <c r="L546" s="24">
        <v>1028439.7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20" t="s">
        <v>225</v>
      </c>
      <c r="B547" s="20" t="str">
        <f t="shared" si="1"/>
        <v>05</v>
      </c>
      <c r="C547" s="21" t="s">
        <v>16</v>
      </c>
      <c r="D547" s="20" t="s">
        <v>226</v>
      </c>
      <c r="E547" s="20" t="s">
        <v>54</v>
      </c>
      <c r="F547" s="20" t="s">
        <v>55</v>
      </c>
      <c r="G547" s="22">
        <v>0.0</v>
      </c>
      <c r="H547" s="23">
        <v>2.566914419E7</v>
      </c>
      <c r="I547" s="24">
        <v>2382509.93</v>
      </c>
      <c r="J547" s="24">
        <v>2.8896616085E8</v>
      </c>
      <c r="K547" s="24">
        <v>1.518740895E7</v>
      </c>
      <c r="L547" s="24">
        <v>3.3220522392E8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20" t="s">
        <v>227</v>
      </c>
      <c r="B548" s="20" t="str">
        <f t="shared" si="1"/>
        <v>05</v>
      </c>
      <c r="C548" s="21" t="s">
        <v>16</v>
      </c>
      <c r="D548" s="20" t="s">
        <v>228</v>
      </c>
      <c r="E548" s="20" t="s">
        <v>18</v>
      </c>
      <c r="F548" s="20" t="s">
        <v>19</v>
      </c>
      <c r="G548" s="22">
        <v>0.0</v>
      </c>
      <c r="H548" s="23">
        <v>1.17429935E7</v>
      </c>
      <c r="I548" s="24">
        <v>1066723.44</v>
      </c>
      <c r="J548" s="24">
        <v>1.4790512277E8</v>
      </c>
      <c r="K548" s="24">
        <v>9216318.42</v>
      </c>
      <c r="L548" s="24">
        <v>1.6993115813E8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20" t="s">
        <v>227</v>
      </c>
      <c r="B549" s="20" t="str">
        <f t="shared" si="1"/>
        <v>05</v>
      </c>
      <c r="C549" s="21" t="s">
        <v>16</v>
      </c>
      <c r="D549" s="20" t="s">
        <v>228</v>
      </c>
      <c r="E549" s="20" t="s">
        <v>44</v>
      </c>
      <c r="F549" s="20" t="s">
        <v>45</v>
      </c>
      <c r="G549" s="22">
        <v>0.0</v>
      </c>
      <c r="H549" s="23">
        <v>3468979.66</v>
      </c>
      <c r="I549" s="24">
        <v>315119.13</v>
      </c>
      <c r="J549" s="24">
        <v>4.369242488E7</v>
      </c>
      <c r="K549" s="24">
        <v>2722578.45</v>
      </c>
      <c r="L549" s="24">
        <v>5.0199102120000005E7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20" t="s">
        <v>227</v>
      </c>
      <c r="B550" s="20" t="str">
        <f t="shared" si="1"/>
        <v>05</v>
      </c>
      <c r="C550" s="21" t="s">
        <v>16</v>
      </c>
      <c r="D550" s="20" t="s">
        <v>228</v>
      </c>
      <c r="E550" s="20" t="s">
        <v>30</v>
      </c>
      <c r="F550" s="20" t="s">
        <v>31</v>
      </c>
      <c r="G550" s="22">
        <v>0.0</v>
      </c>
      <c r="H550" s="23">
        <v>389010.26</v>
      </c>
      <c r="I550" s="24">
        <v>35337.36</v>
      </c>
      <c r="J550" s="24">
        <v>4899654.5</v>
      </c>
      <c r="K550" s="24">
        <v>305309.08</v>
      </c>
      <c r="L550" s="24">
        <v>5629311.2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20" t="s">
        <v>227</v>
      </c>
      <c r="B551" s="20" t="str">
        <f t="shared" si="1"/>
        <v>05</v>
      </c>
      <c r="C551" s="21" t="s">
        <v>16</v>
      </c>
      <c r="D551" s="20" t="s">
        <v>228</v>
      </c>
      <c r="E551" s="20" t="s">
        <v>40</v>
      </c>
      <c r="F551" s="20" t="s">
        <v>41</v>
      </c>
      <c r="G551" s="22">
        <v>0.0</v>
      </c>
      <c r="H551" s="23">
        <v>79019.58</v>
      </c>
      <c r="I551" s="24">
        <v>7178.07</v>
      </c>
      <c r="J551" s="24">
        <v>995265.85</v>
      </c>
      <c r="K551" s="24">
        <v>62017.37</v>
      </c>
      <c r="L551" s="24">
        <v>1143480.87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20" t="s">
        <v>229</v>
      </c>
      <c r="B552" s="20" t="str">
        <f t="shared" si="1"/>
        <v>05</v>
      </c>
      <c r="C552" s="21" t="s">
        <v>16</v>
      </c>
      <c r="D552" s="20" t="s">
        <v>230</v>
      </c>
      <c r="E552" s="20" t="s">
        <v>18</v>
      </c>
      <c r="F552" s="20" t="s">
        <v>19</v>
      </c>
      <c r="G552" s="22">
        <v>0.0</v>
      </c>
      <c r="H552" s="23">
        <v>0.0</v>
      </c>
      <c r="I552" s="24">
        <v>4603994.4</v>
      </c>
      <c r="J552" s="24">
        <v>2.6358024078E8</v>
      </c>
      <c r="K552" s="24">
        <v>5.751997293E7</v>
      </c>
      <c r="L552" s="24">
        <v>3.2570420811E8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20" t="s">
        <v>229</v>
      </c>
      <c r="B553" s="20" t="str">
        <f t="shared" si="1"/>
        <v>05</v>
      </c>
      <c r="C553" s="21" t="s">
        <v>16</v>
      </c>
      <c r="D553" s="20" t="s">
        <v>230</v>
      </c>
      <c r="E553" s="20" t="s">
        <v>30</v>
      </c>
      <c r="F553" s="20" t="s">
        <v>31</v>
      </c>
      <c r="G553" s="22">
        <v>0.0</v>
      </c>
      <c r="H553" s="23">
        <v>0.0</v>
      </c>
      <c r="I553" s="24">
        <v>45870.21</v>
      </c>
      <c r="J553" s="24">
        <v>2626084.96</v>
      </c>
      <c r="K553" s="24">
        <v>573079.13</v>
      </c>
      <c r="L553" s="24">
        <v>3245034.3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20" t="s">
        <v>229</v>
      </c>
      <c r="B554" s="20" t="str">
        <f t="shared" si="1"/>
        <v>05</v>
      </c>
      <c r="C554" s="21" t="s">
        <v>16</v>
      </c>
      <c r="D554" s="20" t="s">
        <v>230</v>
      </c>
      <c r="E554" s="20" t="s">
        <v>32</v>
      </c>
      <c r="F554" s="20" t="s">
        <v>33</v>
      </c>
      <c r="G554" s="22">
        <v>0.0</v>
      </c>
      <c r="H554" s="23">
        <v>0.0</v>
      </c>
      <c r="I554" s="24">
        <v>28242.09</v>
      </c>
      <c r="J554" s="24">
        <v>1616869.44</v>
      </c>
      <c r="K554" s="24">
        <v>352842.41</v>
      </c>
      <c r="L554" s="24">
        <v>1997953.94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20" t="s">
        <v>229</v>
      </c>
      <c r="B555" s="20" t="str">
        <f t="shared" si="1"/>
        <v>05</v>
      </c>
      <c r="C555" s="21" t="s">
        <v>16</v>
      </c>
      <c r="D555" s="20" t="s">
        <v>230</v>
      </c>
      <c r="E555" s="20" t="s">
        <v>40</v>
      </c>
      <c r="F555" s="20" t="s">
        <v>41</v>
      </c>
      <c r="G555" s="22">
        <v>0.0</v>
      </c>
      <c r="H555" s="23">
        <v>0.0</v>
      </c>
      <c r="I555" s="24">
        <v>19308.13</v>
      </c>
      <c r="J555" s="24">
        <v>1105397.13</v>
      </c>
      <c r="K555" s="24">
        <v>241226.03</v>
      </c>
      <c r="L555" s="24">
        <v>1365931.2899999998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20" t="s">
        <v>229</v>
      </c>
      <c r="B556" s="20" t="str">
        <f t="shared" si="1"/>
        <v>05</v>
      </c>
      <c r="C556" s="21" t="s">
        <v>16</v>
      </c>
      <c r="D556" s="20" t="s">
        <v>230</v>
      </c>
      <c r="E556" s="20" t="s">
        <v>54</v>
      </c>
      <c r="F556" s="20" t="s">
        <v>55</v>
      </c>
      <c r="G556" s="22">
        <v>0.0</v>
      </c>
      <c r="H556" s="23">
        <v>0.0</v>
      </c>
      <c r="I556" s="24">
        <v>2615978.17</v>
      </c>
      <c r="J556" s="24">
        <v>1.4976563769E8</v>
      </c>
      <c r="K556" s="24">
        <v>3.268270566E7</v>
      </c>
      <c r="L556" s="24">
        <v>1.8506432151999998E8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20" t="s">
        <v>231</v>
      </c>
      <c r="B557" s="20" t="str">
        <f t="shared" si="1"/>
        <v>05</v>
      </c>
      <c r="C557" s="21" t="s">
        <v>16</v>
      </c>
      <c r="D557" s="20" t="s">
        <v>232</v>
      </c>
      <c r="E557" s="20" t="s">
        <v>18</v>
      </c>
      <c r="F557" s="20" t="s">
        <v>19</v>
      </c>
      <c r="G557" s="22">
        <v>0.0</v>
      </c>
      <c r="H557" s="23">
        <v>934732.39</v>
      </c>
      <c r="I557" s="24">
        <v>1212010.62</v>
      </c>
      <c r="J557" s="24">
        <v>2.0691674508E8</v>
      </c>
      <c r="K557" s="24">
        <v>4.577490551E7</v>
      </c>
      <c r="L557" s="24">
        <v>2.548383936E8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20" t="s">
        <v>231</v>
      </c>
      <c r="B558" s="20" t="str">
        <f t="shared" si="1"/>
        <v>05</v>
      </c>
      <c r="C558" s="21" t="s">
        <v>16</v>
      </c>
      <c r="D558" s="20" t="s">
        <v>232</v>
      </c>
      <c r="E558" s="20" t="s">
        <v>44</v>
      </c>
      <c r="F558" s="20" t="s">
        <v>45</v>
      </c>
      <c r="G558" s="22">
        <v>0.0</v>
      </c>
      <c r="H558" s="23">
        <v>5606.8</v>
      </c>
      <c r="I558" s="24">
        <v>7270.0</v>
      </c>
      <c r="J558" s="24">
        <v>1241147.73</v>
      </c>
      <c r="K558" s="24">
        <v>274571.4</v>
      </c>
      <c r="L558" s="24">
        <v>1528595.9300000002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20" t="s">
        <v>231</v>
      </c>
      <c r="B559" s="20" t="str">
        <f t="shared" si="1"/>
        <v>05</v>
      </c>
      <c r="C559" s="21" t="s">
        <v>16</v>
      </c>
      <c r="D559" s="20" t="s">
        <v>232</v>
      </c>
      <c r="E559" s="20" t="s">
        <v>30</v>
      </c>
      <c r="F559" s="20" t="s">
        <v>31</v>
      </c>
      <c r="G559" s="22">
        <v>0.0</v>
      </c>
      <c r="H559" s="23">
        <v>17090.29</v>
      </c>
      <c r="I559" s="24">
        <v>22159.93</v>
      </c>
      <c r="J559" s="24">
        <v>3783185.41</v>
      </c>
      <c r="K559" s="24">
        <v>836930.59</v>
      </c>
      <c r="L559" s="24">
        <v>4659366.220000001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20" t="s">
        <v>231</v>
      </c>
      <c r="B560" s="20" t="str">
        <f t="shared" si="1"/>
        <v>05</v>
      </c>
      <c r="C560" s="21" t="s">
        <v>16</v>
      </c>
      <c r="D560" s="20" t="s">
        <v>232</v>
      </c>
      <c r="E560" s="20" t="s">
        <v>32</v>
      </c>
      <c r="F560" s="20" t="s">
        <v>33</v>
      </c>
      <c r="G560" s="22">
        <v>0.0</v>
      </c>
      <c r="H560" s="23">
        <v>174.92</v>
      </c>
      <c r="I560" s="24">
        <v>226.81</v>
      </c>
      <c r="J560" s="24">
        <v>38721.38</v>
      </c>
      <c r="K560" s="24">
        <v>8566.09</v>
      </c>
      <c r="L560" s="24">
        <v>47689.2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20" t="s">
        <v>231</v>
      </c>
      <c r="B561" s="20" t="str">
        <f t="shared" si="1"/>
        <v>05</v>
      </c>
      <c r="C561" s="21" t="s">
        <v>16</v>
      </c>
      <c r="D561" s="20" t="s">
        <v>232</v>
      </c>
      <c r="E561" s="20" t="s">
        <v>40</v>
      </c>
      <c r="F561" s="20" t="s">
        <v>41</v>
      </c>
      <c r="G561" s="22">
        <v>0.0</v>
      </c>
      <c r="H561" s="23">
        <v>6917.6</v>
      </c>
      <c r="I561" s="24">
        <v>8969.64</v>
      </c>
      <c r="J561" s="24">
        <v>1531313.4</v>
      </c>
      <c r="K561" s="24">
        <v>338762.95</v>
      </c>
      <c r="L561" s="24">
        <v>1885963.5899999999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20" t="s">
        <v>233</v>
      </c>
      <c r="B562" s="20" t="str">
        <f t="shared" si="1"/>
        <v>05</v>
      </c>
      <c r="C562" s="21" t="s">
        <v>16</v>
      </c>
      <c r="D562" s="20" t="s">
        <v>234</v>
      </c>
      <c r="E562" s="20" t="s">
        <v>18</v>
      </c>
      <c r="F562" s="20" t="s">
        <v>19</v>
      </c>
      <c r="G562" s="22">
        <v>0.0</v>
      </c>
      <c r="H562" s="23">
        <v>1.044238372E7</v>
      </c>
      <c r="I562" s="24">
        <v>1086311.06</v>
      </c>
      <c r="J562" s="24">
        <v>7.433961583E7</v>
      </c>
      <c r="K562" s="24">
        <v>6402880.39</v>
      </c>
      <c r="L562" s="24">
        <v>9.2271191E7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20" t="s">
        <v>233</v>
      </c>
      <c r="B563" s="20" t="str">
        <f t="shared" si="1"/>
        <v>05</v>
      </c>
      <c r="C563" s="21" t="s">
        <v>16</v>
      </c>
      <c r="D563" s="20" t="s">
        <v>234</v>
      </c>
      <c r="E563" s="20" t="s">
        <v>44</v>
      </c>
      <c r="F563" s="20" t="s">
        <v>45</v>
      </c>
      <c r="G563" s="22">
        <v>0.0</v>
      </c>
      <c r="H563" s="23">
        <v>2.321321663E7</v>
      </c>
      <c r="I563" s="24">
        <v>2414848.42</v>
      </c>
      <c r="J563" s="24">
        <v>1.6525552514E8</v>
      </c>
      <c r="K563" s="24">
        <v>1.423347899E7</v>
      </c>
      <c r="L563" s="24">
        <v>2.0511706918E8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20" t="s">
        <v>233</v>
      </c>
      <c r="B564" s="20" t="str">
        <f t="shared" si="1"/>
        <v>05</v>
      </c>
      <c r="C564" s="21" t="s">
        <v>16</v>
      </c>
      <c r="D564" s="20" t="s">
        <v>234</v>
      </c>
      <c r="E564" s="20" t="s">
        <v>30</v>
      </c>
      <c r="F564" s="20" t="s">
        <v>31</v>
      </c>
      <c r="G564" s="22">
        <v>0.0</v>
      </c>
      <c r="H564" s="23">
        <v>1296262.19</v>
      </c>
      <c r="I564" s="24">
        <v>134848.9</v>
      </c>
      <c r="J564" s="24">
        <v>9228126.05</v>
      </c>
      <c r="K564" s="24">
        <v>794819.65</v>
      </c>
      <c r="L564" s="24">
        <v>1.1454056790000001E7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20" t="s">
        <v>233</v>
      </c>
      <c r="B565" s="20" t="str">
        <f t="shared" si="1"/>
        <v>05</v>
      </c>
      <c r="C565" s="21" t="s">
        <v>16</v>
      </c>
      <c r="D565" s="20" t="s">
        <v>234</v>
      </c>
      <c r="E565" s="20" t="s">
        <v>32</v>
      </c>
      <c r="F565" s="20" t="s">
        <v>33</v>
      </c>
      <c r="G565" s="22">
        <v>0.0</v>
      </c>
      <c r="H565" s="23">
        <v>175401.54</v>
      </c>
      <c r="I565" s="24">
        <v>18246.85</v>
      </c>
      <c r="J565" s="24">
        <v>1248688.4</v>
      </c>
      <c r="K565" s="24">
        <v>107549.69</v>
      </c>
      <c r="L565" s="24">
        <v>1549886.48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20" t="s">
        <v>233</v>
      </c>
      <c r="B566" s="20" t="str">
        <f t="shared" si="1"/>
        <v>05</v>
      </c>
      <c r="C566" s="21" t="s">
        <v>16</v>
      </c>
      <c r="D566" s="20" t="s">
        <v>234</v>
      </c>
      <c r="E566" s="20" t="s">
        <v>40</v>
      </c>
      <c r="F566" s="20" t="s">
        <v>41</v>
      </c>
      <c r="G566" s="22">
        <v>0.0</v>
      </c>
      <c r="H566" s="23">
        <v>150298.33</v>
      </c>
      <c r="I566" s="24">
        <v>15635.39</v>
      </c>
      <c r="J566" s="24">
        <v>1069977.94</v>
      </c>
      <c r="K566" s="24">
        <v>92157.34</v>
      </c>
      <c r="L566" s="24">
        <v>1328069.0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20" t="s">
        <v>233</v>
      </c>
      <c r="B567" s="20" t="str">
        <f t="shared" si="1"/>
        <v>05</v>
      </c>
      <c r="C567" s="21" t="s">
        <v>16</v>
      </c>
      <c r="D567" s="20" t="s">
        <v>234</v>
      </c>
      <c r="E567" s="20" t="s">
        <v>54</v>
      </c>
      <c r="F567" s="20" t="s">
        <v>55</v>
      </c>
      <c r="G567" s="22">
        <v>0.0</v>
      </c>
      <c r="H567" s="23">
        <v>2311925.59</v>
      </c>
      <c r="I567" s="24">
        <v>240507.38</v>
      </c>
      <c r="J567" s="24">
        <v>1.645866164E7</v>
      </c>
      <c r="K567" s="24">
        <v>1417586.58</v>
      </c>
      <c r="L567" s="24">
        <v>2.0428681189999998E7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20" t="s">
        <v>235</v>
      </c>
      <c r="B568" s="20" t="str">
        <f t="shared" si="1"/>
        <v>05</v>
      </c>
      <c r="C568" s="21" t="s">
        <v>16</v>
      </c>
      <c r="D568" s="20" t="s">
        <v>236</v>
      </c>
      <c r="E568" s="20" t="s">
        <v>18</v>
      </c>
      <c r="F568" s="20" t="s">
        <v>19</v>
      </c>
      <c r="G568" s="22">
        <v>0.0</v>
      </c>
      <c r="H568" s="23">
        <v>873071.54</v>
      </c>
      <c r="I568" s="24">
        <v>416527.47</v>
      </c>
      <c r="J568" s="24">
        <v>7.293075832E7</v>
      </c>
      <c r="K568" s="24">
        <v>2138435.39</v>
      </c>
      <c r="L568" s="24">
        <v>7.635879272E7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20" t="s">
        <v>235</v>
      </c>
      <c r="B569" s="20" t="str">
        <f t="shared" si="1"/>
        <v>05</v>
      </c>
      <c r="C569" s="21" t="s">
        <v>16</v>
      </c>
      <c r="D569" s="20" t="s">
        <v>236</v>
      </c>
      <c r="E569" s="20" t="s">
        <v>44</v>
      </c>
      <c r="F569" s="20" t="s">
        <v>45</v>
      </c>
      <c r="G569" s="22">
        <v>0.0</v>
      </c>
      <c r="H569" s="23">
        <v>135820.57</v>
      </c>
      <c r="I569" s="24">
        <v>64797.66</v>
      </c>
      <c r="J569" s="24">
        <v>1.134557289E7</v>
      </c>
      <c r="K569" s="24">
        <v>332668.62</v>
      </c>
      <c r="L569" s="24">
        <v>1.187885974E7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20" t="s">
        <v>235</v>
      </c>
      <c r="B570" s="20" t="str">
        <f t="shared" si="1"/>
        <v>05</v>
      </c>
      <c r="C570" s="21" t="s">
        <v>16</v>
      </c>
      <c r="D570" s="20" t="s">
        <v>236</v>
      </c>
      <c r="E570" s="20" t="s">
        <v>30</v>
      </c>
      <c r="F570" s="20" t="s">
        <v>31</v>
      </c>
      <c r="G570" s="22">
        <v>0.0</v>
      </c>
      <c r="H570" s="23">
        <v>41608.97</v>
      </c>
      <c r="I570" s="24">
        <v>19850.92</v>
      </c>
      <c r="J570" s="24">
        <v>3475744.31</v>
      </c>
      <c r="K570" s="24">
        <v>101913.85</v>
      </c>
      <c r="L570" s="24">
        <v>3639118.0500000003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20" t="s">
        <v>235</v>
      </c>
      <c r="B571" s="20" t="str">
        <f t="shared" si="1"/>
        <v>05</v>
      </c>
      <c r="C571" s="21" t="s">
        <v>16</v>
      </c>
      <c r="D571" s="20" t="s">
        <v>236</v>
      </c>
      <c r="E571" s="20" t="s">
        <v>32</v>
      </c>
      <c r="F571" s="20" t="s">
        <v>33</v>
      </c>
      <c r="G571" s="22">
        <v>0.0</v>
      </c>
      <c r="H571" s="23">
        <v>1000.71</v>
      </c>
      <c r="I571" s="24">
        <v>477.42</v>
      </c>
      <c r="J571" s="24">
        <v>83592.79</v>
      </c>
      <c r="K571" s="24">
        <v>2451.06</v>
      </c>
      <c r="L571" s="24">
        <v>87521.98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20" t="s">
        <v>235</v>
      </c>
      <c r="B572" s="20" t="str">
        <f t="shared" si="1"/>
        <v>05</v>
      </c>
      <c r="C572" s="21" t="s">
        <v>16</v>
      </c>
      <c r="D572" s="20" t="s">
        <v>236</v>
      </c>
      <c r="E572" s="20" t="s">
        <v>40</v>
      </c>
      <c r="F572" s="20" t="s">
        <v>41</v>
      </c>
      <c r="G572" s="22">
        <v>0.0</v>
      </c>
      <c r="H572" s="23">
        <v>1923.21</v>
      </c>
      <c r="I572" s="24">
        <v>917.53</v>
      </c>
      <c r="J572" s="24">
        <v>160652.69</v>
      </c>
      <c r="K572" s="24">
        <v>4710.57</v>
      </c>
      <c r="L572" s="24">
        <v>168204.0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20" t="s">
        <v>237</v>
      </c>
      <c r="B573" s="20" t="str">
        <f t="shared" si="1"/>
        <v>05</v>
      </c>
      <c r="C573" s="21" t="s">
        <v>16</v>
      </c>
      <c r="D573" s="20" t="s">
        <v>238</v>
      </c>
      <c r="E573" s="20" t="s">
        <v>18</v>
      </c>
      <c r="F573" s="20" t="s">
        <v>19</v>
      </c>
      <c r="G573" s="22">
        <v>0.0</v>
      </c>
      <c r="H573" s="23">
        <v>4.655444037E7</v>
      </c>
      <c r="I573" s="24">
        <v>3997617.02</v>
      </c>
      <c r="J573" s="24">
        <v>6.9791112905E8</v>
      </c>
      <c r="K573" s="24">
        <v>7.517259379E7</v>
      </c>
      <c r="L573" s="24">
        <v>8.236357802299999E8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20" t="s">
        <v>237</v>
      </c>
      <c r="B574" s="20" t="str">
        <f t="shared" si="1"/>
        <v>05</v>
      </c>
      <c r="C574" s="21" t="s">
        <v>16</v>
      </c>
      <c r="D574" s="20" t="s">
        <v>238</v>
      </c>
      <c r="E574" s="20" t="s">
        <v>44</v>
      </c>
      <c r="F574" s="20" t="s">
        <v>45</v>
      </c>
      <c r="G574" s="22">
        <v>0.0</v>
      </c>
      <c r="H574" s="23">
        <v>649654.76</v>
      </c>
      <c r="I574" s="24">
        <v>55785.68</v>
      </c>
      <c r="J574" s="24">
        <v>9739163.11</v>
      </c>
      <c r="K574" s="24">
        <v>1049013.44</v>
      </c>
      <c r="L574" s="24">
        <v>1.1493616989999998E7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20" t="s">
        <v>237</v>
      </c>
      <c r="B575" s="20" t="str">
        <f t="shared" si="1"/>
        <v>05</v>
      </c>
      <c r="C575" s="21" t="s">
        <v>16</v>
      </c>
      <c r="D575" s="20" t="s">
        <v>238</v>
      </c>
      <c r="E575" s="20" t="s">
        <v>71</v>
      </c>
      <c r="F575" s="20" t="s">
        <v>72</v>
      </c>
      <c r="G575" s="22">
        <v>0.0</v>
      </c>
      <c r="H575" s="23">
        <v>3842893.23</v>
      </c>
      <c r="I575" s="24">
        <v>329988.19</v>
      </c>
      <c r="J575" s="24">
        <v>5.760992804E7</v>
      </c>
      <c r="K575" s="24">
        <v>6205213.73</v>
      </c>
      <c r="L575" s="24">
        <v>6.798802319E7</v>
      </c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20" t="s">
        <v>237</v>
      </c>
      <c r="B576" s="20" t="str">
        <f t="shared" si="1"/>
        <v>05</v>
      </c>
      <c r="C576" s="21" t="s">
        <v>16</v>
      </c>
      <c r="D576" s="20" t="s">
        <v>238</v>
      </c>
      <c r="E576" s="20" t="s">
        <v>30</v>
      </c>
      <c r="F576" s="20" t="s">
        <v>31</v>
      </c>
      <c r="G576" s="22">
        <v>0.0</v>
      </c>
      <c r="H576" s="23">
        <v>260240.51</v>
      </c>
      <c r="I576" s="24">
        <v>22346.78</v>
      </c>
      <c r="J576" s="24">
        <v>3901341.0</v>
      </c>
      <c r="K576" s="24">
        <v>420216.72</v>
      </c>
      <c r="L576" s="24">
        <v>4604145.01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20" t="s">
        <v>237</v>
      </c>
      <c r="B577" s="20" t="str">
        <f t="shared" si="1"/>
        <v>05</v>
      </c>
      <c r="C577" s="21" t="s">
        <v>16</v>
      </c>
      <c r="D577" s="20" t="s">
        <v>238</v>
      </c>
      <c r="E577" s="20" t="s">
        <v>32</v>
      </c>
      <c r="F577" s="20" t="s">
        <v>33</v>
      </c>
      <c r="G577" s="22">
        <v>0.0</v>
      </c>
      <c r="H577" s="23">
        <v>323624.56</v>
      </c>
      <c r="I577" s="24">
        <v>27789.55</v>
      </c>
      <c r="J577" s="24">
        <v>4851549.69</v>
      </c>
      <c r="K577" s="24">
        <v>522564.49</v>
      </c>
      <c r="L577" s="24">
        <v>5725528.290000001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20" t="s">
        <v>237</v>
      </c>
      <c r="B578" s="20" t="str">
        <f t="shared" si="1"/>
        <v>05</v>
      </c>
      <c r="C578" s="21" t="s">
        <v>16</v>
      </c>
      <c r="D578" s="20" t="s">
        <v>238</v>
      </c>
      <c r="E578" s="20" t="s">
        <v>40</v>
      </c>
      <c r="F578" s="20" t="s">
        <v>41</v>
      </c>
      <c r="G578" s="22">
        <v>0.0</v>
      </c>
      <c r="H578" s="23">
        <v>24161.55</v>
      </c>
      <c r="I578" s="24">
        <v>2074.75</v>
      </c>
      <c r="J578" s="24">
        <v>362212.9</v>
      </c>
      <c r="K578" s="24">
        <v>39014.26</v>
      </c>
      <c r="L578" s="24">
        <v>427463.46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20" t="s">
        <v>237</v>
      </c>
      <c r="B579" s="20" t="str">
        <f t="shared" si="1"/>
        <v>05</v>
      </c>
      <c r="C579" s="21" t="s">
        <v>16</v>
      </c>
      <c r="D579" s="20" t="s">
        <v>238</v>
      </c>
      <c r="E579" s="20" t="s">
        <v>75</v>
      </c>
      <c r="F579" s="20" t="s">
        <v>76</v>
      </c>
      <c r="G579" s="22">
        <v>0.0</v>
      </c>
      <c r="H579" s="23">
        <v>3684640.02</v>
      </c>
      <c r="I579" s="24">
        <v>316399.03</v>
      </c>
      <c r="J579" s="24">
        <v>5.523750821E7</v>
      </c>
      <c r="K579" s="24">
        <v>5949678.4</v>
      </c>
      <c r="L579" s="24">
        <v>6.518822566E7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20" t="s">
        <v>239</v>
      </c>
      <c r="B580" s="20" t="str">
        <f t="shared" si="1"/>
        <v>05</v>
      </c>
      <c r="C580" s="21" t="s">
        <v>16</v>
      </c>
      <c r="D580" s="20" t="s">
        <v>240</v>
      </c>
      <c r="E580" s="20" t="s">
        <v>18</v>
      </c>
      <c r="F580" s="20" t="s">
        <v>19</v>
      </c>
      <c r="G580" s="22">
        <v>0.0</v>
      </c>
      <c r="H580" s="23">
        <v>1.977274866E7</v>
      </c>
      <c r="I580" s="24">
        <v>4912437.99</v>
      </c>
      <c r="J580" s="24">
        <v>3.9240718042E8</v>
      </c>
      <c r="K580" s="24">
        <v>4.182299831E7</v>
      </c>
      <c r="L580" s="24">
        <v>4.5891536538E8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20" t="s">
        <v>239</v>
      </c>
      <c r="B581" s="20" t="str">
        <f t="shared" si="1"/>
        <v>05</v>
      </c>
      <c r="C581" s="21" t="s">
        <v>16</v>
      </c>
      <c r="D581" s="20" t="s">
        <v>240</v>
      </c>
      <c r="E581" s="20" t="s">
        <v>44</v>
      </c>
      <c r="F581" s="20" t="s">
        <v>45</v>
      </c>
      <c r="G581" s="22">
        <v>0.0</v>
      </c>
      <c r="H581" s="23">
        <v>352726.62</v>
      </c>
      <c r="I581" s="24">
        <v>87633.12</v>
      </c>
      <c r="J581" s="24">
        <v>7000162.69</v>
      </c>
      <c r="K581" s="24">
        <v>746081.64</v>
      </c>
      <c r="L581" s="24">
        <v>8186604.07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20" t="s">
        <v>239</v>
      </c>
      <c r="B582" s="20" t="str">
        <f t="shared" si="1"/>
        <v>05</v>
      </c>
      <c r="C582" s="21" t="s">
        <v>16</v>
      </c>
      <c r="D582" s="20" t="s">
        <v>240</v>
      </c>
      <c r="E582" s="20" t="s">
        <v>22</v>
      </c>
      <c r="F582" s="20" t="s">
        <v>23</v>
      </c>
      <c r="G582" s="22">
        <v>0.0</v>
      </c>
      <c r="H582" s="23">
        <v>5238.6</v>
      </c>
      <c r="I582" s="24">
        <v>1301.5</v>
      </c>
      <c r="J582" s="24">
        <v>103964.5</v>
      </c>
      <c r="K582" s="24">
        <v>11080.6</v>
      </c>
      <c r="L582" s="24">
        <v>121585.20000000001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20" t="s">
        <v>239</v>
      </c>
      <c r="B583" s="20" t="str">
        <f t="shared" si="1"/>
        <v>05</v>
      </c>
      <c r="C583" s="21" t="s">
        <v>16</v>
      </c>
      <c r="D583" s="20" t="s">
        <v>240</v>
      </c>
      <c r="E583" s="20" t="s">
        <v>30</v>
      </c>
      <c r="F583" s="20" t="s">
        <v>31</v>
      </c>
      <c r="G583" s="22">
        <v>0.0</v>
      </c>
      <c r="H583" s="23">
        <v>331087.27</v>
      </c>
      <c r="I583" s="24">
        <v>82256.93</v>
      </c>
      <c r="J583" s="24">
        <v>6570711.22</v>
      </c>
      <c r="K583" s="24">
        <v>700310.44</v>
      </c>
      <c r="L583" s="24">
        <v>7684365.859999999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20" t="s">
        <v>239</v>
      </c>
      <c r="B584" s="20" t="str">
        <f t="shared" si="1"/>
        <v>05</v>
      </c>
      <c r="C584" s="21" t="s">
        <v>16</v>
      </c>
      <c r="D584" s="20" t="s">
        <v>240</v>
      </c>
      <c r="E584" s="20" t="s">
        <v>40</v>
      </c>
      <c r="F584" s="20" t="s">
        <v>41</v>
      </c>
      <c r="G584" s="22">
        <v>0.0</v>
      </c>
      <c r="H584" s="23">
        <v>149503.85</v>
      </c>
      <c r="I584" s="24">
        <v>37143.46</v>
      </c>
      <c r="J584" s="24">
        <v>2967032.17</v>
      </c>
      <c r="K584" s="24">
        <v>316228.11</v>
      </c>
      <c r="L584" s="24">
        <v>3469907.59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20" t="s">
        <v>241</v>
      </c>
      <c r="B585" s="20" t="str">
        <f t="shared" si="1"/>
        <v>05</v>
      </c>
      <c r="C585" s="21" t="s">
        <v>16</v>
      </c>
      <c r="D585" s="20" t="s">
        <v>242</v>
      </c>
      <c r="E585" s="20" t="s">
        <v>18</v>
      </c>
      <c r="F585" s="20" t="s">
        <v>19</v>
      </c>
      <c r="G585" s="22">
        <v>0.0</v>
      </c>
      <c r="H585" s="23">
        <v>0.0</v>
      </c>
      <c r="I585" s="24">
        <v>1.484873453E7</v>
      </c>
      <c r="J585" s="24">
        <v>3.8854580379E8</v>
      </c>
      <c r="K585" s="24">
        <v>3.729842207E7</v>
      </c>
      <c r="L585" s="24">
        <v>4.4069296039E8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20" t="s">
        <v>241</v>
      </c>
      <c r="B586" s="20" t="str">
        <f t="shared" si="1"/>
        <v>05</v>
      </c>
      <c r="C586" s="21" t="s">
        <v>16</v>
      </c>
      <c r="D586" s="20" t="s">
        <v>242</v>
      </c>
      <c r="E586" s="20" t="s">
        <v>22</v>
      </c>
      <c r="F586" s="20" t="s">
        <v>23</v>
      </c>
      <c r="G586" s="22">
        <v>0.0</v>
      </c>
      <c r="H586" s="23">
        <v>0.0</v>
      </c>
      <c r="I586" s="24">
        <v>55057.19</v>
      </c>
      <c r="J586" s="24">
        <v>1440677.69</v>
      </c>
      <c r="K586" s="24">
        <v>138297.74</v>
      </c>
      <c r="L586" s="24">
        <v>1634032.6199999999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20" t="s">
        <v>241</v>
      </c>
      <c r="B587" s="20" t="str">
        <f t="shared" si="1"/>
        <v>05</v>
      </c>
      <c r="C587" s="21" t="s">
        <v>16</v>
      </c>
      <c r="D587" s="20" t="s">
        <v>242</v>
      </c>
      <c r="E587" s="20" t="s">
        <v>30</v>
      </c>
      <c r="F587" s="20" t="s">
        <v>31</v>
      </c>
      <c r="G587" s="22">
        <v>0.0</v>
      </c>
      <c r="H587" s="23">
        <v>0.0</v>
      </c>
      <c r="I587" s="24">
        <v>138552.31</v>
      </c>
      <c r="J587" s="24">
        <v>3625488.69</v>
      </c>
      <c r="K587" s="24">
        <v>348028.49</v>
      </c>
      <c r="L587" s="24">
        <v>4112069.49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20" t="s">
        <v>241</v>
      </c>
      <c r="B588" s="20" t="str">
        <f t="shared" si="1"/>
        <v>05</v>
      </c>
      <c r="C588" s="21" t="s">
        <v>16</v>
      </c>
      <c r="D588" s="20" t="s">
        <v>242</v>
      </c>
      <c r="E588" s="20" t="s">
        <v>32</v>
      </c>
      <c r="F588" s="20" t="s">
        <v>33</v>
      </c>
      <c r="G588" s="22">
        <v>0.0</v>
      </c>
      <c r="H588" s="23">
        <v>0.0</v>
      </c>
      <c r="I588" s="24">
        <v>231363.93</v>
      </c>
      <c r="J588" s="24">
        <v>6054083.85</v>
      </c>
      <c r="K588" s="24">
        <v>581161.28</v>
      </c>
      <c r="L588" s="24">
        <v>6866609.06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20" t="s">
        <v>241</v>
      </c>
      <c r="B589" s="20" t="str">
        <f t="shared" si="1"/>
        <v>05</v>
      </c>
      <c r="C589" s="21" t="s">
        <v>16</v>
      </c>
      <c r="D589" s="20" t="s">
        <v>242</v>
      </c>
      <c r="E589" s="20" t="s">
        <v>40</v>
      </c>
      <c r="F589" s="20" t="s">
        <v>41</v>
      </c>
      <c r="G589" s="22">
        <v>0.0</v>
      </c>
      <c r="H589" s="23">
        <v>0.0</v>
      </c>
      <c r="I589" s="24">
        <v>80913.04</v>
      </c>
      <c r="J589" s="24">
        <v>2117245.98</v>
      </c>
      <c r="K589" s="24">
        <v>203244.86</v>
      </c>
      <c r="L589" s="24">
        <v>2401403.88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20" t="s">
        <v>243</v>
      </c>
      <c r="B590" s="20" t="str">
        <f t="shared" si="1"/>
        <v>05</v>
      </c>
      <c r="C590" s="21" t="s">
        <v>16</v>
      </c>
      <c r="D590" s="20" t="s">
        <v>244</v>
      </c>
      <c r="E590" s="20" t="s">
        <v>18</v>
      </c>
      <c r="F590" s="20" t="s">
        <v>19</v>
      </c>
      <c r="G590" s="22">
        <v>0.0</v>
      </c>
      <c r="H590" s="23">
        <v>1.148898926E8</v>
      </c>
      <c r="I590" s="24">
        <v>8266087.41</v>
      </c>
      <c r="J590" s="24">
        <v>1.25117233936E9</v>
      </c>
      <c r="K590" s="24">
        <v>5.312552062E7</v>
      </c>
      <c r="L590" s="24">
        <v>1.4274538399899998E9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20" t="s">
        <v>243</v>
      </c>
      <c r="B591" s="20" t="str">
        <f t="shared" si="1"/>
        <v>05</v>
      </c>
      <c r="C591" s="21" t="s">
        <v>16</v>
      </c>
      <c r="D591" s="20" t="s">
        <v>244</v>
      </c>
      <c r="E591" s="20" t="s">
        <v>44</v>
      </c>
      <c r="F591" s="20" t="s">
        <v>45</v>
      </c>
      <c r="G591" s="22">
        <v>0.0</v>
      </c>
      <c r="H591" s="23">
        <v>857973.87</v>
      </c>
      <c r="I591" s="24">
        <v>61729.43</v>
      </c>
      <c r="J591" s="24">
        <v>9343495.4</v>
      </c>
      <c r="K591" s="24">
        <v>396730.37</v>
      </c>
      <c r="L591" s="24">
        <v>1.065992907E7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20" t="s">
        <v>243</v>
      </c>
      <c r="B592" s="20" t="str">
        <f t="shared" si="1"/>
        <v>05</v>
      </c>
      <c r="C592" s="21" t="s">
        <v>16</v>
      </c>
      <c r="D592" s="20" t="s">
        <v>244</v>
      </c>
      <c r="E592" s="20" t="s">
        <v>30</v>
      </c>
      <c r="F592" s="20" t="s">
        <v>31</v>
      </c>
      <c r="G592" s="22">
        <v>0.0</v>
      </c>
      <c r="H592" s="23">
        <v>700876.11</v>
      </c>
      <c r="I592" s="24">
        <v>50426.57</v>
      </c>
      <c r="J592" s="24">
        <v>7632671.45</v>
      </c>
      <c r="K592" s="24">
        <v>324087.76</v>
      </c>
      <c r="L592" s="24">
        <v>8708061.89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20" t="s">
        <v>243</v>
      </c>
      <c r="B593" s="20" t="str">
        <f t="shared" si="1"/>
        <v>05</v>
      </c>
      <c r="C593" s="21" t="s">
        <v>16</v>
      </c>
      <c r="D593" s="20" t="s">
        <v>244</v>
      </c>
      <c r="E593" s="20" t="s">
        <v>32</v>
      </c>
      <c r="F593" s="20" t="s">
        <v>33</v>
      </c>
      <c r="G593" s="22">
        <v>0.0</v>
      </c>
      <c r="H593" s="23">
        <v>548725.08</v>
      </c>
      <c r="I593" s="24">
        <v>39479.62</v>
      </c>
      <c r="J593" s="24">
        <v>5975718.37</v>
      </c>
      <c r="K593" s="24">
        <v>253732.55</v>
      </c>
      <c r="L593" s="24">
        <v>6817655.62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20" t="s">
        <v>243</v>
      </c>
      <c r="B594" s="20" t="str">
        <f t="shared" si="1"/>
        <v>05</v>
      </c>
      <c r="C594" s="21" t="s">
        <v>16</v>
      </c>
      <c r="D594" s="20" t="s">
        <v>244</v>
      </c>
      <c r="E594" s="20" t="s">
        <v>40</v>
      </c>
      <c r="F594" s="20" t="s">
        <v>41</v>
      </c>
      <c r="G594" s="22">
        <v>0.0</v>
      </c>
      <c r="H594" s="23">
        <v>64859.35</v>
      </c>
      <c r="I594" s="24">
        <v>4666.49</v>
      </c>
      <c r="J594" s="24">
        <v>706330.42</v>
      </c>
      <c r="K594" s="24">
        <v>29991.21</v>
      </c>
      <c r="L594" s="24">
        <v>805847.47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20" t="s">
        <v>243</v>
      </c>
      <c r="B595" s="20" t="str">
        <f t="shared" si="1"/>
        <v>05</v>
      </c>
      <c r="C595" s="21" t="s">
        <v>16</v>
      </c>
      <c r="D595" s="20" t="s">
        <v>244</v>
      </c>
      <c r="E595" s="20" t="s">
        <v>75</v>
      </c>
      <c r="F595" s="20" t="s">
        <v>76</v>
      </c>
      <c r="G595" s="22">
        <v>0.0</v>
      </c>
      <c r="H595" s="23">
        <v>2994.99</v>
      </c>
      <c r="I595" s="24">
        <v>215.48</v>
      </c>
      <c r="J595" s="24">
        <v>32616.0</v>
      </c>
      <c r="K595" s="24">
        <v>1384.9</v>
      </c>
      <c r="L595" s="24">
        <v>37211.37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20" t="s">
        <v>245</v>
      </c>
      <c r="B596" s="20" t="str">
        <f t="shared" si="1"/>
        <v>05</v>
      </c>
      <c r="C596" s="21" t="s">
        <v>16</v>
      </c>
      <c r="D596" s="20" t="s">
        <v>246</v>
      </c>
      <c r="E596" s="20" t="s">
        <v>18</v>
      </c>
      <c r="F596" s="20" t="s">
        <v>19</v>
      </c>
      <c r="G596" s="22">
        <v>0.0</v>
      </c>
      <c r="H596" s="23">
        <v>3.690311308E7</v>
      </c>
      <c r="I596" s="24">
        <v>9390211.15</v>
      </c>
      <c r="J596" s="24">
        <v>3.6526832681E8</v>
      </c>
      <c r="K596" s="24">
        <v>4.515086714E7</v>
      </c>
      <c r="L596" s="24">
        <v>4.5671251818E8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20" t="s">
        <v>245</v>
      </c>
      <c r="B597" s="20" t="str">
        <f t="shared" si="1"/>
        <v>05</v>
      </c>
      <c r="C597" s="21" t="s">
        <v>16</v>
      </c>
      <c r="D597" s="20" t="s">
        <v>246</v>
      </c>
      <c r="E597" s="20" t="s">
        <v>30</v>
      </c>
      <c r="F597" s="20" t="s">
        <v>31</v>
      </c>
      <c r="G597" s="22">
        <v>0.0</v>
      </c>
      <c r="H597" s="23">
        <v>182610.79</v>
      </c>
      <c r="I597" s="24">
        <v>46466.37</v>
      </c>
      <c r="J597" s="24">
        <v>1807488.07</v>
      </c>
      <c r="K597" s="24">
        <v>223423.84</v>
      </c>
      <c r="L597" s="24">
        <v>2259989.07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20" t="s">
        <v>245</v>
      </c>
      <c r="B598" s="20" t="str">
        <f t="shared" si="1"/>
        <v>05</v>
      </c>
      <c r="C598" s="21" t="s">
        <v>16</v>
      </c>
      <c r="D598" s="20" t="s">
        <v>246</v>
      </c>
      <c r="E598" s="20" t="s">
        <v>32</v>
      </c>
      <c r="F598" s="20" t="s">
        <v>33</v>
      </c>
      <c r="G598" s="22">
        <v>0.0</v>
      </c>
      <c r="H598" s="23">
        <v>357156.45</v>
      </c>
      <c r="I598" s="24">
        <v>90880.53</v>
      </c>
      <c r="J598" s="24">
        <v>3535147.24</v>
      </c>
      <c r="K598" s="24">
        <v>436980.02</v>
      </c>
      <c r="L598" s="24">
        <v>4420164.24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20" t="s">
        <v>245</v>
      </c>
      <c r="B599" s="20" t="str">
        <f t="shared" si="1"/>
        <v>05</v>
      </c>
      <c r="C599" s="21" t="s">
        <v>16</v>
      </c>
      <c r="D599" s="20" t="s">
        <v>246</v>
      </c>
      <c r="E599" s="20" t="s">
        <v>40</v>
      </c>
      <c r="F599" s="20" t="s">
        <v>41</v>
      </c>
      <c r="G599" s="22">
        <v>0.0</v>
      </c>
      <c r="H599" s="23">
        <v>74926.78</v>
      </c>
      <c r="I599" s="24">
        <v>19065.55</v>
      </c>
      <c r="J599" s="24">
        <v>741627.86</v>
      </c>
      <c r="K599" s="24">
        <v>91672.72</v>
      </c>
      <c r="L599" s="24">
        <v>927292.9099999999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20" t="s">
        <v>245</v>
      </c>
      <c r="B600" s="20" t="str">
        <f t="shared" si="1"/>
        <v>05</v>
      </c>
      <c r="C600" s="21" t="s">
        <v>16</v>
      </c>
      <c r="D600" s="20" t="s">
        <v>246</v>
      </c>
      <c r="E600" s="20" t="s">
        <v>54</v>
      </c>
      <c r="F600" s="20" t="s">
        <v>55</v>
      </c>
      <c r="G600" s="22">
        <v>0.0</v>
      </c>
      <c r="H600" s="23">
        <v>2550703.9</v>
      </c>
      <c r="I600" s="24">
        <v>649041.4</v>
      </c>
      <c r="J600" s="24">
        <v>2.524695802E7</v>
      </c>
      <c r="K600" s="24">
        <v>3120779.89</v>
      </c>
      <c r="L600" s="24">
        <v>3.156748321E7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20" t="s">
        <v>247</v>
      </c>
      <c r="B601" s="20" t="str">
        <f t="shared" si="1"/>
        <v>05</v>
      </c>
      <c r="C601" s="21" t="s">
        <v>16</v>
      </c>
      <c r="D601" s="20" t="s">
        <v>248</v>
      </c>
      <c r="E601" s="20" t="s">
        <v>18</v>
      </c>
      <c r="F601" s="20" t="s">
        <v>19</v>
      </c>
      <c r="G601" s="22">
        <v>0.0</v>
      </c>
      <c r="H601" s="23">
        <v>5.606663873E7</v>
      </c>
      <c r="I601" s="24">
        <v>9653138.43</v>
      </c>
      <c r="J601" s="24">
        <v>5.4037137961E8</v>
      </c>
      <c r="K601" s="24">
        <v>3.902333964E7</v>
      </c>
      <c r="L601" s="24">
        <v>6.4511449641E8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20" t="s">
        <v>247</v>
      </c>
      <c r="B602" s="20" t="str">
        <f t="shared" si="1"/>
        <v>05</v>
      </c>
      <c r="C602" s="21" t="s">
        <v>16</v>
      </c>
      <c r="D602" s="20" t="s">
        <v>248</v>
      </c>
      <c r="E602" s="20" t="s">
        <v>44</v>
      </c>
      <c r="F602" s="20" t="s">
        <v>45</v>
      </c>
      <c r="G602" s="22">
        <v>0.0</v>
      </c>
      <c r="H602" s="23">
        <v>1576239.58</v>
      </c>
      <c r="I602" s="24">
        <v>271385.25</v>
      </c>
      <c r="J602" s="24">
        <v>1.519182843E7</v>
      </c>
      <c r="K602" s="24">
        <v>1097089.71</v>
      </c>
      <c r="L602" s="24">
        <v>1.813654297E7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20" t="s">
        <v>247</v>
      </c>
      <c r="B603" s="20" t="str">
        <f t="shared" si="1"/>
        <v>05</v>
      </c>
      <c r="C603" s="21" t="s">
        <v>16</v>
      </c>
      <c r="D603" s="20" t="s">
        <v>248</v>
      </c>
      <c r="E603" s="20" t="s">
        <v>30</v>
      </c>
      <c r="F603" s="20" t="s">
        <v>31</v>
      </c>
      <c r="G603" s="22">
        <v>0.0</v>
      </c>
      <c r="H603" s="23">
        <v>1158145.99</v>
      </c>
      <c r="I603" s="24">
        <v>199401.0</v>
      </c>
      <c r="J603" s="24">
        <v>1.11622342E7</v>
      </c>
      <c r="K603" s="24">
        <v>806089.43</v>
      </c>
      <c r="L603" s="24">
        <v>1.332587062E7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20" t="s">
        <v>247</v>
      </c>
      <c r="B604" s="20" t="str">
        <f t="shared" si="1"/>
        <v>05</v>
      </c>
      <c r="C604" s="21" t="s">
        <v>16</v>
      </c>
      <c r="D604" s="20" t="s">
        <v>248</v>
      </c>
      <c r="E604" s="20" t="s">
        <v>32</v>
      </c>
      <c r="F604" s="20" t="s">
        <v>33</v>
      </c>
      <c r="G604" s="22">
        <v>0.0</v>
      </c>
      <c r="H604" s="23">
        <v>240890.28</v>
      </c>
      <c r="I604" s="24">
        <v>41474.7</v>
      </c>
      <c r="J604" s="24">
        <v>2321705.33</v>
      </c>
      <c r="K604" s="24">
        <v>167663.76</v>
      </c>
      <c r="L604" s="24">
        <v>2771734.0700000003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20" t="s">
        <v>247</v>
      </c>
      <c r="B605" s="20" t="str">
        <f t="shared" si="1"/>
        <v>05</v>
      </c>
      <c r="C605" s="21" t="s">
        <v>16</v>
      </c>
      <c r="D605" s="20" t="s">
        <v>248</v>
      </c>
      <c r="E605" s="20" t="s">
        <v>40</v>
      </c>
      <c r="F605" s="20" t="s">
        <v>41</v>
      </c>
      <c r="G605" s="22">
        <v>0.0</v>
      </c>
      <c r="H605" s="23">
        <v>279647.42</v>
      </c>
      <c r="I605" s="24">
        <v>48147.62</v>
      </c>
      <c r="J605" s="24">
        <v>2695247.43</v>
      </c>
      <c r="K605" s="24">
        <v>194639.39</v>
      </c>
      <c r="L605" s="24">
        <v>3217681.8600000003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20" t="s">
        <v>249</v>
      </c>
      <c r="B606" s="20" t="str">
        <f t="shared" si="1"/>
        <v>05</v>
      </c>
      <c r="C606" s="21" t="s">
        <v>16</v>
      </c>
      <c r="D606" s="20" t="s">
        <v>250</v>
      </c>
      <c r="E606" s="20" t="s">
        <v>18</v>
      </c>
      <c r="F606" s="20" t="s">
        <v>19</v>
      </c>
      <c r="G606" s="22">
        <v>0.0</v>
      </c>
      <c r="H606" s="23">
        <v>8.256202213E7</v>
      </c>
      <c r="I606" s="24">
        <v>5360296.33</v>
      </c>
      <c r="J606" s="24">
        <v>5.4478693888E8</v>
      </c>
      <c r="K606" s="24">
        <v>0.0</v>
      </c>
      <c r="L606" s="24">
        <v>6.3270925734E8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20" t="s">
        <v>249</v>
      </c>
      <c r="B607" s="20" t="str">
        <f t="shared" si="1"/>
        <v>05</v>
      </c>
      <c r="C607" s="21" t="s">
        <v>16</v>
      </c>
      <c r="D607" s="20" t="s">
        <v>250</v>
      </c>
      <c r="E607" s="20" t="s">
        <v>44</v>
      </c>
      <c r="F607" s="20" t="s">
        <v>45</v>
      </c>
      <c r="G607" s="22">
        <v>0.0</v>
      </c>
      <c r="H607" s="23">
        <v>3646123.25</v>
      </c>
      <c r="I607" s="24">
        <v>236722.66</v>
      </c>
      <c r="J607" s="24">
        <v>2.405900769E7</v>
      </c>
      <c r="K607" s="24">
        <v>0.0</v>
      </c>
      <c r="L607" s="24">
        <v>2.79418536E7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20" t="s">
        <v>249</v>
      </c>
      <c r="B608" s="20" t="str">
        <f t="shared" si="1"/>
        <v>05</v>
      </c>
      <c r="C608" s="21" t="s">
        <v>16</v>
      </c>
      <c r="D608" s="20" t="s">
        <v>250</v>
      </c>
      <c r="E608" s="20" t="s">
        <v>30</v>
      </c>
      <c r="F608" s="20" t="s">
        <v>31</v>
      </c>
      <c r="G608" s="22">
        <v>0.0</v>
      </c>
      <c r="H608" s="23">
        <v>563446.41</v>
      </c>
      <c r="I608" s="24">
        <v>36581.46</v>
      </c>
      <c r="J608" s="24">
        <v>3717910.91</v>
      </c>
      <c r="K608" s="24">
        <v>0.0</v>
      </c>
      <c r="L608" s="24">
        <v>4317938.78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20" t="s">
        <v>249</v>
      </c>
      <c r="B609" s="20" t="str">
        <f t="shared" si="1"/>
        <v>05</v>
      </c>
      <c r="C609" s="21" t="s">
        <v>16</v>
      </c>
      <c r="D609" s="20" t="s">
        <v>250</v>
      </c>
      <c r="E609" s="20" t="s">
        <v>32</v>
      </c>
      <c r="F609" s="20" t="s">
        <v>33</v>
      </c>
      <c r="G609" s="22">
        <v>0.0</v>
      </c>
      <c r="H609" s="23">
        <v>18266.74</v>
      </c>
      <c r="I609" s="24">
        <v>1185.96</v>
      </c>
      <c r="J609" s="24">
        <v>120533.4</v>
      </c>
      <c r="K609" s="24">
        <v>0.0</v>
      </c>
      <c r="L609" s="24">
        <v>139986.1</v>
      </c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20" t="s">
        <v>249</v>
      </c>
      <c r="B610" s="20" t="str">
        <f t="shared" si="1"/>
        <v>05</v>
      </c>
      <c r="C610" s="21" t="s">
        <v>16</v>
      </c>
      <c r="D610" s="20" t="s">
        <v>250</v>
      </c>
      <c r="E610" s="20" t="s">
        <v>40</v>
      </c>
      <c r="F610" s="20" t="s">
        <v>41</v>
      </c>
      <c r="G610" s="22">
        <v>0.0</v>
      </c>
      <c r="H610" s="23">
        <v>250038.0</v>
      </c>
      <c r="I610" s="24">
        <v>16233.59</v>
      </c>
      <c r="J610" s="24">
        <v>1649880.12</v>
      </c>
      <c r="K610" s="24">
        <v>0.0</v>
      </c>
      <c r="L610" s="24">
        <v>1916151.7100000002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20" t="s">
        <v>251</v>
      </c>
      <c r="B611" s="20" t="str">
        <f t="shared" si="1"/>
        <v>05</v>
      </c>
      <c r="C611" s="21" t="s">
        <v>16</v>
      </c>
      <c r="D611" s="20" t="s">
        <v>252</v>
      </c>
      <c r="E611" s="20" t="s">
        <v>18</v>
      </c>
      <c r="F611" s="20" t="s">
        <v>19</v>
      </c>
      <c r="G611" s="22">
        <v>0.0</v>
      </c>
      <c r="H611" s="23">
        <v>5.168120576E7</v>
      </c>
      <c r="I611" s="24">
        <v>4314023.04</v>
      </c>
      <c r="J611" s="24">
        <v>3.4262774264E8</v>
      </c>
      <c r="K611" s="24">
        <v>5.511828666E7</v>
      </c>
      <c r="L611" s="24">
        <v>4.537412581E8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20" t="s">
        <v>251</v>
      </c>
      <c r="B612" s="20" t="str">
        <f t="shared" si="1"/>
        <v>05</v>
      </c>
      <c r="C612" s="21" t="s">
        <v>16</v>
      </c>
      <c r="D612" s="20" t="s">
        <v>252</v>
      </c>
      <c r="E612" s="20" t="s">
        <v>20</v>
      </c>
      <c r="F612" s="20" t="s">
        <v>21</v>
      </c>
      <c r="G612" s="22">
        <v>0.0</v>
      </c>
      <c r="H612" s="23">
        <v>44723.32</v>
      </c>
      <c r="I612" s="24">
        <v>3733.22</v>
      </c>
      <c r="J612" s="24">
        <v>296499.5</v>
      </c>
      <c r="K612" s="24">
        <v>47697.67</v>
      </c>
      <c r="L612" s="24">
        <v>392653.70999999996</v>
      </c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20" t="s">
        <v>251</v>
      </c>
      <c r="B613" s="20" t="str">
        <f t="shared" si="1"/>
        <v>05</v>
      </c>
      <c r="C613" s="21" t="s">
        <v>16</v>
      </c>
      <c r="D613" s="20" t="s">
        <v>252</v>
      </c>
      <c r="E613" s="20" t="s">
        <v>30</v>
      </c>
      <c r="F613" s="20" t="s">
        <v>31</v>
      </c>
      <c r="G613" s="22">
        <v>0.0</v>
      </c>
      <c r="H613" s="23">
        <v>906892.33</v>
      </c>
      <c r="I613" s="24">
        <v>75701.69</v>
      </c>
      <c r="J613" s="24">
        <v>6012368.9</v>
      </c>
      <c r="K613" s="24">
        <v>967205.6</v>
      </c>
      <c r="L613" s="24">
        <v>7962168.52</v>
      </c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20" t="s">
        <v>251</v>
      </c>
      <c r="B614" s="20" t="str">
        <f t="shared" si="1"/>
        <v>05</v>
      </c>
      <c r="C614" s="21" t="s">
        <v>16</v>
      </c>
      <c r="D614" s="20" t="s">
        <v>252</v>
      </c>
      <c r="E614" s="20" t="s">
        <v>32</v>
      </c>
      <c r="F614" s="20" t="s">
        <v>33</v>
      </c>
      <c r="G614" s="22">
        <v>0.0</v>
      </c>
      <c r="H614" s="23">
        <v>312176.39</v>
      </c>
      <c r="I614" s="24">
        <v>26058.53</v>
      </c>
      <c r="J614" s="24">
        <v>2069616.8</v>
      </c>
      <c r="K614" s="24">
        <v>332937.81</v>
      </c>
      <c r="L614" s="24">
        <v>2740789.5300000003</v>
      </c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20" t="s">
        <v>251</v>
      </c>
      <c r="B615" s="20" t="str">
        <f t="shared" si="1"/>
        <v>05</v>
      </c>
      <c r="C615" s="21" t="s">
        <v>16</v>
      </c>
      <c r="D615" s="20" t="s">
        <v>252</v>
      </c>
      <c r="E615" s="20" t="s">
        <v>40</v>
      </c>
      <c r="F615" s="20" t="s">
        <v>41</v>
      </c>
      <c r="G615" s="22">
        <v>0.0</v>
      </c>
      <c r="H615" s="23">
        <v>288438.35</v>
      </c>
      <c r="I615" s="24">
        <v>24077.03</v>
      </c>
      <c r="J615" s="24">
        <v>1912242.23</v>
      </c>
      <c r="K615" s="24">
        <v>307621.08</v>
      </c>
      <c r="L615" s="24">
        <v>2532378.69</v>
      </c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20" t="s">
        <v>251</v>
      </c>
      <c r="B616" s="20" t="str">
        <f t="shared" si="1"/>
        <v>05</v>
      </c>
      <c r="C616" s="21" t="s">
        <v>16</v>
      </c>
      <c r="D616" s="20" t="s">
        <v>252</v>
      </c>
      <c r="E616" s="20" t="s">
        <v>46</v>
      </c>
      <c r="F616" s="20" t="s">
        <v>47</v>
      </c>
      <c r="G616" s="22">
        <v>0.0</v>
      </c>
      <c r="H616" s="23">
        <v>2.927805673E7</v>
      </c>
      <c r="I616" s="24">
        <v>2443948.62</v>
      </c>
      <c r="J616" s="24">
        <v>1.9410294991E8</v>
      </c>
      <c r="K616" s="24">
        <v>3.122520656E7</v>
      </c>
      <c r="L616" s="24">
        <v>2.5705016182E8</v>
      </c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20" t="s">
        <v>251</v>
      </c>
      <c r="B617" s="20" t="str">
        <f t="shared" si="1"/>
        <v>05</v>
      </c>
      <c r="C617" s="21" t="s">
        <v>16</v>
      </c>
      <c r="D617" s="20" t="s">
        <v>252</v>
      </c>
      <c r="E617" s="20" t="s">
        <v>54</v>
      </c>
      <c r="F617" s="20" t="s">
        <v>55</v>
      </c>
      <c r="G617" s="22">
        <v>0.0</v>
      </c>
      <c r="H617" s="23">
        <v>7433295.12</v>
      </c>
      <c r="I617" s="24">
        <v>620484.87</v>
      </c>
      <c r="J617" s="24">
        <v>4.928006402E7</v>
      </c>
      <c r="K617" s="24">
        <v>7927649.63</v>
      </c>
      <c r="L617" s="24">
        <v>6.526149364000001E7</v>
      </c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20" t="s">
        <v>253</v>
      </c>
      <c r="B618" s="20" t="str">
        <f t="shared" si="1"/>
        <v>05</v>
      </c>
      <c r="C618" s="21" t="s">
        <v>16</v>
      </c>
      <c r="D618" s="20" t="s">
        <v>254</v>
      </c>
      <c r="E618" s="20" t="s">
        <v>18</v>
      </c>
      <c r="F618" s="20" t="s">
        <v>19</v>
      </c>
      <c r="G618" s="22">
        <v>0.0</v>
      </c>
      <c r="H618" s="23">
        <v>6.812092665E7</v>
      </c>
      <c r="I618" s="24">
        <v>3.286648894E7</v>
      </c>
      <c r="J618" s="24">
        <v>6.6205877342E8</v>
      </c>
      <c r="K618" s="24">
        <v>0.0</v>
      </c>
      <c r="L618" s="24">
        <v>7.6304618901E8</v>
      </c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20" t="s">
        <v>253</v>
      </c>
      <c r="B619" s="20" t="str">
        <f t="shared" si="1"/>
        <v>05</v>
      </c>
      <c r="C619" s="21" t="s">
        <v>16</v>
      </c>
      <c r="D619" s="20" t="s">
        <v>254</v>
      </c>
      <c r="E619" s="20" t="s">
        <v>44</v>
      </c>
      <c r="F619" s="20" t="s">
        <v>45</v>
      </c>
      <c r="G619" s="22">
        <v>0.0</v>
      </c>
      <c r="H619" s="23">
        <v>339724.1</v>
      </c>
      <c r="I619" s="24">
        <v>163907.61</v>
      </c>
      <c r="J619" s="24">
        <v>3301736.07</v>
      </c>
      <c r="K619" s="24">
        <v>0.0</v>
      </c>
      <c r="L619" s="24">
        <v>3805367.78</v>
      </c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20" t="s">
        <v>253</v>
      </c>
      <c r="B620" s="20" t="str">
        <f t="shared" si="1"/>
        <v>05</v>
      </c>
      <c r="C620" s="21" t="s">
        <v>16</v>
      </c>
      <c r="D620" s="20" t="s">
        <v>254</v>
      </c>
      <c r="E620" s="20" t="s">
        <v>22</v>
      </c>
      <c r="F620" s="20" t="s">
        <v>23</v>
      </c>
      <c r="G620" s="22">
        <v>0.0</v>
      </c>
      <c r="H620" s="23">
        <v>59246.69</v>
      </c>
      <c r="I620" s="24">
        <v>28584.91</v>
      </c>
      <c r="J620" s="24">
        <v>575811.16</v>
      </c>
      <c r="K620" s="24">
        <v>0.0</v>
      </c>
      <c r="L620" s="24">
        <v>663642.76</v>
      </c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20" t="s">
        <v>253</v>
      </c>
      <c r="B621" s="20" t="str">
        <f t="shared" si="1"/>
        <v>05</v>
      </c>
      <c r="C621" s="21" t="s">
        <v>16</v>
      </c>
      <c r="D621" s="20" t="s">
        <v>254</v>
      </c>
      <c r="E621" s="20" t="s">
        <v>28</v>
      </c>
      <c r="F621" s="20" t="s">
        <v>29</v>
      </c>
      <c r="G621" s="22">
        <v>0.0</v>
      </c>
      <c r="H621" s="23">
        <v>130789.7</v>
      </c>
      <c r="I621" s="24">
        <v>63102.47</v>
      </c>
      <c r="J621" s="24">
        <v>1271128.77</v>
      </c>
      <c r="K621" s="24">
        <v>0.0</v>
      </c>
      <c r="L621" s="24">
        <v>1465020.94</v>
      </c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20" t="s">
        <v>253</v>
      </c>
      <c r="B622" s="20" t="str">
        <f t="shared" si="1"/>
        <v>05</v>
      </c>
      <c r="C622" s="21" t="s">
        <v>16</v>
      </c>
      <c r="D622" s="20" t="s">
        <v>254</v>
      </c>
      <c r="E622" s="20" t="s">
        <v>30</v>
      </c>
      <c r="F622" s="20" t="s">
        <v>31</v>
      </c>
      <c r="G622" s="22">
        <v>0.0</v>
      </c>
      <c r="H622" s="23">
        <v>864752.65</v>
      </c>
      <c r="I622" s="24">
        <v>417219.56</v>
      </c>
      <c r="J622" s="24">
        <v>8404422.94</v>
      </c>
      <c r="K622" s="24">
        <v>0.0</v>
      </c>
      <c r="L622" s="24">
        <v>9686395.149999999</v>
      </c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20" t="s">
        <v>253</v>
      </c>
      <c r="B623" s="20" t="str">
        <f t="shared" si="1"/>
        <v>05</v>
      </c>
      <c r="C623" s="21" t="s">
        <v>16</v>
      </c>
      <c r="D623" s="20" t="s">
        <v>254</v>
      </c>
      <c r="E623" s="20" t="s">
        <v>32</v>
      </c>
      <c r="F623" s="20" t="s">
        <v>33</v>
      </c>
      <c r="G623" s="22">
        <v>0.0</v>
      </c>
      <c r="H623" s="23">
        <v>1003595.05</v>
      </c>
      <c r="I623" s="24">
        <v>484207.23</v>
      </c>
      <c r="J623" s="24">
        <v>9753814.83</v>
      </c>
      <c r="K623" s="24">
        <v>0.0</v>
      </c>
      <c r="L623" s="24">
        <v>1.124161711E7</v>
      </c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20" t="s">
        <v>253</v>
      </c>
      <c r="B624" s="20" t="str">
        <f t="shared" si="1"/>
        <v>05</v>
      </c>
      <c r="C624" s="21" t="s">
        <v>16</v>
      </c>
      <c r="D624" s="20" t="s">
        <v>254</v>
      </c>
      <c r="E624" s="20" t="s">
        <v>255</v>
      </c>
      <c r="F624" s="20" t="s">
        <v>256</v>
      </c>
      <c r="G624" s="22">
        <v>0.0</v>
      </c>
      <c r="H624" s="23">
        <v>2675.46</v>
      </c>
      <c r="I624" s="24">
        <v>1290.84</v>
      </c>
      <c r="J624" s="24">
        <v>26002.5</v>
      </c>
      <c r="K624" s="24">
        <v>0.0</v>
      </c>
      <c r="L624" s="24">
        <v>29968.8</v>
      </c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20" t="s">
        <v>253</v>
      </c>
      <c r="B625" s="20" t="str">
        <f t="shared" si="1"/>
        <v>05</v>
      </c>
      <c r="C625" s="21" t="s">
        <v>16</v>
      </c>
      <c r="D625" s="20" t="s">
        <v>254</v>
      </c>
      <c r="E625" s="20" t="s">
        <v>40</v>
      </c>
      <c r="F625" s="20" t="s">
        <v>41</v>
      </c>
      <c r="G625" s="22">
        <v>0.0</v>
      </c>
      <c r="H625" s="23">
        <v>193479.22</v>
      </c>
      <c r="I625" s="24">
        <v>93348.44</v>
      </c>
      <c r="J625" s="24">
        <v>1880400.31</v>
      </c>
      <c r="K625" s="24">
        <v>0.0</v>
      </c>
      <c r="L625" s="24">
        <v>2167227.97</v>
      </c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20" t="s">
        <v>257</v>
      </c>
      <c r="B626" s="20" t="str">
        <f t="shared" si="1"/>
        <v>05</v>
      </c>
      <c r="C626" s="21" t="s">
        <v>16</v>
      </c>
      <c r="D626" s="20" t="s">
        <v>258</v>
      </c>
      <c r="E626" s="20" t="s">
        <v>18</v>
      </c>
      <c r="F626" s="20" t="s">
        <v>19</v>
      </c>
      <c r="G626" s="22">
        <v>0.0</v>
      </c>
      <c r="H626" s="23">
        <v>6.102217624E7</v>
      </c>
      <c r="I626" s="24">
        <v>5736384.68</v>
      </c>
      <c r="J626" s="24">
        <v>2.8736604771E8</v>
      </c>
      <c r="K626" s="24">
        <v>369426.63</v>
      </c>
      <c r="L626" s="24">
        <v>3.5449403526E8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20" t="s">
        <v>257</v>
      </c>
      <c r="B627" s="20" t="str">
        <f t="shared" si="1"/>
        <v>05</v>
      </c>
      <c r="C627" s="21" t="s">
        <v>16</v>
      </c>
      <c r="D627" s="20" t="s">
        <v>258</v>
      </c>
      <c r="E627" s="20" t="s">
        <v>30</v>
      </c>
      <c r="F627" s="20" t="s">
        <v>31</v>
      </c>
      <c r="G627" s="22">
        <v>0.0</v>
      </c>
      <c r="H627" s="23">
        <v>542122.88</v>
      </c>
      <c r="I627" s="24">
        <v>50962.22</v>
      </c>
      <c r="J627" s="24">
        <v>2552968.8</v>
      </c>
      <c r="K627" s="24">
        <v>3282.0</v>
      </c>
      <c r="L627" s="24">
        <v>3149335.9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20" t="s">
        <v>257</v>
      </c>
      <c r="B628" s="20" t="str">
        <f t="shared" si="1"/>
        <v>05</v>
      </c>
      <c r="C628" s="21" t="s">
        <v>16</v>
      </c>
      <c r="D628" s="20" t="s">
        <v>258</v>
      </c>
      <c r="E628" s="20" t="s">
        <v>32</v>
      </c>
      <c r="F628" s="20" t="s">
        <v>33</v>
      </c>
      <c r="G628" s="22">
        <v>0.0</v>
      </c>
      <c r="H628" s="23">
        <v>42095.9</v>
      </c>
      <c r="I628" s="24">
        <v>3957.22</v>
      </c>
      <c r="J628" s="24">
        <v>198238.28</v>
      </c>
      <c r="K628" s="24">
        <v>254.85</v>
      </c>
      <c r="L628" s="24">
        <v>244546.25</v>
      </c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20" t="s">
        <v>257</v>
      </c>
      <c r="B629" s="20" t="str">
        <f t="shared" si="1"/>
        <v>05</v>
      </c>
      <c r="C629" s="21" t="s">
        <v>16</v>
      </c>
      <c r="D629" s="20" t="s">
        <v>258</v>
      </c>
      <c r="E629" s="20" t="s">
        <v>40</v>
      </c>
      <c r="F629" s="20" t="s">
        <v>41</v>
      </c>
      <c r="G629" s="22">
        <v>0.0</v>
      </c>
      <c r="H629" s="23">
        <v>334459.98</v>
      </c>
      <c r="I629" s="24">
        <v>31440.88</v>
      </c>
      <c r="J629" s="24">
        <v>1575041.21</v>
      </c>
      <c r="K629" s="24">
        <v>2024.81</v>
      </c>
      <c r="L629" s="24">
        <v>1942966.88</v>
      </c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20" t="s">
        <v>259</v>
      </c>
      <c r="B630" s="20" t="str">
        <f t="shared" si="1"/>
        <v>05</v>
      </c>
      <c r="C630" s="21" t="s">
        <v>16</v>
      </c>
      <c r="D630" s="20" t="s">
        <v>260</v>
      </c>
      <c r="E630" s="20" t="s">
        <v>18</v>
      </c>
      <c r="F630" s="20" t="s">
        <v>19</v>
      </c>
      <c r="G630" s="22">
        <v>0.0</v>
      </c>
      <c r="H630" s="23">
        <v>4.728684531E7</v>
      </c>
      <c r="I630" s="24">
        <v>3033966.23</v>
      </c>
      <c r="J630" s="24">
        <v>5.3624193129E8</v>
      </c>
      <c r="K630" s="24">
        <v>2.379983622E7</v>
      </c>
      <c r="L630" s="24">
        <v>6.103625790500001E8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20" t="s">
        <v>259</v>
      </c>
      <c r="B631" s="20" t="str">
        <f t="shared" si="1"/>
        <v>05</v>
      </c>
      <c r="C631" s="21" t="s">
        <v>16</v>
      </c>
      <c r="D631" s="20" t="s">
        <v>260</v>
      </c>
      <c r="E631" s="20" t="s">
        <v>44</v>
      </c>
      <c r="F631" s="20" t="s">
        <v>45</v>
      </c>
      <c r="G631" s="22">
        <v>0.0</v>
      </c>
      <c r="H631" s="23">
        <v>8246131.89</v>
      </c>
      <c r="I631" s="24">
        <v>529079.19</v>
      </c>
      <c r="J631" s="24">
        <v>9.351272346E7</v>
      </c>
      <c r="K631" s="24">
        <v>4150342.17</v>
      </c>
      <c r="L631" s="24">
        <v>1.0643827671E8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20" t="s">
        <v>259</v>
      </c>
      <c r="B632" s="20" t="str">
        <f t="shared" si="1"/>
        <v>05</v>
      </c>
      <c r="C632" s="21" t="s">
        <v>16</v>
      </c>
      <c r="D632" s="20" t="s">
        <v>260</v>
      </c>
      <c r="E632" s="20" t="s">
        <v>28</v>
      </c>
      <c r="F632" s="20" t="s">
        <v>29</v>
      </c>
      <c r="G632" s="22">
        <v>0.0</v>
      </c>
      <c r="H632" s="23">
        <v>86084.48</v>
      </c>
      <c r="I632" s="24">
        <v>5523.26</v>
      </c>
      <c r="J632" s="24">
        <v>976214.62</v>
      </c>
      <c r="K632" s="24">
        <v>43326.99</v>
      </c>
      <c r="L632" s="24">
        <v>1111149.3499999999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20" t="s">
        <v>259</v>
      </c>
      <c r="B633" s="20" t="str">
        <f t="shared" si="1"/>
        <v>05</v>
      </c>
      <c r="C633" s="21" t="s">
        <v>16</v>
      </c>
      <c r="D633" s="20" t="s">
        <v>260</v>
      </c>
      <c r="E633" s="20" t="s">
        <v>30</v>
      </c>
      <c r="F633" s="20" t="s">
        <v>31</v>
      </c>
      <c r="G633" s="22">
        <v>0.0</v>
      </c>
      <c r="H633" s="23">
        <v>230407.65</v>
      </c>
      <c r="I633" s="24">
        <v>14783.16</v>
      </c>
      <c r="J633" s="24">
        <v>2612867.09</v>
      </c>
      <c r="K633" s="24">
        <v>115965.96</v>
      </c>
      <c r="L633" s="24">
        <v>2974023.86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20" t="s">
        <v>259</v>
      </c>
      <c r="B634" s="20" t="str">
        <f t="shared" si="1"/>
        <v>05</v>
      </c>
      <c r="C634" s="21" t="s">
        <v>16</v>
      </c>
      <c r="D634" s="20" t="s">
        <v>260</v>
      </c>
      <c r="E634" s="20" t="s">
        <v>32</v>
      </c>
      <c r="F634" s="20" t="s">
        <v>33</v>
      </c>
      <c r="G634" s="22">
        <v>0.0</v>
      </c>
      <c r="H634" s="23">
        <v>426183.86</v>
      </c>
      <c r="I634" s="24">
        <v>27344.34</v>
      </c>
      <c r="J634" s="24">
        <v>4833007.01</v>
      </c>
      <c r="K634" s="24">
        <v>214501.64</v>
      </c>
      <c r="L634" s="24">
        <v>5501036.85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20" t="s">
        <v>259</v>
      </c>
      <c r="B635" s="20" t="str">
        <f t="shared" si="1"/>
        <v>05</v>
      </c>
      <c r="C635" s="21" t="s">
        <v>16</v>
      </c>
      <c r="D635" s="20" t="s">
        <v>260</v>
      </c>
      <c r="E635" s="20" t="s">
        <v>40</v>
      </c>
      <c r="F635" s="20" t="s">
        <v>41</v>
      </c>
      <c r="G635" s="22">
        <v>0.0</v>
      </c>
      <c r="H635" s="23">
        <v>391403.81</v>
      </c>
      <c r="I635" s="24">
        <v>25112.82</v>
      </c>
      <c r="J635" s="24">
        <v>4438594.53</v>
      </c>
      <c r="K635" s="24">
        <v>196996.57</v>
      </c>
      <c r="L635" s="24">
        <v>5052107.73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20" t="s">
        <v>261</v>
      </c>
      <c r="B636" s="20" t="str">
        <f t="shared" si="1"/>
        <v>05</v>
      </c>
      <c r="C636" s="21" t="s">
        <v>16</v>
      </c>
      <c r="D636" s="20" t="s">
        <v>262</v>
      </c>
      <c r="E636" s="20" t="s">
        <v>18</v>
      </c>
      <c r="F636" s="20" t="s">
        <v>19</v>
      </c>
      <c r="G636" s="22">
        <v>0.0</v>
      </c>
      <c r="H636" s="23">
        <v>1.538157469E7</v>
      </c>
      <c r="I636" s="24">
        <v>1211902.1</v>
      </c>
      <c r="J636" s="24">
        <v>2.0909725713E8</v>
      </c>
      <c r="K636" s="24">
        <v>0.0</v>
      </c>
      <c r="L636" s="24">
        <v>2.2569073392E8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20" t="s">
        <v>261</v>
      </c>
      <c r="B637" s="20" t="str">
        <f t="shared" si="1"/>
        <v>05</v>
      </c>
      <c r="C637" s="21" t="s">
        <v>16</v>
      </c>
      <c r="D637" s="20" t="s">
        <v>262</v>
      </c>
      <c r="E637" s="20" t="s">
        <v>44</v>
      </c>
      <c r="F637" s="20" t="s">
        <v>45</v>
      </c>
      <c r="G637" s="22">
        <v>0.0</v>
      </c>
      <c r="H637" s="23">
        <v>2.329682433E7</v>
      </c>
      <c r="I637" s="24">
        <v>1835538.36</v>
      </c>
      <c r="J637" s="24">
        <v>3.1669722805E8</v>
      </c>
      <c r="K637" s="24">
        <v>0.0</v>
      </c>
      <c r="L637" s="24">
        <v>3.4182959074E8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20" t="s">
        <v>261</v>
      </c>
      <c r="B638" s="20" t="str">
        <f t="shared" si="1"/>
        <v>05</v>
      </c>
      <c r="C638" s="21" t="s">
        <v>16</v>
      </c>
      <c r="D638" s="20" t="s">
        <v>262</v>
      </c>
      <c r="E638" s="20" t="s">
        <v>71</v>
      </c>
      <c r="F638" s="20" t="s">
        <v>72</v>
      </c>
      <c r="G638" s="22">
        <v>0.0</v>
      </c>
      <c r="H638" s="23">
        <v>1773898.73</v>
      </c>
      <c r="I638" s="24">
        <v>139764.08</v>
      </c>
      <c r="J638" s="24">
        <v>2.411439451E7</v>
      </c>
      <c r="K638" s="24">
        <v>0.0</v>
      </c>
      <c r="L638" s="24">
        <v>2.602805732E7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20" t="s">
        <v>261</v>
      </c>
      <c r="B639" s="20" t="str">
        <f t="shared" si="1"/>
        <v>05</v>
      </c>
      <c r="C639" s="21" t="s">
        <v>16</v>
      </c>
      <c r="D639" s="20" t="s">
        <v>262</v>
      </c>
      <c r="E639" s="20" t="s">
        <v>30</v>
      </c>
      <c r="F639" s="20" t="s">
        <v>31</v>
      </c>
      <c r="G639" s="22">
        <v>0.0</v>
      </c>
      <c r="H639" s="23">
        <v>2804534.34</v>
      </c>
      <c r="I639" s="24">
        <v>220967.04</v>
      </c>
      <c r="J639" s="24">
        <v>3.812486359E7</v>
      </c>
      <c r="K639" s="24">
        <v>0.0</v>
      </c>
      <c r="L639" s="24">
        <v>4.1150364970000006E7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20" t="s">
        <v>261</v>
      </c>
      <c r="B640" s="20" t="str">
        <f t="shared" si="1"/>
        <v>05</v>
      </c>
      <c r="C640" s="21" t="s">
        <v>16</v>
      </c>
      <c r="D640" s="20" t="s">
        <v>262</v>
      </c>
      <c r="E640" s="20" t="s">
        <v>32</v>
      </c>
      <c r="F640" s="20" t="s">
        <v>33</v>
      </c>
      <c r="G640" s="22">
        <v>0.0</v>
      </c>
      <c r="H640" s="23">
        <v>626378.74</v>
      </c>
      <c r="I640" s="24">
        <v>49351.89</v>
      </c>
      <c r="J640" s="24">
        <v>8514997.96</v>
      </c>
      <c r="K640" s="24">
        <v>0.0</v>
      </c>
      <c r="L640" s="24">
        <v>9190728.590000002</v>
      </c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20" t="s">
        <v>261</v>
      </c>
      <c r="B641" s="20" t="str">
        <f t="shared" si="1"/>
        <v>05</v>
      </c>
      <c r="C641" s="21" t="s">
        <v>16</v>
      </c>
      <c r="D641" s="20" t="s">
        <v>262</v>
      </c>
      <c r="E641" s="20" t="s">
        <v>40</v>
      </c>
      <c r="F641" s="20" t="s">
        <v>41</v>
      </c>
      <c r="G641" s="22">
        <v>0.0</v>
      </c>
      <c r="H641" s="23">
        <v>146360.1</v>
      </c>
      <c r="I641" s="24">
        <v>11531.6</v>
      </c>
      <c r="J641" s="24">
        <v>1989620.5</v>
      </c>
      <c r="K641" s="24">
        <v>0.0</v>
      </c>
      <c r="L641" s="24">
        <v>2147512.2</v>
      </c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20" t="s">
        <v>261</v>
      </c>
      <c r="B642" s="20" t="str">
        <f t="shared" si="1"/>
        <v>05</v>
      </c>
      <c r="C642" s="21" t="s">
        <v>16</v>
      </c>
      <c r="D642" s="20" t="s">
        <v>262</v>
      </c>
      <c r="E642" s="20" t="s">
        <v>46</v>
      </c>
      <c r="F642" s="20" t="s">
        <v>47</v>
      </c>
      <c r="G642" s="22">
        <v>0.0</v>
      </c>
      <c r="H642" s="23">
        <v>2.88475031E7</v>
      </c>
      <c r="I642" s="24">
        <v>2272871.93</v>
      </c>
      <c r="J642" s="24">
        <v>3.9215320226E8</v>
      </c>
      <c r="K642" s="24">
        <v>0.0</v>
      </c>
      <c r="L642" s="24">
        <v>4.2327357728999996E8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20" t="s">
        <v>263</v>
      </c>
      <c r="B643" s="20" t="str">
        <f t="shared" si="1"/>
        <v>05</v>
      </c>
      <c r="C643" s="21" t="s">
        <v>16</v>
      </c>
      <c r="D643" s="20" t="s">
        <v>264</v>
      </c>
      <c r="E643" s="20" t="s">
        <v>18</v>
      </c>
      <c r="F643" s="20" t="s">
        <v>19</v>
      </c>
      <c r="G643" s="22">
        <v>0.0</v>
      </c>
      <c r="H643" s="23">
        <v>1.2566993922E8</v>
      </c>
      <c r="I643" s="24">
        <v>1.772197832E7</v>
      </c>
      <c r="J643" s="24">
        <v>9.1644852878E8</v>
      </c>
      <c r="K643" s="24">
        <v>2.252085094E7</v>
      </c>
      <c r="L643" s="24">
        <v>1.08236129726E9</v>
      </c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20" t="s">
        <v>263</v>
      </c>
      <c r="B644" s="20" t="str">
        <f t="shared" si="1"/>
        <v>05</v>
      </c>
      <c r="C644" s="21" t="s">
        <v>16</v>
      </c>
      <c r="D644" s="20" t="s">
        <v>264</v>
      </c>
      <c r="E644" s="20" t="s">
        <v>44</v>
      </c>
      <c r="F644" s="20" t="s">
        <v>45</v>
      </c>
      <c r="G644" s="22">
        <v>0.0</v>
      </c>
      <c r="H644" s="23">
        <v>1.425903516E7</v>
      </c>
      <c r="I644" s="24">
        <v>2010809.53</v>
      </c>
      <c r="J644" s="24">
        <v>1.0398407029E8</v>
      </c>
      <c r="K644" s="24">
        <v>2555309.63</v>
      </c>
      <c r="L644" s="24">
        <v>1.2280922461E8</v>
      </c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20" t="s">
        <v>263</v>
      </c>
      <c r="B645" s="20" t="str">
        <f t="shared" si="1"/>
        <v>05</v>
      </c>
      <c r="C645" s="21" t="s">
        <v>16</v>
      </c>
      <c r="D645" s="20" t="s">
        <v>264</v>
      </c>
      <c r="E645" s="20" t="s">
        <v>20</v>
      </c>
      <c r="F645" s="20" t="s">
        <v>21</v>
      </c>
      <c r="G645" s="22">
        <v>0.0</v>
      </c>
      <c r="H645" s="23">
        <v>8582.05</v>
      </c>
      <c r="I645" s="24">
        <v>1210.24</v>
      </c>
      <c r="J645" s="24">
        <v>62584.65</v>
      </c>
      <c r="K645" s="24">
        <v>1537.96</v>
      </c>
      <c r="L645" s="24">
        <v>73914.90000000001</v>
      </c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20" t="s">
        <v>263</v>
      </c>
      <c r="B646" s="20" t="str">
        <f t="shared" si="1"/>
        <v>05</v>
      </c>
      <c r="C646" s="21" t="s">
        <v>16</v>
      </c>
      <c r="D646" s="20" t="s">
        <v>264</v>
      </c>
      <c r="E646" s="20" t="s">
        <v>22</v>
      </c>
      <c r="F646" s="20" t="s">
        <v>23</v>
      </c>
      <c r="G646" s="22">
        <v>0.0</v>
      </c>
      <c r="H646" s="23">
        <v>22313.33</v>
      </c>
      <c r="I646" s="24">
        <v>3146.63</v>
      </c>
      <c r="J646" s="24">
        <v>162720.09</v>
      </c>
      <c r="K646" s="24">
        <v>3998.69</v>
      </c>
      <c r="L646" s="24">
        <v>192178.74</v>
      </c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20" t="s">
        <v>263</v>
      </c>
      <c r="B647" s="20" t="str">
        <f t="shared" si="1"/>
        <v>05</v>
      </c>
      <c r="C647" s="21" t="s">
        <v>16</v>
      </c>
      <c r="D647" s="20" t="s">
        <v>264</v>
      </c>
      <c r="E647" s="20" t="s">
        <v>30</v>
      </c>
      <c r="F647" s="20" t="s">
        <v>31</v>
      </c>
      <c r="G647" s="22">
        <v>0.0</v>
      </c>
      <c r="H647" s="23">
        <v>917483.02</v>
      </c>
      <c r="I647" s="24">
        <v>129383.48</v>
      </c>
      <c r="J647" s="24">
        <v>6690748.54</v>
      </c>
      <c r="K647" s="24">
        <v>164418.78</v>
      </c>
      <c r="L647" s="24">
        <v>7902033.82</v>
      </c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20" t="s">
        <v>263</v>
      </c>
      <c r="B648" s="20" t="str">
        <f t="shared" si="1"/>
        <v>05</v>
      </c>
      <c r="C648" s="21" t="s">
        <v>16</v>
      </c>
      <c r="D648" s="20" t="s">
        <v>264</v>
      </c>
      <c r="E648" s="20" t="s">
        <v>32</v>
      </c>
      <c r="F648" s="20" t="s">
        <v>33</v>
      </c>
      <c r="G648" s="22">
        <v>0.0</v>
      </c>
      <c r="H648" s="23">
        <v>1028064.88</v>
      </c>
      <c r="I648" s="24">
        <v>144977.74</v>
      </c>
      <c r="J648" s="24">
        <v>7497167.22</v>
      </c>
      <c r="K648" s="24">
        <v>184235.75</v>
      </c>
      <c r="L648" s="24">
        <v>8854445.59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20" t="s">
        <v>263</v>
      </c>
      <c r="B649" s="20" t="str">
        <f t="shared" si="1"/>
        <v>05</v>
      </c>
      <c r="C649" s="21" t="s">
        <v>16</v>
      </c>
      <c r="D649" s="20" t="s">
        <v>264</v>
      </c>
      <c r="E649" s="20" t="s">
        <v>40</v>
      </c>
      <c r="F649" s="20" t="s">
        <v>41</v>
      </c>
      <c r="G649" s="22">
        <v>0.0</v>
      </c>
      <c r="H649" s="23">
        <v>441330.91</v>
      </c>
      <c r="I649" s="24">
        <v>62236.5</v>
      </c>
      <c r="J649" s="24">
        <v>3218407.41</v>
      </c>
      <c r="K649" s="24">
        <v>79089.3</v>
      </c>
      <c r="L649" s="24">
        <v>3801064.12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20" t="s">
        <v>263</v>
      </c>
      <c r="B650" s="20" t="str">
        <f t="shared" si="1"/>
        <v>05</v>
      </c>
      <c r="C650" s="21" t="s">
        <v>16</v>
      </c>
      <c r="D650" s="20" t="s">
        <v>264</v>
      </c>
      <c r="E650" s="20" t="s">
        <v>54</v>
      </c>
      <c r="F650" s="20" t="s">
        <v>55</v>
      </c>
      <c r="G650" s="22">
        <v>0.0</v>
      </c>
      <c r="H650" s="23">
        <v>3828481.43</v>
      </c>
      <c r="I650" s="24">
        <v>539892.56</v>
      </c>
      <c r="J650" s="24">
        <v>2.791921602E7</v>
      </c>
      <c r="K650" s="24">
        <v>686088.18</v>
      </c>
      <c r="L650" s="24">
        <v>3.2973678189999998E7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20" t="s">
        <v>265</v>
      </c>
      <c r="B651" s="20" t="str">
        <f t="shared" si="1"/>
        <v>05</v>
      </c>
      <c r="C651" s="21" t="s">
        <v>16</v>
      </c>
      <c r="D651" s="20" t="s">
        <v>266</v>
      </c>
      <c r="E651" s="20" t="s">
        <v>18</v>
      </c>
      <c r="F651" s="20" t="s">
        <v>19</v>
      </c>
      <c r="G651" s="22">
        <v>0.0</v>
      </c>
      <c r="H651" s="23">
        <v>4.53252216E7</v>
      </c>
      <c r="I651" s="24">
        <v>3260063.01</v>
      </c>
      <c r="J651" s="24">
        <v>2.1035315884E8</v>
      </c>
      <c r="K651" s="24">
        <v>0.0</v>
      </c>
      <c r="L651" s="24">
        <v>2.5893844345E8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20" t="s">
        <v>265</v>
      </c>
      <c r="B652" s="20" t="str">
        <f t="shared" si="1"/>
        <v>05</v>
      </c>
      <c r="C652" s="21" t="s">
        <v>16</v>
      </c>
      <c r="D652" s="20" t="s">
        <v>266</v>
      </c>
      <c r="E652" s="20" t="s">
        <v>44</v>
      </c>
      <c r="F652" s="20" t="s">
        <v>45</v>
      </c>
      <c r="G652" s="22">
        <v>0.0</v>
      </c>
      <c r="H652" s="23">
        <v>2.488761366E7</v>
      </c>
      <c r="I652" s="24">
        <v>1790067.12</v>
      </c>
      <c r="J652" s="24">
        <v>1.1550275907E8</v>
      </c>
      <c r="K652" s="24">
        <v>0.0</v>
      </c>
      <c r="L652" s="24">
        <v>1.4218043985E8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20" t="s">
        <v>265</v>
      </c>
      <c r="B653" s="20" t="str">
        <f t="shared" si="1"/>
        <v>05</v>
      </c>
      <c r="C653" s="21" t="s">
        <v>16</v>
      </c>
      <c r="D653" s="20" t="s">
        <v>266</v>
      </c>
      <c r="E653" s="20" t="s">
        <v>30</v>
      </c>
      <c r="F653" s="20" t="s">
        <v>31</v>
      </c>
      <c r="G653" s="22">
        <v>0.0</v>
      </c>
      <c r="H653" s="23">
        <v>2021049.03</v>
      </c>
      <c r="I653" s="24">
        <v>145366.02</v>
      </c>
      <c r="J653" s="24">
        <v>9379635.28</v>
      </c>
      <c r="K653" s="24">
        <v>0.0</v>
      </c>
      <c r="L653" s="24">
        <v>1.1546050329999998E7</v>
      </c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20" t="s">
        <v>265</v>
      </c>
      <c r="B654" s="20" t="str">
        <f t="shared" si="1"/>
        <v>05</v>
      </c>
      <c r="C654" s="21" t="s">
        <v>16</v>
      </c>
      <c r="D654" s="20" t="s">
        <v>266</v>
      </c>
      <c r="E654" s="20" t="s">
        <v>32</v>
      </c>
      <c r="F654" s="20" t="s">
        <v>33</v>
      </c>
      <c r="G654" s="22">
        <v>0.0</v>
      </c>
      <c r="H654" s="23">
        <v>233556.36</v>
      </c>
      <c r="I654" s="24">
        <v>16798.78</v>
      </c>
      <c r="J654" s="24">
        <v>1083928.92</v>
      </c>
      <c r="K654" s="24">
        <v>0.0</v>
      </c>
      <c r="L654" s="24">
        <v>1334284.0599999998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20" t="s">
        <v>265</v>
      </c>
      <c r="B655" s="20" t="str">
        <f t="shared" si="1"/>
        <v>05</v>
      </c>
      <c r="C655" s="21" t="s">
        <v>16</v>
      </c>
      <c r="D655" s="20" t="s">
        <v>266</v>
      </c>
      <c r="E655" s="20" t="s">
        <v>40</v>
      </c>
      <c r="F655" s="20" t="s">
        <v>41</v>
      </c>
      <c r="G655" s="22">
        <v>0.0</v>
      </c>
      <c r="H655" s="23">
        <v>381740.34</v>
      </c>
      <c r="I655" s="24">
        <v>27457.07</v>
      </c>
      <c r="J655" s="24">
        <v>1771646.89</v>
      </c>
      <c r="K655" s="24">
        <v>0.0</v>
      </c>
      <c r="L655" s="24">
        <v>2180844.3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20" t="s">
        <v>267</v>
      </c>
      <c r="B656" s="20" t="str">
        <f t="shared" si="1"/>
        <v>05</v>
      </c>
      <c r="C656" s="21" t="s">
        <v>16</v>
      </c>
      <c r="D656" s="20" t="s">
        <v>268</v>
      </c>
      <c r="E656" s="20" t="s">
        <v>18</v>
      </c>
      <c r="F656" s="20" t="s">
        <v>19</v>
      </c>
      <c r="G656" s="22">
        <v>0.0</v>
      </c>
      <c r="H656" s="23">
        <v>5577133.97</v>
      </c>
      <c r="I656" s="24">
        <v>1280335.61</v>
      </c>
      <c r="J656" s="24">
        <v>3.964053917E7</v>
      </c>
      <c r="K656" s="24">
        <v>7801100.23</v>
      </c>
      <c r="L656" s="24">
        <v>5.4299108980000004E7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20" t="s">
        <v>267</v>
      </c>
      <c r="B657" s="20" t="str">
        <f t="shared" si="1"/>
        <v>05</v>
      </c>
      <c r="C657" s="21" t="s">
        <v>16</v>
      </c>
      <c r="D657" s="20" t="s">
        <v>268</v>
      </c>
      <c r="E657" s="20" t="s">
        <v>20</v>
      </c>
      <c r="F657" s="20" t="s">
        <v>21</v>
      </c>
      <c r="G657" s="22">
        <v>0.0</v>
      </c>
      <c r="H657" s="23">
        <v>6189.12</v>
      </c>
      <c r="I657" s="24">
        <v>1420.83</v>
      </c>
      <c r="J657" s="24">
        <v>43990.33</v>
      </c>
      <c r="K657" s="24">
        <v>8657.12</v>
      </c>
      <c r="L657" s="24">
        <v>60257.4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20" t="s">
        <v>267</v>
      </c>
      <c r="B658" s="20" t="str">
        <f t="shared" si="1"/>
        <v>05</v>
      </c>
      <c r="C658" s="21" t="s">
        <v>16</v>
      </c>
      <c r="D658" s="20" t="s">
        <v>268</v>
      </c>
      <c r="E658" s="20" t="s">
        <v>30</v>
      </c>
      <c r="F658" s="20" t="s">
        <v>31</v>
      </c>
      <c r="G658" s="22">
        <v>0.0</v>
      </c>
      <c r="H658" s="23">
        <v>180801.25</v>
      </c>
      <c r="I658" s="24">
        <v>41506.31</v>
      </c>
      <c r="J658" s="24">
        <v>1285079.19</v>
      </c>
      <c r="K658" s="24">
        <v>252898.47</v>
      </c>
      <c r="L658" s="24">
        <v>1760285.22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20" t="s">
        <v>267</v>
      </c>
      <c r="B659" s="20" t="str">
        <f t="shared" si="1"/>
        <v>05</v>
      </c>
      <c r="C659" s="21" t="s">
        <v>16</v>
      </c>
      <c r="D659" s="20" t="s">
        <v>268</v>
      </c>
      <c r="E659" s="20" t="s">
        <v>32</v>
      </c>
      <c r="F659" s="20" t="s">
        <v>33</v>
      </c>
      <c r="G659" s="22">
        <v>0.0</v>
      </c>
      <c r="H659" s="23">
        <v>314640.64</v>
      </c>
      <c r="I659" s="24">
        <v>72231.65</v>
      </c>
      <c r="J659" s="24">
        <v>2236368.08</v>
      </c>
      <c r="K659" s="24">
        <v>440108.33</v>
      </c>
      <c r="L659" s="24">
        <v>3063348.7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20" t="s">
        <v>267</v>
      </c>
      <c r="B660" s="20" t="str">
        <f t="shared" si="1"/>
        <v>05</v>
      </c>
      <c r="C660" s="21" t="s">
        <v>16</v>
      </c>
      <c r="D660" s="20" t="s">
        <v>268</v>
      </c>
      <c r="E660" s="20" t="s">
        <v>40</v>
      </c>
      <c r="F660" s="20" t="s">
        <v>41</v>
      </c>
      <c r="G660" s="22">
        <v>0.0</v>
      </c>
      <c r="H660" s="23">
        <v>66195.28</v>
      </c>
      <c r="I660" s="24">
        <v>15196.37</v>
      </c>
      <c r="J660" s="24">
        <v>470495.52</v>
      </c>
      <c r="K660" s="24">
        <v>92591.64</v>
      </c>
      <c r="L660" s="24">
        <v>644478.81</v>
      </c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20" t="s">
        <v>267</v>
      </c>
      <c r="B661" s="20" t="str">
        <f t="shared" si="1"/>
        <v>05</v>
      </c>
      <c r="C661" s="21" t="s">
        <v>16</v>
      </c>
      <c r="D661" s="20" t="s">
        <v>268</v>
      </c>
      <c r="E661" s="20" t="s">
        <v>46</v>
      </c>
      <c r="F661" s="20" t="s">
        <v>47</v>
      </c>
      <c r="G661" s="22">
        <v>0.0</v>
      </c>
      <c r="H661" s="23">
        <v>5.019769374E7</v>
      </c>
      <c r="I661" s="24">
        <v>1.152382123E7</v>
      </c>
      <c r="J661" s="24">
        <v>3.5678964471E8</v>
      </c>
      <c r="K661" s="24">
        <v>7.021478109E7</v>
      </c>
      <c r="L661" s="24">
        <v>4.8872594077E8</v>
      </c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20" t="s">
        <v>269</v>
      </c>
      <c r="B662" s="20" t="str">
        <f t="shared" si="1"/>
        <v>05</v>
      </c>
      <c r="C662" s="21" t="s">
        <v>16</v>
      </c>
      <c r="D662" s="20" t="s">
        <v>270</v>
      </c>
      <c r="E662" s="20" t="s">
        <v>18</v>
      </c>
      <c r="F662" s="20" t="s">
        <v>19</v>
      </c>
      <c r="G662" s="22">
        <v>0.0</v>
      </c>
      <c r="H662" s="23">
        <v>3.394505465E7</v>
      </c>
      <c r="I662" s="24">
        <v>2479550.19</v>
      </c>
      <c r="J662" s="24">
        <v>3.4986183539E8</v>
      </c>
      <c r="K662" s="24">
        <v>0.0</v>
      </c>
      <c r="L662" s="24">
        <v>3.8628644022999996E8</v>
      </c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20" t="s">
        <v>269</v>
      </c>
      <c r="B663" s="20" t="str">
        <f t="shared" si="1"/>
        <v>05</v>
      </c>
      <c r="C663" s="21" t="s">
        <v>16</v>
      </c>
      <c r="D663" s="20" t="s">
        <v>270</v>
      </c>
      <c r="E663" s="20" t="s">
        <v>44</v>
      </c>
      <c r="F663" s="20" t="s">
        <v>45</v>
      </c>
      <c r="G663" s="22">
        <v>0.0</v>
      </c>
      <c r="H663" s="23">
        <v>353545.31</v>
      </c>
      <c r="I663" s="24">
        <v>25825.07</v>
      </c>
      <c r="J663" s="24">
        <v>3643889.06</v>
      </c>
      <c r="K663" s="24">
        <v>0.0</v>
      </c>
      <c r="L663" s="24">
        <v>4023259.44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20" t="s">
        <v>269</v>
      </c>
      <c r="B664" s="20" t="str">
        <f t="shared" si="1"/>
        <v>05</v>
      </c>
      <c r="C664" s="21" t="s">
        <v>16</v>
      </c>
      <c r="D664" s="20" t="s">
        <v>270</v>
      </c>
      <c r="E664" s="20" t="s">
        <v>30</v>
      </c>
      <c r="F664" s="20" t="s">
        <v>31</v>
      </c>
      <c r="G664" s="22">
        <v>0.0</v>
      </c>
      <c r="H664" s="23">
        <v>1365993.15</v>
      </c>
      <c r="I664" s="24">
        <v>99780.32</v>
      </c>
      <c r="J664" s="24">
        <v>1.407889521E7</v>
      </c>
      <c r="K664" s="24">
        <v>0.0</v>
      </c>
      <c r="L664" s="24">
        <v>1.5544668680000002E7</v>
      </c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20" t="s">
        <v>269</v>
      </c>
      <c r="B665" s="20" t="str">
        <f t="shared" si="1"/>
        <v>05</v>
      </c>
      <c r="C665" s="21" t="s">
        <v>16</v>
      </c>
      <c r="D665" s="20" t="s">
        <v>270</v>
      </c>
      <c r="E665" s="20" t="s">
        <v>32</v>
      </c>
      <c r="F665" s="20" t="s">
        <v>33</v>
      </c>
      <c r="G665" s="22">
        <v>0.0</v>
      </c>
      <c r="H665" s="23">
        <v>58.99</v>
      </c>
      <c r="I665" s="24">
        <v>4.31</v>
      </c>
      <c r="J665" s="24">
        <v>608.04</v>
      </c>
      <c r="K665" s="24">
        <v>0.0</v>
      </c>
      <c r="L665" s="24">
        <v>671.3399999999999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20" t="s">
        <v>269</v>
      </c>
      <c r="B666" s="20" t="str">
        <f t="shared" si="1"/>
        <v>05</v>
      </c>
      <c r="C666" s="21" t="s">
        <v>16</v>
      </c>
      <c r="D666" s="20" t="s">
        <v>270</v>
      </c>
      <c r="E666" s="20" t="s">
        <v>40</v>
      </c>
      <c r="F666" s="20" t="s">
        <v>41</v>
      </c>
      <c r="G666" s="22">
        <v>0.0</v>
      </c>
      <c r="H666" s="23">
        <v>229505.93</v>
      </c>
      <c r="I666" s="24">
        <v>16764.49</v>
      </c>
      <c r="J666" s="24">
        <v>2365451.09</v>
      </c>
      <c r="K666" s="24">
        <v>0.0</v>
      </c>
      <c r="L666" s="24">
        <v>2611721.51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20" t="s">
        <v>269</v>
      </c>
      <c r="B667" s="20" t="str">
        <f t="shared" si="1"/>
        <v>05</v>
      </c>
      <c r="C667" s="21" t="s">
        <v>16</v>
      </c>
      <c r="D667" s="20" t="s">
        <v>270</v>
      </c>
      <c r="E667" s="20" t="s">
        <v>46</v>
      </c>
      <c r="F667" s="20" t="s">
        <v>47</v>
      </c>
      <c r="G667" s="22">
        <v>0.0</v>
      </c>
      <c r="H667" s="23">
        <v>9.430374502E7</v>
      </c>
      <c r="I667" s="24">
        <v>6888510.62</v>
      </c>
      <c r="J667" s="24">
        <v>9.7196135521E8</v>
      </c>
      <c r="K667" s="24">
        <v>0.0</v>
      </c>
      <c r="L667" s="24">
        <v>1.07315361085E9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20" t="s">
        <v>271</v>
      </c>
      <c r="B668" s="20" t="str">
        <f t="shared" si="1"/>
        <v>05</v>
      </c>
      <c r="C668" s="21" t="s">
        <v>16</v>
      </c>
      <c r="D668" s="20" t="s">
        <v>272</v>
      </c>
      <c r="E668" s="20" t="s">
        <v>18</v>
      </c>
      <c r="F668" s="20" t="s">
        <v>19</v>
      </c>
      <c r="G668" s="22">
        <v>0.0</v>
      </c>
      <c r="H668" s="23">
        <v>1.019850301E7</v>
      </c>
      <c r="I668" s="24">
        <v>844763.61</v>
      </c>
      <c r="J668" s="24">
        <v>1.4466081833E8</v>
      </c>
      <c r="K668" s="24">
        <v>2.647418451E7</v>
      </c>
      <c r="L668" s="24">
        <v>1.8217826946E8</v>
      </c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20" t="s">
        <v>271</v>
      </c>
      <c r="B669" s="20" t="str">
        <f t="shared" si="1"/>
        <v>05</v>
      </c>
      <c r="C669" s="21" t="s">
        <v>16</v>
      </c>
      <c r="D669" s="20" t="s">
        <v>272</v>
      </c>
      <c r="E669" s="20" t="s">
        <v>20</v>
      </c>
      <c r="F669" s="20" t="s">
        <v>21</v>
      </c>
      <c r="G669" s="22">
        <v>0.0</v>
      </c>
      <c r="H669" s="23">
        <v>26245.68</v>
      </c>
      <c r="I669" s="24">
        <v>2173.98</v>
      </c>
      <c r="J669" s="24">
        <v>372282.14</v>
      </c>
      <c r="K669" s="24">
        <v>68130.86</v>
      </c>
      <c r="L669" s="24">
        <v>468832.66</v>
      </c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20" t="s">
        <v>271</v>
      </c>
      <c r="B670" s="20" t="str">
        <f t="shared" si="1"/>
        <v>05</v>
      </c>
      <c r="C670" s="21" t="s">
        <v>16</v>
      </c>
      <c r="D670" s="20" t="s">
        <v>272</v>
      </c>
      <c r="E670" s="20" t="s">
        <v>30</v>
      </c>
      <c r="F670" s="20" t="s">
        <v>31</v>
      </c>
      <c r="G670" s="22">
        <v>0.0</v>
      </c>
      <c r="H670" s="23">
        <v>158134.42</v>
      </c>
      <c r="I670" s="24">
        <v>13098.61</v>
      </c>
      <c r="J670" s="24">
        <v>2243060.02</v>
      </c>
      <c r="K670" s="24">
        <v>410499.44</v>
      </c>
      <c r="L670" s="24">
        <v>2824792.4899999998</v>
      </c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20" t="s">
        <v>271</v>
      </c>
      <c r="B671" s="20" t="str">
        <f t="shared" si="1"/>
        <v>05</v>
      </c>
      <c r="C671" s="21" t="s">
        <v>16</v>
      </c>
      <c r="D671" s="20" t="s">
        <v>272</v>
      </c>
      <c r="E671" s="20" t="s">
        <v>32</v>
      </c>
      <c r="F671" s="20" t="s">
        <v>33</v>
      </c>
      <c r="G671" s="22">
        <v>0.0</v>
      </c>
      <c r="H671" s="23">
        <v>11222.18</v>
      </c>
      <c r="I671" s="24">
        <v>929.56</v>
      </c>
      <c r="J671" s="24">
        <v>159181.22</v>
      </c>
      <c r="K671" s="24">
        <v>29131.54</v>
      </c>
      <c r="L671" s="24">
        <v>200464.5</v>
      </c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20" t="s">
        <v>271</v>
      </c>
      <c r="B672" s="20" t="str">
        <f t="shared" si="1"/>
        <v>05</v>
      </c>
      <c r="C672" s="21" t="s">
        <v>16</v>
      </c>
      <c r="D672" s="20" t="s">
        <v>272</v>
      </c>
      <c r="E672" s="20" t="s">
        <v>40</v>
      </c>
      <c r="F672" s="20" t="s">
        <v>41</v>
      </c>
      <c r="G672" s="22">
        <v>0.0</v>
      </c>
      <c r="H672" s="23">
        <v>21262.71</v>
      </c>
      <c r="I672" s="24">
        <v>1761.24</v>
      </c>
      <c r="J672" s="24">
        <v>301601.29</v>
      </c>
      <c r="K672" s="24">
        <v>55195.65</v>
      </c>
      <c r="L672" s="24">
        <v>379820.89</v>
      </c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20" t="s">
        <v>273</v>
      </c>
      <c r="B673" s="20" t="str">
        <f t="shared" si="1"/>
        <v>05</v>
      </c>
      <c r="C673" s="21" t="s">
        <v>16</v>
      </c>
      <c r="D673" s="20" t="s">
        <v>274</v>
      </c>
      <c r="E673" s="20" t="s">
        <v>18</v>
      </c>
      <c r="F673" s="20" t="s">
        <v>19</v>
      </c>
      <c r="G673" s="22">
        <v>0.0</v>
      </c>
      <c r="H673" s="23">
        <v>5483705.31</v>
      </c>
      <c r="I673" s="24">
        <v>5005670.86</v>
      </c>
      <c r="J673" s="24">
        <v>1.4250728055E8</v>
      </c>
      <c r="K673" s="24">
        <v>5.638862451E7</v>
      </c>
      <c r="L673" s="24">
        <v>2.0938528123E8</v>
      </c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20" t="s">
        <v>273</v>
      </c>
      <c r="B674" s="20" t="str">
        <f t="shared" si="1"/>
        <v>05</v>
      </c>
      <c r="C674" s="21" t="s">
        <v>16</v>
      </c>
      <c r="D674" s="20" t="s">
        <v>274</v>
      </c>
      <c r="E674" s="20" t="s">
        <v>44</v>
      </c>
      <c r="F674" s="20" t="s">
        <v>45</v>
      </c>
      <c r="G674" s="22">
        <v>0.0</v>
      </c>
      <c r="H674" s="23">
        <v>857015.69</v>
      </c>
      <c r="I674" s="24">
        <v>782306.53</v>
      </c>
      <c r="J674" s="24">
        <v>2.227161545E7</v>
      </c>
      <c r="K674" s="24">
        <v>8812642.81</v>
      </c>
      <c r="L674" s="24">
        <v>3.2723580479999997E7</v>
      </c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20" t="s">
        <v>273</v>
      </c>
      <c r="B675" s="20" t="str">
        <f t="shared" si="1"/>
        <v>05</v>
      </c>
      <c r="C675" s="21" t="s">
        <v>16</v>
      </c>
      <c r="D675" s="20" t="s">
        <v>274</v>
      </c>
      <c r="E675" s="20" t="s">
        <v>30</v>
      </c>
      <c r="F675" s="20" t="s">
        <v>31</v>
      </c>
      <c r="G675" s="22">
        <v>0.0</v>
      </c>
      <c r="H675" s="23">
        <v>126345.43</v>
      </c>
      <c r="I675" s="24">
        <v>115331.45</v>
      </c>
      <c r="J675" s="24">
        <v>3283390.18</v>
      </c>
      <c r="K675" s="24">
        <v>1299202.78</v>
      </c>
      <c r="L675" s="24">
        <v>4824269.84</v>
      </c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20" t="s">
        <v>273</v>
      </c>
      <c r="B676" s="20" t="str">
        <f t="shared" si="1"/>
        <v>05</v>
      </c>
      <c r="C676" s="21" t="s">
        <v>16</v>
      </c>
      <c r="D676" s="20" t="s">
        <v>274</v>
      </c>
      <c r="E676" s="20" t="s">
        <v>32</v>
      </c>
      <c r="F676" s="20" t="s">
        <v>33</v>
      </c>
      <c r="G676" s="22">
        <v>0.0</v>
      </c>
      <c r="H676" s="23">
        <v>19709.72</v>
      </c>
      <c r="I676" s="24">
        <v>17991.56</v>
      </c>
      <c r="J676" s="24">
        <v>512204.68</v>
      </c>
      <c r="K676" s="24">
        <v>202673.98</v>
      </c>
      <c r="L676" s="24">
        <v>752579.94</v>
      </c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20" t="s">
        <v>273</v>
      </c>
      <c r="B677" s="20" t="str">
        <f t="shared" si="1"/>
        <v>05</v>
      </c>
      <c r="C677" s="21" t="s">
        <v>16</v>
      </c>
      <c r="D677" s="20" t="s">
        <v>274</v>
      </c>
      <c r="E677" s="20" t="s">
        <v>40</v>
      </c>
      <c r="F677" s="20" t="s">
        <v>41</v>
      </c>
      <c r="G677" s="22">
        <v>0.0</v>
      </c>
      <c r="H677" s="23">
        <v>61454.85</v>
      </c>
      <c r="I677" s="24">
        <v>56097.6</v>
      </c>
      <c r="J677" s="24">
        <v>1597052.14</v>
      </c>
      <c r="K677" s="24">
        <v>631936.65</v>
      </c>
      <c r="L677" s="24">
        <v>2346541.2399999998</v>
      </c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20" t="s">
        <v>275</v>
      </c>
      <c r="B678" s="20" t="str">
        <f t="shared" si="1"/>
        <v>05</v>
      </c>
      <c r="C678" s="21" t="s">
        <v>16</v>
      </c>
      <c r="D678" s="20" t="s">
        <v>276</v>
      </c>
      <c r="E678" s="20" t="s">
        <v>18</v>
      </c>
      <c r="F678" s="20" t="s">
        <v>19</v>
      </c>
      <c r="G678" s="22">
        <v>0.0</v>
      </c>
      <c r="H678" s="23">
        <v>467511.07</v>
      </c>
      <c r="I678" s="24">
        <v>715238.66</v>
      </c>
      <c r="J678" s="24">
        <v>1.2597845766E8</v>
      </c>
      <c r="K678" s="24">
        <v>3.124077626E7</v>
      </c>
      <c r="L678" s="24">
        <v>1.5840198365E8</v>
      </c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20" t="s">
        <v>275</v>
      </c>
      <c r="B679" s="20" t="str">
        <f t="shared" si="1"/>
        <v>05</v>
      </c>
      <c r="C679" s="21" t="s">
        <v>16</v>
      </c>
      <c r="D679" s="20" t="s">
        <v>276</v>
      </c>
      <c r="E679" s="20" t="s">
        <v>44</v>
      </c>
      <c r="F679" s="20" t="s">
        <v>45</v>
      </c>
      <c r="G679" s="22">
        <v>0.0</v>
      </c>
      <c r="H679" s="23">
        <v>186952.85</v>
      </c>
      <c r="I679" s="24">
        <v>286016.55</v>
      </c>
      <c r="J679" s="24">
        <v>5.037748436E7</v>
      </c>
      <c r="K679" s="24">
        <v>1.249286383E7</v>
      </c>
      <c r="L679" s="24">
        <v>6.3343317589999996E7</v>
      </c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20" t="s">
        <v>275</v>
      </c>
      <c r="B680" s="20" t="str">
        <f t="shared" si="1"/>
        <v>05</v>
      </c>
      <c r="C680" s="21" t="s">
        <v>16</v>
      </c>
      <c r="D680" s="20" t="s">
        <v>276</v>
      </c>
      <c r="E680" s="20" t="s">
        <v>30</v>
      </c>
      <c r="F680" s="20" t="s">
        <v>31</v>
      </c>
      <c r="G680" s="22">
        <v>0.0</v>
      </c>
      <c r="H680" s="23">
        <v>11561.61</v>
      </c>
      <c r="I680" s="24">
        <v>17687.95</v>
      </c>
      <c r="J680" s="24">
        <v>3115464.06</v>
      </c>
      <c r="K680" s="24">
        <v>772588.56</v>
      </c>
      <c r="L680" s="24">
        <v>3917302.18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20" t="s">
        <v>275</v>
      </c>
      <c r="B681" s="20" t="str">
        <f t="shared" si="1"/>
        <v>05</v>
      </c>
      <c r="C681" s="21" t="s">
        <v>16</v>
      </c>
      <c r="D681" s="20" t="s">
        <v>276</v>
      </c>
      <c r="E681" s="20" t="s">
        <v>40</v>
      </c>
      <c r="F681" s="20" t="s">
        <v>41</v>
      </c>
      <c r="G681" s="22">
        <v>0.0</v>
      </c>
      <c r="H681" s="23">
        <v>15630.47</v>
      </c>
      <c r="I681" s="24">
        <v>23912.84</v>
      </c>
      <c r="J681" s="24">
        <v>4211884.92</v>
      </c>
      <c r="K681" s="24">
        <v>1044484.57</v>
      </c>
      <c r="L681" s="24">
        <v>5295912.8</v>
      </c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20" t="s">
        <v>277</v>
      </c>
      <c r="B682" s="20" t="str">
        <f t="shared" si="1"/>
        <v>05</v>
      </c>
      <c r="C682" s="21" t="s">
        <v>16</v>
      </c>
      <c r="D682" s="20" t="s">
        <v>278</v>
      </c>
      <c r="E682" s="20" t="s">
        <v>18</v>
      </c>
      <c r="F682" s="20" t="s">
        <v>19</v>
      </c>
      <c r="G682" s="22">
        <v>0.0</v>
      </c>
      <c r="H682" s="23">
        <v>1.5363210852E8</v>
      </c>
      <c r="I682" s="24">
        <v>1.180683787E7</v>
      </c>
      <c r="J682" s="24">
        <v>1.57542344979E9</v>
      </c>
      <c r="K682" s="24">
        <v>2.587352806E7</v>
      </c>
      <c r="L682" s="24">
        <v>1.76673592424E9</v>
      </c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20" t="s">
        <v>277</v>
      </c>
      <c r="B683" s="20" t="str">
        <f t="shared" si="1"/>
        <v>05</v>
      </c>
      <c r="C683" s="21" t="s">
        <v>16</v>
      </c>
      <c r="D683" s="20" t="s">
        <v>278</v>
      </c>
      <c r="E683" s="20" t="s">
        <v>44</v>
      </c>
      <c r="F683" s="20" t="s">
        <v>45</v>
      </c>
      <c r="G683" s="22">
        <v>0.0</v>
      </c>
      <c r="H683" s="23">
        <v>5.202843003E7</v>
      </c>
      <c r="I683" s="24">
        <v>3998456.08</v>
      </c>
      <c r="J683" s="24">
        <v>5.3352654935E8</v>
      </c>
      <c r="K683" s="24">
        <v>8762224.62</v>
      </c>
      <c r="L683" s="24">
        <v>5.9831566008E8</v>
      </c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20" t="s">
        <v>277</v>
      </c>
      <c r="B684" s="20" t="str">
        <f t="shared" si="1"/>
        <v>05</v>
      </c>
      <c r="C684" s="21" t="s">
        <v>16</v>
      </c>
      <c r="D684" s="20" t="s">
        <v>278</v>
      </c>
      <c r="E684" s="20" t="s">
        <v>71</v>
      </c>
      <c r="F684" s="20" t="s">
        <v>72</v>
      </c>
      <c r="G684" s="22">
        <v>0.0</v>
      </c>
      <c r="H684" s="23">
        <v>5946477.56</v>
      </c>
      <c r="I684" s="24">
        <v>456994.94</v>
      </c>
      <c r="J684" s="24">
        <v>6.097827003E7</v>
      </c>
      <c r="K684" s="24">
        <v>1001459.63</v>
      </c>
      <c r="L684" s="24">
        <v>6.838320216E7</v>
      </c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20" t="s">
        <v>277</v>
      </c>
      <c r="B685" s="20" t="str">
        <f t="shared" si="1"/>
        <v>05</v>
      </c>
      <c r="C685" s="21" t="s">
        <v>16</v>
      </c>
      <c r="D685" s="20" t="s">
        <v>278</v>
      </c>
      <c r="E685" s="20" t="s">
        <v>22</v>
      </c>
      <c r="F685" s="20" t="s">
        <v>23</v>
      </c>
      <c r="G685" s="22">
        <v>0.0</v>
      </c>
      <c r="H685" s="23">
        <v>0.0</v>
      </c>
      <c r="I685" s="24">
        <v>0.0</v>
      </c>
      <c r="J685" s="24">
        <v>0.0</v>
      </c>
      <c r="K685" s="24">
        <v>-40301.28</v>
      </c>
      <c r="L685" s="24">
        <v>-40301.28</v>
      </c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20" t="s">
        <v>277</v>
      </c>
      <c r="B686" s="20" t="str">
        <f t="shared" si="1"/>
        <v>05</v>
      </c>
      <c r="C686" s="21" t="s">
        <v>16</v>
      </c>
      <c r="D686" s="20" t="s">
        <v>278</v>
      </c>
      <c r="E686" s="20" t="s">
        <v>28</v>
      </c>
      <c r="F686" s="20" t="s">
        <v>29</v>
      </c>
      <c r="G686" s="22">
        <v>0.0</v>
      </c>
      <c r="H686" s="23">
        <v>1113170.16</v>
      </c>
      <c r="I686" s="24">
        <v>85548.65</v>
      </c>
      <c r="J686" s="24">
        <v>1.141502503E7</v>
      </c>
      <c r="K686" s="24">
        <v>187471.48</v>
      </c>
      <c r="L686" s="24">
        <v>1.280121532E7</v>
      </c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20" t="s">
        <v>277</v>
      </c>
      <c r="B687" s="20" t="str">
        <f t="shared" si="1"/>
        <v>05</v>
      </c>
      <c r="C687" s="21" t="s">
        <v>16</v>
      </c>
      <c r="D687" s="20" t="s">
        <v>278</v>
      </c>
      <c r="E687" s="20" t="s">
        <v>30</v>
      </c>
      <c r="F687" s="20" t="s">
        <v>31</v>
      </c>
      <c r="G687" s="22">
        <v>0.0</v>
      </c>
      <c r="H687" s="23">
        <v>3125073.92</v>
      </c>
      <c r="I687" s="24">
        <v>240166.21</v>
      </c>
      <c r="J687" s="24">
        <v>3.20461314E7</v>
      </c>
      <c r="K687" s="24">
        <v>526300.71</v>
      </c>
      <c r="L687" s="24">
        <v>3.593767224E7</v>
      </c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20" t="s">
        <v>277</v>
      </c>
      <c r="B688" s="20" t="str">
        <f t="shared" si="1"/>
        <v>05</v>
      </c>
      <c r="C688" s="21" t="s">
        <v>16</v>
      </c>
      <c r="D688" s="20" t="s">
        <v>278</v>
      </c>
      <c r="E688" s="20" t="s">
        <v>32</v>
      </c>
      <c r="F688" s="20" t="s">
        <v>33</v>
      </c>
      <c r="G688" s="22">
        <v>0.0</v>
      </c>
      <c r="H688" s="23">
        <v>4834884.74</v>
      </c>
      <c r="I688" s="24">
        <v>371567.51</v>
      </c>
      <c r="J688" s="24">
        <v>4.957941971E7</v>
      </c>
      <c r="K688" s="24">
        <v>814253.78</v>
      </c>
      <c r="L688" s="24">
        <v>5.560012574E7</v>
      </c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20" t="s">
        <v>277</v>
      </c>
      <c r="B689" s="20" t="str">
        <f t="shared" si="1"/>
        <v>05</v>
      </c>
      <c r="C689" s="21" t="s">
        <v>16</v>
      </c>
      <c r="D689" s="20" t="s">
        <v>278</v>
      </c>
      <c r="E689" s="20" t="s">
        <v>38</v>
      </c>
      <c r="F689" s="20" t="s">
        <v>39</v>
      </c>
      <c r="G689" s="22">
        <v>0.0</v>
      </c>
      <c r="H689" s="23">
        <v>0.0</v>
      </c>
      <c r="I689" s="24">
        <v>0.0</v>
      </c>
      <c r="J689" s="24">
        <v>0.0</v>
      </c>
      <c r="K689" s="24">
        <v>-126366.96</v>
      </c>
      <c r="L689" s="24">
        <v>-126366.96</v>
      </c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20" t="s">
        <v>277</v>
      </c>
      <c r="B690" s="20" t="str">
        <f t="shared" si="1"/>
        <v>05</v>
      </c>
      <c r="C690" s="21" t="s">
        <v>16</v>
      </c>
      <c r="D690" s="20" t="s">
        <v>278</v>
      </c>
      <c r="E690" s="20" t="s">
        <v>40</v>
      </c>
      <c r="F690" s="20" t="s">
        <v>41</v>
      </c>
      <c r="G690" s="22">
        <v>0.0</v>
      </c>
      <c r="H690" s="23">
        <v>1859337.16</v>
      </c>
      <c r="I690" s="24">
        <v>142892.61</v>
      </c>
      <c r="J690" s="24">
        <v>1.906660911E7</v>
      </c>
      <c r="K690" s="24">
        <v>313135.14</v>
      </c>
      <c r="L690" s="24">
        <v>2.138197402E7</v>
      </c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20" t="s">
        <v>277</v>
      </c>
      <c r="B691" s="20" t="str">
        <f t="shared" si="1"/>
        <v>05</v>
      </c>
      <c r="C691" s="21" t="s">
        <v>16</v>
      </c>
      <c r="D691" s="20" t="s">
        <v>278</v>
      </c>
      <c r="E691" s="20" t="s">
        <v>75</v>
      </c>
      <c r="F691" s="20" t="s">
        <v>76</v>
      </c>
      <c r="G691" s="22">
        <v>0.0</v>
      </c>
      <c r="H691" s="23">
        <v>1.8715488491E8</v>
      </c>
      <c r="I691" s="24">
        <v>1.438310913E7</v>
      </c>
      <c r="J691" s="24">
        <v>1.91918341358E9</v>
      </c>
      <c r="K691" s="24">
        <v>3.151917406E7</v>
      </c>
      <c r="L691" s="24">
        <v>2.15224058168E9</v>
      </c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20" t="s">
        <v>279</v>
      </c>
      <c r="B692" s="20" t="str">
        <f t="shared" si="1"/>
        <v>05</v>
      </c>
      <c r="C692" s="21" t="s">
        <v>16</v>
      </c>
      <c r="D692" s="20" t="s">
        <v>280</v>
      </c>
      <c r="E692" s="20" t="s">
        <v>44</v>
      </c>
      <c r="F692" s="20" t="s">
        <v>45</v>
      </c>
      <c r="G692" s="22">
        <v>0.0</v>
      </c>
      <c r="H692" s="23">
        <v>1188545.04</v>
      </c>
      <c r="I692" s="24">
        <v>58272.39</v>
      </c>
      <c r="J692" s="24">
        <v>1.006361981E7</v>
      </c>
      <c r="K692" s="24">
        <v>576528.76</v>
      </c>
      <c r="L692" s="24">
        <v>1.1886966E7</v>
      </c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20" t="s">
        <v>279</v>
      </c>
      <c r="B693" s="20" t="str">
        <f t="shared" si="1"/>
        <v>05</v>
      </c>
      <c r="C693" s="21" t="s">
        <v>16</v>
      </c>
      <c r="D693" s="20" t="s">
        <v>280</v>
      </c>
      <c r="E693" s="20" t="s">
        <v>71</v>
      </c>
      <c r="F693" s="20" t="s">
        <v>72</v>
      </c>
      <c r="G693" s="22">
        <v>0.0</v>
      </c>
      <c r="H693" s="23">
        <v>1253376.0</v>
      </c>
      <c r="I693" s="24">
        <v>61450.94</v>
      </c>
      <c r="J693" s="24">
        <v>1.061255485E7</v>
      </c>
      <c r="K693" s="24">
        <v>607976.37</v>
      </c>
      <c r="L693" s="24">
        <v>1.2535358159999998E7</v>
      </c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20" t="s">
        <v>279</v>
      </c>
      <c r="B694" s="20" t="str">
        <f t="shared" si="1"/>
        <v>05</v>
      </c>
      <c r="C694" s="21" t="s">
        <v>16</v>
      </c>
      <c r="D694" s="20" t="s">
        <v>280</v>
      </c>
      <c r="E694" s="20" t="s">
        <v>30</v>
      </c>
      <c r="F694" s="20" t="s">
        <v>31</v>
      </c>
      <c r="G694" s="22">
        <v>0.0</v>
      </c>
      <c r="H694" s="23">
        <v>516922.49</v>
      </c>
      <c r="I694" s="24">
        <v>25343.85</v>
      </c>
      <c r="J694" s="24">
        <v>4376873.58</v>
      </c>
      <c r="K694" s="24">
        <v>250744.12</v>
      </c>
      <c r="L694" s="24">
        <v>5169884.04</v>
      </c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20" t="s">
        <v>279</v>
      </c>
      <c r="B695" s="20" t="str">
        <f t="shared" si="1"/>
        <v>05</v>
      </c>
      <c r="C695" s="21" t="s">
        <v>16</v>
      </c>
      <c r="D695" s="20" t="s">
        <v>280</v>
      </c>
      <c r="E695" s="20" t="s">
        <v>32</v>
      </c>
      <c r="F695" s="20" t="s">
        <v>33</v>
      </c>
      <c r="G695" s="22">
        <v>0.0</v>
      </c>
      <c r="H695" s="23">
        <v>9745.09</v>
      </c>
      <c r="I695" s="24">
        <v>477.79</v>
      </c>
      <c r="J695" s="24">
        <v>82513.45</v>
      </c>
      <c r="K695" s="24">
        <v>4727.07</v>
      </c>
      <c r="L695" s="24">
        <v>97463.4</v>
      </c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20" t="s">
        <v>279</v>
      </c>
      <c r="B696" s="20" t="str">
        <f t="shared" si="1"/>
        <v>05</v>
      </c>
      <c r="C696" s="21" t="s">
        <v>16</v>
      </c>
      <c r="D696" s="20" t="s">
        <v>280</v>
      </c>
      <c r="E696" s="20" t="s">
        <v>40</v>
      </c>
      <c r="F696" s="20" t="s">
        <v>41</v>
      </c>
      <c r="G696" s="22">
        <v>0.0</v>
      </c>
      <c r="H696" s="23">
        <v>21114.28</v>
      </c>
      <c r="I696" s="24">
        <v>1035.2</v>
      </c>
      <c r="J696" s="24">
        <v>178778.33</v>
      </c>
      <c r="K696" s="24">
        <v>10241.93</v>
      </c>
      <c r="L696" s="24">
        <v>211169.74</v>
      </c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20" t="s">
        <v>279</v>
      </c>
      <c r="B697" s="20" t="str">
        <f t="shared" si="1"/>
        <v>05</v>
      </c>
      <c r="C697" s="21" t="s">
        <v>16</v>
      </c>
      <c r="D697" s="20" t="s">
        <v>280</v>
      </c>
      <c r="E697" s="20" t="s">
        <v>46</v>
      </c>
      <c r="F697" s="20" t="s">
        <v>47</v>
      </c>
      <c r="G697" s="22">
        <v>0.0</v>
      </c>
      <c r="H697" s="23">
        <v>2.54683701E7</v>
      </c>
      <c r="I697" s="24">
        <v>1248671.83</v>
      </c>
      <c r="J697" s="24">
        <v>2.1564516598E8</v>
      </c>
      <c r="K697" s="24">
        <v>1.23539683E7</v>
      </c>
      <c r="L697" s="24">
        <v>2.5471617621E8</v>
      </c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20" t="s">
        <v>281</v>
      </c>
      <c r="B698" s="20" t="str">
        <f t="shared" si="1"/>
        <v>05</v>
      </c>
      <c r="C698" s="21" t="s">
        <v>16</v>
      </c>
      <c r="D698" s="20" t="s">
        <v>282</v>
      </c>
      <c r="E698" s="20" t="s">
        <v>18</v>
      </c>
      <c r="F698" s="20" t="s">
        <v>19</v>
      </c>
      <c r="G698" s="22">
        <v>0.0</v>
      </c>
      <c r="H698" s="23">
        <v>7.643375094E7</v>
      </c>
      <c r="I698" s="24">
        <v>1.158520968E7</v>
      </c>
      <c r="J698" s="24">
        <v>8.4158306182E8</v>
      </c>
      <c r="K698" s="24">
        <v>0.0</v>
      </c>
      <c r="L698" s="24">
        <v>9.2960202244E8</v>
      </c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20" t="s">
        <v>281</v>
      </c>
      <c r="B699" s="20" t="str">
        <f t="shared" si="1"/>
        <v>05</v>
      </c>
      <c r="C699" s="21" t="s">
        <v>16</v>
      </c>
      <c r="D699" s="20" t="s">
        <v>282</v>
      </c>
      <c r="E699" s="20" t="s">
        <v>44</v>
      </c>
      <c r="F699" s="20" t="s">
        <v>45</v>
      </c>
      <c r="G699" s="22">
        <v>0.0</v>
      </c>
      <c r="H699" s="23">
        <v>1.966201131E7</v>
      </c>
      <c r="I699" s="24">
        <v>2980208.62</v>
      </c>
      <c r="J699" s="24">
        <v>2.1649095419E8</v>
      </c>
      <c r="K699" s="24">
        <v>0.0</v>
      </c>
      <c r="L699" s="24">
        <v>2.3913317412E8</v>
      </c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20" t="s">
        <v>281</v>
      </c>
      <c r="B700" s="20" t="str">
        <f t="shared" si="1"/>
        <v>05</v>
      </c>
      <c r="C700" s="21" t="s">
        <v>16</v>
      </c>
      <c r="D700" s="20" t="s">
        <v>282</v>
      </c>
      <c r="E700" s="20" t="s">
        <v>30</v>
      </c>
      <c r="F700" s="20" t="s">
        <v>31</v>
      </c>
      <c r="G700" s="22">
        <v>0.0</v>
      </c>
      <c r="H700" s="23">
        <v>467768.84</v>
      </c>
      <c r="I700" s="24">
        <v>70900.62</v>
      </c>
      <c r="J700" s="24">
        <v>5150425.39</v>
      </c>
      <c r="K700" s="24">
        <v>0.0</v>
      </c>
      <c r="L700" s="24">
        <v>5689094.85</v>
      </c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20" t="s">
        <v>281</v>
      </c>
      <c r="B701" s="20" t="str">
        <f t="shared" si="1"/>
        <v>05</v>
      </c>
      <c r="C701" s="21" t="s">
        <v>16</v>
      </c>
      <c r="D701" s="20" t="s">
        <v>282</v>
      </c>
      <c r="E701" s="20" t="s">
        <v>32</v>
      </c>
      <c r="F701" s="20" t="s">
        <v>33</v>
      </c>
      <c r="G701" s="22">
        <v>0.0</v>
      </c>
      <c r="H701" s="23">
        <v>414737.34</v>
      </c>
      <c r="I701" s="24">
        <v>62862.53</v>
      </c>
      <c r="J701" s="24">
        <v>4566515.69</v>
      </c>
      <c r="K701" s="24">
        <v>0.0</v>
      </c>
      <c r="L701" s="24">
        <v>5044115.5600000005</v>
      </c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20" t="s">
        <v>281</v>
      </c>
      <c r="B702" s="20" t="str">
        <f t="shared" si="1"/>
        <v>05</v>
      </c>
      <c r="C702" s="21" t="s">
        <v>16</v>
      </c>
      <c r="D702" s="20" t="s">
        <v>282</v>
      </c>
      <c r="E702" s="20" t="s">
        <v>40</v>
      </c>
      <c r="F702" s="20" t="s">
        <v>41</v>
      </c>
      <c r="G702" s="22">
        <v>0.0</v>
      </c>
      <c r="H702" s="23">
        <v>379955.31</v>
      </c>
      <c r="I702" s="24">
        <v>57590.55</v>
      </c>
      <c r="J702" s="24">
        <v>4183543.91</v>
      </c>
      <c r="K702" s="24">
        <v>0.0</v>
      </c>
      <c r="L702" s="24">
        <v>4621089.7700000005</v>
      </c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20" t="s">
        <v>283</v>
      </c>
      <c r="B703" s="20" t="str">
        <f t="shared" si="1"/>
        <v>05</v>
      </c>
      <c r="C703" s="21" t="s">
        <v>16</v>
      </c>
      <c r="D703" s="20" t="s">
        <v>284</v>
      </c>
      <c r="E703" s="20" t="s">
        <v>44</v>
      </c>
      <c r="F703" s="20" t="s">
        <v>45</v>
      </c>
      <c r="G703" s="22">
        <v>0.0</v>
      </c>
      <c r="H703" s="23">
        <v>7369690.93</v>
      </c>
      <c r="I703" s="24">
        <v>247590.78</v>
      </c>
      <c r="J703" s="24">
        <v>4.264307885E7</v>
      </c>
      <c r="K703" s="24">
        <v>0.0</v>
      </c>
      <c r="L703" s="24">
        <v>5.026036056E7</v>
      </c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20" t="s">
        <v>283</v>
      </c>
      <c r="B704" s="20" t="str">
        <f t="shared" si="1"/>
        <v>05</v>
      </c>
      <c r="C704" s="21" t="s">
        <v>16</v>
      </c>
      <c r="D704" s="20" t="s">
        <v>284</v>
      </c>
      <c r="E704" s="20" t="s">
        <v>30</v>
      </c>
      <c r="F704" s="20" t="s">
        <v>31</v>
      </c>
      <c r="G704" s="22">
        <v>0.0</v>
      </c>
      <c r="H704" s="23">
        <v>1102083.93</v>
      </c>
      <c r="I704" s="24">
        <v>37025.41</v>
      </c>
      <c r="J704" s="24">
        <v>6376963.77</v>
      </c>
      <c r="K704" s="24">
        <v>0.0</v>
      </c>
      <c r="L704" s="24">
        <v>7516073.109999999</v>
      </c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20" t="s">
        <v>283</v>
      </c>
      <c r="B705" s="20" t="str">
        <f t="shared" si="1"/>
        <v>05</v>
      </c>
      <c r="C705" s="21" t="s">
        <v>16</v>
      </c>
      <c r="D705" s="20" t="s">
        <v>284</v>
      </c>
      <c r="E705" s="20" t="s">
        <v>32</v>
      </c>
      <c r="F705" s="20" t="s">
        <v>33</v>
      </c>
      <c r="G705" s="22">
        <v>0.0</v>
      </c>
      <c r="H705" s="23">
        <v>22678.0</v>
      </c>
      <c r="I705" s="24">
        <v>761.89</v>
      </c>
      <c r="J705" s="24">
        <v>131221.21</v>
      </c>
      <c r="K705" s="24">
        <v>0.0</v>
      </c>
      <c r="L705" s="24">
        <v>154661.09999999998</v>
      </c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20" t="s">
        <v>283</v>
      </c>
      <c r="B706" s="20" t="str">
        <f t="shared" si="1"/>
        <v>05</v>
      </c>
      <c r="C706" s="21" t="s">
        <v>16</v>
      </c>
      <c r="D706" s="20" t="s">
        <v>284</v>
      </c>
      <c r="E706" s="20" t="s">
        <v>40</v>
      </c>
      <c r="F706" s="20" t="s">
        <v>41</v>
      </c>
      <c r="G706" s="22">
        <v>0.0</v>
      </c>
      <c r="H706" s="23">
        <v>232783.63</v>
      </c>
      <c r="I706" s="24">
        <v>7820.56</v>
      </c>
      <c r="J706" s="24">
        <v>1346950.78</v>
      </c>
      <c r="K706" s="24">
        <v>0.0</v>
      </c>
      <c r="L706" s="24">
        <v>1587554.97</v>
      </c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20" t="s">
        <v>283</v>
      </c>
      <c r="B707" s="20" t="str">
        <f t="shared" si="1"/>
        <v>05</v>
      </c>
      <c r="C707" s="21" t="s">
        <v>16</v>
      </c>
      <c r="D707" s="20" t="s">
        <v>284</v>
      </c>
      <c r="E707" s="20" t="s">
        <v>75</v>
      </c>
      <c r="F707" s="20" t="s">
        <v>76</v>
      </c>
      <c r="G707" s="22">
        <v>0.0</v>
      </c>
      <c r="H707" s="23">
        <v>1025049.98</v>
      </c>
      <c r="I707" s="24">
        <v>34437.39</v>
      </c>
      <c r="J707" s="24">
        <v>5931223.93</v>
      </c>
      <c r="K707" s="24">
        <v>0.0</v>
      </c>
      <c r="L707" s="24">
        <v>6990711.3</v>
      </c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20" t="s">
        <v>283</v>
      </c>
      <c r="B708" s="20" t="str">
        <f t="shared" si="1"/>
        <v>05</v>
      </c>
      <c r="C708" s="21" t="s">
        <v>16</v>
      </c>
      <c r="D708" s="20" t="s">
        <v>284</v>
      </c>
      <c r="E708" s="20" t="s">
        <v>46</v>
      </c>
      <c r="F708" s="20" t="s">
        <v>47</v>
      </c>
      <c r="G708" s="22">
        <v>0.0</v>
      </c>
      <c r="H708" s="23">
        <v>8.972599405E7</v>
      </c>
      <c r="I708" s="24">
        <v>3014417.97</v>
      </c>
      <c r="J708" s="24">
        <v>5.1917952546E8</v>
      </c>
      <c r="K708" s="24">
        <v>0.0</v>
      </c>
      <c r="L708" s="24">
        <v>6.1191993748E8</v>
      </c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20" t="s">
        <v>285</v>
      </c>
      <c r="B709" s="20" t="str">
        <f t="shared" si="1"/>
        <v>05</v>
      </c>
      <c r="C709" s="21" t="s">
        <v>16</v>
      </c>
      <c r="D709" s="20" t="s">
        <v>286</v>
      </c>
      <c r="E709" s="20" t="s">
        <v>18</v>
      </c>
      <c r="F709" s="20" t="s">
        <v>19</v>
      </c>
      <c r="G709" s="22">
        <v>0.0</v>
      </c>
      <c r="H709" s="23">
        <v>3600133.06</v>
      </c>
      <c r="I709" s="24">
        <v>915256.6</v>
      </c>
      <c r="J709" s="24">
        <v>1.125326249E8</v>
      </c>
      <c r="K709" s="24">
        <v>3.279708188E7</v>
      </c>
      <c r="L709" s="24">
        <v>1.4984509644E8</v>
      </c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20" t="s">
        <v>285</v>
      </c>
      <c r="B710" s="20" t="str">
        <f t="shared" si="1"/>
        <v>05</v>
      </c>
      <c r="C710" s="21" t="s">
        <v>16</v>
      </c>
      <c r="D710" s="20" t="s">
        <v>286</v>
      </c>
      <c r="E710" s="20" t="s">
        <v>44</v>
      </c>
      <c r="F710" s="20" t="s">
        <v>45</v>
      </c>
      <c r="G710" s="22">
        <v>0.0</v>
      </c>
      <c r="H710" s="23">
        <v>894505.85</v>
      </c>
      <c r="I710" s="24">
        <v>227408.93</v>
      </c>
      <c r="J710" s="24">
        <v>2.796038105E7</v>
      </c>
      <c r="K710" s="24">
        <v>8148916.0</v>
      </c>
      <c r="L710" s="24">
        <v>3.723121183E7</v>
      </c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20" t="s">
        <v>285</v>
      </c>
      <c r="B711" s="20" t="str">
        <f t="shared" si="1"/>
        <v>05</v>
      </c>
      <c r="C711" s="21" t="s">
        <v>16</v>
      </c>
      <c r="D711" s="20" t="s">
        <v>286</v>
      </c>
      <c r="E711" s="20" t="s">
        <v>71</v>
      </c>
      <c r="F711" s="20" t="s">
        <v>72</v>
      </c>
      <c r="G711" s="22">
        <v>0.0</v>
      </c>
      <c r="H711" s="23">
        <v>247405.04</v>
      </c>
      <c r="I711" s="24">
        <v>62897.42</v>
      </c>
      <c r="J711" s="24">
        <v>7733363.77</v>
      </c>
      <c r="K711" s="24">
        <v>2253850.96</v>
      </c>
      <c r="L711" s="24">
        <v>1.029751719E7</v>
      </c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20" t="s">
        <v>285</v>
      </c>
      <c r="B712" s="20" t="str">
        <f t="shared" si="1"/>
        <v>05</v>
      </c>
      <c r="C712" s="21" t="s">
        <v>16</v>
      </c>
      <c r="D712" s="20" t="s">
        <v>286</v>
      </c>
      <c r="E712" s="20" t="s">
        <v>20</v>
      </c>
      <c r="F712" s="20" t="s">
        <v>21</v>
      </c>
      <c r="G712" s="22">
        <v>0.0</v>
      </c>
      <c r="H712" s="23">
        <v>17077.11</v>
      </c>
      <c r="I712" s="24">
        <v>4341.49</v>
      </c>
      <c r="J712" s="24">
        <v>533794.83</v>
      </c>
      <c r="K712" s="24">
        <v>155571.89</v>
      </c>
      <c r="L712" s="24">
        <v>710785.32</v>
      </c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20" t="s">
        <v>285</v>
      </c>
      <c r="B713" s="20" t="str">
        <f t="shared" si="1"/>
        <v>05</v>
      </c>
      <c r="C713" s="21" t="s">
        <v>16</v>
      </c>
      <c r="D713" s="20" t="s">
        <v>286</v>
      </c>
      <c r="E713" s="20" t="s">
        <v>30</v>
      </c>
      <c r="F713" s="20" t="s">
        <v>31</v>
      </c>
      <c r="G713" s="22">
        <v>0.0</v>
      </c>
      <c r="H713" s="23">
        <v>93199.43</v>
      </c>
      <c r="I713" s="24">
        <v>23693.96</v>
      </c>
      <c r="J713" s="24">
        <v>2913219.2</v>
      </c>
      <c r="K713" s="24">
        <v>849043.45</v>
      </c>
      <c r="L713" s="24">
        <v>3879156.04</v>
      </c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20" t="s">
        <v>285</v>
      </c>
      <c r="B714" s="20" t="str">
        <f t="shared" si="1"/>
        <v>05</v>
      </c>
      <c r="C714" s="21" t="s">
        <v>16</v>
      </c>
      <c r="D714" s="20" t="s">
        <v>286</v>
      </c>
      <c r="E714" s="20" t="s">
        <v>32</v>
      </c>
      <c r="F714" s="20" t="s">
        <v>33</v>
      </c>
      <c r="G714" s="22">
        <v>0.0</v>
      </c>
      <c r="H714" s="23">
        <v>25428.61</v>
      </c>
      <c r="I714" s="24">
        <v>6464.68</v>
      </c>
      <c r="J714" s="24">
        <v>794845.22</v>
      </c>
      <c r="K714" s="24">
        <v>231653.75</v>
      </c>
      <c r="L714" s="24">
        <v>1058392.26</v>
      </c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20" t="s">
        <v>285</v>
      </c>
      <c r="B715" s="20" t="str">
        <f t="shared" si="1"/>
        <v>05</v>
      </c>
      <c r="C715" s="21" t="s">
        <v>16</v>
      </c>
      <c r="D715" s="20" t="s">
        <v>286</v>
      </c>
      <c r="E715" s="20" t="s">
        <v>40</v>
      </c>
      <c r="F715" s="20" t="s">
        <v>41</v>
      </c>
      <c r="G715" s="22">
        <v>0.0</v>
      </c>
      <c r="H715" s="23">
        <v>21271.9</v>
      </c>
      <c r="I715" s="24">
        <v>5407.92</v>
      </c>
      <c r="J715" s="24">
        <v>664915.03</v>
      </c>
      <c r="K715" s="24">
        <v>193786.23</v>
      </c>
      <c r="L715" s="24">
        <v>885381.08</v>
      </c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20" t="s">
        <v>287</v>
      </c>
      <c r="B716" s="20" t="str">
        <f t="shared" si="1"/>
        <v>05</v>
      </c>
      <c r="C716" s="21" t="s">
        <v>16</v>
      </c>
      <c r="D716" s="20" t="s">
        <v>288</v>
      </c>
      <c r="E716" s="20" t="s">
        <v>18</v>
      </c>
      <c r="F716" s="20" t="s">
        <v>19</v>
      </c>
      <c r="G716" s="22">
        <v>0.0</v>
      </c>
      <c r="H716" s="23">
        <v>2.558063104E7</v>
      </c>
      <c r="I716" s="24">
        <v>3965250.22</v>
      </c>
      <c r="J716" s="24">
        <v>3.4565646309E8</v>
      </c>
      <c r="K716" s="24">
        <v>6681608.94</v>
      </c>
      <c r="L716" s="24">
        <v>3.8188395328999996E8</v>
      </c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20" t="s">
        <v>287</v>
      </c>
      <c r="B717" s="20" t="str">
        <f t="shared" si="1"/>
        <v>05</v>
      </c>
      <c r="C717" s="21" t="s">
        <v>16</v>
      </c>
      <c r="D717" s="20" t="s">
        <v>288</v>
      </c>
      <c r="E717" s="20" t="s">
        <v>44</v>
      </c>
      <c r="F717" s="20" t="s">
        <v>45</v>
      </c>
      <c r="G717" s="22">
        <v>0.0</v>
      </c>
      <c r="H717" s="23">
        <v>5893362.78</v>
      </c>
      <c r="I717" s="24">
        <v>913529.38</v>
      </c>
      <c r="J717" s="24">
        <v>7.963364665E7</v>
      </c>
      <c r="K717" s="24">
        <v>1539334.4</v>
      </c>
      <c r="L717" s="24">
        <v>8.797987321000001E7</v>
      </c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20" t="s">
        <v>287</v>
      </c>
      <c r="B718" s="20" t="str">
        <f t="shared" si="1"/>
        <v>05</v>
      </c>
      <c r="C718" s="21" t="s">
        <v>16</v>
      </c>
      <c r="D718" s="20" t="s">
        <v>288</v>
      </c>
      <c r="E718" s="20" t="s">
        <v>30</v>
      </c>
      <c r="F718" s="20" t="s">
        <v>31</v>
      </c>
      <c r="G718" s="22">
        <v>0.0</v>
      </c>
      <c r="H718" s="23">
        <v>270671.06</v>
      </c>
      <c r="I718" s="24">
        <v>41956.69</v>
      </c>
      <c r="J718" s="24">
        <v>3657423.54</v>
      </c>
      <c r="K718" s="24">
        <v>70698.73</v>
      </c>
      <c r="L718" s="24">
        <v>4040750.02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20" t="s">
        <v>287</v>
      </c>
      <c r="B719" s="20" t="str">
        <f t="shared" si="1"/>
        <v>05</v>
      </c>
      <c r="C719" s="21" t="s">
        <v>16</v>
      </c>
      <c r="D719" s="20" t="s">
        <v>288</v>
      </c>
      <c r="E719" s="20" t="s">
        <v>32</v>
      </c>
      <c r="F719" s="20" t="s">
        <v>33</v>
      </c>
      <c r="G719" s="22">
        <v>0.0</v>
      </c>
      <c r="H719" s="23">
        <v>188252.94</v>
      </c>
      <c r="I719" s="24">
        <v>29181.06</v>
      </c>
      <c r="J719" s="24">
        <v>2543754.51</v>
      </c>
      <c r="K719" s="24">
        <v>49171.29</v>
      </c>
      <c r="L719" s="24">
        <v>2810359.8</v>
      </c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20" t="s">
        <v>287</v>
      </c>
      <c r="B720" s="20" t="str">
        <f t="shared" si="1"/>
        <v>05</v>
      </c>
      <c r="C720" s="21" t="s">
        <v>16</v>
      </c>
      <c r="D720" s="20" t="s">
        <v>288</v>
      </c>
      <c r="E720" s="20" t="s">
        <v>40</v>
      </c>
      <c r="F720" s="20" t="s">
        <v>41</v>
      </c>
      <c r="G720" s="22">
        <v>0.0</v>
      </c>
      <c r="H720" s="23">
        <v>184960.18</v>
      </c>
      <c r="I720" s="24">
        <v>28670.65</v>
      </c>
      <c r="J720" s="24">
        <v>2499261.21</v>
      </c>
      <c r="K720" s="24">
        <v>48311.22</v>
      </c>
      <c r="L720" s="24">
        <v>2761203.2600000002</v>
      </c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20" t="s">
        <v>289</v>
      </c>
      <c r="B721" s="20" t="str">
        <f t="shared" si="1"/>
        <v>05</v>
      </c>
      <c r="C721" s="21" t="s">
        <v>16</v>
      </c>
      <c r="D721" s="20" t="s">
        <v>290</v>
      </c>
      <c r="E721" s="20" t="s">
        <v>18</v>
      </c>
      <c r="F721" s="20" t="s">
        <v>19</v>
      </c>
      <c r="G721" s="22">
        <v>0.0</v>
      </c>
      <c r="H721" s="23">
        <v>3.085956934E7</v>
      </c>
      <c r="I721" s="24">
        <v>4480567.37</v>
      </c>
      <c r="J721" s="24">
        <v>2.717212755E8</v>
      </c>
      <c r="K721" s="24">
        <v>3.542490173E7</v>
      </c>
      <c r="L721" s="24">
        <v>3.4248631394E8</v>
      </c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20" t="s">
        <v>289</v>
      </c>
      <c r="B722" s="20" t="str">
        <f t="shared" si="1"/>
        <v>05</v>
      </c>
      <c r="C722" s="21" t="s">
        <v>16</v>
      </c>
      <c r="D722" s="20" t="s">
        <v>290</v>
      </c>
      <c r="E722" s="20" t="s">
        <v>30</v>
      </c>
      <c r="F722" s="20" t="s">
        <v>31</v>
      </c>
      <c r="G722" s="22">
        <v>0.0</v>
      </c>
      <c r="H722" s="23">
        <v>713863.14</v>
      </c>
      <c r="I722" s="24">
        <v>103647.33</v>
      </c>
      <c r="J722" s="24">
        <v>6285628.97</v>
      </c>
      <c r="K722" s="24">
        <v>819471.3</v>
      </c>
      <c r="L722" s="24">
        <v>7922610.739999999</v>
      </c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20" t="s">
        <v>289</v>
      </c>
      <c r="B723" s="20" t="str">
        <f t="shared" si="1"/>
        <v>05</v>
      </c>
      <c r="C723" s="21" t="s">
        <v>16</v>
      </c>
      <c r="D723" s="20" t="s">
        <v>290</v>
      </c>
      <c r="E723" s="20" t="s">
        <v>32</v>
      </c>
      <c r="F723" s="20" t="s">
        <v>33</v>
      </c>
      <c r="G723" s="22">
        <v>0.0</v>
      </c>
      <c r="H723" s="23">
        <v>69712.18</v>
      </c>
      <c r="I723" s="24">
        <v>10121.66</v>
      </c>
      <c r="J723" s="24">
        <v>613822.0</v>
      </c>
      <c r="K723" s="24">
        <v>80025.33</v>
      </c>
      <c r="L723" s="24">
        <v>773681.1699999999</v>
      </c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20" t="s">
        <v>289</v>
      </c>
      <c r="B724" s="20" t="str">
        <f t="shared" si="1"/>
        <v>05</v>
      </c>
      <c r="C724" s="21" t="s">
        <v>16</v>
      </c>
      <c r="D724" s="20" t="s">
        <v>290</v>
      </c>
      <c r="E724" s="20" t="s">
        <v>38</v>
      </c>
      <c r="F724" s="20" t="s">
        <v>39</v>
      </c>
      <c r="G724" s="22">
        <v>0.0</v>
      </c>
      <c r="H724" s="23">
        <v>14044.06</v>
      </c>
      <c r="I724" s="24">
        <v>2039.09</v>
      </c>
      <c r="J724" s="24">
        <v>123659.24</v>
      </c>
      <c r="K724" s="24">
        <v>16121.73</v>
      </c>
      <c r="L724" s="24">
        <v>155864.12000000002</v>
      </c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20" t="s">
        <v>289</v>
      </c>
      <c r="B725" s="20" t="str">
        <f t="shared" si="1"/>
        <v>05</v>
      </c>
      <c r="C725" s="21" t="s">
        <v>16</v>
      </c>
      <c r="D725" s="20" t="s">
        <v>290</v>
      </c>
      <c r="E725" s="20" t="s">
        <v>40</v>
      </c>
      <c r="F725" s="20" t="s">
        <v>41</v>
      </c>
      <c r="G725" s="22">
        <v>0.0</v>
      </c>
      <c r="H725" s="23">
        <v>389570.28</v>
      </c>
      <c r="I725" s="24">
        <v>56562.55</v>
      </c>
      <c r="J725" s="24">
        <v>3430201.29</v>
      </c>
      <c r="K725" s="24">
        <v>447202.91</v>
      </c>
      <c r="L725" s="24">
        <v>4323537.03</v>
      </c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20" t="s">
        <v>291</v>
      </c>
      <c r="B726" s="20" t="str">
        <f t="shared" si="1"/>
        <v>05</v>
      </c>
      <c r="C726" s="21" t="s">
        <v>16</v>
      </c>
      <c r="D726" s="20" t="s">
        <v>292</v>
      </c>
      <c r="E726" s="20" t="s">
        <v>18</v>
      </c>
      <c r="F726" s="20" t="s">
        <v>19</v>
      </c>
      <c r="G726" s="22">
        <v>0.0</v>
      </c>
      <c r="H726" s="23">
        <v>2.771213284E7</v>
      </c>
      <c r="I726" s="24">
        <v>1514414.98</v>
      </c>
      <c r="J726" s="24">
        <v>2.5477959078E8</v>
      </c>
      <c r="K726" s="24">
        <v>0.0</v>
      </c>
      <c r="L726" s="24">
        <v>2.840061386E8</v>
      </c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20" t="s">
        <v>291</v>
      </c>
      <c r="B727" s="20" t="str">
        <f t="shared" si="1"/>
        <v>05</v>
      </c>
      <c r="C727" s="21" t="s">
        <v>16</v>
      </c>
      <c r="D727" s="20" t="s">
        <v>292</v>
      </c>
      <c r="E727" s="20" t="s">
        <v>71</v>
      </c>
      <c r="F727" s="20" t="s">
        <v>72</v>
      </c>
      <c r="G727" s="22">
        <v>0.0</v>
      </c>
      <c r="H727" s="23">
        <v>4034272.76</v>
      </c>
      <c r="I727" s="24">
        <v>220465.28</v>
      </c>
      <c r="J727" s="24">
        <v>3.709026543E7</v>
      </c>
      <c r="K727" s="24">
        <v>0.0</v>
      </c>
      <c r="L727" s="24">
        <v>4.134500347E7</v>
      </c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20" t="s">
        <v>291</v>
      </c>
      <c r="B728" s="20" t="str">
        <f t="shared" si="1"/>
        <v>05</v>
      </c>
      <c r="C728" s="21" t="s">
        <v>16</v>
      </c>
      <c r="D728" s="20" t="s">
        <v>292</v>
      </c>
      <c r="E728" s="20" t="s">
        <v>30</v>
      </c>
      <c r="F728" s="20" t="s">
        <v>31</v>
      </c>
      <c r="G728" s="22">
        <v>0.0</v>
      </c>
      <c r="H728" s="23">
        <v>109524.66</v>
      </c>
      <c r="I728" s="24">
        <v>5985.31</v>
      </c>
      <c r="J728" s="24">
        <v>1006946.94</v>
      </c>
      <c r="K728" s="24">
        <v>0.0</v>
      </c>
      <c r="L728" s="24">
        <v>1122456.91</v>
      </c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20" t="s">
        <v>291</v>
      </c>
      <c r="B729" s="20" t="str">
        <f t="shared" si="1"/>
        <v>05</v>
      </c>
      <c r="C729" s="21" t="s">
        <v>16</v>
      </c>
      <c r="D729" s="20" t="s">
        <v>292</v>
      </c>
      <c r="E729" s="20" t="s">
        <v>40</v>
      </c>
      <c r="F729" s="20" t="s">
        <v>41</v>
      </c>
      <c r="G729" s="22">
        <v>0.0</v>
      </c>
      <c r="H729" s="23">
        <v>37538.9</v>
      </c>
      <c r="I729" s="24">
        <v>2051.43</v>
      </c>
      <c r="J729" s="24">
        <v>345124.85</v>
      </c>
      <c r="K729" s="24">
        <v>0.0</v>
      </c>
      <c r="L729" s="24">
        <v>384715.18</v>
      </c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20" t="s">
        <v>293</v>
      </c>
      <c r="B730" s="20" t="str">
        <f t="shared" si="1"/>
        <v>05</v>
      </c>
      <c r="C730" s="21" t="s">
        <v>16</v>
      </c>
      <c r="D730" s="20" t="s">
        <v>294</v>
      </c>
      <c r="E730" s="20" t="s">
        <v>18</v>
      </c>
      <c r="F730" s="20" t="s">
        <v>19</v>
      </c>
      <c r="G730" s="22">
        <v>0.0</v>
      </c>
      <c r="H730" s="23">
        <v>1.473416432E7</v>
      </c>
      <c r="I730" s="24">
        <v>1421058.54</v>
      </c>
      <c r="J730" s="24">
        <v>1.0694867053E8</v>
      </c>
      <c r="K730" s="24">
        <v>4937324.8</v>
      </c>
      <c r="L730" s="24">
        <v>1.2804121819E8</v>
      </c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20" t="s">
        <v>293</v>
      </c>
      <c r="B731" s="20" t="str">
        <f t="shared" si="1"/>
        <v>05</v>
      </c>
      <c r="C731" s="21" t="s">
        <v>16</v>
      </c>
      <c r="D731" s="20" t="s">
        <v>294</v>
      </c>
      <c r="E731" s="20" t="s">
        <v>44</v>
      </c>
      <c r="F731" s="20" t="s">
        <v>45</v>
      </c>
      <c r="G731" s="22">
        <v>0.0</v>
      </c>
      <c r="H731" s="23">
        <v>5863939.17</v>
      </c>
      <c r="I731" s="24">
        <v>565556.4</v>
      </c>
      <c r="J731" s="24">
        <v>4.256369657E7</v>
      </c>
      <c r="K731" s="24">
        <v>1964968.74</v>
      </c>
      <c r="L731" s="24">
        <v>5.095816088E7</v>
      </c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20" t="s">
        <v>293</v>
      </c>
      <c r="B732" s="20" t="str">
        <f t="shared" si="1"/>
        <v>05</v>
      </c>
      <c r="C732" s="21" t="s">
        <v>16</v>
      </c>
      <c r="D732" s="20" t="s">
        <v>294</v>
      </c>
      <c r="E732" s="20" t="s">
        <v>30</v>
      </c>
      <c r="F732" s="20" t="s">
        <v>31</v>
      </c>
      <c r="G732" s="22">
        <v>0.0</v>
      </c>
      <c r="H732" s="23">
        <v>744744.74</v>
      </c>
      <c r="I732" s="24">
        <v>71828.02</v>
      </c>
      <c r="J732" s="24">
        <v>5405767.02</v>
      </c>
      <c r="K732" s="24">
        <v>249559.23</v>
      </c>
      <c r="L732" s="24">
        <v>6471899.01</v>
      </c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20" t="s">
        <v>293</v>
      </c>
      <c r="B733" s="20" t="str">
        <f t="shared" si="1"/>
        <v>05</v>
      </c>
      <c r="C733" s="21" t="s">
        <v>16</v>
      </c>
      <c r="D733" s="20" t="s">
        <v>294</v>
      </c>
      <c r="E733" s="20" t="s">
        <v>32</v>
      </c>
      <c r="F733" s="20" t="s">
        <v>33</v>
      </c>
      <c r="G733" s="22">
        <v>0.0</v>
      </c>
      <c r="H733" s="23">
        <v>63574.25</v>
      </c>
      <c r="I733" s="24">
        <v>6131.51</v>
      </c>
      <c r="J733" s="24">
        <v>461456.88</v>
      </c>
      <c r="K733" s="24">
        <v>21303.33</v>
      </c>
      <c r="L733" s="24">
        <v>552465.97</v>
      </c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20" t="s">
        <v>293</v>
      </c>
      <c r="B734" s="20" t="str">
        <f t="shared" si="1"/>
        <v>05</v>
      </c>
      <c r="C734" s="21" t="s">
        <v>16</v>
      </c>
      <c r="D734" s="20" t="s">
        <v>294</v>
      </c>
      <c r="E734" s="20" t="s">
        <v>40</v>
      </c>
      <c r="F734" s="20" t="s">
        <v>41</v>
      </c>
      <c r="G734" s="22">
        <v>0.0</v>
      </c>
      <c r="H734" s="23">
        <v>64699.6</v>
      </c>
      <c r="I734" s="24">
        <v>6240.05</v>
      </c>
      <c r="J734" s="24">
        <v>469625.28</v>
      </c>
      <c r="K734" s="24">
        <v>21680.42</v>
      </c>
      <c r="L734" s="24">
        <v>562245.3500000001</v>
      </c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20" t="s">
        <v>293</v>
      </c>
      <c r="B735" s="20" t="str">
        <f t="shared" si="1"/>
        <v>05</v>
      </c>
      <c r="C735" s="21" t="s">
        <v>16</v>
      </c>
      <c r="D735" s="20" t="s">
        <v>294</v>
      </c>
      <c r="E735" s="20" t="s">
        <v>75</v>
      </c>
      <c r="F735" s="20" t="s">
        <v>76</v>
      </c>
      <c r="G735" s="22">
        <v>0.0</v>
      </c>
      <c r="H735" s="23">
        <v>8839620.92</v>
      </c>
      <c r="I735" s="24">
        <v>852550.48</v>
      </c>
      <c r="J735" s="24">
        <v>6.416283172E7</v>
      </c>
      <c r="K735" s="24">
        <v>2962100.77</v>
      </c>
      <c r="L735" s="24">
        <v>7.681710389E7</v>
      </c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20" t="s">
        <v>295</v>
      </c>
      <c r="B736" s="20" t="str">
        <f t="shared" si="1"/>
        <v>05</v>
      </c>
      <c r="C736" s="21" t="s">
        <v>16</v>
      </c>
      <c r="D736" s="20" t="s">
        <v>296</v>
      </c>
      <c r="E736" s="20" t="s">
        <v>18</v>
      </c>
      <c r="F736" s="20" t="s">
        <v>19</v>
      </c>
      <c r="G736" s="22">
        <v>0.0</v>
      </c>
      <c r="H736" s="23">
        <v>7.635327454E7</v>
      </c>
      <c r="I736" s="24">
        <v>2.195604107E7</v>
      </c>
      <c r="J736" s="24">
        <v>9.3509378022E8</v>
      </c>
      <c r="K736" s="24">
        <v>0.0</v>
      </c>
      <c r="L736" s="24">
        <v>1.03340309583E9</v>
      </c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20" t="s">
        <v>295</v>
      </c>
      <c r="B737" s="20" t="str">
        <f t="shared" si="1"/>
        <v>05</v>
      </c>
      <c r="C737" s="21" t="s">
        <v>16</v>
      </c>
      <c r="D737" s="20" t="s">
        <v>296</v>
      </c>
      <c r="E737" s="20" t="s">
        <v>44</v>
      </c>
      <c r="F737" s="20" t="s">
        <v>45</v>
      </c>
      <c r="G737" s="22">
        <v>0.0</v>
      </c>
      <c r="H737" s="23">
        <v>3969143.71</v>
      </c>
      <c r="I737" s="24">
        <v>1141361.43</v>
      </c>
      <c r="J737" s="24">
        <v>4.860985493E7</v>
      </c>
      <c r="K737" s="24">
        <v>0.0</v>
      </c>
      <c r="L737" s="24">
        <v>5.372036007E7</v>
      </c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20" t="s">
        <v>295</v>
      </c>
      <c r="B738" s="20" t="str">
        <f t="shared" si="1"/>
        <v>05</v>
      </c>
      <c r="C738" s="21" t="s">
        <v>16</v>
      </c>
      <c r="D738" s="20" t="s">
        <v>296</v>
      </c>
      <c r="E738" s="20" t="s">
        <v>20</v>
      </c>
      <c r="F738" s="20" t="s">
        <v>21</v>
      </c>
      <c r="G738" s="22">
        <v>0.0</v>
      </c>
      <c r="H738" s="23">
        <v>5045.75</v>
      </c>
      <c r="I738" s="24">
        <v>1450.95</v>
      </c>
      <c r="J738" s="24">
        <v>61795.02</v>
      </c>
      <c r="K738" s="24">
        <v>0.0</v>
      </c>
      <c r="L738" s="24">
        <v>68291.72</v>
      </c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20" t="s">
        <v>295</v>
      </c>
      <c r="B739" s="20" t="str">
        <f t="shared" si="1"/>
        <v>05</v>
      </c>
      <c r="C739" s="21" t="s">
        <v>16</v>
      </c>
      <c r="D739" s="20" t="s">
        <v>296</v>
      </c>
      <c r="E739" s="20" t="s">
        <v>22</v>
      </c>
      <c r="F739" s="20" t="s">
        <v>23</v>
      </c>
      <c r="G739" s="22">
        <v>0.0</v>
      </c>
      <c r="H739" s="23">
        <v>30829.8</v>
      </c>
      <c r="I739" s="24">
        <v>8865.38</v>
      </c>
      <c r="J739" s="24">
        <v>377570.74</v>
      </c>
      <c r="K739" s="24">
        <v>0.0</v>
      </c>
      <c r="L739" s="24">
        <v>417265.92</v>
      </c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20" t="s">
        <v>295</v>
      </c>
      <c r="B740" s="20" t="str">
        <f t="shared" si="1"/>
        <v>05</v>
      </c>
      <c r="C740" s="21" t="s">
        <v>16</v>
      </c>
      <c r="D740" s="20" t="s">
        <v>296</v>
      </c>
      <c r="E740" s="20" t="s">
        <v>28</v>
      </c>
      <c r="F740" s="20" t="s">
        <v>29</v>
      </c>
      <c r="G740" s="22">
        <v>0.0</v>
      </c>
      <c r="H740" s="23">
        <v>493064.39</v>
      </c>
      <c r="I740" s="24">
        <v>141784.91</v>
      </c>
      <c r="J740" s="24">
        <v>6038528.78</v>
      </c>
      <c r="K740" s="24">
        <v>0.0</v>
      </c>
      <c r="L740" s="24">
        <v>6673378.08</v>
      </c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20" t="s">
        <v>295</v>
      </c>
      <c r="B741" s="20" t="str">
        <f t="shared" si="1"/>
        <v>05</v>
      </c>
      <c r="C741" s="21" t="s">
        <v>16</v>
      </c>
      <c r="D741" s="20" t="s">
        <v>296</v>
      </c>
      <c r="E741" s="20" t="s">
        <v>30</v>
      </c>
      <c r="F741" s="20" t="s">
        <v>31</v>
      </c>
      <c r="G741" s="22">
        <v>0.0</v>
      </c>
      <c r="H741" s="23">
        <v>1392948.81</v>
      </c>
      <c r="I741" s="24">
        <v>400554.41</v>
      </c>
      <c r="J741" s="24">
        <v>1.705935697E7</v>
      </c>
      <c r="K741" s="24">
        <v>0.0</v>
      </c>
      <c r="L741" s="24">
        <v>1.8852860189999998E7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20" t="s">
        <v>295</v>
      </c>
      <c r="B742" s="20" t="str">
        <f t="shared" si="1"/>
        <v>05</v>
      </c>
      <c r="C742" s="21" t="s">
        <v>16</v>
      </c>
      <c r="D742" s="20" t="s">
        <v>296</v>
      </c>
      <c r="E742" s="20" t="s">
        <v>32</v>
      </c>
      <c r="F742" s="20" t="s">
        <v>33</v>
      </c>
      <c r="G742" s="22">
        <v>0.0</v>
      </c>
      <c r="H742" s="23">
        <v>976395.53</v>
      </c>
      <c r="I742" s="24">
        <v>280770.93</v>
      </c>
      <c r="J742" s="24">
        <v>1.195785495E7</v>
      </c>
      <c r="K742" s="24">
        <v>0.0</v>
      </c>
      <c r="L742" s="24">
        <v>1.321502141E7</v>
      </c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20" t="s">
        <v>295</v>
      </c>
      <c r="B743" s="20" t="str">
        <f t="shared" si="1"/>
        <v>05</v>
      </c>
      <c r="C743" s="21" t="s">
        <v>16</v>
      </c>
      <c r="D743" s="20" t="s">
        <v>296</v>
      </c>
      <c r="E743" s="20" t="s">
        <v>40</v>
      </c>
      <c r="F743" s="20" t="s">
        <v>41</v>
      </c>
      <c r="G743" s="22">
        <v>0.0</v>
      </c>
      <c r="H743" s="23">
        <v>258822.89</v>
      </c>
      <c r="I743" s="24">
        <v>74426.75</v>
      </c>
      <c r="J743" s="24">
        <v>3169787.74</v>
      </c>
      <c r="K743" s="24">
        <v>0.0</v>
      </c>
      <c r="L743" s="24">
        <v>3503037.3800000004</v>
      </c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20" t="s">
        <v>295</v>
      </c>
      <c r="B744" s="20" t="str">
        <f t="shared" si="1"/>
        <v>05</v>
      </c>
      <c r="C744" s="21" t="s">
        <v>16</v>
      </c>
      <c r="D744" s="20" t="s">
        <v>296</v>
      </c>
      <c r="E744" s="20" t="s">
        <v>46</v>
      </c>
      <c r="F744" s="20" t="s">
        <v>47</v>
      </c>
      <c r="G744" s="22">
        <v>0.0</v>
      </c>
      <c r="H744" s="23">
        <v>2.123798794E7</v>
      </c>
      <c r="I744" s="24">
        <v>6107166.17</v>
      </c>
      <c r="J744" s="24">
        <v>2.6010031065E8</v>
      </c>
      <c r="K744" s="24">
        <v>0.0</v>
      </c>
      <c r="L744" s="24">
        <v>2.8744546476E8</v>
      </c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20" t="s">
        <v>297</v>
      </c>
      <c r="B745" s="20" t="str">
        <f t="shared" si="1"/>
        <v>05</v>
      </c>
      <c r="C745" s="21" t="s">
        <v>16</v>
      </c>
      <c r="D745" s="20" t="s">
        <v>298</v>
      </c>
      <c r="E745" s="20" t="s">
        <v>18</v>
      </c>
      <c r="F745" s="20" t="s">
        <v>19</v>
      </c>
      <c r="G745" s="22">
        <v>0.0</v>
      </c>
      <c r="H745" s="23">
        <v>5.967168658E7</v>
      </c>
      <c r="I745" s="24">
        <v>3397178.77</v>
      </c>
      <c r="J745" s="24">
        <v>3.0717539558E8</v>
      </c>
      <c r="K745" s="24">
        <v>0.0</v>
      </c>
      <c r="L745" s="24">
        <v>3.7024426093E8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20" t="s">
        <v>297</v>
      </c>
      <c r="B746" s="20" t="str">
        <f t="shared" si="1"/>
        <v>05</v>
      </c>
      <c r="C746" s="21" t="s">
        <v>16</v>
      </c>
      <c r="D746" s="20" t="s">
        <v>298</v>
      </c>
      <c r="E746" s="20" t="s">
        <v>44</v>
      </c>
      <c r="F746" s="20" t="s">
        <v>45</v>
      </c>
      <c r="G746" s="22">
        <v>0.0</v>
      </c>
      <c r="H746" s="23">
        <v>2.773135961E7</v>
      </c>
      <c r="I746" s="24">
        <v>1578778.67</v>
      </c>
      <c r="J746" s="24">
        <v>1.4275432529E8</v>
      </c>
      <c r="K746" s="24">
        <v>0.0</v>
      </c>
      <c r="L746" s="24">
        <v>1.7206446357E8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20" t="s">
        <v>297</v>
      </c>
      <c r="B747" s="20" t="str">
        <f t="shared" si="1"/>
        <v>05</v>
      </c>
      <c r="C747" s="21" t="s">
        <v>16</v>
      </c>
      <c r="D747" s="20" t="s">
        <v>298</v>
      </c>
      <c r="E747" s="20" t="s">
        <v>22</v>
      </c>
      <c r="F747" s="20" t="s">
        <v>23</v>
      </c>
      <c r="G747" s="22">
        <v>0.0</v>
      </c>
      <c r="H747" s="23">
        <v>4855.79</v>
      </c>
      <c r="I747" s="24">
        <v>276.45</v>
      </c>
      <c r="J747" s="24">
        <v>24996.46</v>
      </c>
      <c r="K747" s="24">
        <v>0.0</v>
      </c>
      <c r="L747" s="24">
        <v>30128.699999999997</v>
      </c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20" t="s">
        <v>297</v>
      </c>
      <c r="B748" s="20" t="str">
        <f t="shared" si="1"/>
        <v>05</v>
      </c>
      <c r="C748" s="21" t="s">
        <v>16</v>
      </c>
      <c r="D748" s="20" t="s">
        <v>298</v>
      </c>
      <c r="E748" s="20" t="s">
        <v>30</v>
      </c>
      <c r="F748" s="20" t="s">
        <v>31</v>
      </c>
      <c r="G748" s="22">
        <v>0.0</v>
      </c>
      <c r="H748" s="23">
        <v>1797227.45</v>
      </c>
      <c r="I748" s="24">
        <v>102318.26</v>
      </c>
      <c r="J748" s="24">
        <v>9251691.8</v>
      </c>
      <c r="K748" s="24">
        <v>0.0</v>
      </c>
      <c r="L748" s="24">
        <v>1.1151237510000002E7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20" t="s">
        <v>297</v>
      </c>
      <c r="B749" s="20" t="str">
        <f t="shared" si="1"/>
        <v>05</v>
      </c>
      <c r="C749" s="21" t="s">
        <v>16</v>
      </c>
      <c r="D749" s="20" t="s">
        <v>298</v>
      </c>
      <c r="E749" s="20" t="s">
        <v>32</v>
      </c>
      <c r="F749" s="20" t="s">
        <v>33</v>
      </c>
      <c r="G749" s="22">
        <v>0.0</v>
      </c>
      <c r="H749" s="23">
        <v>185457.18</v>
      </c>
      <c r="I749" s="24">
        <v>10558.29</v>
      </c>
      <c r="J749" s="24">
        <v>954688.63</v>
      </c>
      <c r="K749" s="24">
        <v>0.0</v>
      </c>
      <c r="L749" s="24">
        <v>1150704.1</v>
      </c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20" t="s">
        <v>297</v>
      </c>
      <c r="B750" s="20" t="str">
        <f t="shared" si="1"/>
        <v>05</v>
      </c>
      <c r="C750" s="21" t="s">
        <v>16</v>
      </c>
      <c r="D750" s="20" t="s">
        <v>298</v>
      </c>
      <c r="E750" s="20" t="s">
        <v>40</v>
      </c>
      <c r="F750" s="20" t="s">
        <v>41</v>
      </c>
      <c r="G750" s="22">
        <v>0.0</v>
      </c>
      <c r="H750" s="23">
        <v>765860.0</v>
      </c>
      <c r="I750" s="24">
        <v>43601.3</v>
      </c>
      <c r="J750" s="24">
        <v>3942461.85</v>
      </c>
      <c r="K750" s="24">
        <v>0.0</v>
      </c>
      <c r="L750" s="24">
        <v>4751923.15</v>
      </c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20" t="s">
        <v>297</v>
      </c>
      <c r="B751" s="20" t="str">
        <f t="shared" si="1"/>
        <v>05</v>
      </c>
      <c r="C751" s="21" t="s">
        <v>16</v>
      </c>
      <c r="D751" s="20" t="s">
        <v>298</v>
      </c>
      <c r="E751" s="20" t="s">
        <v>46</v>
      </c>
      <c r="F751" s="20" t="s">
        <v>47</v>
      </c>
      <c r="G751" s="22">
        <v>0.0</v>
      </c>
      <c r="H751" s="23">
        <v>3.568457069E7</v>
      </c>
      <c r="I751" s="24">
        <v>2031564.26</v>
      </c>
      <c r="J751" s="24">
        <v>1.8369553039E8</v>
      </c>
      <c r="K751" s="24">
        <v>0.0</v>
      </c>
      <c r="L751" s="24">
        <v>2.2141166533999997E8</v>
      </c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20" t="s">
        <v>299</v>
      </c>
      <c r="B752" s="20" t="str">
        <f t="shared" si="1"/>
        <v>05</v>
      </c>
      <c r="C752" s="21" t="s">
        <v>16</v>
      </c>
      <c r="D752" s="20" t="s">
        <v>300</v>
      </c>
      <c r="E752" s="20" t="s">
        <v>18</v>
      </c>
      <c r="F752" s="20" t="s">
        <v>19</v>
      </c>
      <c r="G752" s="22">
        <v>0.0</v>
      </c>
      <c r="H752" s="23">
        <v>1.34206561E7</v>
      </c>
      <c r="I752" s="24">
        <v>1245201.9</v>
      </c>
      <c r="J752" s="24">
        <v>2.0824649528E8</v>
      </c>
      <c r="K752" s="24">
        <v>1.212427108E7</v>
      </c>
      <c r="L752" s="24">
        <v>2.3503662436E8</v>
      </c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20" t="s">
        <v>299</v>
      </c>
      <c r="B753" s="20" t="str">
        <f t="shared" si="1"/>
        <v>05</v>
      </c>
      <c r="C753" s="21" t="s">
        <v>16</v>
      </c>
      <c r="D753" s="20" t="s">
        <v>300</v>
      </c>
      <c r="E753" s="20" t="s">
        <v>44</v>
      </c>
      <c r="F753" s="20" t="s">
        <v>45</v>
      </c>
      <c r="G753" s="22">
        <v>0.0</v>
      </c>
      <c r="H753" s="23">
        <v>1.437021705E7</v>
      </c>
      <c r="I753" s="24">
        <v>1333304.53</v>
      </c>
      <c r="J753" s="24">
        <v>2.2298070333E8</v>
      </c>
      <c r="K753" s="24">
        <v>1.2982108E7</v>
      </c>
      <c r="L753" s="24">
        <v>2.5166633291000003E8</v>
      </c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20" t="s">
        <v>299</v>
      </c>
      <c r="B754" s="20" t="str">
        <f t="shared" si="1"/>
        <v>05</v>
      </c>
      <c r="C754" s="21" t="s">
        <v>16</v>
      </c>
      <c r="D754" s="20" t="s">
        <v>300</v>
      </c>
      <c r="E754" s="20" t="s">
        <v>30</v>
      </c>
      <c r="F754" s="20" t="s">
        <v>31</v>
      </c>
      <c r="G754" s="22">
        <v>0.0</v>
      </c>
      <c r="H754" s="23">
        <v>0.0</v>
      </c>
      <c r="I754" s="24">
        <v>0.0</v>
      </c>
      <c r="J754" s="24">
        <v>0.0</v>
      </c>
      <c r="K754" s="24">
        <v>-112026.15</v>
      </c>
      <c r="L754" s="24">
        <v>-112026.15</v>
      </c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20" t="s">
        <v>299</v>
      </c>
      <c r="B755" s="20" t="str">
        <f t="shared" si="1"/>
        <v>05</v>
      </c>
      <c r="C755" s="21" t="s">
        <v>16</v>
      </c>
      <c r="D755" s="20" t="s">
        <v>300</v>
      </c>
      <c r="E755" s="20" t="s">
        <v>32</v>
      </c>
      <c r="F755" s="20" t="s">
        <v>33</v>
      </c>
      <c r="G755" s="22">
        <v>0.0</v>
      </c>
      <c r="H755" s="23">
        <v>108879.23</v>
      </c>
      <c r="I755" s="24">
        <v>10102.09</v>
      </c>
      <c r="J755" s="24">
        <v>1689464.27</v>
      </c>
      <c r="K755" s="24">
        <v>98361.91</v>
      </c>
      <c r="L755" s="24">
        <v>1906807.5</v>
      </c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20" t="s">
        <v>299</v>
      </c>
      <c r="B756" s="20" t="str">
        <f t="shared" si="1"/>
        <v>05</v>
      </c>
      <c r="C756" s="21" t="s">
        <v>16</v>
      </c>
      <c r="D756" s="20" t="s">
        <v>300</v>
      </c>
      <c r="E756" s="20" t="s">
        <v>40</v>
      </c>
      <c r="F756" s="20" t="s">
        <v>41</v>
      </c>
      <c r="G756" s="22">
        <v>0.0</v>
      </c>
      <c r="H756" s="23">
        <v>244458.62</v>
      </c>
      <c r="I756" s="24">
        <v>22681.48</v>
      </c>
      <c r="J756" s="24">
        <v>3793231.12</v>
      </c>
      <c r="K756" s="24">
        <v>220844.83</v>
      </c>
      <c r="L756" s="24">
        <v>4281216.05</v>
      </c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20" t="s">
        <v>301</v>
      </c>
      <c r="B757" s="20" t="str">
        <f t="shared" si="1"/>
        <v>05</v>
      </c>
      <c r="C757" s="21" t="s">
        <v>16</v>
      </c>
      <c r="D757" s="20" t="s">
        <v>302</v>
      </c>
      <c r="E757" s="20" t="s">
        <v>18</v>
      </c>
      <c r="F757" s="20" t="s">
        <v>19</v>
      </c>
      <c r="G757" s="22">
        <v>0.0</v>
      </c>
      <c r="H757" s="23">
        <v>3538480.07</v>
      </c>
      <c r="I757" s="24">
        <v>929169.89</v>
      </c>
      <c r="J757" s="24">
        <v>1.2221043636E8</v>
      </c>
      <c r="K757" s="24">
        <v>0.0</v>
      </c>
      <c r="L757" s="24">
        <v>1.2667808632E8</v>
      </c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20" t="s">
        <v>301</v>
      </c>
      <c r="B758" s="20" t="str">
        <f t="shared" si="1"/>
        <v>05</v>
      </c>
      <c r="C758" s="21" t="s">
        <v>16</v>
      </c>
      <c r="D758" s="20" t="s">
        <v>302</v>
      </c>
      <c r="E758" s="20" t="s">
        <v>44</v>
      </c>
      <c r="F758" s="20" t="s">
        <v>45</v>
      </c>
      <c r="G758" s="22">
        <v>0.0</v>
      </c>
      <c r="H758" s="23">
        <v>3488972.62</v>
      </c>
      <c r="I758" s="24">
        <v>916169.73</v>
      </c>
      <c r="J758" s="24">
        <v>1.2050057052E8</v>
      </c>
      <c r="K758" s="24">
        <v>0.0</v>
      </c>
      <c r="L758" s="24">
        <v>1.2490571286999999E8</v>
      </c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20" t="s">
        <v>301</v>
      </c>
      <c r="B759" s="20" t="str">
        <f t="shared" si="1"/>
        <v>05</v>
      </c>
      <c r="C759" s="21" t="s">
        <v>16</v>
      </c>
      <c r="D759" s="20" t="s">
        <v>302</v>
      </c>
      <c r="E759" s="20" t="s">
        <v>71</v>
      </c>
      <c r="F759" s="20" t="s">
        <v>72</v>
      </c>
      <c r="G759" s="22">
        <v>0.0</v>
      </c>
      <c r="H759" s="23">
        <v>2602589.6</v>
      </c>
      <c r="I759" s="24">
        <v>683414.31</v>
      </c>
      <c r="J759" s="24">
        <v>8.988707177E7</v>
      </c>
      <c r="K759" s="24">
        <v>0.0</v>
      </c>
      <c r="L759" s="24">
        <v>9.317307567999999E7</v>
      </c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20" t="s">
        <v>301</v>
      </c>
      <c r="B760" s="20" t="str">
        <f t="shared" si="1"/>
        <v>05</v>
      </c>
      <c r="C760" s="21" t="s">
        <v>16</v>
      </c>
      <c r="D760" s="20" t="s">
        <v>302</v>
      </c>
      <c r="E760" s="20" t="s">
        <v>30</v>
      </c>
      <c r="F760" s="20" t="s">
        <v>31</v>
      </c>
      <c r="G760" s="22">
        <v>0.0</v>
      </c>
      <c r="H760" s="23">
        <v>298487.14</v>
      </c>
      <c r="I760" s="24">
        <v>78379.77</v>
      </c>
      <c r="J760" s="24">
        <v>1.030901477E7</v>
      </c>
      <c r="K760" s="24">
        <v>0.0</v>
      </c>
      <c r="L760" s="24">
        <v>1.068588168E7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20" t="s">
        <v>301</v>
      </c>
      <c r="B761" s="20" t="str">
        <f t="shared" si="1"/>
        <v>05</v>
      </c>
      <c r="C761" s="21" t="s">
        <v>16</v>
      </c>
      <c r="D761" s="20" t="s">
        <v>302</v>
      </c>
      <c r="E761" s="20" t="s">
        <v>40</v>
      </c>
      <c r="F761" s="20" t="s">
        <v>41</v>
      </c>
      <c r="G761" s="22">
        <v>0.0</v>
      </c>
      <c r="H761" s="23">
        <v>46960.89</v>
      </c>
      <c r="I761" s="24">
        <v>12331.47</v>
      </c>
      <c r="J761" s="24">
        <v>1621914.13</v>
      </c>
      <c r="K761" s="24">
        <v>0.0</v>
      </c>
      <c r="L761" s="24">
        <v>1681206.49</v>
      </c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20" t="s">
        <v>301</v>
      </c>
      <c r="B762" s="20" t="str">
        <f t="shared" si="1"/>
        <v>05</v>
      </c>
      <c r="C762" s="21" t="s">
        <v>16</v>
      </c>
      <c r="D762" s="20" t="s">
        <v>302</v>
      </c>
      <c r="E762" s="20" t="s">
        <v>46</v>
      </c>
      <c r="F762" s="20" t="s">
        <v>47</v>
      </c>
      <c r="G762" s="22">
        <v>0.0</v>
      </c>
      <c r="H762" s="23">
        <v>1.736309391E7</v>
      </c>
      <c r="I762" s="24">
        <v>4559376.83</v>
      </c>
      <c r="J762" s="24">
        <v>5.9967874445E8</v>
      </c>
      <c r="K762" s="24">
        <v>0.0</v>
      </c>
      <c r="L762" s="24">
        <v>6.2160121519E8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25" t="s">
        <v>303</v>
      </c>
      <c r="B763" s="16"/>
      <c r="C763" s="16"/>
      <c r="D763" s="16"/>
      <c r="E763" s="16"/>
      <c r="F763" s="16"/>
      <c r="G763" s="26">
        <f t="shared" ref="G763:K763" si="2">SUM(G8:G762)</f>
        <v>0</v>
      </c>
      <c r="H763" s="27">
        <f t="shared" si="2"/>
        <v>16787867149</v>
      </c>
      <c r="I763" s="27">
        <f t="shared" si="2"/>
        <v>1961204094</v>
      </c>
      <c r="J763" s="27">
        <f t="shared" si="2"/>
        <v>99965095776</v>
      </c>
      <c r="K763" s="27">
        <f t="shared" si="2"/>
        <v>11650640393</v>
      </c>
      <c r="L763" s="27">
        <f>SUM(G763:K763)</f>
        <v>130364807412</v>
      </c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30.75" customHeight="1">
      <c r="A764" s="28" t="s">
        <v>304</v>
      </c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30"/>
      <c r="F765" s="5"/>
      <c r="G765" s="31"/>
      <c r="H765" s="32"/>
      <c r="I765" s="32"/>
      <c r="J765" s="32"/>
      <c r="K765" s="32"/>
      <c r="L765" s="32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30"/>
      <c r="F766" s="5"/>
      <c r="G766" s="31"/>
      <c r="H766" s="32"/>
      <c r="I766" s="32"/>
      <c r="J766" s="32"/>
      <c r="K766" s="32"/>
      <c r="L766" s="32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30"/>
      <c r="F767" s="5"/>
      <c r="G767" s="31"/>
      <c r="H767" s="32"/>
      <c r="I767" s="32"/>
      <c r="J767" s="32"/>
      <c r="K767" s="32"/>
      <c r="L767" s="32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30"/>
      <c r="F768" s="5"/>
      <c r="G768" s="31"/>
      <c r="H768" s="32"/>
      <c r="I768" s="32"/>
      <c r="J768" s="32"/>
      <c r="K768" s="32"/>
      <c r="L768" s="32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30"/>
      <c r="F769" s="5"/>
      <c r="G769" s="31"/>
      <c r="H769" s="32"/>
      <c r="I769" s="32"/>
      <c r="J769" s="32"/>
      <c r="K769" s="32"/>
      <c r="L769" s="32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30"/>
      <c r="F770" s="5"/>
      <c r="G770" s="31"/>
      <c r="H770" s="32"/>
      <c r="I770" s="32"/>
      <c r="J770" s="32"/>
      <c r="K770" s="32"/>
      <c r="L770" s="32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30"/>
      <c r="F771" s="5"/>
      <c r="G771" s="31"/>
      <c r="H771" s="32"/>
      <c r="I771" s="32"/>
      <c r="J771" s="32"/>
      <c r="K771" s="32"/>
      <c r="L771" s="32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30"/>
      <c r="F772" s="5"/>
      <c r="G772" s="31"/>
      <c r="H772" s="32"/>
      <c r="I772" s="32"/>
      <c r="J772" s="32"/>
      <c r="K772" s="32"/>
      <c r="L772" s="3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30"/>
      <c r="F773" s="5"/>
      <c r="G773" s="31"/>
      <c r="H773" s="32"/>
      <c r="I773" s="32"/>
      <c r="J773" s="32"/>
      <c r="K773" s="32"/>
      <c r="L773" s="32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30"/>
      <c r="F774" s="5"/>
      <c r="G774" s="31"/>
      <c r="H774" s="32"/>
      <c r="I774" s="32"/>
      <c r="J774" s="32"/>
      <c r="K774" s="32"/>
      <c r="L774" s="32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30"/>
      <c r="F775" s="5"/>
      <c r="G775" s="31"/>
      <c r="H775" s="32"/>
      <c r="I775" s="32"/>
      <c r="J775" s="32"/>
      <c r="K775" s="32"/>
      <c r="L775" s="32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30"/>
      <c r="F776" s="5"/>
      <c r="G776" s="31"/>
      <c r="H776" s="32"/>
      <c r="I776" s="32"/>
      <c r="J776" s="32"/>
      <c r="K776" s="32"/>
      <c r="L776" s="32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30"/>
      <c r="F777" s="5"/>
      <c r="G777" s="31"/>
      <c r="H777" s="32"/>
      <c r="I777" s="32"/>
      <c r="J777" s="32"/>
      <c r="K777" s="32"/>
      <c r="L777" s="32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30"/>
      <c r="F778" s="5"/>
      <c r="G778" s="31"/>
      <c r="H778" s="32"/>
      <c r="I778" s="32"/>
      <c r="J778" s="32"/>
      <c r="K778" s="32"/>
      <c r="L778" s="32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30"/>
      <c r="F779" s="5"/>
      <c r="G779" s="31"/>
      <c r="H779" s="32"/>
      <c r="I779" s="32"/>
      <c r="J779" s="32"/>
      <c r="K779" s="32"/>
      <c r="L779" s="32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30"/>
      <c r="F780" s="5"/>
      <c r="G780" s="31"/>
      <c r="H780" s="32"/>
      <c r="I780" s="32"/>
      <c r="J780" s="32"/>
      <c r="K780" s="32"/>
      <c r="L780" s="32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30"/>
      <c r="F781" s="5"/>
      <c r="G781" s="31"/>
      <c r="H781" s="32"/>
      <c r="I781" s="32"/>
      <c r="J781" s="32"/>
      <c r="K781" s="32"/>
      <c r="L781" s="32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30"/>
      <c r="F782" s="5"/>
      <c r="G782" s="31"/>
      <c r="H782" s="32"/>
      <c r="I782" s="32"/>
      <c r="J782" s="32"/>
      <c r="K782" s="32"/>
      <c r="L782" s="32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30"/>
      <c r="F783" s="5"/>
      <c r="G783" s="31"/>
      <c r="H783" s="32"/>
      <c r="I783" s="32"/>
      <c r="J783" s="32"/>
      <c r="K783" s="32"/>
      <c r="L783" s="32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30"/>
      <c r="F784" s="5"/>
      <c r="G784" s="31"/>
      <c r="H784" s="32"/>
      <c r="I784" s="32"/>
      <c r="J784" s="32"/>
      <c r="K784" s="32"/>
      <c r="L784" s="32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30"/>
      <c r="F785" s="5"/>
      <c r="G785" s="31"/>
      <c r="H785" s="32"/>
      <c r="I785" s="32"/>
      <c r="J785" s="32"/>
      <c r="K785" s="32"/>
      <c r="L785" s="32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30"/>
      <c r="F786" s="5"/>
      <c r="G786" s="31"/>
      <c r="H786" s="32"/>
      <c r="I786" s="32"/>
      <c r="J786" s="32"/>
      <c r="K786" s="32"/>
      <c r="L786" s="32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30"/>
      <c r="F787" s="5"/>
      <c r="G787" s="31"/>
      <c r="H787" s="32"/>
      <c r="I787" s="32"/>
      <c r="J787" s="32"/>
      <c r="K787" s="32"/>
      <c r="L787" s="32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30"/>
      <c r="F788" s="5"/>
      <c r="G788" s="31"/>
      <c r="H788" s="32"/>
      <c r="I788" s="32"/>
      <c r="J788" s="32"/>
      <c r="K788" s="32"/>
      <c r="L788" s="32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30"/>
      <c r="F789" s="5"/>
      <c r="G789" s="31"/>
      <c r="H789" s="32"/>
      <c r="I789" s="32"/>
      <c r="J789" s="32"/>
      <c r="K789" s="32"/>
      <c r="L789" s="32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30"/>
      <c r="F790" s="5"/>
      <c r="G790" s="31"/>
      <c r="H790" s="32"/>
      <c r="I790" s="32"/>
      <c r="J790" s="32"/>
      <c r="K790" s="32"/>
      <c r="L790" s="32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30"/>
      <c r="F791" s="5"/>
      <c r="G791" s="31"/>
      <c r="H791" s="32"/>
      <c r="I791" s="32"/>
      <c r="J791" s="32"/>
      <c r="K791" s="32"/>
      <c r="L791" s="32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30"/>
      <c r="F792" s="5"/>
      <c r="G792" s="31"/>
      <c r="H792" s="32"/>
      <c r="I792" s="32"/>
      <c r="J792" s="32"/>
      <c r="K792" s="32"/>
      <c r="L792" s="32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30"/>
      <c r="F793" s="5"/>
      <c r="G793" s="31"/>
      <c r="H793" s="32"/>
      <c r="I793" s="32"/>
      <c r="J793" s="32"/>
      <c r="K793" s="32"/>
      <c r="L793" s="32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30"/>
      <c r="F794" s="5"/>
      <c r="G794" s="31"/>
      <c r="H794" s="32"/>
      <c r="I794" s="32"/>
      <c r="J794" s="32"/>
      <c r="K794" s="32"/>
      <c r="L794" s="32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30"/>
      <c r="F795" s="5"/>
      <c r="G795" s="31"/>
      <c r="H795" s="32"/>
      <c r="I795" s="32"/>
      <c r="J795" s="32"/>
      <c r="K795" s="32"/>
      <c r="L795" s="32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30"/>
      <c r="F796" s="5"/>
      <c r="G796" s="31"/>
      <c r="H796" s="32"/>
      <c r="I796" s="32"/>
      <c r="J796" s="32"/>
      <c r="K796" s="32"/>
      <c r="L796" s="32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30"/>
      <c r="F797" s="5"/>
      <c r="G797" s="31"/>
      <c r="H797" s="32"/>
      <c r="I797" s="32"/>
      <c r="J797" s="32"/>
      <c r="K797" s="32"/>
      <c r="L797" s="32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30"/>
      <c r="F798" s="5"/>
      <c r="G798" s="31"/>
      <c r="H798" s="32"/>
      <c r="I798" s="32"/>
      <c r="J798" s="32"/>
      <c r="K798" s="32"/>
      <c r="L798" s="32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30"/>
      <c r="F799" s="5"/>
      <c r="G799" s="31"/>
      <c r="H799" s="32"/>
      <c r="I799" s="32"/>
      <c r="J799" s="32"/>
      <c r="K799" s="32"/>
      <c r="L799" s="32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30"/>
      <c r="F800" s="5"/>
      <c r="G800" s="31"/>
      <c r="H800" s="32"/>
      <c r="I800" s="32"/>
      <c r="J800" s="32"/>
      <c r="K800" s="32"/>
      <c r="L800" s="32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30"/>
      <c r="F801" s="5"/>
      <c r="G801" s="31"/>
      <c r="H801" s="32"/>
      <c r="I801" s="32"/>
      <c r="J801" s="32"/>
      <c r="K801" s="32"/>
      <c r="L801" s="32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30"/>
      <c r="F802" s="5"/>
      <c r="G802" s="31"/>
      <c r="H802" s="32"/>
      <c r="I802" s="32"/>
      <c r="J802" s="32"/>
      <c r="K802" s="32"/>
      <c r="L802" s="32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30"/>
      <c r="F803" s="5"/>
      <c r="G803" s="31"/>
      <c r="H803" s="32"/>
      <c r="I803" s="32"/>
      <c r="J803" s="32"/>
      <c r="K803" s="32"/>
      <c r="L803" s="32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30"/>
      <c r="F804" s="5"/>
      <c r="G804" s="31"/>
      <c r="H804" s="32"/>
      <c r="I804" s="32"/>
      <c r="J804" s="32"/>
      <c r="K804" s="32"/>
      <c r="L804" s="32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30"/>
      <c r="F805" s="5"/>
      <c r="G805" s="31"/>
      <c r="H805" s="32"/>
      <c r="I805" s="32"/>
      <c r="J805" s="32"/>
      <c r="K805" s="32"/>
      <c r="L805" s="32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30"/>
      <c r="F806" s="5"/>
      <c r="G806" s="31"/>
      <c r="H806" s="32"/>
      <c r="I806" s="32"/>
      <c r="J806" s="32"/>
      <c r="K806" s="32"/>
      <c r="L806" s="32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30"/>
      <c r="F807" s="5"/>
      <c r="G807" s="31"/>
      <c r="H807" s="32"/>
      <c r="I807" s="32"/>
      <c r="J807" s="32"/>
      <c r="K807" s="32"/>
      <c r="L807" s="32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30"/>
      <c r="F808" s="5"/>
      <c r="G808" s="31"/>
      <c r="H808" s="32"/>
      <c r="I808" s="32"/>
      <c r="J808" s="32"/>
      <c r="K808" s="32"/>
      <c r="L808" s="32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30"/>
      <c r="F809" s="5"/>
      <c r="G809" s="31"/>
      <c r="H809" s="32"/>
      <c r="I809" s="32"/>
      <c r="J809" s="32"/>
      <c r="K809" s="32"/>
      <c r="L809" s="32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30"/>
      <c r="F810" s="5"/>
      <c r="G810" s="31"/>
      <c r="H810" s="32"/>
      <c r="I810" s="32"/>
      <c r="J810" s="32"/>
      <c r="K810" s="32"/>
      <c r="L810" s="32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30"/>
      <c r="F811" s="5"/>
      <c r="G811" s="31"/>
      <c r="H811" s="32"/>
      <c r="I811" s="32"/>
      <c r="J811" s="32"/>
      <c r="K811" s="32"/>
      <c r="L811" s="32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30"/>
      <c r="F812" s="5"/>
      <c r="G812" s="31"/>
      <c r="H812" s="32"/>
      <c r="I812" s="32"/>
      <c r="J812" s="32"/>
      <c r="K812" s="32"/>
      <c r="L812" s="32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30"/>
      <c r="F813" s="5"/>
      <c r="G813" s="31"/>
      <c r="H813" s="32"/>
      <c r="I813" s="32"/>
      <c r="J813" s="32"/>
      <c r="K813" s="32"/>
      <c r="L813" s="32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30"/>
      <c r="F814" s="5"/>
      <c r="G814" s="31"/>
      <c r="H814" s="32"/>
      <c r="I814" s="32"/>
      <c r="J814" s="32"/>
      <c r="K814" s="32"/>
      <c r="L814" s="32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30"/>
      <c r="F815" s="5"/>
      <c r="G815" s="31"/>
      <c r="H815" s="32"/>
      <c r="I815" s="32"/>
      <c r="J815" s="32"/>
      <c r="K815" s="32"/>
      <c r="L815" s="32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30"/>
      <c r="F816" s="5"/>
      <c r="G816" s="31"/>
      <c r="H816" s="32"/>
      <c r="I816" s="32"/>
      <c r="J816" s="32"/>
      <c r="K816" s="32"/>
      <c r="L816" s="32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30"/>
      <c r="F817" s="5"/>
      <c r="G817" s="31"/>
      <c r="H817" s="32"/>
      <c r="I817" s="32"/>
      <c r="J817" s="32"/>
      <c r="K817" s="32"/>
      <c r="L817" s="32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30"/>
      <c r="F818" s="5"/>
      <c r="G818" s="31"/>
      <c r="H818" s="32"/>
      <c r="I818" s="32"/>
      <c r="J818" s="32"/>
      <c r="K818" s="32"/>
      <c r="L818" s="32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30"/>
      <c r="F819" s="5"/>
      <c r="G819" s="31"/>
      <c r="H819" s="32"/>
      <c r="I819" s="32"/>
      <c r="J819" s="32"/>
      <c r="K819" s="32"/>
      <c r="L819" s="32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30"/>
      <c r="F820" s="5"/>
      <c r="G820" s="31"/>
      <c r="H820" s="32"/>
      <c r="I820" s="32"/>
      <c r="J820" s="32"/>
      <c r="K820" s="32"/>
      <c r="L820" s="32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30"/>
      <c r="F821" s="5"/>
      <c r="G821" s="31"/>
      <c r="H821" s="32"/>
      <c r="I821" s="32"/>
      <c r="J821" s="32"/>
      <c r="K821" s="32"/>
      <c r="L821" s="32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30"/>
      <c r="F822" s="5"/>
      <c r="G822" s="31"/>
      <c r="H822" s="32"/>
      <c r="I822" s="32"/>
      <c r="J822" s="32"/>
      <c r="K822" s="32"/>
      <c r="L822" s="32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30"/>
      <c r="F823" s="5"/>
      <c r="G823" s="31"/>
      <c r="H823" s="32"/>
      <c r="I823" s="32"/>
      <c r="J823" s="32"/>
      <c r="K823" s="32"/>
      <c r="L823" s="32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30"/>
      <c r="F824" s="5"/>
      <c r="G824" s="31"/>
      <c r="H824" s="32"/>
      <c r="I824" s="32"/>
      <c r="J824" s="32"/>
      <c r="K824" s="32"/>
      <c r="L824" s="32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30"/>
      <c r="F825" s="5"/>
      <c r="G825" s="31"/>
      <c r="H825" s="32"/>
      <c r="I825" s="32"/>
      <c r="J825" s="32"/>
      <c r="K825" s="32"/>
      <c r="L825" s="32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30"/>
      <c r="F826" s="5"/>
      <c r="G826" s="31"/>
      <c r="H826" s="32"/>
      <c r="I826" s="32"/>
      <c r="J826" s="32"/>
      <c r="K826" s="32"/>
      <c r="L826" s="32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30"/>
      <c r="F827" s="5"/>
      <c r="G827" s="31"/>
      <c r="H827" s="32"/>
      <c r="I827" s="32"/>
      <c r="J827" s="32"/>
      <c r="K827" s="32"/>
      <c r="L827" s="32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30"/>
      <c r="F828" s="5"/>
      <c r="G828" s="31"/>
      <c r="H828" s="32"/>
      <c r="I828" s="32"/>
      <c r="J828" s="32"/>
      <c r="K828" s="32"/>
      <c r="L828" s="32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30"/>
      <c r="F829" s="5"/>
      <c r="G829" s="31"/>
      <c r="H829" s="32"/>
      <c r="I829" s="32"/>
      <c r="J829" s="32"/>
      <c r="K829" s="32"/>
      <c r="L829" s="32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30"/>
      <c r="F830" s="5"/>
      <c r="G830" s="31"/>
      <c r="H830" s="32"/>
      <c r="I830" s="32"/>
      <c r="J830" s="32"/>
      <c r="K830" s="32"/>
      <c r="L830" s="32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30"/>
      <c r="F831" s="5"/>
      <c r="G831" s="31"/>
      <c r="H831" s="32"/>
      <c r="I831" s="32"/>
      <c r="J831" s="32"/>
      <c r="K831" s="32"/>
      <c r="L831" s="32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30"/>
      <c r="F832" s="5"/>
      <c r="G832" s="31"/>
      <c r="H832" s="32"/>
      <c r="I832" s="32"/>
      <c r="J832" s="32"/>
      <c r="K832" s="32"/>
      <c r="L832" s="32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30"/>
      <c r="F833" s="5"/>
      <c r="G833" s="31"/>
      <c r="H833" s="32"/>
      <c r="I833" s="32"/>
      <c r="J833" s="32"/>
      <c r="K833" s="32"/>
      <c r="L833" s="32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30"/>
      <c r="F834" s="5"/>
      <c r="G834" s="31"/>
      <c r="H834" s="32"/>
      <c r="I834" s="32"/>
      <c r="J834" s="32"/>
      <c r="K834" s="32"/>
      <c r="L834" s="32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30"/>
      <c r="F835" s="5"/>
      <c r="G835" s="31"/>
      <c r="H835" s="32"/>
      <c r="I835" s="32"/>
      <c r="J835" s="32"/>
      <c r="K835" s="32"/>
      <c r="L835" s="32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30"/>
      <c r="F836" s="5"/>
      <c r="G836" s="31"/>
      <c r="H836" s="32"/>
      <c r="I836" s="32"/>
      <c r="J836" s="32"/>
      <c r="K836" s="32"/>
      <c r="L836" s="32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30"/>
      <c r="F837" s="5"/>
      <c r="G837" s="31"/>
      <c r="H837" s="32"/>
      <c r="I837" s="32"/>
      <c r="J837" s="32"/>
      <c r="K837" s="32"/>
      <c r="L837" s="32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30"/>
      <c r="F838" s="5"/>
      <c r="G838" s="31"/>
      <c r="H838" s="32"/>
      <c r="I838" s="32"/>
      <c r="J838" s="32"/>
      <c r="K838" s="32"/>
      <c r="L838" s="32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30"/>
      <c r="F839" s="5"/>
      <c r="G839" s="31"/>
      <c r="H839" s="32"/>
      <c r="I839" s="32"/>
      <c r="J839" s="32"/>
      <c r="K839" s="32"/>
      <c r="L839" s="32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30"/>
      <c r="F840" s="5"/>
      <c r="G840" s="31"/>
      <c r="H840" s="32"/>
      <c r="I840" s="32"/>
      <c r="J840" s="32"/>
      <c r="K840" s="32"/>
      <c r="L840" s="32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30"/>
      <c r="F841" s="5"/>
      <c r="G841" s="31"/>
      <c r="H841" s="32"/>
      <c r="I841" s="32"/>
      <c r="J841" s="32"/>
      <c r="K841" s="32"/>
      <c r="L841" s="32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30"/>
      <c r="F842" s="5"/>
      <c r="G842" s="31"/>
      <c r="H842" s="32"/>
      <c r="I842" s="32"/>
      <c r="J842" s="32"/>
      <c r="K842" s="32"/>
      <c r="L842" s="32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30"/>
      <c r="F843" s="5"/>
      <c r="G843" s="31"/>
      <c r="H843" s="32"/>
      <c r="I843" s="32"/>
      <c r="J843" s="32"/>
      <c r="K843" s="32"/>
      <c r="L843" s="32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30"/>
      <c r="F844" s="5"/>
      <c r="G844" s="31"/>
      <c r="H844" s="32"/>
      <c r="I844" s="32"/>
      <c r="J844" s="32"/>
      <c r="K844" s="32"/>
      <c r="L844" s="32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30"/>
      <c r="F845" s="5"/>
      <c r="G845" s="31"/>
      <c r="H845" s="32"/>
      <c r="I845" s="32"/>
      <c r="J845" s="32"/>
      <c r="K845" s="32"/>
      <c r="L845" s="32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30"/>
      <c r="F846" s="5"/>
      <c r="G846" s="31"/>
      <c r="H846" s="32"/>
      <c r="I846" s="32"/>
      <c r="J846" s="32"/>
      <c r="K846" s="32"/>
      <c r="L846" s="32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30"/>
      <c r="F847" s="5"/>
      <c r="G847" s="31"/>
      <c r="H847" s="32"/>
      <c r="I847" s="32"/>
      <c r="J847" s="32"/>
      <c r="K847" s="32"/>
      <c r="L847" s="32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30"/>
      <c r="F848" s="5"/>
      <c r="G848" s="31"/>
      <c r="H848" s="32"/>
      <c r="I848" s="32"/>
      <c r="J848" s="32"/>
      <c r="K848" s="32"/>
      <c r="L848" s="32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30"/>
      <c r="F849" s="5"/>
      <c r="G849" s="31"/>
      <c r="H849" s="32"/>
      <c r="I849" s="32"/>
      <c r="J849" s="32"/>
      <c r="K849" s="32"/>
      <c r="L849" s="32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30"/>
      <c r="F850" s="5"/>
      <c r="G850" s="31"/>
      <c r="H850" s="32"/>
      <c r="I850" s="32"/>
      <c r="J850" s="32"/>
      <c r="K850" s="32"/>
      <c r="L850" s="32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30"/>
      <c r="F851" s="5"/>
      <c r="G851" s="31"/>
      <c r="H851" s="32"/>
      <c r="I851" s="32"/>
      <c r="J851" s="32"/>
      <c r="K851" s="32"/>
      <c r="L851" s="32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30"/>
      <c r="F852" s="5"/>
      <c r="G852" s="31"/>
      <c r="H852" s="32"/>
      <c r="I852" s="32"/>
      <c r="J852" s="32"/>
      <c r="K852" s="32"/>
      <c r="L852" s="32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30"/>
      <c r="F853" s="5"/>
      <c r="G853" s="31"/>
      <c r="H853" s="32"/>
      <c r="I853" s="32"/>
      <c r="J853" s="32"/>
      <c r="K853" s="32"/>
      <c r="L853" s="32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30"/>
      <c r="F854" s="5"/>
      <c r="G854" s="31"/>
      <c r="H854" s="32"/>
      <c r="I854" s="32"/>
      <c r="J854" s="32"/>
      <c r="K854" s="32"/>
      <c r="L854" s="32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30"/>
      <c r="F855" s="5"/>
      <c r="G855" s="31"/>
      <c r="H855" s="32"/>
      <c r="I855" s="32"/>
      <c r="J855" s="32"/>
      <c r="K855" s="32"/>
      <c r="L855" s="32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30"/>
      <c r="F856" s="5"/>
      <c r="G856" s="31"/>
      <c r="H856" s="32"/>
      <c r="I856" s="32"/>
      <c r="J856" s="32"/>
      <c r="K856" s="32"/>
      <c r="L856" s="32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30"/>
      <c r="F857" s="5"/>
      <c r="G857" s="31"/>
      <c r="H857" s="32"/>
      <c r="I857" s="32"/>
      <c r="J857" s="32"/>
      <c r="K857" s="32"/>
      <c r="L857" s="32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30"/>
      <c r="F858" s="5"/>
      <c r="G858" s="31"/>
      <c r="H858" s="32"/>
      <c r="I858" s="32"/>
      <c r="J858" s="32"/>
      <c r="K858" s="32"/>
      <c r="L858" s="32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30"/>
      <c r="F859" s="5"/>
      <c r="G859" s="31"/>
      <c r="H859" s="32"/>
      <c r="I859" s="32"/>
      <c r="J859" s="32"/>
      <c r="K859" s="32"/>
      <c r="L859" s="32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30"/>
      <c r="F860" s="5"/>
      <c r="G860" s="31"/>
      <c r="H860" s="32"/>
      <c r="I860" s="32"/>
      <c r="J860" s="32"/>
      <c r="K860" s="32"/>
      <c r="L860" s="32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30"/>
      <c r="F861" s="5"/>
      <c r="G861" s="31"/>
      <c r="H861" s="32"/>
      <c r="I861" s="32"/>
      <c r="J861" s="32"/>
      <c r="K861" s="32"/>
      <c r="L861" s="32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30"/>
      <c r="F862" s="5"/>
      <c r="G862" s="31"/>
      <c r="H862" s="32"/>
      <c r="I862" s="32"/>
      <c r="J862" s="32"/>
      <c r="K862" s="32"/>
      <c r="L862" s="32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30"/>
      <c r="F863" s="5"/>
      <c r="G863" s="31"/>
      <c r="H863" s="32"/>
      <c r="I863" s="32"/>
      <c r="J863" s="32"/>
      <c r="K863" s="32"/>
      <c r="L863" s="32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30"/>
      <c r="F864" s="5"/>
      <c r="G864" s="31"/>
      <c r="H864" s="32"/>
      <c r="I864" s="32"/>
      <c r="J864" s="32"/>
      <c r="K864" s="32"/>
      <c r="L864" s="32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30"/>
      <c r="F865" s="5"/>
      <c r="G865" s="31"/>
      <c r="H865" s="32"/>
      <c r="I865" s="32"/>
      <c r="J865" s="32"/>
      <c r="K865" s="32"/>
      <c r="L865" s="32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30"/>
      <c r="F866" s="5"/>
      <c r="G866" s="31"/>
      <c r="H866" s="32"/>
      <c r="I866" s="32"/>
      <c r="J866" s="32"/>
      <c r="K866" s="32"/>
      <c r="L866" s="32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30"/>
      <c r="F867" s="5"/>
      <c r="G867" s="31"/>
      <c r="H867" s="32"/>
      <c r="I867" s="32"/>
      <c r="J867" s="32"/>
      <c r="K867" s="32"/>
      <c r="L867" s="32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30"/>
      <c r="F868" s="5"/>
      <c r="G868" s="31"/>
      <c r="H868" s="32"/>
      <c r="I868" s="32"/>
      <c r="J868" s="32"/>
      <c r="K868" s="32"/>
      <c r="L868" s="32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30"/>
      <c r="F869" s="5"/>
      <c r="G869" s="31"/>
      <c r="H869" s="32"/>
      <c r="I869" s="32"/>
      <c r="J869" s="32"/>
      <c r="K869" s="32"/>
      <c r="L869" s="32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30"/>
      <c r="F870" s="5"/>
      <c r="G870" s="31"/>
      <c r="H870" s="32"/>
      <c r="I870" s="32"/>
      <c r="J870" s="32"/>
      <c r="K870" s="32"/>
      <c r="L870" s="32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30"/>
      <c r="F871" s="5"/>
      <c r="G871" s="31"/>
      <c r="H871" s="32"/>
      <c r="I871" s="32"/>
      <c r="J871" s="32"/>
      <c r="K871" s="32"/>
      <c r="L871" s="32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30"/>
      <c r="F872" s="5"/>
      <c r="G872" s="31"/>
      <c r="H872" s="32"/>
      <c r="I872" s="32"/>
      <c r="J872" s="32"/>
      <c r="K872" s="32"/>
      <c r="L872" s="32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30"/>
      <c r="F873" s="5"/>
      <c r="G873" s="31"/>
      <c r="H873" s="32"/>
      <c r="I873" s="32"/>
      <c r="J873" s="32"/>
      <c r="K873" s="32"/>
      <c r="L873" s="32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30"/>
      <c r="F874" s="5"/>
      <c r="G874" s="31"/>
      <c r="H874" s="32"/>
      <c r="I874" s="32"/>
      <c r="J874" s="32"/>
      <c r="K874" s="32"/>
      <c r="L874" s="32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30"/>
      <c r="F875" s="5"/>
      <c r="G875" s="31"/>
      <c r="H875" s="32"/>
      <c r="I875" s="32"/>
      <c r="J875" s="32"/>
      <c r="K875" s="32"/>
      <c r="L875" s="32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30"/>
      <c r="F876" s="5"/>
      <c r="G876" s="31"/>
      <c r="H876" s="32"/>
      <c r="I876" s="32"/>
      <c r="J876" s="32"/>
      <c r="K876" s="32"/>
      <c r="L876" s="32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30"/>
      <c r="F877" s="5"/>
      <c r="G877" s="31"/>
      <c r="H877" s="32"/>
      <c r="I877" s="32"/>
      <c r="J877" s="32"/>
      <c r="K877" s="32"/>
      <c r="L877" s="32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30"/>
      <c r="F878" s="5"/>
      <c r="G878" s="31"/>
      <c r="H878" s="32"/>
      <c r="I878" s="32"/>
      <c r="J878" s="32"/>
      <c r="K878" s="32"/>
      <c r="L878" s="32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30"/>
      <c r="F879" s="5"/>
      <c r="G879" s="31"/>
      <c r="H879" s="32"/>
      <c r="I879" s="32"/>
      <c r="J879" s="32"/>
      <c r="K879" s="32"/>
      <c r="L879" s="32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30"/>
      <c r="F880" s="5"/>
      <c r="G880" s="31"/>
      <c r="H880" s="32"/>
      <c r="I880" s="32"/>
      <c r="J880" s="32"/>
      <c r="K880" s="32"/>
      <c r="L880" s="32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30"/>
      <c r="F881" s="5"/>
      <c r="G881" s="31"/>
      <c r="H881" s="32"/>
      <c r="I881" s="32"/>
      <c r="J881" s="32"/>
      <c r="K881" s="32"/>
      <c r="L881" s="32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30"/>
      <c r="F882" s="5"/>
      <c r="G882" s="31"/>
      <c r="H882" s="32"/>
      <c r="I882" s="32"/>
      <c r="J882" s="32"/>
      <c r="K882" s="32"/>
      <c r="L882" s="32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30"/>
      <c r="F883" s="5"/>
      <c r="G883" s="31"/>
      <c r="H883" s="32"/>
      <c r="I883" s="32"/>
      <c r="J883" s="32"/>
      <c r="K883" s="32"/>
      <c r="L883" s="32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30"/>
      <c r="F884" s="5"/>
      <c r="G884" s="31"/>
      <c r="H884" s="32"/>
      <c r="I884" s="32"/>
      <c r="J884" s="32"/>
      <c r="K884" s="32"/>
      <c r="L884" s="32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30"/>
      <c r="F885" s="5"/>
      <c r="G885" s="31"/>
      <c r="H885" s="32"/>
      <c r="I885" s="32"/>
      <c r="J885" s="32"/>
      <c r="K885" s="32"/>
      <c r="L885" s="32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30"/>
      <c r="F886" s="5"/>
      <c r="G886" s="31"/>
      <c r="H886" s="32"/>
      <c r="I886" s="32"/>
      <c r="J886" s="32"/>
      <c r="K886" s="32"/>
      <c r="L886" s="32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30"/>
      <c r="F887" s="5"/>
      <c r="G887" s="31"/>
      <c r="H887" s="32"/>
      <c r="I887" s="32"/>
      <c r="J887" s="32"/>
      <c r="K887" s="32"/>
      <c r="L887" s="32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30"/>
      <c r="F888" s="5"/>
      <c r="G888" s="31"/>
      <c r="H888" s="32"/>
      <c r="I888" s="32"/>
      <c r="J888" s="32"/>
      <c r="K888" s="32"/>
      <c r="L888" s="32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30"/>
      <c r="F889" s="5"/>
      <c r="G889" s="31"/>
      <c r="H889" s="32"/>
      <c r="I889" s="32"/>
      <c r="J889" s="32"/>
      <c r="K889" s="32"/>
      <c r="L889" s="32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30"/>
      <c r="F890" s="5"/>
      <c r="G890" s="31"/>
      <c r="H890" s="32"/>
      <c r="I890" s="32"/>
      <c r="J890" s="32"/>
      <c r="K890" s="32"/>
      <c r="L890" s="32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30"/>
      <c r="F891" s="5"/>
      <c r="G891" s="31"/>
      <c r="H891" s="32"/>
      <c r="I891" s="32"/>
      <c r="J891" s="32"/>
      <c r="K891" s="32"/>
      <c r="L891" s="32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30"/>
      <c r="F892" s="5"/>
      <c r="G892" s="31"/>
      <c r="H892" s="32"/>
      <c r="I892" s="32"/>
      <c r="J892" s="32"/>
      <c r="K892" s="32"/>
      <c r="L892" s="32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30"/>
      <c r="F893" s="5"/>
      <c r="G893" s="31"/>
      <c r="H893" s="32"/>
      <c r="I893" s="32"/>
      <c r="J893" s="32"/>
      <c r="K893" s="32"/>
      <c r="L893" s="32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30"/>
      <c r="F894" s="5"/>
      <c r="G894" s="31"/>
      <c r="H894" s="32"/>
      <c r="I894" s="32"/>
      <c r="J894" s="32"/>
      <c r="K894" s="32"/>
      <c r="L894" s="32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30"/>
      <c r="F895" s="5"/>
      <c r="G895" s="31"/>
      <c r="H895" s="32"/>
      <c r="I895" s="32"/>
      <c r="J895" s="32"/>
      <c r="K895" s="32"/>
      <c r="L895" s="32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30"/>
      <c r="F896" s="5"/>
      <c r="G896" s="31"/>
      <c r="H896" s="32"/>
      <c r="I896" s="32"/>
      <c r="J896" s="32"/>
      <c r="K896" s="32"/>
      <c r="L896" s="32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30"/>
      <c r="F897" s="5"/>
      <c r="G897" s="31"/>
      <c r="H897" s="32"/>
      <c r="I897" s="32"/>
      <c r="J897" s="32"/>
      <c r="K897" s="32"/>
      <c r="L897" s="32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30"/>
      <c r="F898" s="5"/>
      <c r="G898" s="31"/>
      <c r="H898" s="32"/>
      <c r="I898" s="32"/>
      <c r="J898" s="32"/>
      <c r="K898" s="32"/>
      <c r="L898" s="32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30"/>
      <c r="F899" s="5"/>
      <c r="G899" s="31"/>
      <c r="H899" s="32"/>
      <c r="I899" s="32"/>
      <c r="J899" s="32"/>
      <c r="K899" s="32"/>
      <c r="L899" s="32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30"/>
      <c r="F900" s="5"/>
      <c r="G900" s="31"/>
      <c r="H900" s="32"/>
      <c r="I900" s="32"/>
      <c r="J900" s="32"/>
      <c r="K900" s="32"/>
      <c r="L900" s="32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30"/>
      <c r="F901" s="5"/>
      <c r="G901" s="31"/>
      <c r="H901" s="32"/>
      <c r="I901" s="32"/>
      <c r="J901" s="32"/>
      <c r="K901" s="32"/>
      <c r="L901" s="32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30"/>
      <c r="F902" s="5"/>
      <c r="G902" s="31"/>
      <c r="H902" s="32"/>
      <c r="I902" s="32"/>
      <c r="J902" s="32"/>
      <c r="K902" s="32"/>
      <c r="L902" s="32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30"/>
      <c r="F903" s="5"/>
      <c r="G903" s="31"/>
      <c r="H903" s="32"/>
      <c r="I903" s="32"/>
      <c r="J903" s="32"/>
      <c r="K903" s="32"/>
      <c r="L903" s="32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30"/>
      <c r="F904" s="5"/>
      <c r="G904" s="31"/>
      <c r="H904" s="32"/>
      <c r="I904" s="32"/>
      <c r="J904" s="32"/>
      <c r="K904" s="32"/>
      <c r="L904" s="32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30"/>
      <c r="F905" s="5"/>
      <c r="G905" s="31"/>
      <c r="H905" s="32"/>
      <c r="I905" s="32"/>
      <c r="J905" s="32"/>
      <c r="K905" s="32"/>
      <c r="L905" s="32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30"/>
      <c r="F906" s="5"/>
      <c r="G906" s="31"/>
      <c r="H906" s="32"/>
      <c r="I906" s="32"/>
      <c r="J906" s="32"/>
      <c r="K906" s="32"/>
      <c r="L906" s="32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30"/>
      <c r="F907" s="5"/>
      <c r="G907" s="31"/>
      <c r="H907" s="32"/>
      <c r="I907" s="32"/>
      <c r="J907" s="32"/>
      <c r="K907" s="32"/>
      <c r="L907" s="32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30"/>
      <c r="F908" s="5"/>
      <c r="G908" s="31"/>
      <c r="H908" s="32"/>
      <c r="I908" s="32"/>
      <c r="J908" s="32"/>
      <c r="K908" s="32"/>
      <c r="L908" s="32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30"/>
      <c r="F909" s="5"/>
      <c r="G909" s="31"/>
      <c r="H909" s="32"/>
      <c r="I909" s="32"/>
      <c r="J909" s="32"/>
      <c r="K909" s="32"/>
      <c r="L909" s="32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30"/>
      <c r="F910" s="5"/>
      <c r="G910" s="31"/>
      <c r="H910" s="32"/>
      <c r="I910" s="32"/>
      <c r="J910" s="32"/>
      <c r="K910" s="32"/>
      <c r="L910" s="32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30"/>
      <c r="F911" s="5"/>
      <c r="G911" s="31"/>
      <c r="H911" s="32"/>
      <c r="I911" s="32"/>
      <c r="J911" s="32"/>
      <c r="K911" s="32"/>
      <c r="L911" s="32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30"/>
      <c r="F912" s="5"/>
      <c r="G912" s="31"/>
      <c r="H912" s="32"/>
      <c r="I912" s="32"/>
      <c r="J912" s="32"/>
      <c r="K912" s="32"/>
      <c r="L912" s="32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30"/>
      <c r="F913" s="5"/>
      <c r="G913" s="31"/>
      <c r="H913" s="32"/>
      <c r="I913" s="32"/>
      <c r="J913" s="32"/>
      <c r="K913" s="32"/>
      <c r="L913" s="32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30"/>
      <c r="F914" s="5"/>
      <c r="G914" s="31"/>
      <c r="H914" s="32"/>
      <c r="I914" s="32"/>
      <c r="J914" s="32"/>
      <c r="K914" s="32"/>
      <c r="L914" s="32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30"/>
      <c r="F915" s="5"/>
      <c r="G915" s="31"/>
      <c r="H915" s="32"/>
      <c r="I915" s="32"/>
      <c r="J915" s="32"/>
      <c r="K915" s="32"/>
      <c r="L915" s="32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30"/>
      <c r="F916" s="5"/>
      <c r="G916" s="31"/>
      <c r="H916" s="32"/>
      <c r="I916" s="32"/>
      <c r="J916" s="32"/>
      <c r="K916" s="32"/>
      <c r="L916" s="32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30"/>
      <c r="F917" s="5"/>
      <c r="G917" s="31"/>
      <c r="H917" s="32"/>
      <c r="I917" s="32"/>
      <c r="J917" s="32"/>
      <c r="K917" s="32"/>
      <c r="L917" s="32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30"/>
      <c r="F918" s="5"/>
      <c r="G918" s="31"/>
      <c r="H918" s="32"/>
      <c r="I918" s="32"/>
      <c r="J918" s="32"/>
      <c r="K918" s="32"/>
      <c r="L918" s="32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30"/>
      <c r="F919" s="5"/>
      <c r="G919" s="31"/>
      <c r="H919" s="32"/>
      <c r="I919" s="32"/>
      <c r="J919" s="32"/>
      <c r="K919" s="32"/>
      <c r="L919" s="32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30"/>
      <c r="F920" s="5"/>
      <c r="G920" s="31"/>
      <c r="H920" s="32"/>
      <c r="I920" s="32"/>
      <c r="J920" s="32"/>
      <c r="K920" s="32"/>
      <c r="L920" s="32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30"/>
      <c r="F921" s="5"/>
      <c r="G921" s="31"/>
      <c r="H921" s="32"/>
      <c r="I921" s="32"/>
      <c r="J921" s="32"/>
      <c r="K921" s="32"/>
      <c r="L921" s="32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30"/>
      <c r="F922" s="5"/>
      <c r="G922" s="31"/>
      <c r="H922" s="32"/>
      <c r="I922" s="32"/>
      <c r="J922" s="32"/>
      <c r="K922" s="32"/>
      <c r="L922" s="32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30"/>
      <c r="F923" s="5"/>
      <c r="G923" s="31"/>
      <c r="H923" s="32"/>
      <c r="I923" s="32"/>
      <c r="J923" s="32"/>
      <c r="K923" s="32"/>
      <c r="L923" s="32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30"/>
      <c r="F924" s="5"/>
      <c r="G924" s="31"/>
      <c r="H924" s="32"/>
      <c r="I924" s="32"/>
      <c r="J924" s="32"/>
      <c r="K924" s="32"/>
      <c r="L924" s="32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30"/>
      <c r="F925" s="5"/>
      <c r="G925" s="31"/>
      <c r="H925" s="32"/>
      <c r="I925" s="32"/>
      <c r="J925" s="32"/>
      <c r="K925" s="32"/>
      <c r="L925" s="32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30"/>
      <c r="F926" s="5"/>
      <c r="G926" s="31"/>
      <c r="H926" s="32"/>
      <c r="I926" s="32"/>
      <c r="J926" s="32"/>
      <c r="K926" s="32"/>
      <c r="L926" s="32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30"/>
      <c r="F927" s="5"/>
      <c r="G927" s="31"/>
      <c r="H927" s="32"/>
      <c r="I927" s="32"/>
      <c r="J927" s="32"/>
      <c r="K927" s="32"/>
      <c r="L927" s="32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30"/>
      <c r="F928" s="5"/>
      <c r="G928" s="31"/>
      <c r="H928" s="32"/>
      <c r="I928" s="32"/>
      <c r="J928" s="32"/>
      <c r="K928" s="32"/>
      <c r="L928" s="32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30"/>
      <c r="F929" s="5"/>
      <c r="G929" s="31"/>
      <c r="H929" s="32"/>
      <c r="I929" s="32"/>
      <c r="J929" s="32"/>
      <c r="K929" s="32"/>
      <c r="L929" s="32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30"/>
      <c r="F930" s="5"/>
      <c r="G930" s="31"/>
      <c r="H930" s="32"/>
      <c r="I930" s="32"/>
      <c r="J930" s="32"/>
      <c r="K930" s="32"/>
      <c r="L930" s="32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30"/>
      <c r="F931" s="5"/>
      <c r="G931" s="31"/>
      <c r="H931" s="32"/>
      <c r="I931" s="32"/>
      <c r="J931" s="32"/>
      <c r="K931" s="32"/>
      <c r="L931" s="32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30"/>
      <c r="F932" s="5"/>
      <c r="G932" s="31"/>
      <c r="H932" s="32"/>
      <c r="I932" s="32"/>
      <c r="J932" s="32"/>
      <c r="K932" s="32"/>
      <c r="L932" s="32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30"/>
      <c r="F933" s="5"/>
      <c r="G933" s="31"/>
      <c r="H933" s="32"/>
      <c r="I933" s="32"/>
      <c r="J933" s="32"/>
      <c r="K933" s="32"/>
      <c r="L933" s="32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30"/>
      <c r="F934" s="5"/>
      <c r="G934" s="31"/>
      <c r="H934" s="32"/>
      <c r="I934" s="32"/>
      <c r="J934" s="32"/>
      <c r="K934" s="32"/>
      <c r="L934" s="32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30"/>
      <c r="F935" s="5"/>
      <c r="G935" s="31"/>
      <c r="H935" s="32"/>
      <c r="I935" s="32"/>
      <c r="J935" s="32"/>
      <c r="K935" s="32"/>
      <c r="L935" s="32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30"/>
      <c r="F936" s="5"/>
      <c r="G936" s="31"/>
      <c r="H936" s="32"/>
      <c r="I936" s="32"/>
      <c r="J936" s="32"/>
      <c r="K936" s="32"/>
      <c r="L936" s="32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30"/>
      <c r="F937" s="5"/>
      <c r="G937" s="31"/>
      <c r="H937" s="32"/>
      <c r="I937" s="32"/>
      <c r="J937" s="32"/>
      <c r="K937" s="32"/>
      <c r="L937" s="32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30"/>
      <c r="F938" s="5"/>
      <c r="G938" s="31"/>
      <c r="H938" s="32"/>
      <c r="I938" s="32"/>
      <c r="J938" s="32"/>
      <c r="K938" s="32"/>
      <c r="L938" s="32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30"/>
      <c r="F939" s="5"/>
      <c r="G939" s="31"/>
      <c r="H939" s="32"/>
      <c r="I939" s="32"/>
      <c r="J939" s="32"/>
      <c r="K939" s="32"/>
      <c r="L939" s="32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30"/>
      <c r="F940" s="5"/>
      <c r="G940" s="31"/>
      <c r="H940" s="32"/>
      <c r="I940" s="32"/>
      <c r="J940" s="32"/>
      <c r="K940" s="32"/>
      <c r="L940" s="32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30"/>
      <c r="F941" s="5"/>
      <c r="G941" s="31"/>
      <c r="H941" s="32"/>
      <c r="I941" s="32"/>
      <c r="J941" s="32"/>
      <c r="K941" s="32"/>
      <c r="L941" s="32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30"/>
      <c r="F942" s="5"/>
      <c r="G942" s="31"/>
      <c r="H942" s="32"/>
      <c r="I942" s="32"/>
      <c r="J942" s="32"/>
      <c r="K942" s="32"/>
      <c r="L942" s="32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30"/>
      <c r="F943" s="5"/>
      <c r="G943" s="31"/>
      <c r="H943" s="32"/>
      <c r="I943" s="32"/>
      <c r="J943" s="32"/>
      <c r="K943" s="32"/>
      <c r="L943" s="32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30"/>
      <c r="F944" s="5"/>
      <c r="G944" s="31"/>
      <c r="H944" s="32"/>
      <c r="I944" s="32"/>
      <c r="J944" s="32"/>
      <c r="K944" s="32"/>
      <c r="L944" s="32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30"/>
      <c r="F945" s="5"/>
      <c r="G945" s="31"/>
      <c r="H945" s="32"/>
      <c r="I945" s="32"/>
      <c r="J945" s="32"/>
      <c r="K945" s="32"/>
      <c r="L945" s="32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30"/>
      <c r="F946" s="5"/>
      <c r="G946" s="31"/>
      <c r="H946" s="32"/>
      <c r="I946" s="32"/>
      <c r="J946" s="32"/>
      <c r="K946" s="32"/>
      <c r="L946" s="32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30"/>
      <c r="F947" s="5"/>
      <c r="G947" s="31"/>
      <c r="H947" s="32"/>
      <c r="I947" s="32"/>
      <c r="J947" s="32"/>
      <c r="K947" s="32"/>
      <c r="L947" s="32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30"/>
      <c r="F948" s="5"/>
      <c r="G948" s="31"/>
      <c r="H948" s="32"/>
      <c r="I948" s="32"/>
      <c r="J948" s="32"/>
      <c r="K948" s="32"/>
      <c r="L948" s="32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30"/>
      <c r="F949" s="5"/>
      <c r="G949" s="31"/>
      <c r="H949" s="32"/>
      <c r="I949" s="32"/>
      <c r="J949" s="32"/>
      <c r="K949" s="32"/>
      <c r="L949" s="32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30"/>
      <c r="F950" s="5"/>
      <c r="G950" s="31"/>
      <c r="H950" s="32"/>
      <c r="I950" s="32"/>
      <c r="J950" s="32"/>
      <c r="K950" s="32"/>
      <c r="L950" s="32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30"/>
      <c r="F951" s="5"/>
      <c r="G951" s="31"/>
      <c r="H951" s="32"/>
      <c r="I951" s="32"/>
      <c r="J951" s="32"/>
      <c r="K951" s="32"/>
      <c r="L951" s="32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30"/>
      <c r="F952" s="5"/>
      <c r="G952" s="31"/>
      <c r="H952" s="32"/>
      <c r="I952" s="32"/>
      <c r="J952" s="32"/>
      <c r="K952" s="32"/>
      <c r="L952" s="32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30"/>
      <c r="F953" s="5"/>
      <c r="G953" s="31"/>
      <c r="H953" s="32"/>
      <c r="I953" s="32"/>
      <c r="J953" s="32"/>
      <c r="K953" s="32"/>
      <c r="L953" s="32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30"/>
      <c r="F954" s="5"/>
      <c r="G954" s="31"/>
      <c r="H954" s="32"/>
      <c r="I954" s="32"/>
      <c r="J954" s="32"/>
      <c r="K954" s="32"/>
      <c r="L954" s="32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30"/>
      <c r="F955" s="5"/>
      <c r="G955" s="31"/>
      <c r="H955" s="32"/>
      <c r="I955" s="32"/>
      <c r="J955" s="32"/>
      <c r="K955" s="32"/>
      <c r="L955" s="32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30"/>
      <c r="F956" s="5"/>
      <c r="G956" s="31"/>
      <c r="H956" s="32"/>
      <c r="I956" s="32"/>
      <c r="J956" s="32"/>
      <c r="K956" s="32"/>
      <c r="L956" s="32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30"/>
      <c r="F957" s="5"/>
      <c r="G957" s="31"/>
      <c r="H957" s="32"/>
      <c r="I957" s="32"/>
      <c r="J957" s="32"/>
      <c r="K957" s="32"/>
      <c r="L957" s="32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30"/>
      <c r="F958" s="5"/>
      <c r="G958" s="31"/>
      <c r="H958" s="32"/>
      <c r="I958" s="32"/>
      <c r="J958" s="32"/>
      <c r="K958" s="32"/>
      <c r="L958" s="32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30"/>
      <c r="F959" s="5"/>
      <c r="G959" s="31"/>
      <c r="H959" s="32"/>
      <c r="I959" s="32"/>
      <c r="J959" s="32"/>
      <c r="K959" s="32"/>
      <c r="L959" s="32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30"/>
      <c r="F960" s="5"/>
      <c r="G960" s="31"/>
      <c r="H960" s="32"/>
      <c r="I960" s="32"/>
      <c r="J960" s="32"/>
      <c r="K960" s="32"/>
      <c r="L960" s="32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30"/>
      <c r="F961" s="5"/>
      <c r="G961" s="31"/>
      <c r="H961" s="32"/>
      <c r="I961" s="32"/>
      <c r="J961" s="32"/>
      <c r="K961" s="32"/>
      <c r="L961" s="32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30"/>
      <c r="F962" s="5"/>
      <c r="G962" s="31"/>
      <c r="H962" s="32"/>
      <c r="I962" s="32"/>
      <c r="J962" s="32"/>
      <c r="K962" s="32"/>
      <c r="L962" s="32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30"/>
      <c r="F963" s="5"/>
      <c r="G963" s="31"/>
      <c r="H963" s="32"/>
      <c r="I963" s="32"/>
      <c r="J963" s="32"/>
      <c r="K963" s="32"/>
      <c r="L963" s="32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30"/>
      <c r="F964" s="5"/>
      <c r="G964" s="31"/>
      <c r="H964" s="32"/>
      <c r="I964" s="32"/>
      <c r="J964" s="32"/>
      <c r="K964" s="32"/>
      <c r="L964" s="32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30"/>
      <c r="F965" s="5"/>
      <c r="G965" s="31"/>
      <c r="H965" s="32"/>
      <c r="I965" s="32"/>
      <c r="J965" s="32"/>
      <c r="K965" s="32"/>
      <c r="L965" s="32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30"/>
      <c r="F966" s="5"/>
      <c r="G966" s="31"/>
      <c r="H966" s="32"/>
      <c r="I966" s="32"/>
      <c r="J966" s="32"/>
      <c r="K966" s="32"/>
      <c r="L966" s="32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30"/>
      <c r="F967" s="5"/>
      <c r="G967" s="31"/>
      <c r="H967" s="32"/>
      <c r="I967" s="32"/>
      <c r="J967" s="32"/>
      <c r="K967" s="32"/>
      <c r="L967" s="32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30"/>
      <c r="F968" s="5"/>
      <c r="G968" s="31"/>
      <c r="H968" s="32"/>
      <c r="I968" s="32"/>
      <c r="J968" s="32"/>
      <c r="K968" s="32"/>
      <c r="L968" s="32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30"/>
      <c r="F969" s="5"/>
      <c r="G969" s="31"/>
      <c r="H969" s="32"/>
      <c r="I969" s="32"/>
      <c r="J969" s="32"/>
      <c r="K969" s="32"/>
      <c r="L969" s="32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30"/>
      <c r="F970" s="5"/>
      <c r="G970" s="31"/>
      <c r="H970" s="32"/>
      <c r="I970" s="32"/>
      <c r="J970" s="32"/>
      <c r="K970" s="32"/>
      <c r="L970" s="32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30"/>
      <c r="F971" s="5"/>
      <c r="G971" s="31"/>
      <c r="H971" s="32"/>
      <c r="I971" s="32"/>
      <c r="J971" s="32"/>
      <c r="K971" s="32"/>
      <c r="L971" s="32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30"/>
      <c r="F972" s="5"/>
      <c r="G972" s="31"/>
      <c r="H972" s="32"/>
      <c r="I972" s="32"/>
      <c r="J972" s="32"/>
      <c r="K972" s="32"/>
      <c r="L972" s="32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30"/>
      <c r="F973" s="5"/>
      <c r="G973" s="31"/>
      <c r="H973" s="32"/>
      <c r="I973" s="32"/>
      <c r="J973" s="32"/>
      <c r="K973" s="32"/>
      <c r="L973" s="32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30"/>
      <c r="F974" s="5"/>
      <c r="G974" s="31"/>
      <c r="H974" s="32"/>
      <c r="I974" s="32"/>
      <c r="J974" s="32"/>
      <c r="K974" s="32"/>
      <c r="L974" s="32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30"/>
      <c r="F975" s="5"/>
      <c r="G975" s="31"/>
      <c r="H975" s="32"/>
      <c r="I975" s="32"/>
      <c r="J975" s="32"/>
      <c r="K975" s="32"/>
      <c r="L975" s="32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30"/>
      <c r="F976" s="5"/>
      <c r="G976" s="31"/>
      <c r="H976" s="32"/>
      <c r="I976" s="32"/>
      <c r="J976" s="32"/>
      <c r="K976" s="32"/>
      <c r="L976" s="32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30"/>
      <c r="F977" s="5"/>
      <c r="G977" s="31"/>
      <c r="H977" s="32"/>
      <c r="I977" s="32"/>
      <c r="J977" s="32"/>
      <c r="K977" s="32"/>
      <c r="L977" s="32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30"/>
      <c r="F978" s="5"/>
      <c r="G978" s="31"/>
      <c r="H978" s="32"/>
      <c r="I978" s="32"/>
      <c r="J978" s="32"/>
      <c r="K978" s="32"/>
      <c r="L978" s="32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30"/>
      <c r="F979" s="5"/>
      <c r="G979" s="31"/>
      <c r="H979" s="32"/>
      <c r="I979" s="32"/>
      <c r="J979" s="32"/>
      <c r="K979" s="32"/>
      <c r="L979" s="32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30"/>
      <c r="F980" s="5"/>
      <c r="G980" s="31"/>
      <c r="H980" s="32"/>
      <c r="I980" s="32"/>
      <c r="J980" s="32"/>
      <c r="K980" s="32"/>
      <c r="L980" s="32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30"/>
      <c r="F981" s="5"/>
      <c r="G981" s="31"/>
      <c r="H981" s="32"/>
      <c r="I981" s="32"/>
      <c r="J981" s="32"/>
      <c r="K981" s="32"/>
      <c r="L981" s="32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30"/>
      <c r="F982" s="5"/>
      <c r="G982" s="31"/>
      <c r="H982" s="32"/>
      <c r="I982" s="32"/>
      <c r="J982" s="32"/>
      <c r="K982" s="32"/>
      <c r="L982" s="32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30"/>
      <c r="F983" s="5"/>
      <c r="G983" s="31"/>
      <c r="H983" s="32"/>
      <c r="I983" s="32"/>
      <c r="J983" s="32"/>
      <c r="K983" s="32"/>
      <c r="L983" s="32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30"/>
      <c r="F984" s="5"/>
      <c r="G984" s="31"/>
      <c r="H984" s="32"/>
      <c r="I984" s="32"/>
      <c r="J984" s="32"/>
      <c r="K984" s="32"/>
      <c r="L984" s="32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30"/>
      <c r="F985" s="5"/>
      <c r="G985" s="31"/>
      <c r="H985" s="32"/>
      <c r="I985" s="32"/>
      <c r="J985" s="32"/>
      <c r="K985" s="32"/>
      <c r="L985" s="32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30"/>
      <c r="F986" s="5"/>
      <c r="G986" s="31"/>
      <c r="H986" s="32"/>
      <c r="I986" s="32"/>
      <c r="J986" s="32"/>
      <c r="K986" s="32"/>
      <c r="L986" s="32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30"/>
      <c r="F987" s="5"/>
      <c r="G987" s="31"/>
      <c r="H987" s="32"/>
      <c r="I987" s="32"/>
      <c r="J987" s="32"/>
      <c r="K987" s="32"/>
      <c r="L987" s="32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30"/>
      <c r="F988" s="5"/>
      <c r="G988" s="31"/>
      <c r="H988" s="32"/>
      <c r="I988" s="32"/>
      <c r="J988" s="32"/>
      <c r="K988" s="32"/>
      <c r="L988" s="32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30"/>
      <c r="F989" s="5"/>
      <c r="G989" s="31"/>
      <c r="H989" s="32"/>
      <c r="I989" s="32"/>
      <c r="J989" s="32"/>
      <c r="K989" s="32"/>
      <c r="L989" s="32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30"/>
      <c r="F990" s="5"/>
      <c r="G990" s="31"/>
      <c r="H990" s="32"/>
      <c r="I990" s="32"/>
      <c r="J990" s="32"/>
      <c r="K990" s="32"/>
      <c r="L990" s="32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30"/>
      <c r="F991" s="5"/>
      <c r="G991" s="31"/>
      <c r="H991" s="32"/>
      <c r="I991" s="32"/>
      <c r="J991" s="32"/>
      <c r="K991" s="32"/>
      <c r="L991" s="32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30"/>
      <c r="F992" s="5"/>
      <c r="G992" s="31"/>
      <c r="H992" s="32"/>
      <c r="I992" s="32"/>
      <c r="J992" s="32"/>
      <c r="K992" s="32"/>
      <c r="L992" s="32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30"/>
      <c r="F993" s="5"/>
      <c r="G993" s="31"/>
      <c r="H993" s="32"/>
      <c r="I993" s="32"/>
      <c r="J993" s="32"/>
      <c r="K993" s="32"/>
      <c r="L993" s="32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30"/>
      <c r="F994" s="5"/>
      <c r="G994" s="31"/>
      <c r="H994" s="32"/>
      <c r="I994" s="32"/>
      <c r="J994" s="32"/>
      <c r="K994" s="32"/>
      <c r="L994" s="32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30"/>
      <c r="F995" s="5"/>
      <c r="G995" s="31"/>
      <c r="H995" s="32"/>
      <c r="I995" s="32"/>
      <c r="J995" s="32"/>
      <c r="K995" s="32"/>
      <c r="L995" s="32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30"/>
      <c r="F996" s="5"/>
      <c r="G996" s="31"/>
      <c r="H996" s="32"/>
      <c r="I996" s="32"/>
      <c r="J996" s="32"/>
      <c r="K996" s="32"/>
      <c r="L996" s="32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30"/>
      <c r="F997" s="5"/>
      <c r="G997" s="31"/>
      <c r="H997" s="32"/>
      <c r="I997" s="32"/>
      <c r="J997" s="32"/>
      <c r="K997" s="32"/>
      <c r="L997" s="32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30"/>
      <c r="F998" s="5"/>
      <c r="G998" s="31"/>
      <c r="H998" s="32"/>
      <c r="I998" s="32"/>
      <c r="J998" s="32"/>
      <c r="K998" s="32"/>
      <c r="L998" s="32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30"/>
      <c r="F999" s="5"/>
      <c r="G999" s="31"/>
      <c r="H999" s="32"/>
      <c r="I999" s="32"/>
      <c r="J999" s="32"/>
      <c r="K999" s="32"/>
      <c r="L999" s="32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30"/>
      <c r="F1000" s="5"/>
      <c r="G1000" s="31"/>
      <c r="H1000" s="32"/>
      <c r="I1000" s="32"/>
      <c r="J1000" s="32"/>
      <c r="K1000" s="32"/>
      <c r="L1000" s="32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$A$7:$N$764"/>
  <mergeCells count="5">
    <mergeCell ref="A1:L4"/>
    <mergeCell ref="A5:C5"/>
    <mergeCell ref="A6:E6"/>
    <mergeCell ref="A763:F763"/>
    <mergeCell ref="A764:L76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3.0" topLeftCell="G4" activePane="bottomRight" state="frozen"/>
      <selection activeCell="G1" sqref="G1" pane="topRight"/>
      <selection activeCell="A4" sqref="A4" pane="bottomLeft"/>
      <selection activeCell="G4" sqref="G4" pane="bottomRight"/>
    </sheetView>
  </sheetViews>
  <sheetFormatPr customHeight="1" defaultColWidth="14.43" defaultRowHeight="15.0"/>
  <cols>
    <col customWidth="1" min="1" max="1" width="6.71"/>
    <col customWidth="1" hidden="1" min="2" max="2" width="4.71"/>
    <col customWidth="1" hidden="1" min="3" max="3" width="12.71"/>
    <col customWidth="1" min="4" max="4" width="11.0"/>
    <col customWidth="1" min="5" max="5" width="8.71"/>
    <col customWidth="1" min="6" max="6" width="12.71"/>
    <col customWidth="1" min="7" max="7" width="17.86"/>
    <col customWidth="1" hidden="1" min="8" max="8" width="16.86"/>
    <col customWidth="1" hidden="1" min="9" max="9" width="6.71"/>
    <col customWidth="1" hidden="1" min="10" max="10" width="18.29"/>
    <col customWidth="1" hidden="1" min="11" max="12" width="17.29"/>
    <col customWidth="1" min="13" max="14" width="16.29"/>
    <col customWidth="1" hidden="1" min="15" max="15" width="17.29"/>
    <col customWidth="1" hidden="1" min="16" max="16" width="14.71"/>
    <col customWidth="1" min="17" max="18" width="19.29"/>
    <col customWidth="1" min="19" max="19" width="18.43"/>
    <col customWidth="1" min="20" max="20" width="19.29"/>
    <col customWidth="1" min="21" max="27" width="11.43"/>
  </cols>
  <sheetData>
    <row r="1" ht="27.0" customHeight="1">
      <c r="A1" s="33" t="s">
        <v>0</v>
      </c>
      <c r="B1" s="34"/>
      <c r="C1" s="34"/>
      <c r="D1" s="34"/>
      <c r="E1" s="34"/>
      <c r="F1" s="34"/>
      <c r="G1" s="34"/>
      <c r="H1" s="35"/>
      <c r="I1" s="4"/>
      <c r="J1" s="4"/>
      <c r="K1" s="5"/>
      <c r="L1" s="5"/>
      <c r="M1" s="32" t="str">
        <f>+N1-N3</f>
        <v>#REF!</v>
      </c>
      <c r="N1" s="36">
        <v>3.7246403949999986E9</v>
      </c>
      <c r="O1" s="5"/>
      <c r="P1" s="5"/>
      <c r="Q1" s="32" t="str">
        <f>+R1-R3</f>
        <v>#REF!</v>
      </c>
      <c r="R1" s="36">
        <v>1.3063226756E10</v>
      </c>
      <c r="S1" s="5"/>
      <c r="T1" s="5"/>
      <c r="U1" s="5"/>
      <c r="V1" s="5"/>
      <c r="W1" s="5"/>
      <c r="X1" s="5"/>
      <c r="Y1" s="5"/>
      <c r="Z1" s="5"/>
      <c r="AA1" s="5"/>
    </row>
    <row r="2" ht="75.75" customHeight="1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8" t="s">
        <v>8</v>
      </c>
      <c r="G2" s="19" t="s">
        <v>10</v>
      </c>
      <c r="H2" s="19" t="s">
        <v>305</v>
      </c>
      <c r="I2" s="37" t="s">
        <v>306</v>
      </c>
      <c r="J2" s="38" t="s">
        <v>307</v>
      </c>
      <c r="K2" s="38" t="s">
        <v>308</v>
      </c>
      <c r="L2" s="38" t="s">
        <v>309</v>
      </c>
      <c r="M2" s="38" t="s">
        <v>310</v>
      </c>
      <c r="N2" s="39" t="s">
        <v>311</v>
      </c>
      <c r="O2" s="38" t="s">
        <v>312</v>
      </c>
      <c r="P2" s="40" t="s">
        <v>313</v>
      </c>
      <c r="Q2" s="41" t="s">
        <v>314</v>
      </c>
      <c r="R2" s="39" t="s">
        <v>315</v>
      </c>
      <c r="S2" s="42" t="s">
        <v>316</v>
      </c>
      <c r="T2" s="43" t="s">
        <v>317</v>
      </c>
      <c r="U2" s="44" t="s">
        <v>318</v>
      </c>
      <c r="V2" s="44" t="s">
        <v>319</v>
      </c>
      <c r="W2" s="44" t="s">
        <v>320</v>
      </c>
      <c r="X2" s="44" t="s">
        <v>321</v>
      </c>
      <c r="Y2" s="44" t="s">
        <v>322</v>
      </c>
      <c r="Z2" s="44" t="s">
        <v>323</v>
      </c>
      <c r="AA2" s="44" t="s">
        <v>324</v>
      </c>
    </row>
    <row r="3">
      <c r="A3" s="18"/>
      <c r="B3" s="18"/>
      <c r="C3" s="18"/>
      <c r="D3" s="18"/>
      <c r="E3" s="18"/>
      <c r="F3" s="18"/>
      <c r="G3" s="19">
        <f t="shared" ref="G3:I3" si="1">SUM(G4:G758)</f>
        <v>16787867149</v>
      </c>
      <c r="H3" s="19">
        <f t="shared" si="1"/>
        <v>1961204094</v>
      </c>
      <c r="I3" s="19">
        <f t="shared" si="1"/>
        <v>9</v>
      </c>
      <c r="J3" s="38"/>
      <c r="K3" s="38"/>
      <c r="L3" s="38"/>
      <c r="M3" s="19" t="str">
        <f t="shared" ref="M3:N3" si="2">SUM(M4:M758)</f>
        <v>#REF!</v>
      </c>
      <c r="N3" s="36" t="str">
        <f t="shared" si="2"/>
        <v>#REF!</v>
      </c>
      <c r="O3" s="38"/>
      <c r="P3" s="40"/>
      <c r="Q3" s="45" t="str">
        <f t="shared" ref="Q3:T3" si="3">SUM(Q4:Q758)</f>
        <v>#REF!</v>
      </c>
      <c r="R3" s="36" t="str">
        <f t="shared" si="3"/>
        <v>#REF!</v>
      </c>
      <c r="S3" s="45" t="str">
        <f t="shared" si="3"/>
        <v>#REF!</v>
      </c>
      <c r="T3" s="46" t="str">
        <f t="shared" si="3"/>
        <v>#REF!</v>
      </c>
      <c r="U3" s="46"/>
      <c r="V3" s="44"/>
      <c r="W3" s="44"/>
      <c r="X3" s="44"/>
      <c r="Y3" s="44"/>
      <c r="Z3" s="44"/>
      <c r="AA3" s="44"/>
    </row>
    <row r="4">
      <c r="A4" s="20" t="s">
        <v>15</v>
      </c>
      <c r="B4" s="20" t="str">
        <f t="shared" ref="B4:B758" si="4">MID(A4,1,2)</f>
        <v>05</v>
      </c>
      <c r="C4" s="21" t="s">
        <v>16</v>
      </c>
      <c r="D4" s="20" t="s">
        <v>17</v>
      </c>
      <c r="E4" s="20" t="s">
        <v>18</v>
      </c>
      <c r="F4" s="20" t="s">
        <v>19</v>
      </c>
      <c r="G4" s="23">
        <v>8.26442411696E9</v>
      </c>
      <c r="H4" s="24">
        <v>6.7523784807E8</v>
      </c>
      <c r="I4" s="47">
        <v>0.8890450131868067</v>
      </c>
      <c r="J4" s="47" t="str">
        <f t="shared" ref="J4:J758" si="5">+VLOOKUP(D4,'[1]ESFUERZO PROPIO 2015'!$D$10:$I$135,4,0)</f>
        <v>#REF!</v>
      </c>
      <c r="K4" s="47" t="str">
        <f t="shared" ref="K4:K758" si="6">+VLOOKUP(D4,'[1]ESFUERZO PROPIO 2015'!$D$10:$I$135,3,0)</f>
        <v>#REF!</v>
      </c>
      <c r="L4" s="47" t="str">
        <f t="shared" ref="L4:L759" si="7">+J4/11</f>
        <v>#REF!</v>
      </c>
      <c r="M4" s="47" t="str">
        <f t="shared" ref="M4:M15" si="8">+I4*L4</f>
        <v>#REF!</v>
      </c>
      <c r="N4" s="47" t="str">
        <f t="shared" ref="N4:N758" si="9">+IF(G4-R4&lt;1,0,G4-R4)</f>
        <v>#REF!</v>
      </c>
      <c r="O4" s="47" t="str">
        <f t="shared" ref="O4:O758" si="10">+VLOOKUP(D4,'[1]ESFUERZO PROPIO 2015'!$D$10:$I$135,6,0)</f>
        <v>#REF!</v>
      </c>
      <c r="P4" s="47" t="str">
        <f t="shared" ref="P4:P758" si="11">+VLOOKUP(D4,'[1]ESFUERZO PROPIO 2015'!$D$10:$I$135,5,0)</f>
        <v>#REF!</v>
      </c>
      <c r="Q4" s="47" t="str">
        <f t="shared" ref="Q4:Q5" si="12">+G4-M4</f>
        <v>#REF!</v>
      </c>
      <c r="R4" s="47" t="str">
        <f t="shared" ref="R4:R759" si="13">+ROUND(Q4,0)</f>
        <v>#REF!</v>
      </c>
      <c r="S4" s="47" t="str">
        <f t="shared" ref="S4:S759" si="14">+N4+R4</f>
        <v>#REF!</v>
      </c>
      <c r="T4" s="47" t="str">
        <f t="shared" ref="T4:T759" si="15">+R4</f>
        <v>#REF!</v>
      </c>
      <c r="U4" s="48"/>
      <c r="V4" s="21"/>
      <c r="W4" s="21"/>
      <c r="X4" s="21"/>
      <c r="Y4" s="21"/>
      <c r="Z4" s="21"/>
      <c r="AA4" s="21"/>
    </row>
    <row r="5">
      <c r="A5" s="20" t="s">
        <v>15</v>
      </c>
      <c r="B5" s="20" t="str">
        <f t="shared" si="4"/>
        <v>05</v>
      </c>
      <c r="C5" s="21" t="s">
        <v>16</v>
      </c>
      <c r="D5" s="20" t="s">
        <v>17</v>
      </c>
      <c r="E5" s="20" t="s">
        <v>20</v>
      </c>
      <c r="F5" s="20" t="s">
        <v>21</v>
      </c>
      <c r="G5" s="23">
        <v>2.191313567E7</v>
      </c>
      <c r="H5" s="24">
        <v>1790394.39</v>
      </c>
      <c r="I5" s="47">
        <v>0.002357304479415517</v>
      </c>
      <c r="J5" s="47" t="str">
        <f t="shared" si="5"/>
        <v>#REF!</v>
      </c>
      <c r="K5" s="47" t="str">
        <f t="shared" si="6"/>
        <v>#REF!</v>
      </c>
      <c r="L5" s="47" t="str">
        <f t="shared" si="7"/>
        <v>#REF!</v>
      </c>
      <c r="M5" s="47" t="str">
        <f t="shared" si="8"/>
        <v>#REF!</v>
      </c>
      <c r="N5" s="47" t="str">
        <f t="shared" si="9"/>
        <v>#REF!</v>
      </c>
      <c r="O5" s="47" t="str">
        <f t="shared" si="10"/>
        <v>#REF!</v>
      </c>
      <c r="P5" s="47" t="str">
        <f t="shared" si="11"/>
        <v>#REF!</v>
      </c>
      <c r="Q5" s="47" t="str">
        <f t="shared" si="12"/>
        <v>#REF!</v>
      </c>
      <c r="R5" s="47" t="str">
        <f t="shared" si="13"/>
        <v>#REF!</v>
      </c>
      <c r="S5" s="47" t="str">
        <f t="shared" si="14"/>
        <v>#REF!</v>
      </c>
      <c r="T5" s="47" t="str">
        <f t="shared" si="15"/>
        <v>#REF!</v>
      </c>
      <c r="U5" s="48"/>
      <c r="V5" s="21"/>
      <c r="W5" s="21"/>
      <c r="X5" s="21"/>
      <c r="Y5" s="21"/>
      <c r="Z5" s="21"/>
      <c r="AA5" s="21"/>
    </row>
    <row r="6">
      <c r="A6" s="20" t="s">
        <v>15</v>
      </c>
      <c r="B6" s="20" t="str">
        <f t="shared" si="4"/>
        <v>05</v>
      </c>
      <c r="C6" s="21" t="s">
        <v>16</v>
      </c>
      <c r="D6" s="20" t="s">
        <v>17</v>
      </c>
      <c r="E6" s="20" t="s">
        <v>22</v>
      </c>
      <c r="F6" s="20" t="s">
        <v>23</v>
      </c>
      <c r="G6" s="23">
        <v>2.104725657E8</v>
      </c>
      <c r="H6" s="24">
        <v>1.719648463E7</v>
      </c>
      <c r="I6" s="47">
        <v>0.022641575783146996</v>
      </c>
      <c r="J6" s="47" t="str">
        <f t="shared" si="5"/>
        <v>#REF!</v>
      </c>
      <c r="K6" s="47" t="str">
        <f t="shared" si="6"/>
        <v>#REF!</v>
      </c>
      <c r="L6" s="47" t="str">
        <f t="shared" si="7"/>
        <v>#REF!</v>
      </c>
      <c r="M6" s="47" t="str">
        <f t="shared" si="8"/>
        <v>#REF!</v>
      </c>
      <c r="N6" s="47">
        <f t="shared" si="9"/>
        <v>81270906.7</v>
      </c>
      <c r="O6" s="47" t="str">
        <f t="shared" si="10"/>
        <v>#REF!</v>
      </c>
      <c r="P6" s="47" t="str">
        <f t="shared" si="11"/>
        <v>#REF!</v>
      </c>
      <c r="Q6" s="47">
        <v>1.2920165873512039E8</v>
      </c>
      <c r="R6" s="47">
        <f t="shared" si="13"/>
        <v>129201659</v>
      </c>
      <c r="S6" s="47">
        <f t="shared" si="14"/>
        <v>210472565.7</v>
      </c>
      <c r="T6" s="47">
        <f t="shared" si="15"/>
        <v>129201659</v>
      </c>
      <c r="U6" s="48"/>
      <c r="V6" s="21"/>
      <c r="W6" s="21"/>
      <c r="X6" s="21"/>
      <c r="Y6" s="21"/>
      <c r="Z6" s="21"/>
      <c r="AA6" s="21"/>
    </row>
    <row r="7">
      <c r="A7" s="20" t="s">
        <v>15</v>
      </c>
      <c r="B7" s="20" t="str">
        <f t="shared" si="4"/>
        <v>05</v>
      </c>
      <c r="C7" s="21" t="s">
        <v>16</v>
      </c>
      <c r="D7" s="20" t="s">
        <v>17</v>
      </c>
      <c r="E7" s="20" t="s">
        <v>24</v>
      </c>
      <c r="F7" s="20" t="s">
        <v>25</v>
      </c>
      <c r="G7" s="23">
        <v>110192.63</v>
      </c>
      <c r="H7" s="24">
        <v>9003.2</v>
      </c>
      <c r="I7" s="47">
        <v>1.185396668963245E-5</v>
      </c>
      <c r="J7" s="47" t="str">
        <f t="shared" si="5"/>
        <v>#REF!</v>
      </c>
      <c r="K7" s="47" t="str">
        <f t="shared" si="6"/>
        <v>#REF!</v>
      </c>
      <c r="L7" s="47" t="str">
        <f t="shared" si="7"/>
        <v>#REF!</v>
      </c>
      <c r="M7" s="47" t="str">
        <f t="shared" si="8"/>
        <v>#REF!</v>
      </c>
      <c r="N7" s="47">
        <f t="shared" si="9"/>
        <v>110192.63</v>
      </c>
      <c r="O7" s="47" t="str">
        <f t="shared" si="10"/>
        <v>#REF!</v>
      </c>
      <c r="P7" s="47" t="str">
        <f t="shared" si="11"/>
        <v>#REF!</v>
      </c>
      <c r="Q7" s="49">
        <v>0.0</v>
      </c>
      <c r="R7" s="47">
        <f t="shared" si="13"/>
        <v>0</v>
      </c>
      <c r="S7" s="47">
        <f t="shared" si="14"/>
        <v>110192.63</v>
      </c>
      <c r="T7" s="47">
        <f t="shared" si="15"/>
        <v>0</v>
      </c>
      <c r="U7" s="48"/>
      <c r="V7" s="21"/>
      <c r="W7" s="21"/>
      <c r="X7" s="21"/>
      <c r="Y7" s="21"/>
      <c r="Z7" s="21"/>
      <c r="AA7" s="21"/>
    </row>
    <row r="8">
      <c r="A8" s="20" t="s">
        <v>15</v>
      </c>
      <c r="B8" s="20" t="str">
        <f t="shared" si="4"/>
        <v>05</v>
      </c>
      <c r="C8" s="21" t="s">
        <v>16</v>
      </c>
      <c r="D8" s="20" t="s">
        <v>17</v>
      </c>
      <c r="E8" s="20" t="s">
        <v>26</v>
      </c>
      <c r="F8" s="20" t="s">
        <v>27</v>
      </c>
      <c r="G8" s="23">
        <v>2648379.8</v>
      </c>
      <c r="H8" s="24">
        <v>216383.65</v>
      </c>
      <c r="I8" s="47">
        <v>2.848993252152657E-4</v>
      </c>
      <c r="J8" s="47" t="str">
        <f t="shared" si="5"/>
        <v>#REF!</v>
      </c>
      <c r="K8" s="47" t="str">
        <f t="shared" si="6"/>
        <v>#REF!</v>
      </c>
      <c r="L8" s="47" t="str">
        <f t="shared" si="7"/>
        <v>#REF!</v>
      </c>
      <c r="M8" s="47" t="str">
        <f t="shared" si="8"/>
        <v>#REF!</v>
      </c>
      <c r="N8" s="47" t="str">
        <f t="shared" si="9"/>
        <v>#REF!</v>
      </c>
      <c r="O8" s="47" t="str">
        <f t="shared" si="10"/>
        <v>#REF!</v>
      </c>
      <c r="P8" s="47" t="str">
        <f t="shared" si="11"/>
        <v>#REF!</v>
      </c>
      <c r="Q8" s="47" t="str">
        <f t="shared" ref="Q8:Q10" si="16">+G8-M8</f>
        <v>#REF!</v>
      </c>
      <c r="R8" s="47" t="str">
        <f t="shared" si="13"/>
        <v>#REF!</v>
      </c>
      <c r="S8" s="47" t="str">
        <f t="shared" si="14"/>
        <v>#REF!</v>
      </c>
      <c r="T8" s="47" t="str">
        <f t="shared" si="15"/>
        <v>#REF!</v>
      </c>
      <c r="U8" s="48"/>
      <c r="V8" s="21"/>
      <c r="W8" s="21"/>
      <c r="X8" s="21"/>
      <c r="Y8" s="21"/>
      <c r="Z8" s="21"/>
      <c r="AA8" s="21"/>
    </row>
    <row r="9">
      <c r="A9" s="20" t="s">
        <v>15</v>
      </c>
      <c r="B9" s="20" t="str">
        <f t="shared" si="4"/>
        <v>05</v>
      </c>
      <c r="C9" s="21" t="s">
        <v>16</v>
      </c>
      <c r="D9" s="20" t="s">
        <v>17</v>
      </c>
      <c r="E9" s="20" t="s">
        <v>28</v>
      </c>
      <c r="F9" s="20" t="s">
        <v>29</v>
      </c>
      <c r="G9" s="23">
        <v>4.7126376145E8</v>
      </c>
      <c r="H9" s="24">
        <v>3.850421078E7</v>
      </c>
      <c r="I9" s="47">
        <v>0.05069617569032696</v>
      </c>
      <c r="J9" s="47" t="str">
        <f t="shared" si="5"/>
        <v>#REF!</v>
      </c>
      <c r="K9" s="47" t="str">
        <f t="shared" si="6"/>
        <v>#REF!</v>
      </c>
      <c r="L9" s="47" t="str">
        <f t="shared" si="7"/>
        <v>#REF!</v>
      </c>
      <c r="M9" s="47" t="str">
        <f t="shared" si="8"/>
        <v>#REF!</v>
      </c>
      <c r="N9" s="47" t="str">
        <f t="shared" si="9"/>
        <v>#REF!</v>
      </c>
      <c r="O9" s="47" t="str">
        <f t="shared" si="10"/>
        <v>#REF!</v>
      </c>
      <c r="P9" s="47" t="str">
        <f t="shared" si="11"/>
        <v>#REF!</v>
      </c>
      <c r="Q9" s="47" t="str">
        <f t="shared" si="16"/>
        <v>#REF!</v>
      </c>
      <c r="R9" s="47" t="str">
        <f t="shared" si="13"/>
        <v>#REF!</v>
      </c>
      <c r="S9" s="47" t="str">
        <f t="shared" si="14"/>
        <v>#REF!</v>
      </c>
      <c r="T9" s="47" t="str">
        <f t="shared" si="15"/>
        <v>#REF!</v>
      </c>
      <c r="U9" s="48"/>
      <c r="V9" s="21"/>
      <c r="W9" s="21"/>
      <c r="X9" s="21"/>
      <c r="Y9" s="21"/>
      <c r="Z9" s="21"/>
      <c r="AA9" s="21"/>
    </row>
    <row r="10">
      <c r="A10" s="20" t="s">
        <v>15</v>
      </c>
      <c r="B10" s="20" t="str">
        <f t="shared" si="4"/>
        <v>05</v>
      </c>
      <c r="C10" s="21" t="s">
        <v>16</v>
      </c>
      <c r="D10" s="20" t="s">
        <v>17</v>
      </c>
      <c r="E10" s="20" t="s">
        <v>30</v>
      </c>
      <c r="F10" s="20" t="s">
        <v>31</v>
      </c>
      <c r="G10" s="23">
        <v>1.2401577895E8</v>
      </c>
      <c r="H10" s="24">
        <v>1.013260531E7</v>
      </c>
      <c r="I10" s="47">
        <v>0.013340991250160026</v>
      </c>
      <c r="J10" s="47" t="str">
        <f t="shared" si="5"/>
        <v>#REF!</v>
      </c>
      <c r="K10" s="47" t="str">
        <f t="shared" si="6"/>
        <v>#REF!</v>
      </c>
      <c r="L10" s="47" t="str">
        <f t="shared" si="7"/>
        <v>#REF!</v>
      </c>
      <c r="M10" s="47" t="str">
        <f t="shared" si="8"/>
        <v>#REF!</v>
      </c>
      <c r="N10" s="47" t="str">
        <f t="shared" si="9"/>
        <v>#REF!</v>
      </c>
      <c r="O10" s="47" t="str">
        <f t="shared" si="10"/>
        <v>#REF!</v>
      </c>
      <c r="P10" s="47" t="str">
        <f t="shared" si="11"/>
        <v>#REF!</v>
      </c>
      <c r="Q10" s="47" t="str">
        <f t="shared" si="16"/>
        <v>#REF!</v>
      </c>
      <c r="R10" s="47" t="str">
        <f t="shared" si="13"/>
        <v>#REF!</v>
      </c>
      <c r="S10" s="47" t="str">
        <f t="shared" si="14"/>
        <v>#REF!</v>
      </c>
      <c r="T10" s="47" t="str">
        <f t="shared" si="15"/>
        <v>#REF!</v>
      </c>
      <c r="U10" s="48"/>
      <c r="V10" s="21"/>
      <c r="W10" s="21"/>
      <c r="X10" s="21"/>
      <c r="Y10" s="21"/>
      <c r="Z10" s="21"/>
      <c r="AA10" s="21"/>
    </row>
    <row r="11">
      <c r="A11" s="20" t="s">
        <v>15</v>
      </c>
      <c r="B11" s="20" t="str">
        <f t="shared" si="4"/>
        <v>05</v>
      </c>
      <c r="C11" s="21" t="s">
        <v>16</v>
      </c>
      <c r="D11" s="20" t="s">
        <v>17</v>
      </c>
      <c r="E11" s="20" t="s">
        <v>32</v>
      </c>
      <c r="F11" s="20" t="s">
        <v>33</v>
      </c>
      <c r="G11" s="23">
        <v>5.683795015E7</v>
      </c>
      <c r="H11" s="24">
        <v>4643897.09</v>
      </c>
      <c r="I11" s="47">
        <v>0.006114339659422682</v>
      </c>
      <c r="J11" s="47" t="str">
        <f t="shared" si="5"/>
        <v>#REF!</v>
      </c>
      <c r="K11" s="47" t="str">
        <f t="shared" si="6"/>
        <v>#REF!</v>
      </c>
      <c r="L11" s="47" t="str">
        <f t="shared" si="7"/>
        <v>#REF!</v>
      </c>
      <c r="M11" s="47" t="str">
        <f t="shared" si="8"/>
        <v>#REF!</v>
      </c>
      <c r="N11" s="47">
        <f t="shared" si="9"/>
        <v>21872059.15</v>
      </c>
      <c r="O11" s="47" t="str">
        <f t="shared" si="10"/>
        <v>#REF!</v>
      </c>
      <c r="P11" s="47" t="str">
        <f t="shared" si="11"/>
        <v>#REF!</v>
      </c>
      <c r="Q11" s="47">
        <v>3.496589138133113E7</v>
      </c>
      <c r="R11" s="47">
        <f t="shared" si="13"/>
        <v>34965891</v>
      </c>
      <c r="S11" s="47">
        <f t="shared" si="14"/>
        <v>56837950.15</v>
      </c>
      <c r="T11" s="47">
        <f t="shared" si="15"/>
        <v>34965891</v>
      </c>
      <c r="U11" s="48"/>
      <c r="V11" s="21"/>
      <c r="W11" s="21"/>
      <c r="X11" s="21"/>
      <c r="Y11" s="21"/>
      <c r="Z11" s="21"/>
      <c r="AA11" s="21"/>
    </row>
    <row r="12">
      <c r="A12" s="20" t="s">
        <v>15</v>
      </c>
      <c r="B12" s="20" t="str">
        <f t="shared" si="4"/>
        <v>05</v>
      </c>
      <c r="C12" s="21" t="s">
        <v>16</v>
      </c>
      <c r="D12" s="20" t="s">
        <v>17</v>
      </c>
      <c r="E12" s="20" t="s">
        <v>34</v>
      </c>
      <c r="F12" s="20" t="s">
        <v>35</v>
      </c>
      <c r="G12" s="23">
        <v>152137.49</v>
      </c>
      <c r="H12" s="24">
        <v>12430.27</v>
      </c>
      <c r="I12" s="47">
        <v>1.6366182917172317E-5</v>
      </c>
      <c r="J12" s="47" t="str">
        <f t="shared" si="5"/>
        <v>#REF!</v>
      </c>
      <c r="K12" s="47" t="str">
        <f t="shared" si="6"/>
        <v>#REF!</v>
      </c>
      <c r="L12" s="47" t="str">
        <f t="shared" si="7"/>
        <v>#REF!</v>
      </c>
      <c r="M12" s="47" t="str">
        <f t="shared" si="8"/>
        <v>#REF!</v>
      </c>
      <c r="N12" s="47">
        <f t="shared" si="9"/>
        <v>152137.49</v>
      </c>
      <c r="O12" s="47" t="str">
        <f t="shared" si="10"/>
        <v>#REF!</v>
      </c>
      <c r="P12" s="47" t="str">
        <f t="shared" si="11"/>
        <v>#REF!</v>
      </c>
      <c r="Q12" s="49">
        <v>0.0</v>
      </c>
      <c r="R12" s="47">
        <f t="shared" si="13"/>
        <v>0</v>
      </c>
      <c r="S12" s="47">
        <f t="shared" si="14"/>
        <v>152137.49</v>
      </c>
      <c r="T12" s="47">
        <f t="shared" si="15"/>
        <v>0</v>
      </c>
      <c r="U12" s="48"/>
      <c r="V12" s="21"/>
      <c r="W12" s="21"/>
      <c r="X12" s="21"/>
      <c r="Y12" s="21"/>
      <c r="Z12" s="21"/>
      <c r="AA12" s="21"/>
    </row>
    <row r="13">
      <c r="A13" s="20" t="s">
        <v>15</v>
      </c>
      <c r="B13" s="20" t="str">
        <f t="shared" si="4"/>
        <v>05</v>
      </c>
      <c r="C13" s="21" t="s">
        <v>16</v>
      </c>
      <c r="D13" s="20" t="s">
        <v>17</v>
      </c>
      <c r="E13" s="20" t="s">
        <v>36</v>
      </c>
      <c r="F13" s="20" t="s">
        <v>37</v>
      </c>
      <c r="G13" s="23">
        <v>3281159.93</v>
      </c>
      <c r="H13" s="24">
        <v>268084.42</v>
      </c>
      <c r="I13" s="47">
        <v>3.5297061621613663E-4</v>
      </c>
      <c r="J13" s="47" t="str">
        <f t="shared" si="5"/>
        <v>#REF!</v>
      </c>
      <c r="K13" s="47" t="str">
        <f t="shared" si="6"/>
        <v>#REF!</v>
      </c>
      <c r="L13" s="47" t="str">
        <f t="shared" si="7"/>
        <v>#REF!</v>
      </c>
      <c r="M13" s="47" t="str">
        <f t="shared" si="8"/>
        <v>#REF!</v>
      </c>
      <c r="N13" s="47" t="str">
        <f t="shared" si="9"/>
        <v>#REF!</v>
      </c>
      <c r="O13" s="47" t="str">
        <f t="shared" si="10"/>
        <v>#REF!</v>
      </c>
      <c r="P13" s="47" t="str">
        <f t="shared" si="11"/>
        <v>#REF!</v>
      </c>
      <c r="Q13" s="47" t="str">
        <f t="shared" ref="Q13:Q82" si="17">+G13-M13</f>
        <v>#REF!</v>
      </c>
      <c r="R13" s="47" t="str">
        <f t="shared" si="13"/>
        <v>#REF!</v>
      </c>
      <c r="S13" s="47" t="str">
        <f t="shared" si="14"/>
        <v>#REF!</v>
      </c>
      <c r="T13" s="47" t="str">
        <f t="shared" si="15"/>
        <v>#REF!</v>
      </c>
      <c r="U13" s="48"/>
      <c r="V13" s="21"/>
      <c r="W13" s="21"/>
      <c r="X13" s="21"/>
      <c r="Y13" s="21"/>
      <c r="Z13" s="21"/>
      <c r="AA13" s="21"/>
    </row>
    <row r="14">
      <c r="A14" s="20" t="s">
        <v>15</v>
      </c>
      <c r="B14" s="20" t="str">
        <f t="shared" si="4"/>
        <v>05</v>
      </c>
      <c r="C14" s="21" t="s">
        <v>16</v>
      </c>
      <c r="D14" s="20" t="s">
        <v>17</v>
      </c>
      <c r="E14" s="20" t="s">
        <v>38</v>
      </c>
      <c r="F14" s="20" t="s">
        <v>39</v>
      </c>
      <c r="G14" s="23">
        <v>4.561682052E7</v>
      </c>
      <c r="H14" s="24">
        <v>3727084.1</v>
      </c>
      <c r="I14" s="47">
        <v>0.004907227197781031</v>
      </c>
      <c r="J14" s="47" t="str">
        <f t="shared" si="5"/>
        <v>#REF!</v>
      </c>
      <c r="K14" s="47" t="str">
        <f t="shared" si="6"/>
        <v>#REF!</v>
      </c>
      <c r="L14" s="47" t="str">
        <f t="shared" si="7"/>
        <v>#REF!</v>
      </c>
      <c r="M14" s="47" t="str">
        <f t="shared" si="8"/>
        <v>#REF!</v>
      </c>
      <c r="N14" s="47" t="str">
        <f t="shared" si="9"/>
        <v>#REF!</v>
      </c>
      <c r="O14" s="47" t="str">
        <f t="shared" si="10"/>
        <v>#REF!</v>
      </c>
      <c r="P14" s="47" t="str">
        <f t="shared" si="11"/>
        <v>#REF!</v>
      </c>
      <c r="Q14" s="47" t="str">
        <f t="shared" si="17"/>
        <v>#REF!</v>
      </c>
      <c r="R14" s="47" t="str">
        <f t="shared" si="13"/>
        <v>#REF!</v>
      </c>
      <c r="S14" s="47" t="str">
        <f t="shared" si="14"/>
        <v>#REF!</v>
      </c>
      <c r="T14" s="47" t="str">
        <f t="shared" si="15"/>
        <v>#REF!</v>
      </c>
      <c r="U14" s="48"/>
      <c r="V14" s="21"/>
      <c r="W14" s="21"/>
      <c r="X14" s="21"/>
      <c r="Y14" s="21"/>
      <c r="Z14" s="21"/>
      <c r="AA14" s="21"/>
    </row>
    <row r="15">
      <c r="A15" s="20" t="s">
        <v>15</v>
      </c>
      <c r="B15" s="20" t="str">
        <f t="shared" si="4"/>
        <v>05</v>
      </c>
      <c r="C15" s="21" t="s">
        <v>16</v>
      </c>
      <c r="D15" s="20" t="s">
        <v>17</v>
      </c>
      <c r="E15" s="20" t="s">
        <v>40</v>
      </c>
      <c r="F15" s="20" t="s">
        <v>41</v>
      </c>
      <c r="G15" s="23">
        <v>9.510841175E7</v>
      </c>
      <c r="H15" s="24">
        <v>7770753.09</v>
      </c>
      <c r="I15" s="47">
        <v>0.010231282661901686</v>
      </c>
      <c r="J15" s="47" t="str">
        <f t="shared" si="5"/>
        <v>#REF!</v>
      </c>
      <c r="K15" s="47" t="str">
        <f t="shared" si="6"/>
        <v>#REF!</v>
      </c>
      <c r="L15" s="47" t="str">
        <f t="shared" si="7"/>
        <v>#REF!</v>
      </c>
      <c r="M15" s="47" t="str">
        <f t="shared" si="8"/>
        <v>#REF!</v>
      </c>
      <c r="N15" s="47" t="str">
        <f t="shared" si="9"/>
        <v>#REF!</v>
      </c>
      <c r="O15" s="47" t="str">
        <f t="shared" si="10"/>
        <v>#REF!</v>
      </c>
      <c r="P15" s="47" t="str">
        <f t="shared" si="11"/>
        <v>#REF!</v>
      </c>
      <c r="Q15" s="47" t="str">
        <f t="shared" si="17"/>
        <v>#REF!</v>
      </c>
      <c r="R15" s="47" t="str">
        <f t="shared" si="13"/>
        <v>#REF!</v>
      </c>
      <c r="S15" s="47" t="str">
        <f t="shared" si="14"/>
        <v>#REF!</v>
      </c>
      <c r="T15" s="47" t="str">
        <f t="shared" si="15"/>
        <v>#REF!</v>
      </c>
      <c r="U15" s="48"/>
      <c r="V15" s="21"/>
      <c r="W15" s="21"/>
      <c r="X15" s="21"/>
      <c r="Y15" s="21"/>
      <c r="Z15" s="21"/>
      <c r="AA15" s="21"/>
    </row>
    <row r="16">
      <c r="A16" s="20" t="s">
        <v>42</v>
      </c>
      <c r="B16" s="20" t="str">
        <f t="shared" si="4"/>
        <v>05</v>
      </c>
      <c r="C16" s="21" t="s">
        <v>16</v>
      </c>
      <c r="D16" s="20" t="s">
        <v>43</v>
      </c>
      <c r="E16" s="20" t="s">
        <v>18</v>
      </c>
      <c r="F16" s="20" t="s">
        <v>19</v>
      </c>
      <c r="G16" s="23">
        <v>7.10258258E7</v>
      </c>
      <c r="H16" s="24">
        <v>3280332.37</v>
      </c>
      <c r="I16" s="21"/>
      <c r="J16" s="47" t="str">
        <f t="shared" si="5"/>
        <v>#REF!</v>
      </c>
      <c r="K16" s="47" t="str">
        <f t="shared" si="6"/>
        <v>#REF!</v>
      </c>
      <c r="L16" s="47" t="str">
        <f t="shared" si="7"/>
        <v>#REF!</v>
      </c>
      <c r="M16" s="21"/>
      <c r="N16" s="47">
        <f t="shared" si="9"/>
        <v>0</v>
      </c>
      <c r="O16" s="47" t="str">
        <f t="shared" si="10"/>
        <v>#REF!</v>
      </c>
      <c r="P16" s="47" t="str">
        <f t="shared" si="11"/>
        <v>#REF!</v>
      </c>
      <c r="Q16" s="47">
        <f t="shared" si="17"/>
        <v>71025825.8</v>
      </c>
      <c r="R16" s="47">
        <f t="shared" si="13"/>
        <v>71025826</v>
      </c>
      <c r="S16" s="47">
        <f t="shared" si="14"/>
        <v>71025826</v>
      </c>
      <c r="T16" s="47">
        <f t="shared" si="15"/>
        <v>71025826</v>
      </c>
      <c r="U16" s="48"/>
      <c r="V16" s="21"/>
      <c r="W16" s="21"/>
      <c r="X16" s="21"/>
      <c r="Y16" s="21"/>
      <c r="Z16" s="21"/>
      <c r="AA16" s="21"/>
    </row>
    <row r="17">
      <c r="A17" s="20" t="s">
        <v>42</v>
      </c>
      <c r="B17" s="20" t="str">
        <f t="shared" si="4"/>
        <v>05</v>
      </c>
      <c r="C17" s="21" t="s">
        <v>16</v>
      </c>
      <c r="D17" s="20" t="s">
        <v>43</v>
      </c>
      <c r="E17" s="20" t="s">
        <v>44</v>
      </c>
      <c r="F17" s="20" t="s">
        <v>45</v>
      </c>
      <c r="G17" s="23">
        <v>679143.16</v>
      </c>
      <c r="H17" s="24">
        <v>31366.27</v>
      </c>
      <c r="I17" s="21"/>
      <c r="J17" s="47" t="str">
        <f t="shared" si="5"/>
        <v>#REF!</v>
      </c>
      <c r="K17" s="47" t="str">
        <f t="shared" si="6"/>
        <v>#REF!</v>
      </c>
      <c r="L17" s="47" t="str">
        <f t="shared" si="7"/>
        <v>#REF!</v>
      </c>
      <c r="M17" s="21"/>
      <c r="N17" s="47">
        <f t="shared" si="9"/>
        <v>0</v>
      </c>
      <c r="O17" s="47" t="str">
        <f t="shared" si="10"/>
        <v>#REF!</v>
      </c>
      <c r="P17" s="47" t="str">
        <f t="shared" si="11"/>
        <v>#REF!</v>
      </c>
      <c r="Q17" s="47">
        <f t="shared" si="17"/>
        <v>679143.16</v>
      </c>
      <c r="R17" s="47">
        <f t="shared" si="13"/>
        <v>679143</v>
      </c>
      <c r="S17" s="47">
        <f t="shared" si="14"/>
        <v>679143</v>
      </c>
      <c r="T17" s="47">
        <f t="shared" si="15"/>
        <v>679143</v>
      </c>
      <c r="U17" s="48"/>
      <c r="V17" s="21"/>
      <c r="W17" s="21"/>
      <c r="X17" s="21"/>
      <c r="Y17" s="21"/>
      <c r="Z17" s="21"/>
      <c r="AA17" s="21"/>
    </row>
    <row r="18">
      <c r="A18" s="20" t="s">
        <v>42</v>
      </c>
      <c r="B18" s="20" t="str">
        <f t="shared" si="4"/>
        <v>05</v>
      </c>
      <c r="C18" s="21" t="s">
        <v>16</v>
      </c>
      <c r="D18" s="20" t="s">
        <v>43</v>
      </c>
      <c r="E18" s="20" t="s">
        <v>30</v>
      </c>
      <c r="F18" s="20" t="s">
        <v>31</v>
      </c>
      <c r="G18" s="23">
        <v>479181.89</v>
      </c>
      <c r="H18" s="24">
        <v>22131.05</v>
      </c>
      <c r="I18" s="21"/>
      <c r="J18" s="47" t="str">
        <f t="shared" si="5"/>
        <v>#REF!</v>
      </c>
      <c r="K18" s="47" t="str">
        <f t="shared" si="6"/>
        <v>#REF!</v>
      </c>
      <c r="L18" s="47" t="str">
        <f t="shared" si="7"/>
        <v>#REF!</v>
      </c>
      <c r="M18" s="21"/>
      <c r="N18" s="47">
        <f t="shared" si="9"/>
        <v>0</v>
      </c>
      <c r="O18" s="47" t="str">
        <f t="shared" si="10"/>
        <v>#REF!</v>
      </c>
      <c r="P18" s="47" t="str">
        <f t="shared" si="11"/>
        <v>#REF!</v>
      </c>
      <c r="Q18" s="47">
        <f t="shared" si="17"/>
        <v>479181.89</v>
      </c>
      <c r="R18" s="47">
        <f t="shared" si="13"/>
        <v>479182</v>
      </c>
      <c r="S18" s="47">
        <f t="shared" si="14"/>
        <v>479182</v>
      </c>
      <c r="T18" s="47">
        <f t="shared" si="15"/>
        <v>479182</v>
      </c>
      <c r="U18" s="48"/>
      <c r="V18" s="21"/>
      <c r="W18" s="21"/>
      <c r="X18" s="21"/>
      <c r="Y18" s="21"/>
      <c r="Z18" s="21"/>
      <c r="AA18" s="21"/>
    </row>
    <row r="19">
      <c r="A19" s="20" t="s">
        <v>42</v>
      </c>
      <c r="B19" s="20" t="str">
        <f t="shared" si="4"/>
        <v>05</v>
      </c>
      <c r="C19" s="21" t="s">
        <v>16</v>
      </c>
      <c r="D19" s="20" t="s">
        <v>43</v>
      </c>
      <c r="E19" s="20" t="s">
        <v>32</v>
      </c>
      <c r="F19" s="20" t="s">
        <v>33</v>
      </c>
      <c r="G19" s="23">
        <v>445031.89</v>
      </c>
      <c r="H19" s="24">
        <v>20553.83</v>
      </c>
      <c r="I19" s="21"/>
      <c r="J19" s="47" t="str">
        <f t="shared" si="5"/>
        <v>#REF!</v>
      </c>
      <c r="K19" s="47" t="str">
        <f t="shared" si="6"/>
        <v>#REF!</v>
      </c>
      <c r="L19" s="47" t="str">
        <f t="shared" si="7"/>
        <v>#REF!</v>
      </c>
      <c r="M19" s="21"/>
      <c r="N19" s="47">
        <f t="shared" si="9"/>
        <v>0</v>
      </c>
      <c r="O19" s="47" t="str">
        <f t="shared" si="10"/>
        <v>#REF!</v>
      </c>
      <c r="P19" s="47" t="str">
        <f t="shared" si="11"/>
        <v>#REF!</v>
      </c>
      <c r="Q19" s="47">
        <f t="shared" si="17"/>
        <v>445031.89</v>
      </c>
      <c r="R19" s="47">
        <f t="shared" si="13"/>
        <v>445032</v>
      </c>
      <c r="S19" s="47">
        <f t="shared" si="14"/>
        <v>445032</v>
      </c>
      <c r="T19" s="47">
        <f t="shared" si="15"/>
        <v>445032</v>
      </c>
      <c r="U19" s="48"/>
      <c r="V19" s="21"/>
      <c r="W19" s="21"/>
      <c r="X19" s="21"/>
      <c r="Y19" s="21"/>
      <c r="Z19" s="21"/>
      <c r="AA19" s="21"/>
    </row>
    <row r="20">
      <c r="A20" s="20" t="s">
        <v>42</v>
      </c>
      <c r="B20" s="20" t="str">
        <f t="shared" si="4"/>
        <v>05</v>
      </c>
      <c r="C20" s="21" t="s">
        <v>16</v>
      </c>
      <c r="D20" s="20" t="s">
        <v>43</v>
      </c>
      <c r="E20" s="20" t="s">
        <v>40</v>
      </c>
      <c r="F20" s="20" t="s">
        <v>41</v>
      </c>
      <c r="G20" s="23">
        <v>136600.94</v>
      </c>
      <c r="H20" s="24">
        <v>6308.92</v>
      </c>
      <c r="I20" s="21"/>
      <c r="J20" s="47" t="str">
        <f t="shared" si="5"/>
        <v>#REF!</v>
      </c>
      <c r="K20" s="47" t="str">
        <f t="shared" si="6"/>
        <v>#REF!</v>
      </c>
      <c r="L20" s="47" t="str">
        <f t="shared" si="7"/>
        <v>#REF!</v>
      </c>
      <c r="M20" s="21"/>
      <c r="N20" s="47">
        <f t="shared" si="9"/>
        <v>0</v>
      </c>
      <c r="O20" s="47" t="str">
        <f t="shared" si="10"/>
        <v>#REF!</v>
      </c>
      <c r="P20" s="47" t="str">
        <f t="shared" si="11"/>
        <v>#REF!</v>
      </c>
      <c r="Q20" s="47">
        <f t="shared" si="17"/>
        <v>136600.94</v>
      </c>
      <c r="R20" s="47">
        <f t="shared" si="13"/>
        <v>136601</v>
      </c>
      <c r="S20" s="47">
        <f t="shared" si="14"/>
        <v>136601</v>
      </c>
      <c r="T20" s="47">
        <f t="shared" si="15"/>
        <v>136601</v>
      </c>
      <c r="U20" s="48"/>
      <c r="V20" s="21"/>
      <c r="W20" s="21"/>
      <c r="X20" s="21"/>
      <c r="Y20" s="21"/>
      <c r="Z20" s="21"/>
      <c r="AA20" s="21"/>
    </row>
    <row r="21" ht="15.75" customHeight="1">
      <c r="A21" s="20" t="s">
        <v>42</v>
      </c>
      <c r="B21" s="20" t="str">
        <f t="shared" si="4"/>
        <v>05</v>
      </c>
      <c r="C21" s="21" t="s">
        <v>16</v>
      </c>
      <c r="D21" s="20" t="s">
        <v>43</v>
      </c>
      <c r="E21" s="20" t="s">
        <v>46</v>
      </c>
      <c r="F21" s="20" t="s">
        <v>47</v>
      </c>
      <c r="G21" s="23">
        <v>2.514556532E7</v>
      </c>
      <c r="H21" s="24">
        <v>1161349.56</v>
      </c>
      <c r="I21" s="21"/>
      <c r="J21" s="47" t="str">
        <f t="shared" si="5"/>
        <v>#REF!</v>
      </c>
      <c r="K21" s="47" t="str">
        <f t="shared" si="6"/>
        <v>#REF!</v>
      </c>
      <c r="L21" s="47" t="str">
        <f t="shared" si="7"/>
        <v>#REF!</v>
      </c>
      <c r="M21" s="21"/>
      <c r="N21" s="47">
        <f t="shared" si="9"/>
        <v>0</v>
      </c>
      <c r="O21" s="47" t="str">
        <f t="shared" si="10"/>
        <v>#REF!</v>
      </c>
      <c r="P21" s="47" t="str">
        <f t="shared" si="11"/>
        <v>#REF!</v>
      </c>
      <c r="Q21" s="47">
        <f t="shared" si="17"/>
        <v>25145565.32</v>
      </c>
      <c r="R21" s="47">
        <f t="shared" si="13"/>
        <v>25145565</v>
      </c>
      <c r="S21" s="47">
        <f t="shared" si="14"/>
        <v>25145565</v>
      </c>
      <c r="T21" s="47">
        <f t="shared" si="15"/>
        <v>25145565</v>
      </c>
      <c r="U21" s="48"/>
      <c r="V21" s="21"/>
      <c r="W21" s="21"/>
      <c r="X21" s="21"/>
      <c r="Y21" s="21"/>
      <c r="Z21" s="21"/>
      <c r="AA21" s="21"/>
    </row>
    <row r="22" ht="15.75" customHeight="1">
      <c r="A22" s="20" t="s">
        <v>48</v>
      </c>
      <c r="B22" s="20" t="str">
        <f t="shared" si="4"/>
        <v>05</v>
      </c>
      <c r="C22" s="21" t="s">
        <v>16</v>
      </c>
      <c r="D22" s="20" t="s">
        <v>49</v>
      </c>
      <c r="E22" s="20" t="s">
        <v>18</v>
      </c>
      <c r="F22" s="20" t="s">
        <v>19</v>
      </c>
      <c r="G22" s="23">
        <v>256580.14</v>
      </c>
      <c r="H22" s="24">
        <v>292820.67</v>
      </c>
      <c r="I22" s="21"/>
      <c r="J22" s="47" t="str">
        <f t="shared" si="5"/>
        <v>#REF!</v>
      </c>
      <c r="K22" s="47" t="str">
        <f t="shared" si="6"/>
        <v>#REF!</v>
      </c>
      <c r="L22" s="47" t="str">
        <f t="shared" si="7"/>
        <v>#REF!</v>
      </c>
      <c r="M22" s="21"/>
      <c r="N22" s="47">
        <f t="shared" si="9"/>
        <v>0</v>
      </c>
      <c r="O22" s="47" t="str">
        <f t="shared" si="10"/>
        <v>#REF!</v>
      </c>
      <c r="P22" s="47" t="str">
        <f t="shared" si="11"/>
        <v>#REF!</v>
      </c>
      <c r="Q22" s="47">
        <f t="shared" si="17"/>
        <v>256580.14</v>
      </c>
      <c r="R22" s="47">
        <f t="shared" si="13"/>
        <v>256580</v>
      </c>
      <c r="S22" s="47">
        <f t="shared" si="14"/>
        <v>256580</v>
      </c>
      <c r="T22" s="47">
        <f t="shared" si="15"/>
        <v>256580</v>
      </c>
      <c r="U22" s="48"/>
      <c r="V22" s="21"/>
      <c r="W22" s="21"/>
      <c r="X22" s="21"/>
      <c r="Y22" s="21"/>
      <c r="Z22" s="21"/>
      <c r="AA22" s="21"/>
    </row>
    <row r="23" ht="15.75" customHeight="1">
      <c r="A23" s="20" t="s">
        <v>48</v>
      </c>
      <c r="B23" s="20" t="str">
        <f t="shared" si="4"/>
        <v>05</v>
      </c>
      <c r="C23" s="21" t="s">
        <v>16</v>
      </c>
      <c r="D23" s="20" t="s">
        <v>49</v>
      </c>
      <c r="E23" s="20" t="s">
        <v>44</v>
      </c>
      <c r="F23" s="20" t="s">
        <v>45</v>
      </c>
      <c r="G23" s="23">
        <v>58604.7</v>
      </c>
      <c r="H23" s="24">
        <v>66882.3</v>
      </c>
      <c r="I23" s="21"/>
      <c r="J23" s="47" t="str">
        <f t="shared" si="5"/>
        <v>#REF!</v>
      </c>
      <c r="K23" s="47" t="str">
        <f t="shared" si="6"/>
        <v>#REF!</v>
      </c>
      <c r="L23" s="47" t="str">
        <f t="shared" si="7"/>
        <v>#REF!</v>
      </c>
      <c r="M23" s="21"/>
      <c r="N23" s="47">
        <f t="shared" si="9"/>
        <v>0</v>
      </c>
      <c r="O23" s="47" t="str">
        <f t="shared" si="10"/>
        <v>#REF!</v>
      </c>
      <c r="P23" s="47" t="str">
        <f t="shared" si="11"/>
        <v>#REF!</v>
      </c>
      <c r="Q23" s="47">
        <f t="shared" si="17"/>
        <v>58604.7</v>
      </c>
      <c r="R23" s="47">
        <f t="shared" si="13"/>
        <v>58605</v>
      </c>
      <c r="S23" s="47">
        <f t="shared" si="14"/>
        <v>58605</v>
      </c>
      <c r="T23" s="47">
        <f t="shared" si="15"/>
        <v>58605</v>
      </c>
      <c r="U23" s="48"/>
      <c r="V23" s="21"/>
      <c r="W23" s="21"/>
      <c r="X23" s="21"/>
      <c r="Y23" s="21"/>
      <c r="Z23" s="21"/>
      <c r="AA23" s="21"/>
    </row>
    <row r="24" ht="15.75" customHeight="1">
      <c r="A24" s="20" t="s">
        <v>48</v>
      </c>
      <c r="B24" s="20" t="str">
        <f t="shared" si="4"/>
        <v>05</v>
      </c>
      <c r="C24" s="21" t="s">
        <v>16</v>
      </c>
      <c r="D24" s="20" t="s">
        <v>49</v>
      </c>
      <c r="E24" s="20" t="s">
        <v>30</v>
      </c>
      <c r="F24" s="20" t="s">
        <v>31</v>
      </c>
      <c r="G24" s="23">
        <v>1825.41</v>
      </c>
      <c r="H24" s="24">
        <v>2083.24</v>
      </c>
      <c r="I24" s="21"/>
      <c r="J24" s="47" t="str">
        <f t="shared" si="5"/>
        <v>#REF!</v>
      </c>
      <c r="K24" s="47" t="str">
        <f t="shared" si="6"/>
        <v>#REF!</v>
      </c>
      <c r="L24" s="47" t="str">
        <f t="shared" si="7"/>
        <v>#REF!</v>
      </c>
      <c r="M24" s="21"/>
      <c r="N24" s="47">
        <f t="shared" si="9"/>
        <v>0</v>
      </c>
      <c r="O24" s="47" t="str">
        <f t="shared" si="10"/>
        <v>#REF!</v>
      </c>
      <c r="P24" s="47" t="str">
        <f t="shared" si="11"/>
        <v>#REF!</v>
      </c>
      <c r="Q24" s="47">
        <f t="shared" si="17"/>
        <v>1825.41</v>
      </c>
      <c r="R24" s="47">
        <f t="shared" si="13"/>
        <v>1825</v>
      </c>
      <c r="S24" s="47">
        <f t="shared" si="14"/>
        <v>1825</v>
      </c>
      <c r="T24" s="47">
        <f t="shared" si="15"/>
        <v>1825</v>
      </c>
      <c r="U24" s="48"/>
      <c r="V24" s="21"/>
      <c r="W24" s="21"/>
      <c r="X24" s="21"/>
      <c r="Y24" s="21"/>
      <c r="Z24" s="21"/>
      <c r="AA24" s="21"/>
    </row>
    <row r="25" ht="15.75" customHeight="1">
      <c r="A25" s="20" t="s">
        <v>48</v>
      </c>
      <c r="B25" s="20" t="str">
        <f t="shared" si="4"/>
        <v>05</v>
      </c>
      <c r="C25" s="21" t="s">
        <v>16</v>
      </c>
      <c r="D25" s="20" t="s">
        <v>49</v>
      </c>
      <c r="E25" s="20" t="s">
        <v>40</v>
      </c>
      <c r="F25" s="20" t="s">
        <v>41</v>
      </c>
      <c r="G25" s="23">
        <v>665.75</v>
      </c>
      <c r="H25" s="24">
        <v>759.79</v>
      </c>
      <c r="I25" s="21"/>
      <c r="J25" s="47" t="str">
        <f t="shared" si="5"/>
        <v>#REF!</v>
      </c>
      <c r="K25" s="47" t="str">
        <f t="shared" si="6"/>
        <v>#REF!</v>
      </c>
      <c r="L25" s="47" t="str">
        <f t="shared" si="7"/>
        <v>#REF!</v>
      </c>
      <c r="M25" s="21"/>
      <c r="N25" s="47">
        <f t="shared" si="9"/>
        <v>0</v>
      </c>
      <c r="O25" s="47" t="str">
        <f t="shared" si="10"/>
        <v>#REF!</v>
      </c>
      <c r="P25" s="47" t="str">
        <f t="shared" si="11"/>
        <v>#REF!</v>
      </c>
      <c r="Q25" s="47">
        <f t="shared" si="17"/>
        <v>665.75</v>
      </c>
      <c r="R25" s="47">
        <f t="shared" si="13"/>
        <v>666</v>
      </c>
      <c r="S25" s="47">
        <f t="shared" si="14"/>
        <v>666</v>
      </c>
      <c r="T25" s="47">
        <f t="shared" si="15"/>
        <v>666</v>
      </c>
      <c r="U25" s="48"/>
      <c r="V25" s="21"/>
      <c r="W25" s="21"/>
      <c r="X25" s="21"/>
      <c r="Y25" s="21"/>
      <c r="Z25" s="21"/>
      <c r="AA25" s="21"/>
    </row>
    <row r="26" ht="15.75" customHeight="1">
      <c r="A26" s="20" t="s">
        <v>50</v>
      </c>
      <c r="B26" s="20" t="str">
        <f t="shared" si="4"/>
        <v>05</v>
      </c>
      <c r="C26" s="21" t="s">
        <v>16</v>
      </c>
      <c r="D26" s="20" t="s">
        <v>51</v>
      </c>
      <c r="E26" s="20" t="s">
        <v>18</v>
      </c>
      <c r="F26" s="20" t="s">
        <v>19</v>
      </c>
      <c r="G26" s="23">
        <v>1784706.72</v>
      </c>
      <c r="H26" s="24">
        <v>3484924.72</v>
      </c>
      <c r="I26" s="21"/>
      <c r="J26" s="47" t="str">
        <f t="shared" si="5"/>
        <v>#REF!</v>
      </c>
      <c r="K26" s="47" t="str">
        <f t="shared" si="6"/>
        <v>#REF!</v>
      </c>
      <c r="L26" s="47" t="str">
        <f t="shared" si="7"/>
        <v>#REF!</v>
      </c>
      <c r="M26" s="21"/>
      <c r="N26" s="47">
        <f t="shared" si="9"/>
        <v>0</v>
      </c>
      <c r="O26" s="47" t="str">
        <f t="shared" si="10"/>
        <v>#REF!</v>
      </c>
      <c r="P26" s="47" t="str">
        <f t="shared" si="11"/>
        <v>#REF!</v>
      </c>
      <c r="Q26" s="47">
        <f t="shared" si="17"/>
        <v>1784706.72</v>
      </c>
      <c r="R26" s="47">
        <f t="shared" si="13"/>
        <v>1784707</v>
      </c>
      <c r="S26" s="47">
        <f t="shared" si="14"/>
        <v>1784707</v>
      </c>
      <c r="T26" s="47">
        <f t="shared" si="15"/>
        <v>1784707</v>
      </c>
      <c r="U26" s="48"/>
      <c r="V26" s="21"/>
      <c r="W26" s="21"/>
      <c r="X26" s="21"/>
      <c r="Y26" s="21"/>
      <c r="Z26" s="21"/>
      <c r="AA26" s="21"/>
    </row>
    <row r="27" ht="15.75" customHeight="1">
      <c r="A27" s="20" t="s">
        <v>50</v>
      </c>
      <c r="B27" s="20" t="str">
        <f t="shared" si="4"/>
        <v>05</v>
      </c>
      <c r="C27" s="21" t="s">
        <v>16</v>
      </c>
      <c r="D27" s="20" t="s">
        <v>51</v>
      </c>
      <c r="E27" s="20" t="s">
        <v>44</v>
      </c>
      <c r="F27" s="20" t="s">
        <v>45</v>
      </c>
      <c r="G27" s="23">
        <v>2239.78</v>
      </c>
      <c r="H27" s="24">
        <v>4373.52</v>
      </c>
      <c r="I27" s="21"/>
      <c r="J27" s="47" t="str">
        <f t="shared" si="5"/>
        <v>#REF!</v>
      </c>
      <c r="K27" s="47" t="str">
        <f t="shared" si="6"/>
        <v>#REF!</v>
      </c>
      <c r="L27" s="47" t="str">
        <f t="shared" si="7"/>
        <v>#REF!</v>
      </c>
      <c r="M27" s="21"/>
      <c r="N27" s="47">
        <f t="shared" si="9"/>
        <v>0</v>
      </c>
      <c r="O27" s="47" t="str">
        <f t="shared" si="10"/>
        <v>#REF!</v>
      </c>
      <c r="P27" s="47" t="str">
        <f t="shared" si="11"/>
        <v>#REF!</v>
      </c>
      <c r="Q27" s="47">
        <f t="shared" si="17"/>
        <v>2239.78</v>
      </c>
      <c r="R27" s="47">
        <f t="shared" si="13"/>
        <v>2240</v>
      </c>
      <c r="S27" s="47">
        <f t="shared" si="14"/>
        <v>2240</v>
      </c>
      <c r="T27" s="47">
        <f t="shared" si="15"/>
        <v>2240</v>
      </c>
      <c r="U27" s="48"/>
      <c r="V27" s="21"/>
      <c r="W27" s="21"/>
      <c r="X27" s="21"/>
      <c r="Y27" s="21"/>
      <c r="Z27" s="21"/>
      <c r="AA27" s="21"/>
    </row>
    <row r="28" ht="15.75" customHeight="1">
      <c r="A28" s="20" t="s">
        <v>50</v>
      </c>
      <c r="B28" s="20" t="str">
        <f t="shared" si="4"/>
        <v>05</v>
      </c>
      <c r="C28" s="21" t="s">
        <v>16</v>
      </c>
      <c r="D28" s="20" t="s">
        <v>51</v>
      </c>
      <c r="E28" s="20" t="s">
        <v>30</v>
      </c>
      <c r="F28" s="20" t="s">
        <v>31</v>
      </c>
      <c r="G28" s="23">
        <v>17759.45</v>
      </c>
      <c r="H28" s="24">
        <v>34678.16</v>
      </c>
      <c r="I28" s="21"/>
      <c r="J28" s="47" t="str">
        <f t="shared" si="5"/>
        <v>#REF!</v>
      </c>
      <c r="K28" s="47" t="str">
        <f t="shared" si="6"/>
        <v>#REF!</v>
      </c>
      <c r="L28" s="47" t="str">
        <f t="shared" si="7"/>
        <v>#REF!</v>
      </c>
      <c r="M28" s="21"/>
      <c r="N28" s="47">
        <f t="shared" si="9"/>
        <v>0</v>
      </c>
      <c r="O28" s="47" t="str">
        <f t="shared" si="10"/>
        <v>#REF!</v>
      </c>
      <c r="P28" s="47" t="str">
        <f t="shared" si="11"/>
        <v>#REF!</v>
      </c>
      <c r="Q28" s="47">
        <f t="shared" si="17"/>
        <v>17759.45</v>
      </c>
      <c r="R28" s="47">
        <f t="shared" si="13"/>
        <v>17759</v>
      </c>
      <c r="S28" s="47">
        <f t="shared" si="14"/>
        <v>17759</v>
      </c>
      <c r="T28" s="47">
        <f t="shared" si="15"/>
        <v>17759</v>
      </c>
      <c r="U28" s="48"/>
      <c r="V28" s="21"/>
      <c r="W28" s="21"/>
      <c r="X28" s="21"/>
      <c r="Y28" s="21"/>
      <c r="Z28" s="21"/>
      <c r="AA28" s="21"/>
    </row>
    <row r="29" ht="15.75" customHeight="1">
      <c r="A29" s="20" t="s">
        <v>50</v>
      </c>
      <c r="B29" s="20" t="str">
        <f t="shared" si="4"/>
        <v>05</v>
      </c>
      <c r="C29" s="21" t="s">
        <v>16</v>
      </c>
      <c r="D29" s="20" t="s">
        <v>51</v>
      </c>
      <c r="E29" s="20" t="s">
        <v>32</v>
      </c>
      <c r="F29" s="20" t="s">
        <v>33</v>
      </c>
      <c r="G29" s="23">
        <v>6139.86</v>
      </c>
      <c r="H29" s="24">
        <v>11989.06</v>
      </c>
      <c r="I29" s="21"/>
      <c r="J29" s="47" t="str">
        <f t="shared" si="5"/>
        <v>#REF!</v>
      </c>
      <c r="K29" s="47" t="str">
        <f t="shared" si="6"/>
        <v>#REF!</v>
      </c>
      <c r="L29" s="47" t="str">
        <f t="shared" si="7"/>
        <v>#REF!</v>
      </c>
      <c r="M29" s="21"/>
      <c r="N29" s="47">
        <f t="shared" si="9"/>
        <v>0</v>
      </c>
      <c r="O29" s="47" t="str">
        <f t="shared" si="10"/>
        <v>#REF!</v>
      </c>
      <c r="P29" s="47" t="str">
        <f t="shared" si="11"/>
        <v>#REF!</v>
      </c>
      <c r="Q29" s="47">
        <f t="shared" si="17"/>
        <v>6139.86</v>
      </c>
      <c r="R29" s="47">
        <f t="shared" si="13"/>
        <v>6140</v>
      </c>
      <c r="S29" s="47">
        <f t="shared" si="14"/>
        <v>6140</v>
      </c>
      <c r="T29" s="47">
        <f t="shared" si="15"/>
        <v>6140</v>
      </c>
      <c r="U29" s="48"/>
      <c r="V29" s="21"/>
      <c r="W29" s="21"/>
      <c r="X29" s="21"/>
      <c r="Y29" s="21"/>
      <c r="Z29" s="21"/>
      <c r="AA29" s="21"/>
    </row>
    <row r="30" ht="15.75" customHeight="1">
      <c r="A30" s="20" t="s">
        <v>50</v>
      </c>
      <c r="B30" s="20" t="str">
        <f t="shared" si="4"/>
        <v>05</v>
      </c>
      <c r="C30" s="21" t="s">
        <v>16</v>
      </c>
      <c r="D30" s="20" t="s">
        <v>51</v>
      </c>
      <c r="E30" s="20" t="s">
        <v>40</v>
      </c>
      <c r="F30" s="20" t="s">
        <v>41</v>
      </c>
      <c r="G30" s="23">
        <v>9882.19</v>
      </c>
      <c r="H30" s="24">
        <v>19296.54</v>
      </c>
      <c r="I30" s="21"/>
      <c r="J30" s="47" t="str">
        <f t="shared" si="5"/>
        <v>#REF!</v>
      </c>
      <c r="K30" s="47" t="str">
        <f t="shared" si="6"/>
        <v>#REF!</v>
      </c>
      <c r="L30" s="47" t="str">
        <f t="shared" si="7"/>
        <v>#REF!</v>
      </c>
      <c r="M30" s="21"/>
      <c r="N30" s="47">
        <f t="shared" si="9"/>
        <v>0</v>
      </c>
      <c r="O30" s="47" t="str">
        <f t="shared" si="10"/>
        <v>#REF!</v>
      </c>
      <c r="P30" s="47" t="str">
        <f t="shared" si="11"/>
        <v>#REF!</v>
      </c>
      <c r="Q30" s="47">
        <f t="shared" si="17"/>
        <v>9882.19</v>
      </c>
      <c r="R30" s="47">
        <f t="shared" si="13"/>
        <v>9882</v>
      </c>
      <c r="S30" s="47">
        <f t="shared" si="14"/>
        <v>9882</v>
      </c>
      <c r="T30" s="47">
        <f t="shared" si="15"/>
        <v>9882</v>
      </c>
      <c r="U30" s="48"/>
      <c r="V30" s="21"/>
      <c r="W30" s="21"/>
      <c r="X30" s="21"/>
      <c r="Y30" s="21"/>
      <c r="Z30" s="21"/>
      <c r="AA30" s="21"/>
    </row>
    <row r="31" ht="15.75" customHeight="1">
      <c r="A31" s="20" t="s">
        <v>52</v>
      </c>
      <c r="B31" s="20" t="str">
        <f t="shared" si="4"/>
        <v>05</v>
      </c>
      <c r="C31" s="21" t="s">
        <v>16</v>
      </c>
      <c r="D31" s="20" t="s">
        <v>53</v>
      </c>
      <c r="E31" s="20" t="s">
        <v>18</v>
      </c>
      <c r="F31" s="20" t="s">
        <v>19</v>
      </c>
      <c r="G31" s="23">
        <v>8997327.09</v>
      </c>
      <c r="H31" s="24">
        <v>4387763.47</v>
      </c>
      <c r="I31" s="21"/>
      <c r="J31" s="47" t="str">
        <f t="shared" si="5"/>
        <v>#REF!</v>
      </c>
      <c r="K31" s="47" t="str">
        <f t="shared" si="6"/>
        <v>#REF!</v>
      </c>
      <c r="L31" s="47" t="str">
        <f t="shared" si="7"/>
        <v>#REF!</v>
      </c>
      <c r="M31" s="21"/>
      <c r="N31" s="47">
        <f t="shared" si="9"/>
        <v>0</v>
      </c>
      <c r="O31" s="47" t="str">
        <f t="shared" si="10"/>
        <v>#REF!</v>
      </c>
      <c r="P31" s="47" t="str">
        <f t="shared" si="11"/>
        <v>#REF!</v>
      </c>
      <c r="Q31" s="47">
        <f t="shared" si="17"/>
        <v>8997327.09</v>
      </c>
      <c r="R31" s="47">
        <f t="shared" si="13"/>
        <v>8997327</v>
      </c>
      <c r="S31" s="47">
        <f t="shared" si="14"/>
        <v>8997327</v>
      </c>
      <c r="T31" s="47">
        <f t="shared" si="15"/>
        <v>8997327</v>
      </c>
      <c r="U31" s="48"/>
      <c r="V31" s="21"/>
      <c r="W31" s="21"/>
      <c r="X31" s="21"/>
      <c r="Y31" s="21"/>
      <c r="Z31" s="21"/>
      <c r="AA31" s="21"/>
    </row>
    <row r="32" ht="15.75" customHeight="1">
      <c r="A32" s="20" t="s">
        <v>52</v>
      </c>
      <c r="B32" s="20" t="str">
        <f t="shared" si="4"/>
        <v>05</v>
      </c>
      <c r="C32" s="21" t="s">
        <v>16</v>
      </c>
      <c r="D32" s="20" t="s">
        <v>53</v>
      </c>
      <c r="E32" s="20" t="s">
        <v>20</v>
      </c>
      <c r="F32" s="20" t="s">
        <v>21</v>
      </c>
      <c r="G32" s="23">
        <v>37348.77</v>
      </c>
      <c r="H32" s="24">
        <v>18214.03</v>
      </c>
      <c r="I32" s="21"/>
      <c r="J32" s="47" t="str">
        <f t="shared" si="5"/>
        <v>#REF!</v>
      </c>
      <c r="K32" s="47" t="str">
        <f t="shared" si="6"/>
        <v>#REF!</v>
      </c>
      <c r="L32" s="47" t="str">
        <f t="shared" si="7"/>
        <v>#REF!</v>
      </c>
      <c r="M32" s="21"/>
      <c r="N32" s="47">
        <f t="shared" si="9"/>
        <v>0</v>
      </c>
      <c r="O32" s="47" t="str">
        <f t="shared" si="10"/>
        <v>#REF!</v>
      </c>
      <c r="P32" s="47" t="str">
        <f t="shared" si="11"/>
        <v>#REF!</v>
      </c>
      <c r="Q32" s="47">
        <f t="shared" si="17"/>
        <v>37348.77</v>
      </c>
      <c r="R32" s="47">
        <f t="shared" si="13"/>
        <v>37349</v>
      </c>
      <c r="S32" s="47">
        <f t="shared" si="14"/>
        <v>37349</v>
      </c>
      <c r="T32" s="47">
        <f t="shared" si="15"/>
        <v>37349</v>
      </c>
      <c r="U32" s="48"/>
      <c r="V32" s="21"/>
      <c r="W32" s="21"/>
      <c r="X32" s="21"/>
      <c r="Y32" s="21"/>
      <c r="Z32" s="21"/>
      <c r="AA32" s="21"/>
    </row>
    <row r="33" ht="15.75" customHeight="1">
      <c r="A33" s="20" t="s">
        <v>52</v>
      </c>
      <c r="B33" s="20" t="str">
        <f t="shared" si="4"/>
        <v>05</v>
      </c>
      <c r="C33" s="21" t="s">
        <v>16</v>
      </c>
      <c r="D33" s="20" t="s">
        <v>53</v>
      </c>
      <c r="E33" s="20" t="s">
        <v>22</v>
      </c>
      <c r="F33" s="20" t="s">
        <v>23</v>
      </c>
      <c r="G33" s="23">
        <v>289947.16</v>
      </c>
      <c r="H33" s="24">
        <v>141399.73</v>
      </c>
      <c r="I33" s="21"/>
      <c r="J33" s="47" t="str">
        <f t="shared" si="5"/>
        <v>#REF!</v>
      </c>
      <c r="K33" s="47" t="str">
        <f t="shared" si="6"/>
        <v>#REF!</v>
      </c>
      <c r="L33" s="47" t="str">
        <f t="shared" si="7"/>
        <v>#REF!</v>
      </c>
      <c r="M33" s="21"/>
      <c r="N33" s="47">
        <f t="shared" si="9"/>
        <v>0</v>
      </c>
      <c r="O33" s="47" t="str">
        <f t="shared" si="10"/>
        <v>#REF!</v>
      </c>
      <c r="P33" s="47" t="str">
        <f t="shared" si="11"/>
        <v>#REF!</v>
      </c>
      <c r="Q33" s="47">
        <f t="shared" si="17"/>
        <v>289947.16</v>
      </c>
      <c r="R33" s="47">
        <f t="shared" si="13"/>
        <v>289947</v>
      </c>
      <c r="S33" s="47">
        <f t="shared" si="14"/>
        <v>289947</v>
      </c>
      <c r="T33" s="47">
        <f t="shared" si="15"/>
        <v>289947</v>
      </c>
      <c r="U33" s="48"/>
      <c r="V33" s="21"/>
      <c r="W33" s="21"/>
      <c r="X33" s="21"/>
      <c r="Y33" s="21"/>
      <c r="Z33" s="21"/>
      <c r="AA33" s="21"/>
    </row>
    <row r="34" ht="15.75" customHeight="1">
      <c r="A34" s="20" t="s">
        <v>52</v>
      </c>
      <c r="B34" s="20" t="str">
        <f t="shared" si="4"/>
        <v>05</v>
      </c>
      <c r="C34" s="21" t="s">
        <v>16</v>
      </c>
      <c r="D34" s="20" t="s">
        <v>53</v>
      </c>
      <c r="E34" s="20" t="s">
        <v>30</v>
      </c>
      <c r="F34" s="20" t="s">
        <v>31</v>
      </c>
      <c r="G34" s="23">
        <v>188953.61</v>
      </c>
      <c r="H34" s="24">
        <v>92147.78</v>
      </c>
      <c r="I34" s="21"/>
      <c r="J34" s="47" t="str">
        <f t="shared" si="5"/>
        <v>#REF!</v>
      </c>
      <c r="K34" s="47" t="str">
        <f t="shared" si="6"/>
        <v>#REF!</v>
      </c>
      <c r="L34" s="47" t="str">
        <f t="shared" si="7"/>
        <v>#REF!</v>
      </c>
      <c r="M34" s="21"/>
      <c r="N34" s="47">
        <f t="shared" si="9"/>
        <v>0</v>
      </c>
      <c r="O34" s="47" t="str">
        <f t="shared" si="10"/>
        <v>#REF!</v>
      </c>
      <c r="P34" s="47" t="str">
        <f t="shared" si="11"/>
        <v>#REF!</v>
      </c>
      <c r="Q34" s="47">
        <f t="shared" si="17"/>
        <v>188953.61</v>
      </c>
      <c r="R34" s="47">
        <f t="shared" si="13"/>
        <v>188954</v>
      </c>
      <c r="S34" s="47">
        <f t="shared" si="14"/>
        <v>188954</v>
      </c>
      <c r="T34" s="47">
        <f t="shared" si="15"/>
        <v>188954</v>
      </c>
      <c r="U34" s="48"/>
      <c r="V34" s="21"/>
      <c r="W34" s="21"/>
      <c r="X34" s="21"/>
      <c r="Y34" s="21"/>
      <c r="Z34" s="21"/>
      <c r="AA34" s="21"/>
    </row>
    <row r="35" ht="15.75" customHeight="1">
      <c r="A35" s="20" t="s">
        <v>52</v>
      </c>
      <c r="B35" s="20" t="str">
        <f t="shared" si="4"/>
        <v>05</v>
      </c>
      <c r="C35" s="21" t="s">
        <v>16</v>
      </c>
      <c r="D35" s="20" t="s">
        <v>53</v>
      </c>
      <c r="E35" s="20" t="s">
        <v>32</v>
      </c>
      <c r="F35" s="20" t="s">
        <v>33</v>
      </c>
      <c r="G35" s="23">
        <v>478879.63</v>
      </c>
      <c r="H35" s="24">
        <v>233537.2</v>
      </c>
      <c r="I35" s="21"/>
      <c r="J35" s="47" t="str">
        <f t="shared" si="5"/>
        <v>#REF!</v>
      </c>
      <c r="K35" s="47" t="str">
        <f t="shared" si="6"/>
        <v>#REF!</v>
      </c>
      <c r="L35" s="47" t="str">
        <f t="shared" si="7"/>
        <v>#REF!</v>
      </c>
      <c r="M35" s="21"/>
      <c r="N35" s="47">
        <f t="shared" si="9"/>
        <v>0</v>
      </c>
      <c r="O35" s="47" t="str">
        <f t="shared" si="10"/>
        <v>#REF!</v>
      </c>
      <c r="P35" s="47" t="str">
        <f t="shared" si="11"/>
        <v>#REF!</v>
      </c>
      <c r="Q35" s="47">
        <f t="shared" si="17"/>
        <v>478879.63</v>
      </c>
      <c r="R35" s="47">
        <f t="shared" si="13"/>
        <v>478880</v>
      </c>
      <c r="S35" s="47">
        <f t="shared" si="14"/>
        <v>478880</v>
      </c>
      <c r="T35" s="47">
        <f t="shared" si="15"/>
        <v>478880</v>
      </c>
      <c r="U35" s="48"/>
      <c r="V35" s="21"/>
      <c r="W35" s="21"/>
      <c r="X35" s="21"/>
      <c r="Y35" s="21"/>
      <c r="Z35" s="21"/>
      <c r="AA35" s="21"/>
    </row>
    <row r="36" ht="15.75" customHeight="1">
      <c r="A36" s="20" t="s">
        <v>52</v>
      </c>
      <c r="B36" s="20" t="str">
        <f t="shared" si="4"/>
        <v>05</v>
      </c>
      <c r="C36" s="21" t="s">
        <v>16</v>
      </c>
      <c r="D36" s="20" t="s">
        <v>53</v>
      </c>
      <c r="E36" s="20" t="s">
        <v>40</v>
      </c>
      <c r="F36" s="20" t="s">
        <v>41</v>
      </c>
      <c r="G36" s="23">
        <v>161429.41</v>
      </c>
      <c r="H36" s="24">
        <v>78724.94</v>
      </c>
      <c r="I36" s="21"/>
      <c r="J36" s="47" t="str">
        <f t="shared" si="5"/>
        <v>#REF!</v>
      </c>
      <c r="K36" s="47" t="str">
        <f t="shared" si="6"/>
        <v>#REF!</v>
      </c>
      <c r="L36" s="47" t="str">
        <f t="shared" si="7"/>
        <v>#REF!</v>
      </c>
      <c r="M36" s="21"/>
      <c r="N36" s="47">
        <f t="shared" si="9"/>
        <v>0</v>
      </c>
      <c r="O36" s="47" t="str">
        <f t="shared" si="10"/>
        <v>#REF!</v>
      </c>
      <c r="P36" s="47" t="str">
        <f t="shared" si="11"/>
        <v>#REF!</v>
      </c>
      <c r="Q36" s="47">
        <f t="shared" si="17"/>
        <v>161429.41</v>
      </c>
      <c r="R36" s="47">
        <f t="shared" si="13"/>
        <v>161429</v>
      </c>
      <c r="S36" s="47">
        <f t="shared" si="14"/>
        <v>161429</v>
      </c>
      <c r="T36" s="47">
        <f t="shared" si="15"/>
        <v>161429</v>
      </c>
      <c r="U36" s="48"/>
      <c r="V36" s="21"/>
      <c r="W36" s="21"/>
      <c r="X36" s="21"/>
      <c r="Y36" s="21"/>
      <c r="Z36" s="21"/>
      <c r="AA36" s="21"/>
    </row>
    <row r="37" ht="15.75" customHeight="1">
      <c r="A37" s="20" t="s">
        <v>52</v>
      </c>
      <c r="B37" s="20" t="str">
        <f t="shared" si="4"/>
        <v>05</v>
      </c>
      <c r="C37" s="21" t="s">
        <v>16</v>
      </c>
      <c r="D37" s="20" t="s">
        <v>53</v>
      </c>
      <c r="E37" s="20" t="s">
        <v>46</v>
      </c>
      <c r="F37" s="20" t="s">
        <v>47</v>
      </c>
      <c r="G37" s="23">
        <v>1.560295433E7</v>
      </c>
      <c r="H37" s="24">
        <v>7609156.85</v>
      </c>
      <c r="I37" s="21"/>
      <c r="J37" s="47" t="str">
        <f t="shared" si="5"/>
        <v>#REF!</v>
      </c>
      <c r="K37" s="47" t="str">
        <f t="shared" si="6"/>
        <v>#REF!</v>
      </c>
      <c r="L37" s="47" t="str">
        <f t="shared" si="7"/>
        <v>#REF!</v>
      </c>
      <c r="M37" s="21"/>
      <c r="N37" s="47">
        <f t="shared" si="9"/>
        <v>0</v>
      </c>
      <c r="O37" s="47" t="str">
        <f t="shared" si="10"/>
        <v>#REF!</v>
      </c>
      <c r="P37" s="47" t="str">
        <f t="shared" si="11"/>
        <v>#REF!</v>
      </c>
      <c r="Q37" s="47">
        <f t="shared" si="17"/>
        <v>15602954.33</v>
      </c>
      <c r="R37" s="47">
        <f t="shared" si="13"/>
        <v>15602954</v>
      </c>
      <c r="S37" s="47">
        <f t="shared" si="14"/>
        <v>15602954</v>
      </c>
      <c r="T37" s="47">
        <f t="shared" si="15"/>
        <v>15602954</v>
      </c>
      <c r="U37" s="48"/>
      <c r="V37" s="21"/>
      <c r="W37" s="21"/>
      <c r="X37" s="21"/>
      <c r="Y37" s="21"/>
      <c r="Z37" s="21"/>
      <c r="AA37" s="21"/>
    </row>
    <row r="38" ht="15.75" customHeight="1">
      <c r="A38" s="20" t="s">
        <v>52</v>
      </c>
      <c r="B38" s="20" t="str">
        <f t="shared" si="4"/>
        <v>05</v>
      </c>
      <c r="C38" s="21" t="s">
        <v>16</v>
      </c>
      <c r="D38" s="20" t="s">
        <v>53</v>
      </c>
      <c r="E38" s="20" t="s">
        <v>54</v>
      </c>
      <c r="F38" s="20" t="s">
        <v>55</v>
      </c>
      <c r="G38" s="23">
        <v>0.0</v>
      </c>
      <c r="H38" s="24">
        <v>0.0</v>
      </c>
      <c r="I38" s="21"/>
      <c r="J38" s="47" t="str">
        <f t="shared" si="5"/>
        <v>#REF!</v>
      </c>
      <c r="K38" s="47" t="str">
        <f t="shared" si="6"/>
        <v>#REF!</v>
      </c>
      <c r="L38" s="47" t="str">
        <f t="shared" si="7"/>
        <v>#REF!</v>
      </c>
      <c r="M38" s="21"/>
      <c r="N38" s="47">
        <f t="shared" si="9"/>
        <v>0</v>
      </c>
      <c r="O38" s="47" t="str">
        <f t="shared" si="10"/>
        <v>#REF!</v>
      </c>
      <c r="P38" s="47" t="str">
        <f t="shared" si="11"/>
        <v>#REF!</v>
      </c>
      <c r="Q38" s="47">
        <f t="shared" si="17"/>
        <v>0</v>
      </c>
      <c r="R38" s="47">
        <f t="shared" si="13"/>
        <v>0</v>
      </c>
      <c r="S38" s="47">
        <f t="shared" si="14"/>
        <v>0</v>
      </c>
      <c r="T38" s="47">
        <f t="shared" si="15"/>
        <v>0</v>
      </c>
      <c r="U38" s="48"/>
      <c r="V38" s="21"/>
      <c r="W38" s="21"/>
      <c r="X38" s="21"/>
      <c r="Y38" s="21"/>
      <c r="Z38" s="21"/>
      <c r="AA38" s="21"/>
    </row>
    <row r="39" ht="15.75" customHeight="1">
      <c r="A39" s="20" t="s">
        <v>56</v>
      </c>
      <c r="B39" s="20" t="str">
        <f t="shared" si="4"/>
        <v>05</v>
      </c>
      <c r="C39" s="21" t="s">
        <v>16</v>
      </c>
      <c r="D39" s="20" t="s">
        <v>57</v>
      </c>
      <c r="E39" s="20" t="s">
        <v>18</v>
      </c>
      <c r="F39" s="20" t="s">
        <v>19</v>
      </c>
      <c r="G39" s="23">
        <v>1.5092302E7</v>
      </c>
      <c r="H39" s="24">
        <v>993449.06</v>
      </c>
      <c r="I39" s="21"/>
      <c r="J39" s="47" t="str">
        <f t="shared" si="5"/>
        <v>#REF!</v>
      </c>
      <c r="K39" s="47" t="str">
        <f t="shared" si="6"/>
        <v>#REF!</v>
      </c>
      <c r="L39" s="47" t="str">
        <f t="shared" si="7"/>
        <v>#REF!</v>
      </c>
      <c r="M39" s="21"/>
      <c r="N39" s="47">
        <f t="shared" si="9"/>
        <v>0</v>
      </c>
      <c r="O39" s="47" t="str">
        <f t="shared" si="10"/>
        <v>#REF!</v>
      </c>
      <c r="P39" s="47" t="str">
        <f t="shared" si="11"/>
        <v>#REF!</v>
      </c>
      <c r="Q39" s="47">
        <f t="shared" si="17"/>
        <v>15092302</v>
      </c>
      <c r="R39" s="47">
        <f t="shared" si="13"/>
        <v>15092302</v>
      </c>
      <c r="S39" s="47">
        <f t="shared" si="14"/>
        <v>15092302</v>
      </c>
      <c r="T39" s="47">
        <f t="shared" si="15"/>
        <v>15092302</v>
      </c>
      <c r="U39" s="48"/>
      <c r="V39" s="21"/>
      <c r="W39" s="21"/>
      <c r="X39" s="21"/>
      <c r="Y39" s="21"/>
      <c r="Z39" s="21"/>
      <c r="AA39" s="21"/>
    </row>
    <row r="40" ht="15.75" customHeight="1">
      <c r="A40" s="20" t="s">
        <v>56</v>
      </c>
      <c r="B40" s="20" t="str">
        <f t="shared" si="4"/>
        <v>05</v>
      </c>
      <c r="C40" s="21" t="s">
        <v>16</v>
      </c>
      <c r="D40" s="20" t="s">
        <v>57</v>
      </c>
      <c r="E40" s="20" t="s">
        <v>44</v>
      </c>
      <c r="F40" s="20" t="s">
        <v>45</v>
      </c>
      <c r="G40" s="23">
        <v>2.234347394E7</v>
      </c>
      <c r="H40" s="24">
        <v>1470756.63</v>
      </c>
      <c r="I40" s="21"/>
      <c r="J40" s="47" t="str">
        <f t="shared" si="5"/>
        <v>#REF!</v>
      </c>
      <c r="K40" s="47" t="str">
        <f t="shared" si="6"/>
        <v>#REF!</v>
      </c>
      <c r="L40" s="47" t="str">
        <f t="shared" si="7"/>
        <v>#REF!</v>
      </c>
      <c r="M40" s="21"/>
      <c r="N40" s="47">
        <f t="shared" si="9"/>
        <v>0</v>
      </c>
      <c r="O40" s="47" t="str">
        <f t="shared" si="10"/>
        <v>#REF!</v>
      </c>
      <c r="P40" s="47" t="str">
        <f t="shared" si="11"/>
        <v>#REF!</v>
      </c>
      <c r="Q40" s="47">
        <f t="shared" si="17"/>
        <v>22343473.94</v>
      </c>
      <c r="R40" s="47">
        <f t="shared" si="13"/>
        <v>22343474</v>
      </c>
      <c r="S40" s="47">
        <f t="shared" si="14"/>
        <v>22343474</v>
      </c>
      <c r="T40" s="47">
        <f t="shared" si="15"/>
        <v>22343474</v>
      </c>
      <c r="U40" s="48"/>
      <c r="V40" s="21"/>
      <c r="W40" s="21"/>
      <c r="X40" s="21"/>
      <c r="Y40" s="21"/>
      <c r="Z40" s="21"/>
      <c r="AA40" s="21"/>
    </row>
    <row r="41" ht="15.75" customHeight="1">
      <c r="A41" s="20" t="s">
        <v>56</v>
      </c>
      <c r="B41" s="20" t="str">
        <f t="shared" si="4"/>
        <v>05</v>
      </c>
      <c r="C41" s="21" t="s">
        <v>16</v>
      </c>
      <c r="D41" s="20" t="s">
        <v>57</v>
      </c>
      <c r="E41" s="20" t="s">
        <v>30</v>
      </c>
      <c r="F41" s="20" t="s">
        <v>31</v>
      </c>
      <c r="G41" s="23">
        <v>1458372.58</v>
      </c>
      <c r="H41" s="24">
        <v>95997.21</v>
      </c>
      <c r="I41" s="21"/>
      <c r="J41" s="47" t="str">
        <f t="shared" si="5"/>
        <v>#REF!</v>
      </c>
      <c r="K41" s="47" t="str">
        <f t="shared" si="6"/>
        <v>#REF!</v>
      </c>
      <c r="L41" s="47" t="str">
        <f t="shared" si="7"/>
        <v>#REF!</v>
      </c>
      <c r="M41" s="21"/>
      <c r="N41" s="47">
        <f t="shared" si="9"/>
        <v>0</v>
      </c>
      <c r="O41" s="47" t="str">
        <f t="shared" si="10"/>
        <v>#REF!</v>
      </c>
      <c r="P41" s="47" t="str">
        <f t="shared" si="11"/>
        <v>#REF!</v>
      </c>
      <c r="Q41" s="47">
        <f t="shared" si="17"/>
        <v>1458372.58</v>
      </c>
      <c r="R41" s="47">
        <f t="shared" si="13"/>
        <v>1458373</v>
      </c>
      <c r="S41" s="47">
        <f t="shared" si="14"/>
        <v>1458373</v>
      </c>
      <c r="T41" s="47">
        <f t="shared" si="15"/>
        <v>1458373</v>
      </c>
      <c r="U41" s="48"/>
      <c r="V41" s="21"/>
      <c r="W41" s="21"/>
      <c r="X41" s="21"/>
      <c r="Y41" s="21"/>
      <c r="Z41" s="21"/>
      <c r="AA41" s="21"/>
    </row>
    <row r="42" ht="15.75" customHeight="1">
      <c r="A42" s="20" t="s">
        <v>56</v>
      </c>
      <c r="B42" s="20" t="str">
        <f t="shared" si="4"/>
        <v>05</v>
      </c>
      <c r="C42" s="21" t="s">
        <v>16</v>
      </c>
      <c r="D42" s="20" t="s">
        <v>57</v>
      </c>
      <c r="E42" s="20" t="s">
        <v>32</v>
      </c>
      <c r="F42" s="20" t="s">
        <v>33</v>
      </c>
      <c r="G42" s="23">
        <v>150840.67</v>
      </c>
      <c r="H42" s="24">
        <v>9929.07</v>
      </c>
      <c r="I42" s="21"/>
      <c r="J42" s="47" t="str">
        <f t="shared" si="5"/>
        <v>#REF!</v>
      </c>
      <c r="K42" s="47" t="str">
        <f t="shared" si="6"/>
        <v>#REF!</v>
      </c>
      <c r="L42" s="47" t="str">
        <f t="shared" si="7"/>
        <v>#REF!</v>
      </c>
      <c r="M42" s="21"/>
      <c r="N42" s="47">
        <f t="shared" si="9"/>
        <v>0</v>
      </c>
      <c r="O42" s="47" t="str">
        <f t="shared" si="10"/>
        <v>#REF!</v>
      </c>
      <c r="P42" s="47" t="str">
        <f t="shared" si="11"/>
        <v>#REF!</v>
      </c>
      <c r="Q42" s="47">
        <f t="shared" si="17"/>
        <v>150840.67</v>
      </c>
      <c r="R42" s="47">
        <f t="shared" si="13"/>
        <v>150841</v>
      </c>
      <c r="S42" s="47">
        <f t="shared" si="14"/>
        <v>150841</v>
      </c>
      <c r="T42" s="47">
        <f t="shared" si="15"/>
        <v>150841</v>
      </c>
      <c r="U42" s="48"/>
      <c r="V42" s="21"/>
      <c r="W42" s="21"/>
      <c r="X42" s="21"/>
      <c r="Y42" s="21"/>
      <c r="Z42" s="21"/>
      <c r="AA42" s="21"/>
    </row>
    <row r="43" ht="15.75" customHeight="1">
      <c r="A43" s="20" t="s">
        <v>56</v>
      </c>
      <c r="B43" s="20" t="str">
        <f t="shared" si="4"/>
        <v>05</v>
      </c>
      <c r="C43" s="21" t="s">
        <v>16</v>
      </c>
      <c r="D43" s="20" t="s">
        <v>57</v>
      </c>
      <c r="E43" s="20" t="s">
        <v>40</v>
      </c>
      <c r="F43" s="20" t="s">
        <v>41</v>
      </c>
      <c r="G43" s="23">
        <v>432722.5</v>
      </c>
      <c r="H43" s="24">
        <v>28483.91</v>
      </c>
      <c r="I43" s="21"/>
      <c r="J43" s="47" t="str">
        <f t="shared" si="5"/>
        <v>#REF!</v>
      </c>
      <c r="K43" s="47" t="str">
        <f t="shared" si="6"/>
        <v>#REF!</v>
      </c>
      <c r="L43" s="47" t="str">
        <f t="shared" si="7"/>
        <v>#REF!</v>
      </c>
      <c r="M43" s="21"/>
      <c r="N43" s="47">
        <f t="shared" si="9"/>
        <v>0</v>
      </c>
      <c r="O43" s="47" t="str">
        <f t="shared" si="10"/>
        <v>#REF!</v>
      </c>
      <c r="P43" s="47" t="str">
        <f t="shared" si="11"/>
        <v>#REF!</v>
      </c>
      <c r="Q43" s="47">
        <f t="shared" si="17"/>
        <v>432722.5</v>
      </c>
      <c r="R43" s="47">
        <f t="shared" si="13"/>
        <v>432723</v>
      </c>
      <c r="S43" s="47">
        <f t="shared" si="14"/>
        <v>432723</v>
      </c>
      <c r="T43" s="47">
        <f t="shared" si="15"/>
        <v>432723</v>
      </c>
      <c r="U43" s="48"/>
      <c r="V43" s="21"/>
      <c r="W43" s="21"/>
      <c r="X43" s="21"/>
      <c r="Y43" s="21"/>
      <c r="Z43" s="21"/>
      <c r="AA43" s="21"/>
    </row>
    <row r="44" ht="15.75" customHeight="1">
      <c r="A44" s="20" t="s">
        <v>56</v>
      </c>
      <c r="B44" s="20" t="str">
        <f t="shared" si="4"/>
        <v>05</v>
      </c>
      <c r="C44" s="21" t="s">
        <v>16</v>
      </c>
      <c r="D44" s="20" t="s">
        <v>57</v>
      </c>
      <c r="E44" s="20" t="s">
        <v>46</v>
      </c>
      <c r="F44" s="20" t="s">
        <v>47</v>
      </c>
      <c r="G44" s="23">
        <v>4.08362595E7</v>
      </c>
      <c r="H44" s="24">
        <v>2688042.12</v>
      </c>
      <c r="I44" s="21"/>
      <c r="J44" s="47" t="str">
        <f t="shared" si="5"/>
        <v>#REF!</v>
      </c>
      <c r="K44" s="47" t="str">
        <f t="shared" si="6"/>
        <v>#REF!</v>
      </c>
      <c r="L44" s="47" t="str">
        <f t="shared" si="7"/>
        <v>#REF!</v>
      </c>
      <c r="M44" s="21"/>
      <c r="N44" s="47">
        <f t="shared" si="9"/>
        <v>0</v>
      </c>
      <c r="O44" s="47" t="str">
        <f t="shared" si="10"/>
        <v>#REF!</v>
      </c>
      <c r="P44" s="47" t="str">
        <f t="shared" si="11"/>
        <v>#REF!</v>
      </c>
      <c r="Q44" s="47">
        <f t="shared" si="17"/>
        <v>40836259.5</v>
      </c>
      <c r="R44" s="47">
        <f t="shared" si="13"/>
        <v>40836260</v>
      </c>
      <c r="S44" s="47">
        <f t="shared" si="14"/>
        <v>40836260</v>
      </c>
      <c r="T44" s="47">
        <f t="shared" si="15"/>
        <v>40836260</v>
      </c>
      <c r="U44" s="48"/>
      <c r="V44" s="21"/>
      <c r="W44" s="21"/>
      <c r="X44" s="21"/>
      <c r="Y44" s="21"/>
      <c r="Z44" s="21"/>
      <c r="AA44" s="21"/>
    </row>
    <row r="45" ht="15.75" customHeight="1">
      <c r="A45" s="20" t="s">
        <v>58</v>
      </c>
      <c r="B45" s="20" t="str">
        <f t="shared" si="4"/>
        <v>05</v>
      </c>
      <c r="C45" s="21" t="s">
        <v>16</v>
      </c>
      <c r="D45" s="20" t="s">
        <v>59</v>
      </c>
      <c r="E45" s="20" t="s">
        <v>18</v>
      </c>
      <c r="F45" s="20" t="s">
        <v>19</v>
      </c>
      <c r="G45" s="23">
        <v>9.655004027E7</v>
      </c>
      <c r="H45" s="24">
        <v>1.355720322E7</v>
      </c>
      <c r="I45" s="21"/>
      <c r="J45" s="47" t="str">
        <f t="shared" si="5"/>
        <v>#REF!</v>
      </c>
      <c r="K45" s="47" t="str">
        <f t="shared" si="6"/>
        <v>#REF!</v>
      </c>
      <c r="L45" s="47" t="str">
        <f t="shared" si="7"/>
        <v>#REF!</v>
      </c>
      <c r="M45" s="21"/>
      <c r="N45" s="47">
        <f t="shared" si="9"/>
        <v>0</v>
      </c>
      <c r="O45" s="47" t="str">
        <f t="shared" si="10"/>
        <v>#REF!</v>
      </c>
      <c r="P45" s="47" t="str">
        <f t="shared" si="11"/>
        <v>#REF!</v>
      </c>
      <c r="Q45" s="47">
        <f t="shared" si="17"/>
        <v>96550040.27</v>
      </c>
      <c r="R45" s="47">
        <f t="shared" si="13"/>
        <v>96550040</v>
      </c>
      <c r="S45" s="47">
        <f t="shared" si="14"/>
        <v>96550040</v>
      </c>
      <c r="T45" s="47">
        <f t="shared" si="15"/>
        <v>96550040</v>
      </c>
      <c r="U45" s="48"/>
      <c r="V45" s="21"/>
      <c r="W45" s="21"/>
      <c r="X45" s="21"/>
      <c r="Y45" s="21"/>
      <c r="Z45" s="21"/>
      <c r="AA45" s="21"/>
    </row>
    <row r="46" ht="15.75" customHeight="1">
      <c r="A46" s="20" t="s">
        <v>58</v>
      </c>
      <c r="B46" s="20" t="str">
        <f t="shared" si="4"/>
        <v>05</v>
      </c>
      <c r="C46" s="21" t="s">
        <v>16</v>
      </c>
      <c r="D46" s="20" t="s">
        <v>59</v>
      </c>
      <c r="E46" s="20" t="s">
        <v>44</v>
      </c>
      <c r="F46" s="20" t="s">
        <v>45</v>
      </c>
      <c r="G46" s="23">
        <v>2.458581946E7</v>
      </c>
      <c r="H46" s="24">
        <v>3452250.76</v>
      </c>
      <c r="I46" s="21"/>
      <c r="J46" s="47" t="str">
        <f t="shared" si="5"/>
        <v>#REF!</v>
      </c>
      <c r="K46" s="47" t="str">
        <f t="shared" si="6"/>
        <v>#REF!</v>
      </c>
      <c r="L46" s="47" t="str">
        <f t="shared" si="7"/>
        <v>#REF!</v>
      </c>
      <c r="M46" s="21"/>
      <c r="N46" s="47">
        <f t="shared" si="9"/>
        <v>0</v>
      </c>
      <c r="O46" s="47" t="str">
        <f t="shared" si="10"/>
        <v>#REF!</v>
      </c>
      <c r="P46" s="47" t="str">
        <f t="shared" si="11"/>
        <v>#REF!</v>
      </c>
      <c r="Q46" s="47">
        <f t="shared" si="17"/>
        <v>24585819.46</v>
      </c>
      <c r="R46" s="47">
        <f t="shared" si="13"/>
        <v>24585819</v>
      </c>
      <c r="S46" s="47">
        <f t="shared" si="14"/>
        <v>24585819</v>
      </c>
      <c r="T46" s="47">
        <f t="shared" si="15"/>
        <v>24585819</v>
      </c>
      <c r="U46" s="48"/>
      <c r="V46" s="21"/>
      <c r="W46" s="21"/>
      <c r="X46" s="21"/>
      <c r="Y46" s="21"/>
      <c r="Z46" s="21"/>
      <c r="AA46" s="21"/>
    </row>
    <row r="47" ht="15.75" customHeight="1">
      <c r="A47" s="20" t="s">
        <v>58</v>
      </c>
      <c r="B47" s="20" t="str">
        <f t="shared" si="4"/>
        <v>05</v>
      </c>
      <c r="C47" s="21" t="s">
        <v>16</v>
      </c>
      <c r="D47" s="20" t="s">
        <v>59</v>
      </c>
      <c r="E47" s="20" t="s">
        <v>20</v>
      </c>
      <c r="F47" s="20" t="s">
        <v>21</v>
      </c>
      <c r="G47" s="23">
        <v>132040.37</v>
      </c>
      <c r="H47" s="24">
        <v>18540.62</v>
      </c>
      <c r="I47" s="21"/>
      <c r="J47" s="47" t="str">
        <f t="shared" si="5"/>
        <v>#REF!</v>
      </c>
      <c r="K47" s="47" t="str">
        <f t="shared" si="6"/>
        <v>#REF!</v>
      </c>
      <c r="L47" s="47" t="str">
        <f t="shared" si="7"/>
        <v>#REF!</v>
      </c>
      <c r="M47" s="21"/>
      <c r="N47" s="47">
        <f t="shared" si="9"/>
        <v>0</v>
      </c>
      <c r="O47" s="47" t="str">
        <f t="shared" si="10"/>
        <v>#REF!</v>
      </c>
      <c r="P47" s="47" t="str">
        <f t="shared" si="11"/>
        <v>#REF!</v>
      </c>
      <c r="Q47" s="47">
        <f t="shared" si="17"/>
        <v>132040.37</v>
      </c>
      <c r="R47" s="47">
        <f t="shared" si="13"/>
        <v>132040</v>
      </c>
      <c r="S47" s="47">
        <f t="shared" si="14"/>
        <v>132040</v>
      </c>
      <c r="T47" s="47">
        <f t="shared" si="15"/>
        <v>132040</v>
      </c>
      <c r="U47" s="48"/>
      <c r="V47" s="21"/>
      <c r="W47" s="21"/>
      <c r="X47" s="21"/>
      <c r="Y47" s="21"/>
      <c r="Z47" s="21"/>
      <c r="AA47" s="21"/>
    </row>
    <row r="48" ht="15.75" customHeight="1">
      <c r="A48" s="20" t="s">
        <v>58</v>
      </c>
      <c r="B48" s="20" t="str">
        <f t="shared" si="4"/>
        <v>05</v>
      </c>
      <c r="C48" s="21" t="s">
        <v>16</v>
      </c>
      <c r="D48" s="20" t="s">
        <v>59</v>
      </c>
      <c r="E48" s="20" t="s">
        <v>30</v>
      </c>
      <c r="F48" s="20" t="s">
        <v>31</v>
      </c>
      <c r="G48" s="23">
        <v>804970.38</v>
      </c>
      <c r="H48" s="24">
        <v>113030.99</v>
      </c>
      <c r="I48" s="21"/>
      <c r="J48" s="47" t="str">
        <f t="shared" si="5"/>
        <v>#REF!</v>
      </c>
      <c r="K48" s="47" t="str">
        <f t="shared" si="6"/>
        <v>#REF!</v>
      </c>
      <c r="L48" s="47" t="str">
        <f t="shared" si="7"/>
        <v>#REF!</v>
      </c>
      <c r="M48" s="21"/>
      <c r="N48" s="47">
        <f t="shared" si="9"/>
        <v>0</v>
      </c>
      <c r="O48" s="47" t="str">
        <f t="shared" si="10"/>
        <v>#REF!</v>
      </c>
      <c r="P48" s="47" t="str">
        <f t="shared" si="11"/>
        <v>#REF!</v>
      </c>
      <c r="Q48" s="47">
        <f t="shared" si="17"/>
        <v>804970.38</v>
      </c>
      <c r="R48" s="47">
        <f t="shared" si="13"/>
        <v>804970</v>
      </c>
      <c r="S48" s="47">
        <f t="shared" si="14"/>
        <v>804970</v>
      </c>
      <c r="T48" s="47">
        <f t="shared" si="15"/>
        <v>804970</v>
      </c>
      <c r="U48" s="48"/>
      <c r="V48" s="21"/>
      <c r="W48" s="21"/>
      <c r="X48" s="21"/>
      <c r="Y48" s="21"/>
      <c r="Z48" s="21"/>
      <c r="AA48" s="21"/>
    </row>
    <row r="49" ht="15.75" customHeight="1">
      <c r="A49" s="20" t="s">
        <v>58</v>
      </c>
      <c r="B49" s="20" t="str">
        <f t="shared" si="4"/>
        <v>05</v>
      </c>
      <c r="C49" s="21" t="s">
        <v>16</v>
      </c>
      <c r="D49" s="20" t="s">
        <v>59</v>
      </c>
      <c r="E49" s="20" t="s">
        <v>32</v>
      </c>
      <c r="F49" s="20" t="s">
        <v>33</v>
      </c>
      <c r="G49" s="23">
        <v>444478.29</v>
      </c>
      <c r="H49" s="24">
        <v>62412.01</v>
      </c>
      <c r="I49" s="21"/>
      <c r="J49" s="47" t="str">
        <f t="shared" si="5"/>
        <v>#REF!</v>
      </c>
      <c r="K49" s="47" t="str">
        <f t="shared" si="6"/>
        <v>#REF!</v>
      </c>
      <c r="L49" s="47" t="str">
        <f t="shared" si="7"/>
        <v>#REF!</v>
      </c>
      <c r="M49" s="21"/>
      <c r="N49" s="47">
        <f t="shared" si="9"/>
        <v>0</v>
      </c>
      <c r="O49" s="47" t="str">
        <f t="shared" si="10"/>
        <v>#REF!</v>
      </c>
      <c r="P49" s="47" t="str">
        <f t="shared" si="11"/>
        <v>#REF!</v>
      </c>
      <c r="Q49" s="47">
        <f t="shared" si="17"/>
        <v>444478.29</v>
      </c>
      <c r="R49" s="47">
        <f t="shared" si="13"/>
        <v>444478</v>
      </c>
      <c r="S49" s="47">
        <f t="shared" si="14"/>
        <v>444478</v>
      </c>
      <c r="T49" s="47">
        <f t="shared" si="15"/>
        <v>444478</v>
      </c>
      <c r="U49" s="48"/>
      <c r="V49" s="21"/>
      <c r="W49" s="21"/>
      <c r="X49" s="21"/>
      <c r="Y49" s="21"/>
      <c r="Z49" s="21"/>
      <c r="AA49" s="21"/>
    </row>
    <row r="50" ht="15.75" customHeight="1">
      <c r="A50" s="20" t="s">
        <v>58</v>
      </c>
      <c r="B50" s="20" t="str">
        <f t="shared" si="4"/>
        <v>05</v>
      </c>
      <c r="C50" s="21" t="s">
        <v>16</v>
      </c>
      <c r="D50" s="20" t="s">
        <v>59</v>
      </c>
      <c r="E50" s="20" t="s">
        <v>40</v>
      </c>
      <c r="F50" s="20" t="s">
        <v>41</v>
      </c>
      <c r="G50" s="23">
        <v>362402.66</v>
      </c>
      <c r="H50" s="24">
        <v>50887.25</v>
      </c>
      <c r="I50" s="21"/>
      <c r="J50" s="47" t="str">
        <f t="shared" si="5"/>
        <v>#REF!</v>
      </c>
      <c r="K50" s="47" t="str">
        <f t="shared" si="6"/>
        <v>#REF!</v>
      </c>
      <c r="L50" s="47" t="str">
        <f t="shared" si="7"/>
        <v>#REF!</v>
      </c>
      <c r="M50" s="21"/>
      <c r="N50" s="47">
        <f t="shared" si="9"/>
        <v>0</v>
      </c>
      <c r="O50" s="47" t="str">
        <f t="shared" si="10"/>
        <v>#REF!</v>
      </c>
      <c r="P50" s="47" t="str">
        <f t="shared" si="11"/>
        <v>#REF!</v>
      </c>
      <c r="Q50" s="47">
        <f t="shared" si="17"/>
        <v>362402.66</v>
      </c>
      <c r="R50" s="47">
        <f t="shared" si="13"/>
        <v>362403</v>
      </c>
      <c r="S50" s="47">
        <f t="shared" si="14"/>
        <v>362403</v>
      </c>
      <c r="T50" s="47">
        <f t="shared" si="15"/>
        <v>362403</v>
      </c>
      <c r="U50" s="48"/>
      <c r="V50" s="21"/>
      <c r="W50" s="21"/>
      <c r="X50" s="21"/>
      <c r="Y50" s="21"/>
      <c r="Z50" s="21"/>
      <c r="AA50" s="21"/>
    </row>
    <row r="51" ht="15.75" customHeight="1">
      <c r="A51" s="20" t="s">
        <v>58</v>
      </c>
      <c r="B51" s="20" t="str">
        <f t="shared" si="4"/>
        <v>05</v>
      </c>
      <c r="C51" s="21" t="s">
        <v>16</v>
      </c>
      <c r="D51" s="20" t="s">
        <v>59</v>
      </c>
      <c r="E51" s="20" t="s">
        <v>54</v>
      </c>
      <c r="F51" s="20" t="s">
        <v>55</v>
      </c>
      <c r="G51" s="23">
        <v>1.168775057E7</v>
      </c>
      <c r="H51" s="24">
        <v>1641151.15</v>
      </c>
      <c r="I51" s="21"/>
      <c r="J51" s="47" t="str">
        <f t="shared" si="5"/>
        <v>#REF!</v>
      </c>
      <c r="K51" s="47" t="str">
        <f t="shared" si="6"/>
        <v>#REF!</v>
      </c>
      <c r="L51" s="47" t="str">
        <f t="shared" si="7"/>
        <v>#REF!</v>
      </c>
      <c r="M51" s="21"/>
      <c r="N51" s="47">
        <f t="shared" si="9"/>
        <v>0</v>
      </c>
      <c r="O51" s="47" t="str">
        <f t="shared" si="10"/>
        <v>#REF!</v>
      </c>
      <c r="P51" s="47" t="str">
        <f t="shared" si="11"/>
        <v>#REF!</v>
      </c>
      <c r="Q51" s="47">
        <f t="shared" si="17"/>
        <v>11687750.57</v>
      </c>
      <c r="R51" s="47">
        <f t="shared" si="13"/>
        <v>11687751</v>
      </c>
      <c r="S51" s="47">
        <f t="shared" si="14"/>
        <v>11687751</v>
      </c>
      <c r="T51" s="47">
        <f t="shared" si="15"/>
        <v>11687751</v>
      </c>
      <c r="U51" s="48"/>
      <c r="V51" s="21"/>
      <c r="W51" s="21"/>
      <c r="X51" s="21"/>
      <c r="Y51" s="21"/>
      <c r="Z51" s="21"/>
      <c r="AA51" s="21"/>
    </row>
    <row r="52" ht="15.75" customHeight="1">
      <c r="A52" s="20" t="s">
        <v>60</v>
      </c>
      <c r="B52" s="20" t="str">
        <f t="shared" si="4"/>
        <v>05</v>
      </c>
      <c r="C52" s="21" t="s">
        <v>16</v>
      </c>
      <c r="D52" s="20" t="s">
        <v>61</v>
      </c>
      <c r="E52" s="20" t="s">
        <v>44</v>
      </c>
      <c r="F52" s="20" t="s">
        <v>45</v>
      </c>
      <c r="G52" s="23">
        <v>52866.95</v>
      </c>
      <c r="H52" s="24">
        <v>4551.78</v>
      </c>
      <c r="I52" s="21"/>
      <c r="J52" s="47" t="str">
        <f t="shared" si="5"/>
        <v>#REF!</v>
      </c>
      <c r="K52" s="47" t="str">
        <f t="shared" si="6"/>
        <v>#REF!</v>
      </c>
      <c r="L52" s="47" t="str">
        <f t="shared" si="7"/>
        <v>#REF!</v>
      </c>
      <c r="M52" s="21"/>
      <c r="N52" s="47">
        <f t="shared" si="9"/>
        <v>0</v>
      </c>
      <c r="O52" s="47" t="str">
        <f t="shared" si="10"/>
        <v>#REF!</v>
      </c>
      <c r="P52" s="47" t="str">
        <f t="shared" si="11"/>
        <v>#REF!</v>
      </c>
      <c r="Q52" s="47">
        <f t="shared" si="17"/>
        <v>52866.95</v>
      </c>
      <c r="R52" s="47">
        <f t="shared" si="13"/>
        <v>52867</v>
      </c>
      <c r="S52" s="47">
        <f t="shared" si="14"/>
        <v>52867</v>
      </c>
      <c r="T52" s="47">
        <f t="shared" si="15"/>
        <v>52867</v>
      </c>
      <c r="U52" s="48"/>
      <c r="V52" s="21"/>
      <c r="W52" s="21"/>
      <c r="X52" s="21"/>
      <c r="Y52" s="21"/>
      <c r="Z52" s="21"/>
      <c r="AA52" s="21"/>
    </row>
    <row r="53" ht="15.75" customHeight="1">
      <c r="A53" s="20" t="s">
        <v>60</v>
      </c>
      <c r="B53" s="20" t="str">
        <f t="shared" si="4"/>
        <v>05</v>
      </c>
      <c r="C53" s="21" t="s">
        <v>16</v>
      </c>
      <c r="D53" s="20" t="s">
        <v>61</v>
      </c>
      <c r="E53" s="20" t="s">
        <v>30</v>
      </c>
      <c r="F53" s="20" t="s">
        <v>31</v>
      </c>
      <c r="G53" s="23">
        <v>196697.98</v>
      </c>
      <c r="H53" s="24">
        <v>16935.44</v>
      </c>
      <c r="I53" s="21"/>
      <c r="J53" s="47" t="str">
        <f t="shared" si="5"/>
        <v>#REF!</v>
      </c>
      <c r="K53" s="47" t="str">
        <f t="shared" si="6"/>
        <v>#REF!</v>
      </c>
      <c r="L53" s="47" t="str">
        <f t="shared" si="7"/>
        <v>#REF!</v>
      </c>
      <c r="M53" s="21"/>
      <c r="N53" s="47">
        <f t="shared" si="9"/>
        <v>0</v>
      </c>
      <c r="O53" s="47" t="str">
        <f t="shared" si="10"/>
        <v>#REF!</v>
      </c>
      <c r="P53" s="47" t="str">
        <f t="shared" si="11"/>
        <v>#REF!</v>
      </c>
      <c r="Q53" s="47">
        <f t="shared" si="17"/>
        <v>196697.98</v>
      </c>
      <c r="R53" s="47">
        <f t="shared" si="13"/>
        <v>196698</v>
      </c>
      <c r="S53" s="47">
        <f t="shared" si="14"/>
        <v>196698</v>
      </c>
      <c r="T53" s="47">
        <f t="shared" si="15"/>
        <v>196698</v>
      </c>
      <c r="U53" s="48"/>
      <c r="V53" s="21"/>
      <c r="W53" s="21"/>
      <c r="X53" s="21"/>
      <c r="Y53" s="21"/>
      <c r="Z53" s="21"/>
      <c r="AA53" s="21"/>
    </row>
    <row r="54" ht="15.75" customHeight="1">
      <c r="A54" s="20" t="s">
        <v>60</v>
      </c>
      <c r="B54" s="20" t="str">
        <f t="shared" si="4"/>
        <v>05</v>
      </c>
      <c r="C54" s="21" t="s">
        <v>16</v>
      </c>
      <c r="D54" s="20" t="s">
        <v>61</v>
      </c>
      <c r="E54" s="20" t="s">
        <v>32</v>
      </c>
      <c r="F54" s="20" t="s">
        <v>33</v>
      </c>
      <c r="G54" s="23">
        <v>263939.58</v>
      </c>
      <c r="H54" s="24">
        <v>22724.85</v>
      </c>
      <c r="I54" s="21"/>
      <c r="J54" s="47" t="str">
        <f t="shared" si="5"/>
        <v>#REF!</v>
      </c>
      <c r="K54" s="47" t="str">
        <f t="shared" si="6"/>
        <v>#REF!</v>
      </c>
      <c r="L54" s="47" t="str">
        <f t="shared" si="7"/>
        <v>#REF!</v>
      </c>
      <c r="M54" s="21"/>
      <c r="N54" s="47">
        <f t="shared" si="9"/>
        <v>0</v>
      </c>
      <c r="O54" s="47" t="str">
        <f t="shared" si="10"/>
        <v>#REF!</v>
      </c>
      <c r="P54" s="47" t="str">
        <f t="shared" si="11"/>
        <v>#REF!</v>
      </c>
      <c r="Q54" s="47">
        <f t="shared" si="17"/>
        <v>263939.58</v>
      </c>
      <c r="R54" s="47">
        <f t="shared" si="13"/>
        <v>263940</v>
      </c>
      <c r="S54" s="47">
        <f t="shared" si="14"/>
        <v>263940</v>
      </c>
      <c r="T54" s="47">
        <f t="shared" si="15"/>
        <v>263940</v>
      </c>
      <c r="U54" s="48"/>
      <c r="V54" s="21"/>
      <c r="W54" s="21"/>
      <c r="X54" s="21"/>
      <c r="Y54" s="21"/>
      <c r="Z54" s="21"/>
      <c r="AA54" s="21"/>
    </row>
    <row r="55" ht="15.75" customHeight="1">
      <c r="A55" s="20" t="s">
        <v>60</v>
      </c>
      <c r="B55" s="20" t="str">
        <f t="shared" si="4"/>
        <v>05</v>
      </c>
      <c r="C55" s="21" t="s">
        <v>16</v>
      </c>
      <c r="D55" s="20" t="s">
        <v>61</v>
      </c>
      <c r="E55" s="20" t="s">
        <v>40</v>
      </c>
      <c r="F55" s="20" t="s">
        <v>41</v>
      </c>
      <c r="G55" s="23">
        <v>149251.09</v>
      </c>
      <c r="H55" s="24">
        <v>12850.32</v>
      </c>
      <c r="I55" s="21"/>
      <c r="J55" s="47" t="str">
        <f t="shared" si="5"/>
        <v>#REF!</v>
      </c>
      <c r="K55" s="47" t="str">
        <f t="shared" si="6"/>
        <v>#REF!</v>
      </c>
      <c r="L55" s="47" t="str">
        <f t="shared" si="7"/>
        <v>#REF!</v>
      </c>
      <c r="M55" s="21"/>
      <c r="N55" s="47">
        <f t="shared" si="9"/>
        <v>0</v>
      </c>
      <c r="O55" s="47" t="str">
        <f t="shared" si="10"/>
        <v>#REF!</v>
      </c>
      <c r="P55" s="47" t="str">
        <f t="shared" si="11"/>
        <v>#REF!</v>
      </c>
      <c r="Q55" s="47">
        <f t="shared" si="17"/>
        <v>149251.09</v>
      </c>
      <c r="R55" s="47">
        <f t="shared" si="13"/>
        <v>149251</v>
      </c>
      <c r="S55" s="47">
        <f t="shared" si="14"/>
        <v>149251</v>
      </c>
      <c r="T55" s="47">
        <f t="shared" si="15"/>
        <v>149251</v>
      </c>
      <c r="U55" s="48"/>
      <c r="V55" s="21"/>
      <c r="W55" s="21"/>
      <c r="X55" s="21"/>
      <c r="Y55" s="21"/>
      <c r="Z55" s="21"/>
      <c r="AA55" s="21"/>
    </row>
    <row r="56" ht="15.75" customHeight="1">
      <c r="A56" s="20" t="s">
        <v>60</v>
      </c>
      <c r="B56" s="20" t="str">
        <f t="shared" si="4"/>
        <v>05</v>
      </c>
      <c r="C56" s="21" t="s">
        <v>16</v>
      </c>
      <c r="D56" s="20" t="s">
        <v>61</v>
      </c>
      <c r="E56" s="20" t="s">
        <v>54</v>
      </c>
      <c r="F56" s="20" t="s">
        <v>55</v>
      </c>
      <c r="G56" s="23">
        <v>1.99195304E7</v>
      </c>
      <c r="H56" s="24">
        <v>1715045.61</v>
      </c>
      <c r="I56" s="21"/>
      <c r="J56" s="47" t="str">
        <f t="shared" si="5"/>
        <v>#REF!</v>
      </c>
      <c r="K56" s="47" t="str">
        <f t="shared" si="6"/>
        <v>#REF!</v>
      </c>
      <c r="L56" s="47" t="str">
        <f t="shared" si="7"/>
        <v>#REF!</v>
      </c>
      <c r="M56" s="21"/>
      <c r="N56" s="47">
        <f t="shared" si="9"/>
        <v>0</v>
      </c>
      <c r="O56" s="47" t="str">
        <f t="shared" si="10"/>
        <v>#REF!</v>
      </c>
      <c r="P56" s="47" t="str">
        <f t="shared" si="11"/>
        <v>#REF!</v>
      </c>
      <c r="Q56" s="47">
        <f t="shared" si="17"/>
        <v>19919530.4</v>
      </c>
      <c r="R56" s="47">
        <f t="shared" si="13"/>
        <v>19919530</v>
      </c>
      <c r="S56" s="47">
        <f t="shared" si="14"/>
        <v>19919530</v>
      </c>
      <c r="T56" s="47">
        <f t="shared" si="15"/>
        <v>19919530</v>
      </c>
      <c r="U56" s="48"/>
      <c r="V56" s="21"/>
      <c r="W56" s="21"/>
      <c r="X56" s="21"/>
      <c r="Y56" s="21"/>
      <c r="Z56" s="21"/>
      <c r="AA56" s="21"/>
    </row>
    <row r="57" ht="15.75" customHeight="1">
      <c r="A57" s="20" t="s">
        <v>62</v>
      </c>
      <c r="B57" s="20" t="str">
        <f t="shared" si="4"/>
        <v>05</v>
      </c>
      <c r="C57" s="21" t="s">
        <v>16</v>
      </c>
      <c r="D57" s="20" t="s">
        <v>63</v>
      </c>
      <c r="E57" s="20" t="s">
        <v>44</v>
      </c>
      <c r="F57" s="20" t="s">
        <v>45</v>
      </c>
      <c r="G57" s="23">
        <v>3027533.05</v>
      </c>
      <c r="H57" s="24">
        <v>297277.38</v>
      </c>
      <c r="I57" s="21"/>
      <c r="J57" s="47" t="str">
        <f t="shared" si="5"/>
        <v>#REF!</v>
      </c>
      <c r="K57" s="47" t="str">
        <f t="shared" si="6"/>
        <v>#REF!</v>
      </c>
      <c r="L57" s="47" t="str">
        <f t="shared" si="7"/>
        <v>#REF!</v>
      </c>
      <c r="M57" s="21"/>
      <c r="N57" s="47">
        <f t="shared" si="9"/>
        <v>0</v>
      </c>
      <c r="O57" s="47" t="str">
        <f t="shared" si="10"/>
        <v>#REF!</v>
      </c>
      <c r="P57" s="47" t="str">
        <f t="shared" si="11"/>
        <v>#REF!</v>
      </c>
      <c r="Q57" s="47">
        <f t="shared" si="17"/>
        <v>3027533.05</v>
      </c>
      <c r="R57" s="47">
        <f t="shared" si="13"/>
        <v>3027533</v>
      </c>
      <c r="S57" s="47">
        <f t="shared" si="14"/>
        <v>3027533</v>
      </c>
      <c r="T57" s="47">
        <f t="shared" si="15"/>
        <v>3027533</v>
      </c>
      <c r="U57" s="48"/>
      <c r="V57" s="21"/>
      <c r="W57" s="21"/>
      <c r="X57" s="21"/>
      <c r="Y57" s="21"/>
      <c r="Z57" s="21"/>
      <c r="AA57" s="21"/>
    </row>
    <row r="58" ht="15.75" customHeight="1">
      <c r="A58" s="20" t="s">
        <v>62</v>
      </c>
      <c r="B58" s="20" t="str">
        <f t="shared" si="4"/>
        <v>05</v>
      </c>
      <c r="C58" s="21" t="s">
        <v>16</v>
      </c>
      <c r="D58" s="20" t="s">
        <v>63</v>
      </c>
      <c r="E58" s="20" t="s">
        <v>30</v>
      </c>
      <c r="F58" s="20" t="s">
        <v>31</v>
      </c>
      <c r="G58" s="23">
        <v>310983.54</v>
      </c>
      <c r="H58" s="24">
        <v>30535.88</v>
      </c>
      <c r="I58" s="21"/>
      <c r="J58" s="47" t="str">
        <f t="shared" si="5"/>
        <v>#REF!</v>
      </c>
      <c r="K58" s="47" t="str">
        <f t="shared" si="6"/>
        <v>#REF!</v>
      </c>
      <c r="L58" s="47" t="str">
        <f t="shared" si="7"/>
        <v>#REF!</v>
      </c>
      <c r="M58" s="21"/>
      <c r="N58" s="47">
        <f t="shared" si="9"/>
        <v>0</v>
      </c>
      <c r="O58" s="47" t="str">
        <f t="shared" si="10"/>
        <v>#REF!</v>
      </c>
      <c r="P58" s="47" t="str">
        <f t="shared" si="11"/>
        <v>#REF!</v>
      </c>
      <c r="Q58" s="47">
        <f t="shared" si="17"/>
        <v>310983.54</v>
      </c>
      <c r="R58" s="47">
        <f t="shared" si="13"/>
        <v>310984</v>
      </c>
      <c r="S58" s="47">
        <f t="shared" si="14"/>
        <v>310984</v>
      </c>
      <c r="T58" s="47">
        <f t="shared" si="15"/>
        <v>310984</v>
      </c>
      <c r="U58" s="48"/>
      <c r="V58" s="21"/>
      <c r="W58" s="21"/>
      <c r="X58" s="21"/>
      <c r="Y58" s="21"/>
      <c r="Z58" s="21"/>
      <c r="AA58" s="21"/>
    </row>
    <row r="59" ht="15.75" customHeight="1">
      <c r="A59" s="20" t="s">
        <v>62</v>
      </c>
      <c r="B59" s="20" t="str">
        <f t="shared" si="4"/>
        <v>05</v>
      </c>
      <c r="C59" s="21" t="s">
        <v>16</v>
      </c>
      <c r="D59" s="20" t="s">
        <v>63</v>
      </c>
      <c r="E59" s="20" t="s">
        <v>32</v>
      </c>
      <c r="F59" s="20" t="s">
        <v>33</v>
      </c>
      <c r="G59" s="23">
        <v>29379.96</v>
      </c>
      <c r="H59" s="24">
        <v>2884.86</v>
      </c>
      <c r="I59" s="21"/>
      <c r="J59" s="47" t="str">
        <f t="shared" si="5"/>
        <v>#REF!</v>
      </c>
      <c r="K59" s="47" t="str">
        <f t="shared" si="6"/>
        <v>#REF!</v>
      </c>
      <c r="L59" s="47" t="str">
        <f t="shared" si="7"/>
        <v>#REF!</v>
      </c>
      <c r="M59" s="21"/>
      <c r="N59" s="47">
        <f t="shared" si="9"/>
        <v>0</v>
      </c>
      <c r="O59" s="47" t="str">
        <f t="shared" si="10"/>
        <v>#REF!</v>
      </c>
      <c r="P59" s="47" t="str">
        <f t="shared" si="11"/>
        <v>#REF!</v>
      </c>
      <c r="Q59" s="47">
        <f t="shared" si="17"/>
        <v>29379.96</v>
      </c>
      <c r="R59" s="47">
        <f t="shared" si="13"/>
        <v>29380</v>
      </c>
      <c r="S59" s="47">
        <f t="shared" si="14"/>
        <v>29380</v>
      </c>
      <c r="T59" s="47">
        <f t="shared" si="15"/>
        <v>29380</v>
      </c>
      <c r="U59" s="48"/>
      <c r="V59" s="21"/>
      <c r="W59" s="21"/>
      <c r="X59" s="21"/>
      <c r="Y59" s="21"/>
      <c r="Z59" s="21"/>
      <c r="AA59" s="21"/>
    </row>
    <row r="60" ht="15.75" customHeight="1">
      <c r="A60" s="20" t="s">
        <v>62</v>
      </c>
      <c r="B60" s="20" t="str">
        <f t="shared" si="4"/>
        <v>05</v>
      </c>
      <c r="C60" s="21" t="s">
        <v>16</v>
      </c>
      <c r="D60" s="20" t="s">
        <v>63</v>
      </c>
      <c r="E60" s="20" t="s">
        <v>40</v>
      </c>
      <c r="F60" s="20" t="s">
        <v>41</v>
      </c>
      <c r="G60" s="23">
        <v>42128.25</v>
      </c>
      <c r="H60" s="24">
        <v>4136.63</v>
      </c>
      <c r="I60" s="21"/>
      <c r="J60" s="47" t="str">
        <f t="shared" si="5"/>
        <v>#REF!</v>
      </c>
      <c r="K60" s="47" t="str">
        <f t="shared" si="6"/>
        <v>#REF!</v>
      </c>
      <c r="L60" s="47" t="str">
        <f t="shared" si="7"/>
        <v>#REF!</v>
      </c>
      <c r="M60" s="21"/>
      <c r="N60" s="47">
        <f t="shared" si="9"/>
        <v>0</v>
      </c>
      <c r="O60" s="47" t="str">
        <f t="shared" si="10"/>
        <v>#REF!</v>
      </c>
      <c r="P60" s="47" t="str">
        <f t="shared" si="11"/>
        <v>#REF!</v>
      </c>
      <c r="Q60" s="47">
        <f t="shared" si="17"/>
        <v>42128.25</v>
      </c>
      <c r="R60" s="47">
        <f t="shared" si="13"/>
        <v>42128</v>
      </c>
      <c r="S60" s="47">
        <f t="shared" si="14"/>
        <v>42128</v>
      </c>
      <c r="T60" s="47">
        <f t="shared" si="15"/>
        <v>42128</v>
      </c>
      <c r="U60" s="48"/>
      <c r="V60" s="21"/>
      <c r="W60" s="21"/>
      <c r="X60" s="21"/>
      <c r="Y60" s="21"/>
      <c r="Z60" s="21"/>
      <c r="AA60" s="21"/>
    </row>
    <row r="61" ht="15.75" customHeight="1">
      <c r="A61" s="20" t="s">
        <v>62</v>
      </c>
      <c r="B61" s="20" t="str">
        <f t="shared" si="4"/>
        <v>05</v>
      </c>
      <c r="C61" s="21" t="s">
        <v>16</v>
      </c>
      <c r="D61" s="20" t="s">
        <v>63</v>
      </c>
      <c r="E61" s="20" t="s">
        <v>46</v>
      </c>
      <c r="F61" s="20" t="s">
        <v>47</v>
      </c>
      <c r="G61" s="23">
        <v>3.745914879E7</v>
      </c>
      <c r="H61" s="24">
        <v>3678162.25</v>
      </c>
      <c r="I61" s="21"/>
      <c r="J61" s="47" t="str">
        <f t="shared" si="5"/>
        <v>#REF!</v>
      </c>
      <c r="K61" s="47" t="str">
        <f t="shared" si="6"/>
        <v>#REF!</v>
      </c>
      <c r="L61" s="47" t="str">
        <f t="shared" si="7"/>
        <v>#REF!</v>
      </c>
      <c r="M61" s="21"/>
      <c r="N61" s="47">
        <f t="shared" si="9"/>
        <v>0</v>
      </c>
      <c r="O61" s="47" t="str">
        <f t="shared" si="10"/>
        <v>#REF!</v>
      </c>
      <c r="P61" s="47" t="str">
        <f t="shared" si="11"/>
        <v>#REF!</v>
      </c>
      <c r="Q61" s="47">
        <f t="shared" si="17"/>
        <v>37459148.79</v>
      </c>
      <c r="R61" s="47">
        <f t="shared" si="13"/>
        <v>37459149</v>
      </c>
      <c r="S61" s="47">
        <f t="shared" si="14"/>
        <v>37459149</v>
      </c>
      <c r="T61" s="47">
        <f t="shared" si="15"/>
        <v>37459149</v>
      </c>
      <c r="U61" s="48"/>
      <c r="V61" s="21"/>
      <c r="W61" s="21"/>
      <c r="X61" s="21"/>
      <c r="Y61" s="21"/>
      <c r="Z61" s="21"/>
      <c r="AA61" s="21"/>
    </row>
    <row r="62" ht="15.75" customHeight="1">
      <c r="A62" s="20" t="s">
        <v>64</v>
      </c>
      <c r="B62" s="20" t="str">
        <f t="shared" si="4"/>
        <v>05</v>
      </c>
      <c r="C62" s="21" t="s">
        <v>16</v>
      </c>
      <c r="D62" s="20" t="s">
        <v>65</v>
      </c>
      <c r="E62" s="20" t="s">
        <v>18</v>
      </c>
      <c r="F62" s="20" t="s">
        <v>19</v>
      </c>
      <c r="G62" s="23">
        <v>1.687660532E7</v>
      </c>
      <c r="H62" s="24">
        <v>640320.01</v>
      </c>
      <c r="I62" s="21"/>
      <c r="J62" s="47" t="str">
        <f t="shared" si="5"/>
        <v>#REF!</v>
      </c>
      <c r="K62" s="47" t="str">
        <f t="shared" si="6"/>
        <v>#REF!</v>
      </c>
      <c r="L62" s="47" t="str">
        <f t="shared" si="7"/>
        <v>#REF!</v>
      </c>
      <c r="M62" s="21"/>
      <c r="N62" s="47">
        <f t="shared" si="9"/>
        <v>0</v>
      </c>
      <c r="O62" s="47" t="str">
        <f t="shared" si="10"/>
        <v>#REF!</v>
      </c>
      <c r="P62" s="47" t="str">
        <f t="shared" si="11"/>
        <v>#REF!</v>
      </c>
      <c r="Q62" s="47">
        <f t="shared" si="17"/>
        <v>16876605.32</v>
      </c>
      <c r="R62" s="47">
        <f t="shared" si="13"/>
        <v>16876605</v>
      </c>
      <c r="S62" s="47">
        <f t="shared" si="14"/>
        <v>16876605</v>
      </c>
      <c r="T62" s="47">
        <f t="shared" si="15"/>
        <v>16876605</v>
      </c>
      <c r="U62" s="48"/>
      <c r="V62" s="21"/>
      <c r="W62" s="21"/>
      <c r="X62" s="21"/>
      <c r="Y62" s="21"/>
      <c r="Z62" s="21"/>
      <c r="AA62" s="21"/>
    </row>
    <row r="63" ht="15.75" customHeight="1">
      <c r="A63" s="20" t="s">
        <v>64</v>
      </c>
      <c r="B63" s="20" t="str">
        <f t="shared" si="4"/>
        <v>05</v>
      </c>
      <c r="C63" s="21" t="s">
        <v>16</v>
      </c>
      <c r="D63" s="20" t="s">
        <v>65</v>
      </c>
      <c r="E63" s="20" t="s">
        <v>44</v>
      </c>
      <c r="F63" s="20" t="s">
        <v>45</v>
      </c>
      <c r="G63" s="23">
        <v>1.574123245E7</v>
      </c>
      <c r="H63" s="24">
        <v>597242.51</v>
      </c>
      <c r="I63" s="21"/>
      <c r="J63" s="47" t="str">
        <f t="shared" si="5"/>
        <v>#REF!</v>
      </c>
      <c r="K63" s="47" t="str">
        <f t="shared" si="6"/>
        <v>#REF!</v>
      </c>
      <c r="L63" s="47" t="str">
        <f t="shared" si="7"/>
        <v>#REF!</v>
      </c>
      <c r="M63" s="21"/>
      <c r="N63" s="47">
        <f t="shared" si="9"/>
        <v>0</v>
      </c>
      <c r="O63" s="47" t="str">
        <f t="shared" si="10"/>
        <v>#REF!</v>
      </c>
      <c r="P63" s="47" t="str">
        <f t="shared" si="11"/>
        <v>#REF!</v>
      </c>
      <c r="Q63" s="47">
        <f t="shared" si="17"/>
        <v>15741232.45</v>
      </c>
      <c r="R63" s="47">
        <f t="shared" si="13"/>
        <v>15741232</v>
      </c>
      <c r="S63" s="47">
        <f t="shared" si="14"/>
        <v>15741232</v>
      </c>
      <c r="T63" s="47">
        <f t="shared" si="15"/>
        <v>15741232</v>
      </c>
      <c r="U63" s="48"/>
      <c r="V63" s="21"/>
      <c r="W63" s="21"/>
      <c r="X63" s="21"/>
      <c r="Y63" s="21"/>
      <c r="Z63" s="21"/>
      <c r="AA63" s="21"/>
    </row>
    <row r="64" ht="15.75" customHeight="1">
      <c r="A64" s="20" t="s">
        <v>64</v>
      </c>
      <c r="B64" s="20" t="str">
        <f t="shared" si="4"/>
        <v>05</v>
      </c>
      <c r="C64" s="21" t="s">
        <v>16</v>
      </c>
      <c r="D64" s="20" t="s">
        <v>65</v>
      </c>
      <c r="E64" s="20" t="s">
        <v>30</v>
      </c>
      <c r="F64" s="20" t="s">
        <v>31</v>
      </c>
      <c r="G64" s="23">
        <v>1253651.15</v>
      </c>
      <c r="H64" s="24">
        <v>47565.13</v>
      </c>
      <c r="I64" s="21"/>
      <c r="J64" s="47" t="str">
        <f t="shared" si="5"/>
        <v>#REF!</v>
      </c>
      <c r="K64" s="47" t="str">
        <f t="shared" si="6"/>
        <v>#REF!</v>
      </c>
      <c r="L64" s="47" t="str">
        <f t="shared" si="7"/>
        <v>#REF!</v>
      </c>
      <c r="M64" s="21"/>
      <c r="N64" s="47">
        <f t="shared" si="9"/>
        <v>0</v>
      </c>
      <c r="O64" s="47" t="str">
        <f t="shared" si="10"/>
        <v>#REF!</v>
      </c>
      <c r="P64" s="47" t="str">
        <f t="shared" si="11"/>
        <v>#REF!</v>
      </c>
      <c r="Q64" s="47">
        <f t="shared" si="17"/>
        <v>1253651.15</v>
      </c>
      <c r="R64" s="47">
        <f t="shared" si="13"/>
        <v>1253651</v>
      </c>
      <c r="S64" s="47">
        <f t="shared" si="14"/>
        <v>1253651</v>
      </c>
      <c r="T64" s="47">
        <f t="shared" si="15"/>
        <v>1253651</v>
      </c>
      <c r="U64" s="48"/>
      <c r="V64" s="21"/>
      <c r="W64" s="21"/>
      <c r="X64" s="21"/>
      <c r="Y64" s="21"/>
      <c r="Z64" s="21"/>
      <c r="AA64" s="21"/>
    </row>
    <row r="65" ht="15.75" customHeight="1">
      <c r="A65" s="20" t="s">
        <v>64</v>
      </c>
      <c r="B65" s="20" t="str">
        <f t="shared" si="4"/>
        <v>05</v>
      </c>
      <c r="C65" s="21" t="s">
        <v>16</v>
      </c>
      <c r="D65" s="20" t="s">
        <v>65</v>
      </c>
      <c r="E65" s="20" t="s">
        <v>32</v>
      </c>
      <c r="F65" s="20" t="s">
        <v>33</v>
      </c>
      <c r="G65" s="23">
        <v>17875.91</v>
      </c>
      <c r="H65" s="24">
        <v>678.24</v>
      </c>
      <c r="I65" s="21"/>
      <c r="J65" s="47" t="str">
        <f t="shared" si="5"/>
        <v>#REF!</v>
      </c>
      <c r="K65" s="47" t="str">
        <f t="shared" si="6"/>
        <v>#REF!</v>
      </c>
      <c r="L65" s="47" t="str">
        <f t="shared" si="7"/>
        <v>#REF!</v>
      </c>
      <c r="M65" s="21"/>
      <c r="N65" s="47">
        <f t="shared" si="9"/>
        <v>0</v>
      </c>
      <c r="O65" s="47" t="str">
        <f t="shared" si="10"/>
        <v>#REF!</v>
      </c>
      <c r="P65" s="47" t="str">
        <f t="shared" si="11"/>
        <v>#REF!</v>
      </c>
      <c r="Q65" s="47">
        <f t="shared" si="17"/>
        <v>17875.91</v>
      </c>
      <c r="R65" s="47">
        <f t="shared" si="13"/>
        <v>17876</v>
      </c>
      <c r="S65" s="47">
        <f t="shared" si="14"/>
        <v>17876</v>
      </c>
      <c r="T65" s="47">
        <f t="shared" si="15"/>
        <v>17876</v>
      </c>
      <c r="U65" s="48"/>
      <c r="V65" s="21"/>
      <c r="W65" s="21"/>
      <c r="X65" s="21"/>
      <c r="Y65" s="21"/>
      <c r="Z65" s="21"/>
      <c r="AA65" s="21"/>
    </row>
    <row r="66" ht="15.75" customHeight="1">
      <c r="A66" s="20" t="s">
        <v>64</v>
      </c>
      <c r="B66" s="20" t="str">
        <f t="shared" si="4"/>
        <v>05</v>
      </c>
      <c r="C66" s="21" t="s">
        <v>16</v>
      </c>
      <c r="D66" s="20" t="s">
        <v>65</v>
      </c>
      <c r="E66" s="20" t="s">
        <v>34</v>
      </c>
      <c r="F66" s="20" t="s">
        <v>35</v>
      </c>
      <c r="G66" s="23">
        <v>7013.59</v>
      </c>
      <c r="H66" s="24">
        <v>266.1</v>
      </c>
      <c r="I66" s="21"/>
      <c r="J66" s="47" t="str">
        <f t="shared" si="5"/>
        <v>#REF!</v>
      </c>
      <c r="K66" s="47" t="str">
        <f t="shared" si="6"/>
        <v>#REF!</v>
      </c>
      <c r="L66" s="47" t="str">
        <f t="shared" si="7"/>
        <v>#REF!</v>
      </c>
      <c r="M66" s="21"/>
      <c r="N66" s="47">
        <f t="shared" si="9"/>
        <v>0</v>
      </c>
      <c r="O66" s="47" t="str">
        <f t="shared" si="10"/>
        <v>#REF!</v>
      </c>
      <c r="P66" s="47" t="str">
        <f t="shared" si="11"/>
        <v>#REF!</v>
      </c>
      <c r="Q66" s="47">
        <f t="shared" si="17"/>
        <v>7013.59</v>
      </c>
      <c r="R66" s="47">
        <f t="shared" si="13"/>
        <v>7014</v>
      </c>
      <c r="S66" s="47">
        <f t="shared" si="14"/>
        <v>7014</v>
      </c>
      <c r="T66" s="47">
        <f t="shared" si="15"/>
        <v>7014</v>
      </c>
      <c r="U66" s="48"/>
      <c r="V66" s="21"/>
      <c r="W66" s="21"/>
      <c r="X66" s="21"/>
      <c r="Y66" s="21"/>
      <c r="Z66" s="21"/>
      <c r="AA66" s="21"/>
    </row>
    <row r="67" ht="15.75" customHeight="1">
      <c r="A67" s="20" t="s">
        <v>64</v>
      </c>
      <c r="B67" s="20" t="str">
        <f t="shared" si="4"/>
        <v>05</v>
      </c>
      <c r="C67" s="21" t="s">
        <v>16</v>
      </c>
      <c r="D67" s="20" t="s">
        <v>65</v>
      </c>
      <c r="E67" s="20" t="s">
        <v>40</v>
      </c>
      <c r="F67" s="20" t="s">
        <v>41</v>
      </c>
      <c r="G67" s="23">
        <v>337239.41</v>
      </c>
      <c r="H67" s="24">
        <v>12795.29</v>
      </c>
      <c r="I67" s="21"/>
      <c r="J67" s="47" t="str">
        <f t="shared" si="5"/>
        <v>#REF!</v>
      </c>
      <c r="K67" s="47" t="str">
        <f t="shared" si="6"/>
        <v>#REF!</v>
      </c>
      <c r="L67" s="47" t="str">
        <f t="shared" si="7"/>
        <v>#REF!</v>
      </c>
      <c r="M67" s="21"/>
      <c r="N67" s="47">
        <f t="shared" si="9"/>
        <v>0</v>
      </c>
      <c r="O67" s="47" t="str">
        <f t="shared" si="10"/>
        <v>#REF!</v>
      </c>
      <c r="P67" s="47" t="str">
        <f t="shared" si="11"/>
        <v>#REF!</v>
      </c>
      <c r="Q67" s="47">
        <f t="shared" si="17"/>
        <v>337239.41</v>
      </c>
      <c r="R67" s="47">
        <f t="shared" si="13"/>
        <v>337239</v>
      </c>
      <c r="S67" s="47">
        <f t="shared" si="14"/>
        <v>337239</v>
      </c>
      <c r="T67" s="47">
        <f t="shared" si="15"/>
        <v>337239</v>
      </c>
      <c r="U67" s="48"/>
      <c r="V67" s="21"/>
      <c r="W67" s="21"/>
      <c r="X67" s="21"/>
      <c r="Y67" s="21"/>
      <c r="Z67" s="21"/>
      <c r="AA67" s="21"/>
    </row>
    <row r="68" ht="15.75" customHeight="1">
      <c r="A68" s="20" t="s">
        <v>64</v>
      </c>
      <c r="B68" s="20" t="str">
        <f t="shared" si="4"/>
        <v>05</v>
      </c>
      <c r="C68" s="21" t="s">
        <v>16</v>
      </c>
      <c r="D68" s="20" t="s">
        <v>65</v>
      </c>
      <c r="E68" s="20" t="s">
        <v>46</v>
      </c>
      <c r="F68" s="20" t="s">
        <v>47</v>
      </c>
      <c r="G68" s="23">
        <v>5.534456677E7</v>
      </c>
      <c r="H68" s="24">
        <v>2099843.72</v>
      </c>
      <c r="I68" s="21"/>
      <c r="J68" s="47" t="str">
        <f t="shared" si="5"/>
        <v>#REF!</v>
      </c>
      <c r="K68" s="47" t="str">
        <f t="shared" si="6"/>
        <v>#REF!</v>
      </c>
      <c r="L68" s="47" t="str">
        <f t="shared" si="7"/>
        <v>#REF!</v>
      </c>
      <c r="M68" s="21"/>
      <c r="N68" s="47">
        <f t="shared" si="9"/>
        <v>0</v>
      </c>
      <c r="O68" s="47" t="str">
        <f t="shared" si="10"/>
        <v>#REF!</v>
      </c>
      <c r="P68" s="47" t="str">
        <f t="shared" si="11"/>
        <v>#REF!</v>
      </c>
      <c r="Q68" s="47">
        <f t="shared" si="17"/>
        <v>55344566.77</v>
      </c>
      <c r="R68" s="47">
        <f t="shared" si="13"/>
        <v>55344567</v>
      </c>
      <c r="S68" s="47">
        <f t="shared" si="14"/>
        <v>55344567</v>
      </c>
      <c r="T68" s="47">
        <f t="shared" si="15"/>
        <v>55344567</v>
      </c>
      <c r="U68" s="48"/>
      <c r="V68" s="21"/>
      <c r="W68" s="21"/>
      <c r="X68" s="21"/>
      <c r="Y68" s="21"/>
      <c r="Z68" s="21"/>
      <c r="AA68" s="21"/>
    </row>
    <row r="69" ht="15.75" customHeight="1">
      <c r="A69" s="20" t="s">
        <v>66</v>
      </c>
      <c r="B69" s="20" t="str">
        <f t="shared" si="4"/>
        <v>05</v>
      </c>
      <c r="C69" s="21" t="s">
        <v>16</v>
      </c>
      <c r="D69" s="20" t="s">
        <v>325</v>
      </c>
      <c r="E69" s="20" t="s">
        <v>18</v>
      </c>
      <c r="F69" s="20" t="s">
        <v>19</v>
      </c>
      <c r="G69" s="23">
        <v>3.799760331E7</v>
      </c>
      <c r="H69" s="24">
        <v>5607300.27</v>
      </c>
      <c r="I69" s="21"/>
      <c r="J69" s="47" t="str">
        <f t="shared" si="5"/>
        <v>#REF!</v>
      </c>
      <c r="K69" s="47" t="str">
        <f t="shared" si="6"/>
        <v>#REF!</v>
      </c>
      <c r="L69" s="47" t="str">
        <f t="shared" si="7"/>
        <v>#REF!</v>
      </c>
      <c r="M69" s="21"/>
      <c r="N69" s="47">
        <f t="shared" si="9"/>
        <v>0</v>
      </c>
      <c r="O69" s="47" t="str">
        <f t="shared" si="10"/>
        <v>#REF!</v>
      </c>
      <c r="P69" s="47" t="str">
        <f t="shared" si="11"/>
        <v>#REF!</v>
      </c>
      <c r="Q69" s="47">
        <f t="shared" si="17"/>
        <v>37997603.31</v>
      </c>
      <c r="R69" s="47">
        <f t="shared" si="13"/>
        <v>37997603</v>
      </c>
      <c r="S69" s="47">
        <f t="shared" si="14"/>
        <v>37997603</v>
      </c>
      <c r="T69" s="47">
        <f t="shared" si="15"/>
        <v>37997603</v>
      </c>
      <c r="U69" s="48"/>
      <c r="V69" s="21"/>
      <c r="W69" s="21"/>
      <c r="X69" s="21"/>
      <c r="Y69" s="21"/>
      <c r="Z69" s="21"/>
      <c r="AA69" s="21"/>
    </row>
    <row r="70" ht="15.75" customHeight="1">
      <c r="A70" s="20" t="s">
        <v>66</v>
      </c>
      <c r="B70" s="20" t="str">
        <f t="shared" si="4"/>
        <v>05</v>
      </c>
      <c r="C70" s="21" t="s">
        <v>16</v>
      </c>
      <c r="D70" s="20" t="s">
        <v>325</v>
      </c>
      <c r="E70" s="20" t="s">
        <v>30</v>
      </c>
      <c r="F70" s="20" t="s">
        <v>31</v>
      </c>
      <c r="G70" s="23">
        <v>3214426.81</v>
      </c>
      <c r="H70" s="24">
        <v>474352.45</v>
      </c>
      <c r="I70" s="21"/>
      <c r="J70" s="47" t="str">
        <f t="shared" si="5"/>
        <v>#REF!</v>
      </c>
      <c r="K70" s="47" t="str">
        <f t="shared" si="6"/>
        <v>#REF!</v>
      </c>
      <c r="L70" s="47" t="str">
        <f t="shared" si="7"/>
        <v>#REF!</v>
      </c>
      <c r="M70" s="21"/>
      <c r="N70" s="47">
        <f t="shared" si="9"/>
        <v>0</v>
      </c>
      <c r="O70" s="47" t="str">
        <f t="shared" si="10"/>
        <v>#REF!</v>
      </c>
      <c r="P70" s="47" t="str">
        <f t="shared" si="11"/>
        <v>#REF!</v>
      </c>
      <c r="Q70" s="47">
        <f t="shared" si="17"/>
        <v>3214426.81</v>
      </c>
      <c r="R70" s="47">
        <f t="shared" si="13"/>
        <v>3214427</v>
      </c>
      <c r="S70" s="47">
        <f t="shared" si="14"/>
        <v>3214427</v>
      </c>
      <c r="T70" s="47">
        <f t="shared" si="15"/>
        <v>3214427</v>
      </c>
      <c r="U70" s="48"/>
      <c r="V70" s="21"/>
      <c r="W70" s="21"/>
      <c r="X70" s="21"/>
      <c r="Y70" s="21"/>
      <c r="Z70" s="21"/>
      <c r="AA70" s="21"/>
    </row>
    <row r="71" ht="15.75" customHeight="1">
      <c r="A71" s="20" t="s">
        <v>66</v>
      </c>
      <c r="B71" s="20" t="str">
        <f t="shared" si="4"/>
        <v>05</v>
      </c>
      <c r="C71" s="21" t="s">
        <v>16</v>
      </c>
      <c r="D71" s="20" t="s">
        <v>325</v>
      </c>
      <c r="E71" s="20" t="s">
        <v>32</v>
      </c>
      <c r="F71" s="20" t="s">
        <v>33</v>
      </c>
      <c r="G71" s="23">
        <v>152256.07</v>
      </c>
      <c r="H71" s="24">
        <v>22468.4</v>
      </c>
      <c r="I71" s="21"/>
      <c r="J71" s="47" t="str">
        <f t="shared" si="5"/>
        <v>#REF!</v>
      </c>
      <c r="K71" s="47" t="str">
        <f t="shared" si="6"/>
        <v>#REF!</v>
      </c>
      <c r="L71" s="47" t="str">
        <f t="shared" si="7"/>
        <v>#REF!</v>
      </c>
      <c r="M71" s="21"/>
      <c r="N71" s="47">
        <f t="shared" si="9"/>
        <v>0</v>
      </c>
      <c r="O71" s="47" t="str">
        <f t="shared" si="10"/>
        <v>#REF!</v>
      </c>
      <c r="P71" s="47" t="str">
        <f t="shared" si="11"/>
        <v>#REF!</v>
      </c>
      <c r="Q71" s="47">
        <f t="shared" si="17"/>
        <v>152256.07</v>
      </c>
      <c r="R71" s="47">
        <f t="shared" si="13"/>
        <v>152256</v>
      </c>
      <c r="S71" s="47">
        <f t="shared" si="14"/>
        <v>152256</v>
      </c>
      <c r="T71" s="47">
        <f t="shared" si="15"/>
        <v>152256</v>
      </c>
      <c r="U71" s="48"/>
      <c r="V71" s="21"/>
      <c r="W71" s="21"/>
      <c r="X71" s="21"/>
      <c r="Y71" s="21"/>
      <c r="Z71" s="21"/>
      <c r="AA71" s="21"/>
    </row>
    <row r="72" ht="15.75" customHeight="1">
      <c r="A72" s="20" t="s">
        <v>66</v>
      </c>
      <c r="B72" s="20" t="str">
        <f t="shared" si="4"/>
        <v>05</v>
      </c>
      <c r="C72" s="21" t="s">
        <v>16</v>
      </c>
      <c r="D72" s="20" t="s">
        <v>325</v>
      </c>
      <c r="E72" s="20" t="s">
        <v>40</v>
      </c>
      <c r="F72" s="20" t="s">
        <v>41</v>
      </c>
      <c r="G72" s="23">
        <v>591787.49</v>
      </c>
      <c r="H72" s="24">
        <v>87329.98</v>
      </c>
      <c r="I72" s="21"/>
      <c r="J72" s="47" t="str">
        <f t="shared" si="5"/>
        <v>#REF!</v>
      </c>
      <c r="K72" s="47" t="str">
        <f t="shared" si="6"/>
        <v>#REF!</v>
      </c>
      <c r="L72" s="47" t="str">
        <f t="shared" si="7"/>
        <v>#REF!</v>
      </c>
      <c r="M72" s="21"/>
      <c r="N72" s="47">
        <f t="shared" si="9"/>
        <v>0</v>
      </c>
      <c r="O72" s="47" t="str">
        <f t="shared" si="10"/>
        <v>#REF!</v>
      </c>
      <c r="P72" s="47" t="str">
        <f t="shared" si="11"/>
        <v>#REF!</v>
      </c>
      <c r="Q72" s="47">
        <f t="shared" si="17"/>
        <v>591787.49</v>
      </c>
      <c r="R72" s="47">
        <f t="shared" si="13"/>
        <v>591787</v>
      </c>
      <c r="S72" s="47">
        <f t="shared" si="14"/>
        <v>591787</v>
      </c>
      <c r="T72" s="47">
        <f t="shared" si="15"/>
        <v>591787</v>
      </c>
      <c r="U72" s="48"/>
      <c r="V72" s="21"/>
      <c r="W72" s="21"/>
      <c r="X72" s="21"/>
      <c r="Y72" s="21"/>
      <c r="Z72" s="21"/>
      <c r="AA72" s="21"/>
    </row>
    <row r="73" ht="15.75" customHeight="1">
      <c r="A73" s="20" t="s">
        <v>66</v>
      </c>
      <c r="B73" s="20" t="str">
        <f t="shared" si="4"/>
        <v>05</v>
      </c>
      <c r="C73" s="21" t="s">
        <v>16</v>
      </c>
      <c r="D73" s="20" t="s">
        <v>325</v>
      </c>
      <c r="E73" s="20" t="s">
        <v>46</v>
      </c>
      <c r="F73" s="20" t="s">
        <v>47</v>
      </c>
      <c r="G73" s="23">
        <v>4.80153055E7</v>
      </c>
      <c r="H73" s="24">
        <v>7085610.99</v>
      </c>
      <c r="I73" s="21"/>
      <c r="J73" s="47" t="str">
        <f t="shared" si="5"/>
        <v>#REF!</v>
      </c>
      <c r="K73" s="47" t="str">
        <f t="shared" si="6"/>
        <v>#REF!</v>
      </c>
      <c r="L73" s="47" t="str">
        <f t="shared" si="7"/>
        <v>#REF!</v>
      </c>
      <c r="M73" s="21"/>
      <c r="N73" s="47">
        <f t="shared" si="9"/>
        <v>0</v>
      </c>
      <c r="O73" s="47" t="str">
        <f t="shared" si="10"/>
        <v>#REF!</v>
      </c>
      <c r="P73" s="47" t="str">
        <f t="shared" si="11"/>
        <v>#REF!</v>
      </c>
      <c r="Q73" s="47">
        <f t="shared" si="17"/>
        <v>48015305.5</v>
      </c>
      <c r="R73" s="47">
        <f t="shared" si="13"/>
        <v>48015306</v>
      </c>
      <c r="S73" s="47">
        <f t="shared" si="14"/>
        <v>48015306</v>
      </c>
      <c r="T73" s="47">
        <f t="shared" si="15"/>
        <v>48015306</v>
      </c>
      <c r="U73" s="48"/>
      <c r="V73" s="21"/>
      <c r="W73" s="21"/>
      <c r="X73" s="21"/>
      <c r="Y73" s="21"/>
      <c r="Z73" s="21"/>
      <c r="AA73" s="21"/>
    </row>
    <row r="74" ht="15.75" customHeight="1">
      <c r="A74" s="20" t="s">
        <v>66</v>
      </c>
      <c r="B74" s="20" t="str">
        <f t="shared" si="4"/>
        <v>05</v>
      </c>
      <c r="C74" s="21" t="s">
        <v>16</v>
      </c>
      <c r="D74" s="20" t="s">
        <v>325</v>
      </c>
      <c r="E74" s="20" t="s">
        <v>54</v>
      </c>
      <c r="F74" s="20" t="s">
        <v>55</v>
      </c>
      <c r="G74" s="23">
        <v>1180687.82</v>
      </c>
      <c r="H74" s="24">
        <v>174233.91</v>
      </c>
      <c r="I74" s="21"/>
      <c r="J74" s="47" t="str">
        <f t="shared" si="5"/>
        <v>#REF!</v>
      </c>
      <c r="K74" s="47" t="str">
        <f t="shared" si="6"/>
        <v>#REF!</v>
      </c>
      <c r="L74" s="47" t="str">
        <f t="shared" si="7"/>
        <v>#REF!</v>
      </c>
      <c r="M74" s="21"/>
      <c r="N74" s="47">
        <f t="shared" si="9"/>
        <v>0</v>
      </c>
      <c r="O74" s="47" t="str">
        <f t="shared" si="10"/>
        <v>#REF!</v>
      </c>
      <c r="P74" s="47" t="str">
        <f t="shared" si="11"/>
        <v>#REF!</v>
      </c>
      <c r="Q74" s="47">
        <f t="shared" si="17"/>
        <v>1180687.82</v>
      </c>
      <c r="R74" s="47">
        <f t="shared" si="13"/>
        <v>1180688</v>
      </c>
      <c r="S74" s="47">
        <f t="shared" si="14"/>
        <v>1180688</v>
      </c>
      <c r="T74" s="47">
        <f t="shared" si="15"/>
        <v>1180688</v>
      </c>
      <c r="U74" s="48"/>
      <c r="V74" s="21"/>
      <c r="W74" s="21"/>
      <c r="X74" s="21"/>
      <c r="Y74" s="21"/>
      <c r="Z74" s="21"/>
      <c r="AA74" s="21"/>
    </row>
    <row r="75" ht="15.75" customHeight="1">
      <c r="A75" s="20" t="s">
        <v>67</v>
      </c>
      <c r="B75" s="20" t="str">
        <f t="shared" si="4"/>
        <v>05</v>
      </c>
      <c r="C75" s="21" t="s">
        <v>16</v>
      </c>
      <c r="D75" s="20" t="s">
        <v>68</v>
      </c>
      <c r="E75" s="20" t="s">
        <v>18</v>
      </c>
      <c r="F75" s="20" t="s">
        <v>19</v>
      </c>
      <c r="G75" s="23">
        <v>0.0</v>
      </c>
      <c r="H75" s="24">
        <v>2576356.89</v>
      </c>
      <c r="I75" s="21"/>
      <c r="J75" s="47" t="str">
        <f t="shared" si="5"/>
        <v>#REF!</v>
      </c>
      <c r="K75" s="47" t="str">
        <f t="shared" si="6"/>
        <v>#REF!</v>
      </c>
      <c r="L75" s="47" t="str">
        <f t="shared" si="7"/>
        <v>#REF!</v>
      </c>
      <c r="M75" s="21"/>
      <c r="N75" s="47">
        <f t="shared" si="9"/>
        <v>0</v>
      </c>
      <c r="O75" s="47" t="str">
        <f t="shared" si="10"/>
        <v>#REF!</v>
      </c>
      <c r="P75" s="47" t="str">
        <f t="shared" si="11"/>
        <v>#REF!</v>
      </c>
      <c r="Q75" s="47">
        <f t="shared" si="17"/>
        <v>0</v>
      </c>
      <c r="R75" s="47">
        <f t="shared" si="13"/>
        <v>0</v>
      </c>
      <c r="S75" s="47">
        <f t="shared" si="14"/>
        <v>0</v>
      </c>
      <c r="T75" s="47">
        <f t="shared" si="15"/>
        <v>0</v>
      </c>
      <c r="U75" s="48"/>
      <c r="V75" s="21"/>
      <c r="W75" s="21"/>
      <c r="X75" s="21"/>
      <c r="Y75" s="21"/>
      <c r="Z75" s="21"/>
      <c r="AA75" s="21"/>
    </row>
    <row r="76" ht="15.75" customHeight="1">
      <c r="A76" s="20" t="s">
        <v>67</v>
      </c>
      <c r="B76" s="20" t="str">
        <f t="shared" si="4"/>
        <v>05</v>
      </c>
      <c r="C76" s="21" t="s">
        <v>16</v>
      </c>
      <c r="D76" s="20" t="s">
        <v>68</v>
      </c>
      <c r="E76" s="20" t="s">
        <v>30</v>
      </c>
      <c r="F76" s="20" t="s">
        <v>31</v>
      </c>
      <c r="G76" s="23">
        <v>0.0</v>
      </c>
      <c r="H76" s="24">
        <v>54258.42</v>
      </c>
      <c r="I76" s="21"/>
      <c r="J76" s="47" t="str">
        <f t="shared" si="5"/>
        <v>#REF!</v>
      </c>
      <c r="K76" s="47" t="str">
        <f t="shared" si="6"/>
        <v>#REF!</v>
      </c>
      <c r="L76" s="47" t="str">
        <f t="shared" si="7"/>
        <v>#REF!</v>
      </c>
      <c r="M76" s="21"/>
      <c r="N76" s="47">
        <f t="shared" si="9"/>
        <v>0</v>
      </c>
      <c r="O76" s="47" t="str">
        <f t="shared" si="10"/>
        <v>#REF!</v>
      </c>
      <c r="P76" s="47" t="str">
        <f t="shared" si="11"/>
        <v>#REF!</v>
      </c>
      <c r="Q76" s="47">
        <f t="shared" si="17"/>
        <v>0</v>
      </c>
      <c r="R76" s="47">
        <f t="shared" si="13"/>
        <v>0</v>
      </c>
      <c r="S76" s="47">
        <f t="shared" si="14"/>
        <v>0</v>
      </c>
      <c r="T76" s="47">
        <f t="shared" si="15"/>
        <v>0</v>
      </c>
      <c r="U76" s="48"/>
      <c r="V76" s="21"/>
      <c r="W76" s="21"/>
      <c r="X76" s="21"/>
      <c r="Y76" s="21"/>
      <c r="Z76" s="21"/>
      <c r="AA76" s="21"/>
    </row>
    <row r="77" ht="15.75" customHeight="1">
      <c r="A77" s="20" t="s">
        <v>67</v>
      </c>
      <c r="B77" s="20" t="str">
        <f t="shared" si="4"/>
        <v>05</v>
      </c>
      <c r="C77" s="21" t="s">
        <v>16</v>
      </c>
      <c r="D77" s="20" t="s">
        <v>68</v>
      </c>
      <c r="E77" s="20" t="s">
        <v>40</v>
      </c>
      <c r="F77" s="20" t="s">
        <v>41</v>
      </c>
      <c r="G77" s="23">
        <v>0.0</v>
      </c>
      <c r="H77" s="24">
        <v>12541.69</v>
      </c>
      <c r="I77" s="21"/>
      <c r="J77" s="47" t="str">
        <f t="shared" si="5"/>
        <v>#REF!</v>
      </c>
      <c r="K77" s="47" t="str">
        <f t="shared" si="6"/>
        <v>#REF!</v>
      </c>
      <c r="L77" s="47" t="str">
        <f t="shared" si="7"/>
        <v>#REF!</v>
      </c>
      <c r="M77" s="21"/>
      <c r="N77" s="47">
        <f t="shared" si="9"/>
        <v>0</v>
      </c>
      <c r="O77" s="47" t="str">
        <f t="shared" si="10"/>
        <v>#REF!</v>
      </c>
      <c r="P77" s="47" t="str">
        <f t="shared" si="11"/>
        <v>#REF!</v>
      </c>
      <c r="Q77" s="47">
        <f t="shared" si="17"/>
        <v>0</v>
      </c>
      <c r="R77" s="47">
        <f t="shared" si="13"/>
        <v>0</v>
      </c>
      <c r="S77" s="47">
        <f t="shared" si="14"/>
        <v>0</v>
      </c>
      <c r="T77" s="47">
        <f t="shared" si="15"/>
        <v>0</v>
      </c>
      <c r="U77" s="48"/>
      <c r="V77" s="21"/>
      <c r="W77" s="21"/>
      <c r="X77" s="21"/>
      <c r="Y77" s="21"/>
      <c r="Z77" s="21"/>
      <c r="AA77" s="21"/>
    </row>
    <row r="78" ht="15.75" customHeight="1">
      <c r="A78" s="20" t="s">
        <v>69</v>
      </c>
      <c r="B78" s="20" t="str">
        <f t="shared" si="4"/>
        <v>05</v>
      </c>
      <c r="C78" s="21" t="s">
        <v>16</v>
      </c>
      <c r="D78" s="20" t="s">
        <v>70</v>
      </c>
      <c r="E78" s="20" t="s">
        <v>18</v>
      </c>
      <c r="F78" s="20" t="s">
        <v>19</v>
      </c>
      <c r="G78" s="23">
        <v>4.0006240958E8</v>
      </c>
      <c r="H78" s="24">
        <v>2.337533167E7</v>
      </c>
      <c r="I78" s="47">
        <v>0.8873540153401263</v>
      </c>
      <c r="J78" s="47" t="str">
        <f t="shared" si="5"/>
        <v>#REF!</v>
      </c>
      <c r="K78" s="47" t="str">
        <f t="shared" si="6"/>
        <v>#REF!</v>
      </c>
      <c r="L78" s="47" t="str">
        <f t="shared" si="7"/>
        <v>#REF!</v>
      </c>
      <c r="M78" s="47" t="str">
        <f t="shared" ref="M78:M85" si="18">+I78*L78</f>
        <v>#REF!</v>
      </c>
      <c r="N78" s="47" t="str">
        <f t="shared" si="9"/>
        <v>#REF!</v>
      </c>
      <c r="O78" s="47" t="str">
        <f t="shared" si="10"/>
        <v>#REF!</v>
      </c>
      <c r="P78" s="47" t="str">
        <f t="shared" si="11"/>
        <v>#REF!</v>
      </c>
      <c r="Q78" s="47" t="str">
        <f t="shared" si="17"/>
        <v>#REF!</v>
      </c>
      <c r="R78" s="47" t="str">
        <f t="shared" si="13"/>
        <v>#REF!</v>
      </c>
      <c r="S78" s="47" t="str">
        <f t="shared" si="14"/>
        <v>#REF!</v>
      </c>
      <c r="T78" s="47" t="str">
        <f t="shared" si="15"/>
        <v>#REF!</v>
      </c>
      <c r="U78" s="48"/>
      <c r="V78" s="21"/>
      <c r="W78" s="21"/>
      <c r="X78" s="21"/>
      <c r="Y78" s="21"/>
      <c r="Z78" s="21"/>
      <c r="AA78" s="21"/>
    </row>
    <row r="79" ht="15.75" customHeight="1">
      <c r="A79" s="20" t="s">
        <v>69</v>
      </c>
      <c r="B79" s="20" t="str">
        <f t="shared" si="4"/>
        <v>05</v>
      </c>
      <c r="C79" s="21" t="s">
        <v>16</v>
      </c>
      <c r="D79" s="20" t="s">
        <v>70</v>
      </c>
      <c r="E79" s="20" t="s">
        <v>44</v>
      </c>
      <c r="F79" s="20" t="s">
        <v>45</v>
      </c>
      <c r="G79" s="23">
        <v>1.639546245E7</v>
      </c>
      <c r="H79" s="24">
        <v>957973.96</v>
      </c>
      <c r="I79" s="47">
        <v>0.03636577466410651</v>
      </c>
      <c r="J79" s="47" t="str">
        <f t="shared" si="5"/>
        <v>#REF!</v>
      </c>
      <c r="K79" s="47" t="str">
        <f t="shared" si="6"/>
        <v>#REF!</v>
      </c>
      <c r="L79" s="47" t="str">
        <f t="shared" si="7"/>
        <v>#REF!</v>
      </c>
      <c r="M79" s="47" t="str">
        <f t="shared" si="18"/>
        <v>#REF!</v>
      </c>
      <c r="N79" s="47" t="str">
        <f t="shared" si="9"/>
        <v>#REF!</v>
      </c>
      <c r="O79" s="47" t="str">
        <f t="shared" si="10"/>
        <v>#REF!</v>
      </c>
      <c r="P79" s="47" t="str">
        <f t="shared" si="11"/>
        <v>#REF!</v>
      </c>
      <c r="Q79" s="47" t="str">
        <f t="shared" si="17"/>
        <v>#REF!</v>
      </c>
      <c r="R79" s="47" t="str">
        <f t="shared" si="13"/>
        <v>#REF!</v>
      </c>
      <c r="S79" s="47" t="str">
        <f t="shared" si="14"/>
        <v>#REF!</v>
      </c>
      <c r="T79" s="47" t="str">
        <f t="shared" si="15"/>
        <v>#REF!</v>
      </c>
      <c r="U79" s="48"/>
      <c r="V79" s="21"/>
      <c r="W79" s="21"/>
      <c r="X79" s="21"/>
      <c r="Y79" s="21"/>
      <c r="Z79" s="21"/>
      <c r="AA79" s="21"/>
    </row>
    <row r="80" ht="15.75" customHeight="1">
      <c r="A80" s="20" t="s">
        <v>69</v>
      </c>
      <c r="B80" s="20" t="str">
        <f t="shared" si="4"/>
        <v>05</v>
      </c>
      <c r="C80" s="21" t="s">
        <v>16</v>
      </c>
      <c r="D80" s="20" t="s">
        <v>70</v>
      </c>
      <c r="E80" s="20" t="s">
        <v>71</v>
      </c>
      <c r="F80" s="20" t="s">
        <v>72</v>
      </c>
      <c r="G80" s="23">
        <v>6246426.13</v>
      </c>
      <c r="H80" s="24">
        <v>364973.76</v>
      </c>
      <c r="I80" s="47">
        <v>0.013854816586742076</v>
      </c>
      <c r="J80" s="47" t="str">
        <f t="shared" si="5"/>
        <v>#REF!</v>
      </c>
      <c r="K80" s="47" t="str">
        <f t="shared" si="6"/>
        <v>#REF!</v>
      </c>
      <c r="L80" s="47" t="str">
        <f t="shared" si="7"/>
        <v>#REF!</v>
      </c>
      <c r="M80" s="47" t="str">
        <f t="shared" si="18"/>
        <v>#REF!</v>
      </c>
      <c r="N80" s="47" t="str">
        <f t="shared" si="9"/>
        <v>#REF!</v>
      </c>
      <c r="O80" s="47" t="str">
        <f t="shared" si="10"/>
        <v>#REF!</v>
      </c>
      <c r="P80" s="47" t="str">
        <f t="shared" si="11"/>
        <v>#REF!</v>
      </c>
      <c r="Q80" s="47" t="str">
        <f t="shared" si="17"/>
        <v>#REF!</v>
      </c>
      <c r="R80" s="47" t="str">
        <f t="shared" si="13"/>
        <v>#REF!</v>
      </c>
      <c r="S80" s="47" t="str">
        <f t="shared" si="14"/>
        <v>#REF!</v>
      </c>
      <c r="T80" s="47" t="str">
        <f t="shared" si="15"/>
        <v>#REF!</v>
      </c>
      <c r="U80" s="48"/>
      <c r="V80" s="21"/>
      <c r="W80" s="21"/>
      <c r="X80" s="21"/>
      <c r="Y80" s="21"/>
      <c r="Z80" s="21"/>
      <c r="AA80" s="21"/>
    </row>
    <row r="81" ht="15.75" customHeight="1">
      <c r="A81" s="20" t="s">
        <v>69</v>
      </c>
      <c r="B81" s="20" t="str">
        <f t="shared" si="4"/>
        <v>05</v>
      </c>
      <c r="C81" s="21" t="s">
        <v>16</v>
      </c>
      <c r="D81" s="20" t="s">
        <v>70</v>
      </c>
      <c r="E81" s="20" t="s">
        <v>28</v>
      </c>
      <c r="F81" s="20" t="s">
        <v>29</v>
      </c>
      <c r="G81" s="23">
        <v>2783814.28</v>
      </c>
      <c r="H81" s="24">
        <v>162656.08</v>
      </c>
      <c r="I81" s="47">
        <v>0.00617460856148049</v>
      </c>
      <c r="J81" s="47" t="str">
        <f t="shared" si="5"/>
        <v>#REF!</v>
      </c>
      <c r="K81" s="47" t="str">
        <f t="shared" si="6"/>
        <v>#REF!</v>
      </c>
      <c r="L81" s="47" t="str">
        <f t="shared" si="7"/>
        <v>#REF!</v>
      </c>
      <c r="M81" s="47" t="str">
        <f t="shared" si="18"/>
        <v>#REF!</v>
      </c>
      <c r="N81" s="47" t="str">
        <f t="shared" si="9"/>
        <v>#REF!</v>
      </c>
      <c r="O81" s="47" t="str">
        <f t="shared" si="10"/>
        <v>#REF!</v>
      </c>
      <c r="P81" s="47" t="str">
        <f t="shared" si="11"/>
        <v>#REF!</v>
      </c>
      <c r="Q81" s="47" t="str">
        <f t="shared" si="17"/>
        <v>#REF!</v>
      </c>
      <c r="R81" s="47" t="str">
        <f t="shared" si="13"/>
        <v>#REF!</v>
      </c>
      <c r="S81" s="47" t="str">
        <f t="shared" si="14"/>
        <v>#REF!</v>
      </c>
      <c r="T81" s="47" t="str">
        <f t="shared" si="15"/>
        <v>#REF!</v>
      </c>
      <c r="U81" s="48"/>
      <c r="V81" s="21"/>
      <c r="W81" s="21"/>
      <c r="X81" s="21"/>
      <c r="Y81" s="21"/>
      <c r="Z81" s="21"/>
      <c r="AA81" s="21"/>
    </row>
    <row r="82" ht="15.75" customHeight="1">
      <c r="A82" s="20" t="s">
        <v>69</v>
      </c>
      <c r="B82" s="20" t="str">
        <f t="shared" si="4"/>
        <v>05</v>
      </c>
      <c r="C82" s="21" t="s">
        <v>16</v>
      </c>
      <c r="D82" s="20" t="s">
        <v>70</v>
      </c>
      <c r="E82" s="20" t="s">
        <v>30</v>
      </c>
      <c r="F82" s="20" t="s">
        <v>31</v>
      </c>
      <c r="G82" s="23">
        <v>1.133966852E7</v>
      </c>
      <c r="H82" s="24">
        <v>662567.91</v>
      </c>
      <c r="I82" s="47">
        <v>0.025151826697269043</v>
      </c>
      <c r="J82" s="47" t="str">
        <f t="shared" si="5"/>
        <v>#REF!</v>
      </c>
      <c r="K82" s="47" t="str">
        <f t="shared" si="6"/>
        <v>#REF!</v>
      </c>
      <c r="L82" s="47" t="str">
        <f t="shared" si="7"/>
        <v>#REF!</v>
      </c>
      <c r="M82" s="47" t="str">
        <f t="shared" si="18"/>
        <v>#REF!</v>
      </c>
      <c r="N82" s="47" t="str">
        <f t="shared" si="9"/>
        <v>#REF!</v>
      </c>
      <c r="O82" s="47" t="str">
        <f t="shared" si="10"/>
        <v>#REF!</v>
      </c>
      <c r="P82" s="47" t="str">
        <f t="shared" si="11"/>
        <v>#REF!</v>
      </c>
      <c r="Q82" s="47" t="str">
        <f t="shared" si="17"/>
        <v>#REF!</v>
      </c>
      <c r="R82" s="47" t="str">
        <f t="shared" si="13"/>
        <v>#REF!</v>
      </c>
      <c r="S82" s="47" t="str">
        <f t="shared" si="14"/>
        <v>#REF!</v>
      </c>
      <c r="T82" s="47" t="str">
        <f t="shared" si="15"/>
        <v>#REF!</v>
      </c>
      <c r="U82" s="48"/>
      <c r="V82" s="21"/>
      <c r="W82" s="21"/>
      <c r="X82" s="21"/>
      <c r="Y82" s="21"/>
      <c r="Z82" s="21"/>
      <c r="AA82" s="21"/>
    </row>
    <row r="83" ht="15.75" customHeight="1">
      <c r="A83" s="20" t="s">
        <v>69</v>
      </c>
      <c r="B83" s="20" t="str">
        <f t="shared" si="4"/>
        <v>05</v>
      </c>
      <c r="C83" s="21" t="s">
        <v>16</v>
      </c>
      <c r="D83" s="20" t="s">
        <v>70</v>
      </c>
      <c r="E83" s="20" t="s">
        <v>32</v>
      </c>
      <c r="F83" s="20" t="s">
        <v>33</v>
      </c>
      <c r="G83" s="23">
        <v>7200091.69</v>
      </c>
      <c r="H83" s="24">
        <v>420695.69</v>
      </c>
      <c r="I83" s="47">
        <v>0.015970083964264505</v>
      </c>
      <c r="J83" s="47" t="str">
        <f t="shared" si="5"/>
        <v>#REF!</v>
      </c>
      <c r="K83" s="47" t="str">
        <f t="shared" si="6"/>
        <v>#REF!</v>
      </c>
      <c r="L83" s="47" t="str">
        <f t="shared" si="7"/>
        <v>#REF!</v>
      </c>
      <c r="M83" s="47" t="str">
        <f t="shared" si="18"/>
        <v>#REF!</v>
      </c>
      <c r="N83" s="47">
        <f t="shared" si="9"/>
        <v>15912.69</v>
      </c>
      <c r="O83" s="47" t="str">
        <f t="shared" si="10"/>
        <v>#REF!</v>
      </c>
      <c r="P83" s="47" t="str">
        <f t="shared" si="11"/>
        <v>#REF!</v>
      </c>
      <c r="Q83" s="47">
        <v>7184179.413703879</v>
      </c>
      <c r="R83" s="47">
        <f t="shared" si="13"/>
        <v>7184179</v>
      </c>
      <c r="S83" s="47">
        <f t="shared" si="14"/>
        <v>7200091.69</v>
      </c>
      <c r="T83" s="47">
        <f t="shared" si="15"/>
        <v>7184179</v>
      </c>
      <c r="U83" s="48"/>
      <c r="V83" s="21"/>
      <c r="W83" s="21"/>
      <c r="X83" s="21"/>
      <c r="Y83" s="21"/>
      <c r="Z83" s="21"/>
      <c r="AA83" s="21"/>
    </row>
    <row r="84" ht="15.75" customHeight="1">
      <c r="A84" s="20" t="s">
        <v>69</v>
      </c>
      <c r="B84" s="20" t="str">
        <f t="shared" si="4"/>
        <v>05</v>
      </c>
      <c r="C84" s="21" t="s">
        <v>16</v>
      </c>
      <c r="D84" s="20" t="s">
        <v>70</v>
      </c>
      <c r="E84" s="20" t="s">
        <v>38</v>
      </c>
      <c r="F84" s="20" t="s">
        <v>39</v>
      </c>
      <c r="G84" s="23">
        <v>5504.9</v>
      </c>
      <c r="H84" s="24">
        <v>321.65</v>
      </c>
      <c r="I84" s="47">
        <v>1.2210082732276936E-5</v>
      </c>
      <c r="J84" s="47" t="str">
        <f t="shared" si="5"/>
        <v>#REF!</v>
      </c>
      <c r="K84" s="47" t="str">
        <f t="shared" si="6"/>
        <v>#REF!</v>
      </c>
      <c r="L84" s="47" t="str">
        <f t="shared" si="7"/>
        <v>#REF!</v>
      </c>
      <c r="M84" s="47" t="str">
        <f t="shared" si="18"/>
        <v>#REF!</v>
      </c>
      <c r="N84" s="47">
        <f t="shared" si="9"/>
        <v>5504.9</v>
      </c>
      <c r="O84" s="47" t="str">
        <f t="shared" si="10"/>
        <v>#REF!</v>
      </c>
      <c r="P84" s="47" t="str">
        <f t="shared" si="11"/>
        <v>#REF!</v>
      </c>
      <c r="Q84" s="49">
        <v>0.0</v>
      </c>
      <c r="R84" s="47">
        <f t="shared" si="13"/>
        <v>0</v>
      </c>
      <c r="S84" s="47">
        <f t="shared" si="14"/>
        <v>5504.9</v>
      </c>
      <c r="T84" s="47">
        <f t="shared" si="15"/>
        <v>0</v>
      </c>
      <c r="U84" s="48"/>
      <c r="V84" s="21"/>
      <c r="W84" s="21"/>
      <c r="X84" s="21"/>
      <c r="Y84" s="21"/>
      <c r="Z84" s="21"/>
      <c r="AA84" s="21"/>
    </row>
    <row r="85" ht="15.75" customHeight="1">
      <c r="A85" s="20" t="s">
        <v>69</v>
      </c>
      <c r="B85" s="20" t="str">
        <f t="shared" si="4"/>
        <v>05</v>
      </c>
      <c r="C85" s="21" t="s">
        <v>16</v>
      </c>
      <c r="D85" s="20" t="s">
        <v>70</v>
      </c>
      <c r="E85" s="20" t="s">
        <v>40</v>
      </c>
      <c r="F85" s="20" t="s">
        <v>41</v>
      </c>
      <c r="G85" s="23">
        <v>6815328.45</v>
      </c>
      <c r="H85" s="24">
        <v>398214.28</v>
      </c>
      <c r="I85" s="47">
        <v>0.015116664103279031</v>
      </c>
      <c r="J85" s="47" t="str">
        <f t="shared" si="5"/>
        <v>#REF!</v>
      </c>
      <c r="K85" s="47" t="str">
        <f t="shared" si="6"/>
        <v>#REF!</v>
      </c>
      <c r="L85" s="47" t="str">
        <f t="shared" si="7"/>
        <v>#REF!</v>
      </c>
      <c r="M85" s="47" t="str">
        <f t="shared" si="18"/>
        <v>#REF!</v>
      </c>
      <c r="N85" s="47" t="str">
        <f t="shared" si="9"/>
        <v>#REF!</v>
      </c>
      <c r="O85" s="47" t="str">
        <f t="shared" si="10"/>
        <v>#REF!</v>
      </c>
      <c r="P85" s="47" t="str">
        <f t="shared" si="11"/>
        <v>#REF!</v>
      </c>
      <c r="Q85" s="47" t="str">
        <f t="shared" ref="Q85:Q103" si="19">+G85-M85</f>
        <v>#REF!</v>
      </c>
      <c r="R85" s="47" t="str">
        <f t="shared" si="13"/>
        <v>#REF!</v>
      </c>
      <c r="S85" s="47" t="str">
        <f t="shared" si="14"/>
        <v>#REF!</v>
      </c>
      <c r="T85" s="47" t="str">
        <f t="shared" si="15"/>
        <v>#REF!</v>
      </c>
      <c r="U85" s="48"/>
      <c r="V85" s="21"/>
      <c r="W85" s="21"/>
      <c r="X85" s="21"/>
      <c r="Y85" s="21"/>
      <c r="Z85" s="21"/>
      <c r="AA85" s="21"/>
    </row>
    <row r="86" ht="15.75" customHeight="1">
      <c r="A86" s="20" t="s">
        <v>73</v>
      </c>
      <c r="B86" s="20" t="str">
        <f t="shared" si="4"/>
        <v>05</v>
      </c>
      <c r="C86" s="21" t="s">
        <v>16</v>
      </c>
      <c r="D86" s="20" t="s">
        <v>74</v>
      </c>
      <c r="E86" s="20" t="s">
        <v>18</v>
      </c>
      <c r="F86" s="20" t="s">
        <v>19</v>
      </c>
      <c r="G86" s="23">
        <v>1.7094605986E8</v>
      </c>
      <c r="H86" s="24">
        <v>5362903.34</v>
      </c>
      <c r="I86" s="21"/>
      <c r="J86" s="47" t="str">
        <f t="shared" si="5"/>
        <v>#REF!</v>
      </c>
      <c r="K86" s="47" t="str">
        <f t="shared" si="6"/>
        <v>#REF!</v>
      </c>
      <c r="L86" s="47" t="str">
        <f t="shared" si="7"/>
        <v>#REF!</v>
      </c>
      <c r="M86" s="21"/>
      <c r="N86" s="47">
        <f t="shared" si="9"/>
        <v>0</v>
      </c>
      <c r="O86" s="47" t="str">
        <f t="shared" si="10"/>
        <v>#REF!</v>
      </c>
      <c r="P86" s="47" t="str">
        <f t="shared" si="11"/>
        <v>#REF!</v>
      </c>
      <c r="Q86" s="47">
        <f t="shared" si="19"/>
        <v>170946059.9</v>
      </c>
      <c r="R86" s="47">
        <f t="shared" si="13"/>
        <v>170946060</v>
      </c>
      <c r="S86" s="47">
        <f t="shared" si="14"/>
        <v>170946060</v>
      </c>
      <c r="T86" s="47">
        <f t="shared" si="15"/>
        <v>170946060</v>
      </c>
      <c r="U86" s="48"/>
      <c r="V86" s="21"/>
      <c r="W86" s="21"/>
      <c r="X86" s="21"/>
      <c r="Y86" s="21"/>
      <c r="Z86" s="21"/>
      <c r="AA86" s="21"/>
    </row>
    <row r="87" ht="15.75" customHeight="1">
      <c r="A87" s="20" t="s">
        <v>73</v>
      </c>
      <c r="B87" s="20" t="str">
        <f t="shared" si="4"/>
        <v>05</v>
      </c>
      <c r="C87" s="21" t="s">
        <v>16</v>
      </c>
      <c r="D87" s="20" t="s">
        <v>74</v>
      </c>
      <c r="E87" s="20" t="s">
        <v>44</v>
      </c>
      <c r="F87" s="20" t="s">
        <v>45</v>
      </c>
      <c r="G87" s="23">
        <v>3555325.11</v>
      </c>
      <c r="H87" s="24">
        <v>111537.32</v>
      </c>
      <c r="I87" s="21"/>
      <c r="J87" s="47" t="str">
        <f t="shared" si="5"/>
        <v>#REF!</v>
      </c>
      <c r="K87" s="47" t="str">
        <f t="shared" si="6"/>
        <v>#REF!</v>
      </c>
      <c r="L87" s="47" t="str">
        <f t="shared" si="7"/>
        <v>#REF!</v>
      </c>
      <c r="M87" s="21"/>
      <c r="N87" s="47">
        <f t="shared" si="9"/>
        <v>0</v>
      </c>
      <c r="O87" s="47" t="str">
        <f t="shared" si="10"/>
        <v>#REF!</v>
      </c>
      <c r="P87" s="47" t="str">
        <f t="shared" si="11"/>
        <v>#REF!</v>
      </c>
      <c r="Q87" s="47">
        <f t="shared" si="19"/>
        <v>3555325.11</v>
      </c>
      <c r="R87" s="47">
        <f t="shared" si="13"/>
        <v>3555325</v>
      </c>
      <c r="S87" s="47">
        <f t="shared" si="14"/>
        <v>3555325</v>
      </c>
      <c r="T87" s="47">
        <f t="shared" si="15"/>
        <v>3555325</v>
      </c>
      <c r="U87" s="48"/>
      <c r="V87" s="21"/>
      <c r="W87" s="21"/>
      <c r="X87" s="21"/>
      <c r="Y87" s="21"/>
      <c r="Z87" s="21"/>
      <c r="AA87" s="21"/>
    </row>
    <row r="88" ht="15.75" customHeight="1">
      <c r="A88" s="20" t="s">
        <v>73</v>
      </c>
      <c r="B88" s="20" t="str">
        <f t="shared" si="4"/>
        <v>05</v>
      </c>
      <c r="C88" s="21" t="s">
        <v>16</v>
      </c>
      <c r="D88" s="20" t="s">
        <v>74</v>
      </c>
      <c r="E88" s="20" t="s">
        <v>71</v>
      </c>
      <c r="F88" s="20" t="s">
        <v>72</v>
      </c>
      <c r="G88" s="23">
        <v>1.245534473E7</v>
      </c>
      <c r="H88" s="24">
        <v>390747.88</v>
      </c>
      <c r="I88" s="21"/>
      <c r="J88" s="47" t="str">
        <f t="shared" si="5"/>
        <v>#REF!</v>
      </c>
      <c r="K88" s="47" t="str">
        <f t="shared" si="6"/>
        <v>#REF!</v>
      </c>
      <c r="L88" s="47" t="str">
        <f t="shared" si="7"/>
        <v>#REF!</v>
      </c>
      <c r="M88" s="21"/>
      <c r="N88" s="47">
        <f t="shared" si="9"/>
        <v>0</v>
      </c>
      <c r="O88" s="47" t="str">
        <f t="shared" si="10"/>
        <v>#REF!</v>
      </c>
      <c r="P88" s="47" t="str">
        <f t="shared" si="11"/>
        <v>#REF!</v>
      </c>
      <c r="Q88" s="47">
        <f t="shared" si="19"/>
        <v>12455344.73</v>
      </c>
      <c r="R88" s="47">
        <f t="shared" si="13"/>
        <v>12455345</v>
      </c>
      <c r="S88" s="47">
        <f t="shared" si="14"/>
        <v>12455345</v>
      </c>
      <c r="T88" s="47">
        <f t="shared" si="15"/>
        <v>12455345</v>
      </c>
      <c r="U88" s="48"/>
      <c r="V88" s="21"/>
      <c r="W88" s="21"/>
      <c r="X88" s="21"/>
      <c r="Y88" s="21"/>
      <c r="Z88" s="21"/>
      <c r="AA88" s="21"/>
    </row>
    <row r="89" ht="15.75" customHeight="1">
      <c r="A89" s="20" t="s">
        <v>73</v>
      </c>
      <c r="B89" s="20" t="str">
        <f t="shared" si="4"/>
        <v>05</v>
      </c>
      <c r="C89" s="21" t="s">
        <v>16</v>
      </c>
      <c r="D89" s="20" t="s">
        <v>74</v>
      </c>
      <c r="E89" s="20" t="s">
        <v>30</v>
      </c>
      <c r="F89" s="20" t="s">
        <v>31</v>
      </c>
      <c r="G89" s="23">
        <v>1476501.0</v>
      </c>
      <c r="H89" s="24">
        <v>46320.65</v>
      </c>
      <c r="I89" s="21"/>
      <c r="J89" s="47" t="str">
        <f t="shared" si="5"/>
        <v>#REF!</v>
      </c>
      <c r="K89" s="47" t="str">
        <f t="shared" si="6"/>
        <v>#REF!</v>
      </c>
      <c r="L89" s="47" t="str">
        <f t="shared" si="7"/>
        <v>#REF!</v>
      </c>
      <c r="M89" s="21"/>
      <c r="N89" s="47">
        <f t="shared" si="9"/>
        <v>0</v>
      </c>
      <c r="O89" s="47" t="str">
        <f t="shared" si="10"/>
        <v>#REF!</v>
      </c>
      <c r="P89" s="47" t="str">
        <f t="shared" si="11"/>
        <v>#REF!</v>
      </c>
      <c r="Q89" s="47">
        <f t="shared" si="19"/>
        <v>1476501</v>
      </c>
      <c r="R89" s="47">
        <f t="shared" si="13"/>
        <v>1476501</v>
      </c>
      <c r="S89" s="47">
        <f t="shared" si="14"/>
        <v>1476501</v>
      </c>
      <c r="T89" s="47">
        <f t="shared" si="15"/>
        <v>1476501</v>
      </c>
      <c r="U89" s="48"/>
      <c r="V89" s="21"/>
      <c r="W89" s="21"/>
      <c r="X89" s="21"/>
      <c r="Y89" s="21"/>
      <c r="Z89" s="21"/>
      <c r="AA89" s="21"/>
    </row>
    <row r="90" ht="15.75" customHeight="1">
      <c r="A90" s="20" t="s">
        <v>73</v>
      </c>
      <c r="B90" s="20" t="str">
        <f t="shared" si="4"/>
        <v>05</v>
      </c>
      <c r="C90" s="21" t="s">
        <v>16</v>
      </c>
      <c r="D90" s="20" t="s">
        <v>74</v>
      </c>
      <c r="E90" s="20" t="s">
        <v>32</v>
      </c>
      <c r="F90" s="20" t="s">
        <v>33</v>
      </c>
      <c r="G90" s="23">
        <v>1258054.38</v>
      </c>
      <c r="H90" s="24">
        <v>39467.56</v>
      </c>
      <c r="I90" s="21"/>
      <c r="J90" s="47" t="str">
        <f t="shared" si="5"/>
        <v>#REF!</v>
      </c>
      <c r="K90" s="47" t="str">
        <f t="shared" si="6"/>
        <v>#REF!</v>
      </c>
      <c r="L90" s="47" t="str">
        <f t="shared" si="7"/>
        <v>#REF!</v>
      </c>
      <c r="M90" s="21"/>
      <c r="N90" s="47">
        <f t="shared" si="9"/>
        <v>0</v>
      </c>
      <c r="O90" s="47" t="str">
        <f t="shared" si="10"/>
        <v>#REF!</v>
      </c>
      <c r="P90" s="47" t="str">
        <f t="shared" si="11"/>
        <v>#REF!</v>
      </c>
      <c r="Q90" s="47">
        <f t="shared" si="19"/>
        <v>1258054.38</v>
      </c>
      <c r="R90" s="47">
        <f t="shared" si="13"/>
        <v>1258054</v>
      </c>
      <c r="S90" s="47">
        <f t="shared" si="14"/>
        <v>1258054</v>
      </c>
      <c r="T90" s="47">
        <f t="shared" si="15"/>
        <v>1258054</v>
      </c>
      <c r="U90" s="48"/>
      <c r="V90" s="21"/>
      <c r="W90" s="21"/>
      <c r="X90" s="21"/>
      <c r="Y90" s="21"/>
      <c r="Z90" s="21"/>
      <c r="AA90" s="21"/>
    </row>
    <row r="91" ht="15.75" customHeight="1">
      <c r="A91" s="20" t="s">
        <v>73</v>
      </c>
      <c r="B91" s="20" t="str">
        <f t="shared" si="4"/>
        <v>05</v>
      </c>
      <c r="C91" s="21" t="s">
        <v>16</v>
      </c>
      <c r="D91" s="20" t="s">
        <v>74</v>
      </c>
      <c r="E91" s="20" t="s">
        <v>40</v>
      </c>
      <c r="F91" s="20" t="s">
        <v>41</v>
      </c>
      <c r="G91" s="23">
        <v>173701.6</v>
      </c>
      <c r="H91" s="24">
        <v>5449.35</v>
      </c>
      <c r="I91" s="21"/>
      <c r="J91" s="47" t="str">
        <f t="shared" si="5"/>
        <v>#REF!</v>
      </c>
      <c r="K91" s="47" t="str">
        <f t="shared" si="6"/>
        <v>#REF!</v>
      </c>
      <c r="L91" s="47" t="str">
        <f t="shared" si="7"/>
        <v>#REF!</v>
      </c>
      <c r="M91" s="21"/>
      <c r="N91" s="47">
        <f t="shared" si="9"/>
        <v>0</v>
      </c>
      <c r="O91" s="47" t="str">
        <f t="shared" si="10"/>
        <v>#REF!</v>
      </c>
      <c r="P91" s="47" t="str">
        <f t="shared" si="11"/>
        <v>#REF!</v>
      </c>
      <c r="Q91" s="47">
        <f t="shared" si="19"/>
        <v>173701.6</v>
      </c>
      <c r="R91" s="47">
        <f t="shared" si="13"/>
        <v>173702</v>
      </c>
      <c r="S91" s="47">
        <f t="shared" si="14"/>
        <v>173702</v>
      </c>
      <c r="T91" s="47">
        <f t="shared" si="15"/>
        <v>173702</v>
      </c>
      <c r="U91" s="48"/>
      <c r="V91" s="21"/>
      <c r="W91" s="21"/>
      <c r="X91" s="21"/>
      <c r="Y91" s="21"/>
      <c r="Z91" s="21"/>
      <c r="AA91" s="21"/>
    </row>
    <row r="92" ht="15.75" customHeight="1">
      <c r="A92" s="20" t="s">
        <v>73</v>
      </c>
      <c r="B92" s="20" t="str">
        <f t="shared" si="4"/>
        <v>05</v>
      </c>
      <c r="C92" s="21" t="s">
        <v>16</v>
      </c>
      <c r="D92" s="20" t="s">
        <v>74</v>
      </c>
      <c r="E92" s="20" t="s">
        <v>75</v>
      </c>
      <c r="F92" s="20" t="s">
        <v>76</v>
      </c>
      <c r="G92" s="23">
        <v>1.781345208E7</v>
      </c>
      <c r="H92" s="24">
        <v>558841.9</v>
      </c>
      <c r="I92" s="21"/>
      <c r="J92" s="47" t="str">
        <f t="shared" si="5"/>
        <v>#REF!</v>
      </c>
      <c r="K92" s="47" t="str">
        <f t="shared" si="6"/>
        <v>#REF!</v>
      </c>
      <c r="L92" s="47" t="str">
        <f t="shared" si="7"/>
        <v>#REF!</v>
      </c>
      <c r="M92" s="21"/>
      <c r="N92" s="47">
        <f t="shared" si="9"/>
        <v>0</v>
      </c>
      <c r="O92" s="47" t="str">
        <f t="shared" si="10"/>
        <v>#REF!</v>
      </c>
      <c r="P92" s="47" t="str">
        <f t="shared" si="11"/>
        <v>#REF!</v>
      </c>
      <c r="Q92" s="47">
        <f t="shared" si="19"/>
        <v>17813452.08</v>
      </c>
      <c r="R92" s="47">
        <f t="shared" si="13"/>
        <v>17813452</v>
      </c>
      <c r="S92" s="47">
        <f t="shared" si="14"/>
        <v>17813452</v>
      </c>
      <c r="T92" s="47">
        <f t="shared" si="15"/>
        <v>17813452</v>
      </c>
      <c r="U92" s="48"/>
      <c r="V92" s="21"/>
      <c r="W92" s="21"/>
      <c r="X92" s="21"/>
      <c r="Y92" s="21"/>
      <c r="Z92" s="21"/>
      <c r="AA92" s="21"/>
    </row>
    <row r="93" ht="15.75" customHeight="1">
      <c r="A93" s="20" t="s">
        <v>77</v>
      </c>
      <c r="B93" s="20" t="str">
        <f t="shared" si="4"/>
        <v>05</v>
      </c>
      <c r="C93" s="21" t="s">
        <v>16</v>
      </c>
      <c r="D93" s="20" t="s">
        <v>78</v>
      </c>
      <c r="E93" s="20" t="s">
        <v>18</v>
      </c>
      <c r="F93" s="20" t="s">
        <v>19</v>
      </c>
      <c r="G93" s="23">
        <v>2.378306111E7</v>
      </c>
      <c r="H93" s="24">
        <v>1721250.05</v>
      </c>
      <c r="I93" s="21"/>
      <c r="J93" s="47" t="str">
        <f t="shared" si="5"/>
        <v>#REF!</v>
      </c>
      <c r="K93" s="47" t="str">
        <f t="shared" si="6"/>
        <v>#REF!</v>
      </c>
      <c r="L93" s="47" t="str">
        <f t="shared" si="7"/>
        <v>#REF!</v>
      </c>
      <c r="M93" s="21"/>
      <c r="N93" s="47">
        <f t="shared" si="9"/>
        <v>0</v>
      </c>
      <c r="O93" s="47" t="str">
        <f t="shared" si="10"/>
        <v>#REF!</v>
      </c>
      <c r="P93" s="47" t="str">
        <f t="shared" si="11"/>
        <v>#REF!</v>
      </c>
      <c r="Q93" s="47">
        <f t="shared" si="19"/>
        <v>23783061.11</v>
      </c>
      <c r="R93" s="47">
        <f t="shared" si="13"/>
        <v>23783061</v>
      </c>
      <c r="S93" s="47">
        <f t="shared" si="14"/>
        <v>23783061</v>
      </c>
      <c r="T93" s="47">
        <f t="shared" si="15"/>
        <v>23783061</v>
      </c>
      <c r="U93" s="48"/>
      <c r="V93" s="21"/>
      <c r="W93" s="21"/>
      <c r="X93" s="21"/>
      <c r="Y93" s="21"/>
      <c r="Z93" s="21"/>
      <c r="AA93" s="21"/>
    </row>
    <row r="94" ht="15.75" customHeight="1">
      <c r="A94" s="20" t="s">
        <v>77</v>
      </c>
      <c r="B94" s="20" t="str">
        <f t="shared" si="4"/>
        <v>05</v>
      </c>
      <c r="C94" s="21" t="s">
        <v>16</v>
      </c>
      <c r="D94" s="20" t="s">
        <v>78</v>
      </c>
      <c r="E94" s="20" t="s">
        <v>44</v>
      </c>
      <c r="F94" s="20" t="s">
        <v>45</v>
      </c>
      <c r="G94" s="23">
        <v>2394798.87</v>
      </c>
      <c r="H94" s="24">
        <v>173318.63</v>
      </c>
      <c r="I94" s="21"/>
      <c r="J94" s="47" t="str">
        <f t="shared" si="5"/>
        <v>#REF!</v>
      </c>
      <c r="K94" s="47" t="str">
        <f t="shared" si="6"/>
        <v>#REF!</v>
      </c>
      <c r="L94" s="47" t="str">
        <f t="shared" si="7"/>
        <v>#REF!</v>
      </c>
      <c r="M94" s="21"/>
      <c r="N94" s="47">
        <f t="shared" si="9"/>
        <v>0</v>
      </c>
      <c r="O94" s="47" t="str">
        <f t="shared" si="10"/>
        <v>#REF!</v>
      </c>
      <c r="P94" s="47" t="str">
        <f t="shared" si="11"/>
        <v>#REF!</v>
      </c>
      <c r="Q94" s="47">
        <f t="shared" si="19"/>
        <v>2394798.87</v>
      </c>
      <c r="R94" s="47">
        <f t="shared" si="13"/>
        <v>2394799</v>
      </c>
      <c r="S94" s="47">
        <f t="shared" si="14"/>
        <v>2394799</v>
      </c>
      <c r="T94" s="47">
        <f t="shared" si="15"/>
        <v>2394799</v>
      </c>
      <c r="U94" s="48"/>
      <c r="V94" s="21"/>
      <c r="W94" s="21"/>
      <c r="X94" s="21"/>
      <c r="Y94" s="21"/>
      <c r="Z94" s="21"/>
      <c r="AA94" s="21"/>
    </row>
    <row r="95" ht="15.75" customHeight="1">
      <c r="A95" s="20" t="s">
        <v>77</v>
      </c>
      <c r="B95" s="20" t="str">
        <f t="shared" si="4"/>
        <v>05</v>
      </c>
      <c r="C95" s="21" t="s">
        <v>16</v>
      </c>
      <c r="D95" s="20" t="s">
        <v>78</v>
      </c>
      <c r="E95" s="20" t="s">
        <v>30</v>
      </c>
      <c r="F95" s="20" t="s">
        <v>31</v>
      </c>
      <c r="G95" s="23">
        <v>529000.89</v>
      </c>
      <c r="H95" s="24">
        <v>38285.35</v>
      </c>
      <c r="I95" s="21"/>
      <c r="J95" s="47" t="str">
        <f t="shared" si="5"/>
        <v>#REF!</v>
      </c>
      <c r="K95" s="47" t="str">
        <f t="shared" si="6"/>
        <v>#REF!</v>
      </c>
      <c r="L95" s="47" t="str">
        <f t="shared" si="7"/>
        <v>#REF!</v>
      </c>
      <c r="M95" s="21"/>
      <c r="N95" s="47">
        <f t="shared" si="9"/>
        <v>0</v>
      </c>
      <c r="O95" s="47" t="str">
        <f t="shared" si="10"/>
        <v>#REF!</v>
      </c>
      <c r="P95" s="47" t="str">
        <f t="shared" si="11"/>
        <v>#REF!</v>
      </c>
      <c r="Q95" s="47">
        <f t="shared" si="19"/>
        <v>529000.89</v>
      </c>
      <c r="R95" s="47">
        <f t="shared" si="13"/>
        <v>529001</v>
      </c>
      <c r="S95" s="47">
        <f t="shared" si="14"/>
        <v>529001</v>
      </c>
      <c r="T95" s="47">
        <f t="shared" si="15"/>
        <v>529001</v>
      </c>
      <c r="U95" s="48"/>
      <c r="V95" s="21"/>
      <c r="W95" s="21"/>
      <c r="X95" s="21"/>
      <c r="Y95" s="21"/>
      <c r="Z95" s="21"/>
      <c r="AA95" s="21"/>
    </row>
    <row r="96" ht="15.75" customHeight="1">
      <c r="A96" s="20" t="s">
        <v>77</v>
      </c>
      <c r="B96" s="20" t="str">
        <f t="shared" si="4"/>
        <v>05</v>
      </c>
      <c r="C96" s="21" t="s">
        <v>16</v>
      </c>
      <c r="D96" s="20" t="s">
        <v>78</v>
      </c>
      <c r="E96" s="20" t="s">
        <v>32</v>
      </c>
      <c r="F96" s="20" t="s">
        <v>33</v>
      </c>
      <c r="G96" s="23">
        <v>6241.99</v>
      </c>
      <c r="H96" s="24">
        <v>451.75</v>
      </c>
      <c r="I96" s="21"/>
      <c r="J96" s="47" t="str">
        <f t="shared" si="5"/>
        <v>#REF!</v>
      </c>
      <c r="K96" s="47" t="str">
        <f t="shared" si="6"/>
        <v>#REF!</v>
      </c>
      <c r="L96" s="47" t="str">
        <f t="shared" si="7"/>
        <v>#REF!</v>
      </c>
      <c r="M96" s="21"/>
      <c r="N96" s="47">
        <f t="shared" si="9"/>
        <v>0</v>
      </c>
      <c r="O96" s="47" t="str">
        <f t="shared" si="10"/>
        <v>#REF!</v>
      </c>
      <c r="P96" s="47" t="str">
        <f t="shared" si="11"/>
        <v>#REF!</v>
      </c>
      <c r="Q96" s="47">
        <f t="shared" si="19"/>
        <v>6241.99</v>
      </c>
      <c r="R96" s="47">
        <f t="shared" si="13"/>
        <v>6242</v>
      </c>
      <c r="S96" s="47">
        <f t="shared" si="14"/>
        <v>6242</v>
      </c>
      <c r="T96" s="47">
        <f t="shared" si="15"/>
        <v>6242</v>
      </c>
      <c r="U96" s="48"/>
      <c r="V96" s="21"/>
      <c r="W96" s="21"/>
      <c r="X96" s="21"/>
      <c r="Y96" s="21"/>
      <c r="Z96" s="21"/>
      <c r="AA96" s="21"/>
    </row>
    <row r="97" ht="15.75" customHeight="1">
      <c r="A97" s="20" t="s">
        <v>77</v>
      </c>
      <c r="B97" s="20" t="str">
        <f t="shared" si="4"/>
        <v>05</v>
      </c>
      <c r="C97" s="21" t="s">
        <v>16</v>
      </c>
      <c r="D97" s="20" t="s">
        <v>78</v>
      </c>
      <c r="E97" s="20" t="s">
        <v>40</v>
      </c>
      <c r="F97" s="20" t="s">
        <v>41</v>
      </c>
      <c r="G97" s="23">
        <v>160339.14</v>
      </c>
      <c r="H97" s="24">
        <v>11604.22</v>
      </c>
      <c r="I97" s="21"/>
      <c r="J97" s="47" t="str">
        <f t="shared" si="5"/>
        <v>#REF!</v>
      </c>
      <c r="K97" s="47" t="str">
        <f t="shared" si="6"/>
        <v>#REF!</v>
      </c>
      <c r="L97" s="47" t="str">
        <f t="shared" si="7"/>
        <v>#REF!</v>
      </c>
      <c r="M97" s="21"/>
      <c r="N97" s="47">
        <f t="shared" si="9"/>
        <v>0</v>
      </c>
      <c r="O97" s="47" t="str">
        <f t="shared" si="10"/>
        <v>#REF!</v>
      </c>
      <c r="P97" s="47" t="str">
        <f t="shared" si="11"/>
        <v>#REF!</v>
      </c>
      <c r="Q97" s="47">
        <f t="shared" si="19"/>
        <v>160339.14</v>
      </c>
      <c r="R97" s="47">
        <f t="shared" si="13"/>
        <v>160339</v>
      </c>
      <c r="S97" s="47">
        <f t="shared" si="14"/>
        <v>160339</v>
      </c>
      <c r="T97" s="47">
        <f t="shared" si="15"/>
        <v>160339</v>
      </c>
      <c r="U97" s="48"/>
      <c r="V97" s="21"/>
      <c r="W97" s="21"/>
      <c r="X97" s="21"/>
      <c r="Y97" s="21"/>
      <c r="Z97" s="21"/>
      <c r="AA97" s="21"/>
    </row>
    <row r="98" ht="15.75" customHeight="1">
      <c r="A98" s="20" t="s">
        <v>79</v>
      </c>
      <c r="B98" s="20" t="str">
        <f t="shared" si="4"/>
        <v>05</v>
      </c>
      <c r="C98" s="21" t="s">
        <v>16</v>
      </c>
      <c r="D98" s="20" t="s">
        <v>80</v>
      </c>
      <c r="E98" s="20" t="s">
        <v>18</v>
      </c>
      <c r="F98" s="20" t="s">
        <v>19</v>
      </c>
      <c r="G98" s="23">
        <v>2270887.16</v>
      </c>
      <c r="H98" s="24">
        <v>373692.78</v>
      </c>
      <c r="I98" s="21"/>
      <c r="J98" s="47" t="str">
        <f t="shared" si="5"/>
        <v>#REF!</v>
      </c>
      <c r="K98" s="47" t="str">
        <f t="shared" si="6"/>
        <v>#REF!</v>
      </c>
      <c r="L98" s="47" t="str">
        <f t="shared" si="7"/>
        <v>#REF!</v>
      </c>
      <c r="M98" s="21"/>
      <c r="N98" s="47">
        <f t="shared" si="9"/>
        <v>0</v>
      </c>
      <c r="O98" s="47" t="str">
        <f t="shared" si="10"/>
        <v>#REF!</v>
      </c>
      <c r="P98" s="47" t="str">
        <f t="shared" si="11"/>
        <v>#REF!</v>
      </c>
      <c r="Q98" s="47">
        <f t="shared" si="19"/>
        <v>2270887.16</v>
      </c>
      <c r="R98" s="47">
        <f t="shared" si="13"/>
        <v>2270887</v>
      </c>
      <c r="S98" s="47">
        <f t="shared" si="14"/>
        <v>2270887</v>
      </c>
      <c r="T98" s="47">
        <f t="shared" si="15"/>
        <v>2270887</v>
      </c>
      <c r="U98" s="48"/>
      <c r="V98" s="21"/>
      <c r="W98" s="21"/>
      <c r="X98" s="21"/>
      <c r="Y98" s="21"/>
      <c r="Z98" s="21"/>
      <c r="AA98" s="21"/>
    </row>
    <row r="99" ht="15.75" customHeight="1">
      <c r="A99" s="20" t="s">
        <v>79</v>
      </c>
      <c r="B99" s="20" t="str">
        <f t="shared" si="4"/>
        <v>05</v>
      </c>
      <c r="C99" s="21" t="s">
        <v>16</v>
      </c>
      <c r="D99" s="20" t="s">
        <v>80</v>
      </c>
      <c r="E99" s="20" t="s">
        <v>28</v>
      </c>
      <c r="F99" s="20" t="s">
        <v>29</v>
      </c>
      <c r="G99" s="23">
        <v>74332.28</v>
      </c>
      <c r="H99" s="24">
        <v>12231.97</v>
      </c>
      <c r="I99" s="21"/>
      <c r="J99" s="47" t="str">
        <f t="shared" si="5"/>
        <v>#REF!</v>
      </c>
      <c r="K99" s="47" t="str">
        <f t="shared" si="6"/>
        <v>#REF!</v>
      </c>
      <c r="L99" s="47" t="str">
        <f t="shared" si="7"/>
        <v>#REF!</v>
      </c>
      <c r="M99" s="21"/>
      <c r="N99" s="47">
        <f t="shared" si="9"/>
        <v>0</v>
      </c>
      <c r="O99" s="47" t="str">
        <f t="shared" si="10"/>
        <v>#REF!</v>
      </c>
      <c r="P99" s="47" t="str">
        <f t="shared" si="11"/>
        <v>#REF!</v>
      </c>
      <c r="Q99" s="47">
        <f t="shared" si="19"/>
        <v>74332.28</v>
      </c>
      <c r="R99" s="47">
        <f t="shared" si="13"/>
        <v>74332</v>
      </c>
      <c r="S99" s="47">
        <f t="shared" si="14"/>
        <v>74332</v>
      </c>
      <c r="T99" s="47">
        <f t="shared" si="15"/>
        <v>74332</v>
      </c>
      <c r="U99" s="48"/>
      <c r="V99" s="21"/>
      <c r="W99" s="21"/>
      <c r="X99" s="21"/>
      <c r="Y99" s="21"/>
      <c r="Z99" s="21"/>
      <c r="AA99" s="21"/>
    </row>
    <row r="100" ht="15.75" customHeight="1">
      <c r="A100" s="20" t="s">
        <v>79</v>
      </c>
      <c r="B100" s="20" t="str">
        <f t="shared" si="4"/>
        <v>05</v>
      </c>
      <c r="C100" s="21" t="s">
        <v>16</v>
      </c>
      <c r="D100" s="20" t="s">
        <v>80</v>
      </c>
      <c r="E100" s="20" t="s">
        <v>30</v>
      </c>
      <c r="F100" s="20" t="s">
        <v>31</v>
      </c>
      <c r="G100" s="23">
        <v>88895.22</v>
      </c>
      <c r="H100" s="24">
        <v>14628.43</v>
      </c>
      <c r="I100" s="21"/>
      <c r="J100" s="47" t="str">
        <f t="shared" si="5"/>
        <v>#REF!</v>
      </c>
      <c r="K100" s="47" t="str">
        <f t="shared" si="6"/>
        <v>#REF!</v>
      </c>
      <c r="L100" s="47" t="str">
        <f t="shared" si="7"/>
        <v>#REF!</v>
      </c>
      <c r="M100" s="21"/>
      <c r="N100" s="47">
        <f t="shared" si="9"/>
        <v>0</v>
      </c>
      <c r="O100" s="47" t="str">
        <f t="shared" si="10"/>
        <v>#REF!</v>
      </c>
      <c r="P100" s="47" t="str">
        <f t="shared" si="11"/>
        <v>#REF!</v>
      </c>
      <c r="Q100" s="47">
        <f t="shared" si="19"/>
        <v>88895.22</v>
      </c>
      <c r="R100" s="47">
        <f t="shared" si="13"/>
        <v>88895</v>
      </c>
      <c r="S100" s="47">
        <f t="shared" si="14"/>
        <v>88895</v>
      </c>
      <c r="T100" s="47">
        <f t="shared" si="15"/>
        <v>88895</v>
      </c>
      <c r="U100" s="48"/>
      <c r="V100" s="21"/>
      <c r="W100" s="21"/>
      <c r="X100" s="21"/>
      <c r="Y100" s="21"/>
      <c r="Z100" s="21"/>
      <c r="AA100" s="21"/>
    </row>
    <row r="101" ht="15.75" customHeight="1">
      <c r="A101" s="20" t="s">
        <v>79</v>
      </c>
      <c r="B101" s="20" t="str">
        <f t="shared" si="4"/>
        <v>05</v>
      </c>
      <c r="C101" s="21" t="s">
        <v>16</v>
      </c>
      <c r="D101" s="20" t="s">
        <v>80</v>
      </c>
      <c r="E101" s="20" t="s">
        <v>32</v>
      </c>
      <c r="F101" s="20" t="s">
        <v>33</v>
      </c>
      <c r="G101" s="23">
        <v>7469.86</v>
      </c>
      <c r="H101" s="24">
        <v>1229.23</v>
      </c>
      <c r="I101" s="21"/>
      <c r="J101" s="47" t="str">
        <f t="shared" si="5"/>
        <v>#REF!</v>
      </c>
      <c r="K101" s="47" t="str">
        <f t="shared" si="6"/>
        <v>#REF!</v>
      </c>
      <c r="L101" s="47" t="str">
        <f t="shared" si="7"/>
        <v>#REF!</v>
      </c>
      <c r="M101" s="21"/>
      <c r="N101" s="47">
        <f t="shared" si="9"/>
        <v>0</v>
      </c>
      <c r="O101" s="47" t="str">
        <f t="shared" si="10"/>
        <v>#REF!</v>
      </c>
      <c r="P101" s="47" t="str">
        <f t="shared" si="11"/>
        <v>#REF!</v>
      </c>
      <c r="Q101" s="47">
        <f t="shared" si="19"/>
        <v>7469.86</v>
      </c>
      <c r="R101" s="47">
        <f t="shared" si="13"/>
        <v>7470</v>
      </c>
      <c r="S101" s="47">
        <f t="shared" si="14"/>
        <v>7470</v>
      </c>
      <c r="T101" s="47">
        <f t="shared" si="15"/>
        <v>7470</v>
      </c>
      <c r="U101" s="48"/>
      <c r="V101" s="21"/>
      <c r="W101" s="21"/>
      <c r="X101" s="21"/>
      <c r="Y101" s="21"/>
      <c r="Z101" s="21"/>
      <c r="AA101" s="21"/>
    </row>
    <row r="102" ht="15.75" customHeight="1">
      <c r="A102" s="20" t="s">
        <v>79</v>
      </c>
      <c r="B102" s="20" t="str">
        <f t="shared" si="4"/>
        <v>05</v>
      </c>
      <c r="C102" s="21" t="s">
        <v>16</v>
      </c>
      <c r="D102" s="20" t="s">
        <v>80</v>
      </c>
      <c r="E102" s="20" t="s">
        <v>40</v>
      </c>
      <c r="F102" s="20" t="s">
        <v>41</v>
      </c>
      <c r="G102" s="23">
        <v>3501.5</v>
      </c>
      <c r="H102" s="24">
        <v>576.2</v>
      </c>
      <c r="I102" s="21"/>
      <c r="J102" s="47" t="str">
        <f t="shared" si="5"/>
        <v>#REF!</v>
      </c>
      <c r="K102" s="47" t="str">
        <f t="shared" si="6"/>
        <v>#REF!</v>
      </c>
      <c r="L102" s="47" t="str">
        <f t="shared" si="7"/>
        <v>#REF!</v>
      </c>
      <c r="M102" s="21"/>
      <c r="N102" s="47">
        <f t="shared" si="9"/>
        <v>0</v>
      </c>
      <c r="O102" s="47" t="str">
        <f t="shared" si="10"/>
        <v>#REF!</v>
      </c>
      <c r="P102" s="47" t="str">
        <f t="shared" si="11"/>
        <v>#REF!</v>
      </c>
      <c r="Q102" s="47">
        <f t="shared" si="19"/>
        <v>3501.5</v>
      </c>
      <c r="R102" s="47">
        <f t="shared" si="13"/>
        <v>3502</v>
      </c>
      <c r="S102" s="47">
        <f t="shared" si="14"/>
        <v>3502</v>
      </c>
      <c r="T102" s="47">
        <f t="shared" si="15"/>
        <v>3502</v>
      </c>
      <c r="U102" s="48"/>
      <c r="V102" s="21"/>
      <c r="W102" s="21"/>
      <c r="X102" s="21"/>
      <c r="Y102" s="21"/>
      <c r="Z102" s="21"/>
      <c r="AA102" s="21"/>
    </row>
    <row r="103" ht="15.75" customHeight="1">
      <c r="A103" s="20" t="s">
        <v>79</v>
      </c>
      <c r="B103" s="20" t="str">
        <f t="shared" si="4"/>
        <v>05</v>
      </c>
      <c r="C103" s="21" t="s">
        <v>16</v>
      </c>
      <c r="D103" s="20" t="s">
        <v>80</v>
      </c>
      <c r="E103" s="20" t="s">
        <v>46</v>
      </c>
      <c r="F103" s="20" t="s">
        <v>47</v>
      </c>
      <c r="G103" s="23">
        <v>8179297.98</v>
      </c>
      <c r="H103" s="24">
        <v>1345969.39</v>
      </c>
      <c r="I103" s="21"/>
      <c r="J103" s="47" t="str">
        <f t="shared" si="5"/>
        <v>#REF!</v>
      </c>
      <c r="K103" s="47" t="str">
        <f t="shared" si="6"/>
        <v>#REF!</v>
      </c>
      <c r="L103" s="47" t="str">
        <f t="shared" si="7"/>
        <v>#REF!</v>
      </c>
      <c r="M103" s="21"/>
      <c r="N103" s="47">
        <f t="shared" si="9"/>
        <v>0</v>
      </c>
      <c r="O103" s="47" t="str">
        <f t="shared" si="10"/>
        <v>#REF!</v>
      </c>
      <c r="P103" s="47" t="str">
        <f t="shared" si="11"/>
        <v>#REF!</v>
      </c>
      <c r="Q103" s="47">
        <f t="shared" si="19"/>
        <v>8179297.98</v>
      </c>
      <c r="R103" s="47">
        <f t="shared" si="13"/>
        <v>8179298</v>
      </c>
      <c r="S103" s="47">
        <f t="shared" si="14"/>
        <v>8179298</v>
      </c>
      <c r="T103" s="47">
        <f t="shared" si="15"/>
        <v>8179298</v>
      </c>
      <c r="U103" s="48"/>
      <c r="V103" s="21"/>
      <c r="W103" s="21"/>
      <c r="X103" s="21"/>
      <c r="Y103" s="21"/>
      <c r="Z103" s="21"/>
      <c r="AA103" s="21"/>
    </row>
    <row r="104" ht="15.75" customHeight="1">
      <c r="A104" s="20" t="s">
        <v>81</v>
      </c>
      <c r="B104" s="20" t="str">
        <f t="shared" si="4"/>
        <v>05</v>
      </c>
      <c r="C104" s="21" t="s">
        <v>16</v>
      </c>
      <c r="D104" s="20" t="s">
        <v>82</v>
      </c>
      <c r="E104" s="20" t="s">
        <v>18</v>
      </c>
      <c r="F104" s="20" t="s">
        <v>19</v>
      </c>
      <c r="G104" s="23">
        <v>4.570811468E7</v>
      </c>
      <c r="H104" s="24">
        <v>1.632445623E7</v>
      </c>
      <c r="I104" s="47">
        <v>0.9679315083658906</v>
      </c>
      <c r="J104" s="47" t="str">
        <f t="shared" si="5"/>
        <v>#REF!</v>
      </c>
      <c r="K104" s="47" t="str">
        <f t="shared" si="6"/>
        <v>#REF!</v>
      </c>
      <c r="L104" s="47" t="str">
        <f t="shared" si="7"/>
        <v>#REF!</v>
      </c>
      <c r="M104" s="47" t="str">
        <f t="shared" ref="M104:M110" si="20">+I104*L104</f>
        <v>#REF!</v>
      </c>
      <c r="N104" s="47">
        <f t="shared" si="9"/>
        <v>3118055.68</v>
      </c>
      <c r="O104" s="47" t="str">
        <f t="shared" si="10"/>
        <v>#REF!</v>
      </c>
      <c r="P104" s="47" t="str">
        <f t="shared" si="11"/>
        <v>#REF!</v>
      </c>
      <c r="Q104" s="47">
        <v>4.259005916415801E7</v>
      </c>
      <c r="R104" s="47">
        <f t="shared" si="13"/>
        <v>42590059</v>
      </c>
      <c r="S104" s="47">
        <f t="shared" si="14"/>
        <v>45708114.68</v>
      </c>
      <c r="T104" s="47">
        <f t="shared" si="15"/>
        <v>42590059</v>
      </c>
      <c r="U104" s="48"/>
      <c r="V104" s="21"/>
      <c r="W104" s="21"/>
      <c r="X104" s="21"/>
      <c r="Y104" s="21"/>
      <c r="Z104" s="21"/>
      <c r="AA104" s="21"/>
    </row>
    <row r="105" ht="15.75" customHeight="1">
      <c r="A105" s="20" t="s">
        <v>81</v>
      </c>
      <c r="B105" s="20" t="str">
        <f t="shared" si="4"/>
        <v>05</v>
      </c>
      <c r="C105" s="21" t="s">
        <v>16</v>
      </c>
      <c r="D105" s="20" t="s">
        <v>82</v>
      </c>
      <c r="E105" s="20" t="s">
        <v>20</v>
      </c>
      <c r="F105" s="20" t="s">
        <v>21</v>
      </c>
      <c r="G105" s="23">
        <v>17569.03</v>
      </c>
      <c r="H105" s="24">
        <v>6274.71</v>
      </c>
      <c r="I105" s="47">
        <v>3.7204811065783347E-4</v>
      </c>
      <c r="J105" s="47" t="str">
        <f t="shared" si="5"/>
        <v>#REF!</v>
      </c>
      <c r="K105" s="47" t="str">
        <f t="shared" si="6"/>
        <v>#REF!</v>
      </c>
      <c r="L105" s="47" t="str">
        <f t="shared" si="7"/>
        <v>#REF!</v>
      </c>
      <c r="M105" s="47" t="str">
        <f t="shared" si="20"/>
        <v>#REF!</v>
      </c>
      <c r="N105" s="47">
        <f t="shared" si="9"/>
        <v>17569.03</v>
      </c>
      <c r="O105" s="47" t="str">
        <f t="shared" si="10"/>
        <v>#REF!</v>
      </c>
      <c r="P105" s="47" t="str">
        <f t="shared" si="11"/>
        <v>#REF!</v>
      </c>
      <c r="Q105" s="49">
        <v>0.0</v>
      </c>
      <c r="R105" s="47">
        <f t="shared" si="13"/>
        <v>0</v>
      </c>
      <c r="S105" s="47">
        <f t="shared" si="14"/>
        <v>17569.03</v>
      </c>
      <c r="T105" s="47">
        <f t="shared" si="15"/>
        <v>0</v>
      </c>
      <c r="U105" s="48"/>
      <c r="V105" s="21"/>
      <c r="W105" s="21"/>
      <c r="X105" s="21"/>
      <c r="Y105" s="21"/>
      <c r="Z105" s="21"/>
      <c r="AA105" s="21"/>
    </row>
    <row r="106" ht="15.75" customHeight="1">
      <c r="A106" s="20" t="s">
        <v>81</v>
      </c>
      <c r="B106" s="20" t="str">
        <f t="shared" si="4"/>
        <v>05</v>
      </c>
      <c r="C106" s="21" t="s">
        <v>16</v>
      </c>
      <c r="D106" s="20" t="s">
        <v>82</v>
      </c>
      <c r="E106" s="20" t="s">
        <v>22</v>
      </c>
      <c r="F106" s="20" t="s">
        <v>23</v>
      </c>
      <c r="G106" s="23">
        <v>11497.23</v>
      </c>
      <c r="H106" s="24">
        <v>4106.18</v>
      </c>
      <c r="I106" s="47">
        <v>2.4346948575411178E-4</v>
      </c>
      <c r="J106" s="47" t="str">
        <f t="shared" si="5"/>
        <v>#REF!</v>
      </c>
      <c r="K106" s="47" t="str">
        <f t="shared" si="6"/>
        <v>#REF!</v>
      </c>
      <c r="L106" s="47" t="str">
        <f t="shared" si="7"/>
        <v>#REF!</v>
      </c>
      <c r="M106" s="47" t="str">
        <f t="shared" si="20"/>
        <v>#REF!</v>
      </c>
      <c r="N106" s="47">
        <f t="shared" si="9"/>
        <v>11497.23</v>
      </c>
      <c r="O106" s="47" t="str">
        <f t="shared" si="10"/>
        <v>#REF!</v>
      </c>
      <c r="P106" s="47" t="str">
        <f t="shared" si="11"/>
        <v>#REF!</v>
      </c>
      <c r="Q106" s="49">
        <v>0.0</v>
      </c>
      <c r="R106" s="47">
        <f t="shared" si="13"/>
        <v>0</v>
      </c>
      <c r="S106" s="47">
        <f t="shared" si="14"/>
        <v>11497.23</v>
      </c>
      <c r="T106" s="47">
        <f t="shared" si="15"/>
        <v>0</v>
      </c>
      <c r="U106" s="48"/>
      <c r="V106" s="21"/>
      <c r="W106" s="21"/>
      <c r="X106" s="21"/>
      <c r="Y106" s="21"/>
      <c r="Z106" s="21"/>
      <c r="AA106" s="21"/>
    </row>
    <row r="107" ht="15.75" customHeight="1">
      <c r="A107" s="20" t="s">
        <v>81</v>
      </c>
      <c r="B107" s="20" t="str">
        <f t="shared" si="4"/>
        <v>05</v>
      </c>
      <c r="C107" s="21" t="s">
        <v>16</v>
      </c>
      <c r="D107" s="20" t="s">
        <v>82</v>
      </c>
      <c r="E107" s="20" t="s">
        <v>28</v>
      </c>
      <c r="F107" s="20" t="s">
        <v>29</v>
      </c>
      <c r="G107" s="23">
        <v>531442.32</v>
      </c>
      <c r="H107" s="24">
        <v>189802.34</v>
      </c>
      <c r="I107" s="47">
        <v>0.01125401408499022</v>
      </c>
      <c r="J107" s="47" t="str">
        <f t="shared" si="5"/>
        <v>#REF!</v>
      </c>
      <c r="K107" s="47" t="str">
        <f t="shared" si="6"/>
        <v>#REF!</v>
      </c>
      <c r="L107" s="47" t="str">
        <f t="shared" si="7"/>
        <v>#REF!</v>
      </c>
      <c r="M107" s="47" t="str">
        <f t="shared" si="20"/>
        <v>#REF!</v>
      </c>
      <c r="N107" s="47" t="str">
        <f t="shared" si="9"/>
        <v>#REF!</v>
      </c>
      <c r="O107" s="47" t="str">
        <f t="shared" si="10"/>
        <v>#REF!</v>
      </c>
      <c r="P107" s="47" t="str">
        <f t="shared" si="11"/>
        <v>#REF!</v>
      </c>
      <c r="Q107" s="47" t="str">
        <f t="shared" ref="Q107:Q114" si="21">+G107-M107</f>
        <v>#REF!</v>
      </c>
      <c r="R107" s="47" t="str">
        <f t="shared" si="13"/>
        <v>#REF!</v>
      </c>
      <c r="S107" s="47" t="str">
        <f t="shared" si="14"/>
        <v>#REF!</v>
      </c>
      <c r="T107" s="47" t="str">
        <f t="shared" si="15"/>
        <v>#REF!</v>
      </c>
      <c r="U107" s="48"/>
      <c r="V107" s="21"/>
      <c r="W107" s="21"/>
      <c r="X107" s="21"/>
      <c r="Y107" s="21"/>
      <c r="Z107" s="21"/>
      <c r="AA107" s="21"/>
    </row>
    <row r="108" ht="15.75" customHeight="1">
      <c r="A108" s="20" t="s">
        <v>81</v>
      </c>
      <c r="B108" s="20" t="str">
        <f t="shared" si="4"/>
        <v>05</v>
      </c>
      <c r="C108" s="21" t="s">
        <v>16</v>
      </c>
      <c r="D108" s="20" t="s">
        <v>82</v>
      </c>
      <c r="E108" s="20" t="s">
        <v>30</v>
      </c>
      <c r="F108" s="20" t="s">
        <v>31</v>
      </c>
      <c r="G108" s="23">
        <v>513728.99</v>
      </c>
      <c r="H108" s="24">
        <v>183476.09</v>
      </c>
      <c r="I108" s="47">
        <v>0.010878910225530778</v>
      </c>
      <c r="J108" s="47" t="str">
        <f t="shared" si="5"/>
        <v>#REF!</v>
      </c>
      <c r="K108" s="47" t="str">
        <f t="shared" si="6"/>
        <v>#REF!</v>
      </c>
      <c r="L108" s="47" t="str">
        <f t="shared" si="7"/>
        <v>#REF!</v>
      </c>
      <c r="M108" s="47" t="str">
        <f t="shared" si="20"/>
        <v>#REF!</v>
      </c>
      <c r="N108" s="47" t="str">
        <f t="shared" si="9"/>
        <v>#REF!</v>
      </c>
      <c r="O108" s="47" t="str">
        <f t="shared" si="10"/>
        <v>#REF!</v>
      </c>
      <c r="P108" s="47" t="str">
        <f t="shared" si="11"/>
        <v>#REF!</v>
      </c>
      <c r="Q108" s="47" t="str">
        <f t="shared" si="21"/>
        <v>#REF!</v>
      </c>
      <c r="R108" s="47" t="str">
        <f t="shared" si="13"/>
        <v>#REF!</v>
      </c>
      <c r="S108" s="47" t="str">
        <f t="shared" si="14"/>
        <v>#REF!</v>
      </c>
      <c r="T108" s="47" t="str">
        <f t="shared" si="15"/>
        <v>#REF!</v>
      </c>
      <c r="U108" s="48"/>
      <c r="V108" s="21"/>
      <c r="W108" s="21"/>
      <c r="X108" s="21"/>
      <c r="Y108" s="21"/>
      <c r="Z108" s="21"/>
      <c r="AA108" s="21"/>
    </row>
    <row r="109" ht="15.75" customHeight="1">
      <c r="A109" s="20" t="s">
        <v>81</v>
      </c>
      <c r="B109" s="20" t="str">
        <f t="shared" si="4"/>
        <v>05</v>
      </c>
      <c r="C109" s="21" t="s">
        <v>16</v>
      </c>
      <c r="D109" s="20" t="s">
        <v>82</v>
      </c>
      <c r="E109" s="20" t="s">
        <v>32</v>
      </c>
      <c r="F109" s="20" t="s">
        <v>33</v>
      </c>
      <c r="G109" s="23">
        <v>182880.85</v>
      </c>
      <c r="H109" s="24">
        <v>65315.11</v>
      </c>
      <c r="I109" s="47">
        <v>0.003872750784647681</v>
      </c>
      <c r="J109" s="47" t="str">
        <f t="shared" si="5"/>
        <v>#REF!</v>
      </c>
      <c r="K109" s="47" t="str">
        <f t="shared" si="6"/>
        <v>#REF!</v>
      </c>
      <c r="L109" s="47" t="str">
        <f t="shared" si="7"/>
        <v>#REF!</v>
      </c>
      <c r="M109" s="47" t="str">
        <f t="shared" si="20"/>
        <v>#REF!</v>
      </c>
      <c r="N109" s="47" t="str">
        <f t="shared" si="9"/>
        <v>#REF!</v>
      </c>
      <c r="O109" s="47" t="str">
        <f t="shared" si="10"/>
        <v>#REF!</v>
      </c>
      <c r="P109" s="47" t="str">
        <f t="shared" si="11"/>
        <v>#REF!</v>
      </c>
      <c r="Q109" s="47" t="str">
        <f t="shared" si="21"/>
        <v>#REF!</v>
      </c>
      <c r="R109" s="47" t="str">
        <f t="shared" si="13"/>
        <v>#REF!</v>
      </c>
      <c r="S109" s="47" t="str">
        <f t="shared" si="14"/>
        <v>#REF!</v>
      </c>
      <c r="T109" s="47" t="str">
        <f t="shared" si="15"/>
        <v>#REF!</v>
      </c>
      <c r="U109" s="48"/>
      <c r="V109" s="21"/>
      <c r="W109" s="21"/>
      <c r="X109" s="21"/>
      <c r="Y109" s="21"/>
      <c r="Z109" s="21"/>
      <c r="AA109" s="21"/>
    </row>
    <row r="110" ht="15.75" customHeight="1">
      <c r="A110" s="20" t="s">
        <v>81</v>
      </c>
      <c r="B110" s="20" t="str">
        <f t="shared" si="4"/>
        <v>05</v>
      </c>
      <c r="C110" s="21" t="s">
        <v>16</v>
      </c>
      <c r="D110" s="20" t="s">
        <v>82</v>
      </c>
      <c r="E110" s="20" t="s">
        <v>40</v>
      </c>
      <c r="F110" s="20" t="s">
        <v>41</v>
      </c>
      <c r="G110" s="23">
        <v>257234.9</v>
      </c>
      <c r="H110" s="24">
        <v>91870.34</v>
      </c>
      <c r="I110" s="47">
        <v>0.005447298942528798</v>
      </c>
      <c r="J110" s="47" t="str">
        <f t="shared" si="5"/>
        <v>#REF!</v>
      </c>
      <c r="K110" s="47" t="str">
        <f t="shared" si="6"/>
        <v>#REF!</v>
      </c>
      <c r="L110" s="47" t="str">
        <f t="shared" si="7"/>
        <v>#REF!</v>
      </c>
      <c r="M110" s="47" t="str">
        <f t="shared" si="20"/>
        <v>#REF!</v>
      </c>
      <c r="N110" s="47" t="str">
        <f t="shared" si="9"/>
        <v>#REF!</v>
      </c>
      <c r="O110" s="47" t="str">
        <f t="shared" si="10"/>
        <v>#REF!</v>
      </c>
      <c r="P110" s="47" t="str">
        <f t="shared" si="11"/>
        <v>#REF!</v>
      </c>
      <c r="Q110" s="47" t="str">
        <f t="shared" si="21"/>
        <v>#REF!</v>
      </c>
      <c r="R110" s="47" t="str">
        <f t="shared" si="13"/>
        <v>#REF!</v>
      </c>
      <c r="S110" s="47" t="str">
        <f t="shared" si="14"/>
        <v>#REF!</v>
      </c>
      <c r="T110" s="47" t="str">
        <f t="shared" si="15"/>
        <v>#REF!</v>
      </c>
      <c r="U110" s="48"/>
      <c r="V110" s="21"/>
      <c r="W110" s="21"/>
      <c r="X110" s="21"/>
      <c r="Y110" s="21"/>
      <c r="Z110" s="21"/>
      <c r="AA110" s="21"/>
    </row>
    <row r="111" ht="15.75" customHeight="1">
      <c r="A111" s="20" t="s">
        <v>83</v>
      </c>
      <c r="B111" s="20" t="str">
        <f t="shared" si="4"/>
        <v>05</v>
      </c>
      <c r="C111" s="21" t="s">
        <v>16</v>
      </c>
      <c r="D111" s="20" t="s">
        <v>84</v>
      </c>
      <c r="E111" s="20" t="s">
        <v>18</v>
      </c>
      <c r="F111" s="20" t="s">
        <v>19</v>
      </c>
      <c r="G111" s="23">
        <v>1.013911553E7</v>
      </c>
      <c r="H111" s="24">
        <v>845086.58</v>
      </c>
      <c r="I111" s="21"/>
      <c r="J111" s="47" t="str">
        <f t="shared" si="5"/>
        <v>#REF!</v>
      </c>
      <c r="K111" s="47" t="str">
        <f t="shared" si="6"/>
        <v>#REF!</v>
      </c>
      <c r="L111" s="47" t="str">
        <f t="shared" si="7"/>
        <v>#REF!</v>
      </c>
      <c r="M111" s="21"/>
      <c r="N111" s="47">
        <f t="shared" si="9"/>
        <v>0</v>
      </c>
      <c r="O111" s="47" t="str">
        <f t="shared" si="10"/>
        <v>#REF!</v>
      </c>
      <c r="P111" s="47" t="str">
        <f t="shared" si="11"/>
        <v>#REF!</v>
      </c>
      <c r="Q111" s="47">
        <f t="shared" si="21"/>
        <v>10139115.53</v>
      </c>
      <c r="R111" s="47">
        <f t="shared" si="13"/>
        <v>10139116</v>
      </c>
      <c r="S111" s="47">
        <f t="shared" si="14"/>
        <v>10139116</v>
      </c>
      <c r="T111" s="47">
        <f t="shared" si="15"/>
        <v>10139116</v>
      </c>
      <c r="U111" s="48"/>
      <c r="V111" s="21"/>
      <c r="W111" s="21"/>
      <c r="X111" s="21"/>
      <c r="Y111" s="21"/>
      <c r="Z111" s="21"/>
      <c r="AA111" s="21"/>
    </row>
    <row r="112" ht="15.75" customHeight="1">
      <c r="A112" s="20" t="s">
        <v>83</v>
      </c>
      <c r="B112" s="20" t="str">
        <f t="shared" si="4"/>
        <v>05</v>
      </c>
      <c r="C112" s="21" t="s">
        <v>16</v>
      </c>
      <c r="D112" s="20" t="s">
        <v>84</v>
      </c>
      <c r="E112" s="20" t="s">
        <v>30</v>
      </c>
      <c r="F112" s="20" t="s">
        <v>31</v>
      </c>
      <c r="G112" s="23">
        <v>24310.46</v>
      </c>
      <c r="H112" s="24">
        <v>2026.26</v>
      </c>
      <c r="I112" s="21"/>
      <c r="J112" s="47" t="str">
        <f t="shared" si="5"/>
        <v>#REF!</v>
      </c>
      <c r="K112" s="47" t="str">
        <f t="shared" si="6"/>
        <v>#REF!</v>
      </c>
      <c r="L112" s="47" t="str">
        <f t="shared" si="7"/>
        <v>#REF!</v>
      </c>
      <c r="M112" s="21"/>
      <c r="N112" s="47">
        <f t="shared" si="9"/>
        <v>0</v>
      </c>
      <c r="O112" s="47" t="str">
        <f t="shared" si="10"/>
        <v>#REF!</v>
      </c>
      <c r="P112" s="47" t="str">
        <f t="shared" si="11"/>
        <v>#REF!</v>
      </c>
      <c r="Q112" s="47">
        <f t="shared" si="21"/>
        <v>24310.46</v>
      </c>
      <c r="R112" s="47">
        <f t="shared" si="13"/>
        <v>24310</v>
      </c>
      <c r="S112" s="47">
        <f t="shared" si="14"/>
        <v>24310</v>
      </c>
      <c r="T112" s="47">
        <f t="shared" si="15"/>
        <v>24310</v>
      </c>
      <c r="U112" s="48"/>
      <c r="V112" s="21"/>
      <c r="W112" s="21"/>
      <c r="X112" s="21"/>
      <c r="Y112" s="21"/>
      <c r="Z112" s="21"/>
      <c r="AA112" s="21"/>
    </row>
    <row r="113" ht="15.75" customHeight="1">
      <c r="A113" s="20" t="s">
        <v>83</v>
      </c>
      <c r="B113" s="20" t="str">
        <f t="shared" si="4"/>
        <v>05</v>
      </c>
      <c r="C113" s="21" t="s">
        <v>16</v>
      </c>
      <c r="D113" s="20" t="s">
        <v>84</v>
      </c>
      <c r="E113" s="20" t="s">
        <v>32</v>
      </c>
      <c r="F113" s="20" t="s">
        <v>33</v>
      </c>
      <c r="G113" s="23">
        <v>49769.62</v>
      </c>
      <c r="H113" s="24">
        <v>4148.26</v>
      </c>
      <c r="I113" s="21"/>
      <c r="J113" s="47" t="str">
        <f t="shared" si="5"/>
        <v>#REF!</v>
      </c>
      <c r="K113" s="47" t="str">
        <f t="shared" si="6"/>
        <v>#REF!</v>
      </c>
      <c r="L113" s="47" t="str">
        <f t="shared" si="7"/>
        <v>#REF!</v>
      </c>
      <c r="M113" s="21"/>
      <c r="N113" s="47">
        <f t="shared" si="9"/>
        <v>0</v>
      </c>
      <c r="O113" s="47" t="str">
        <f t="shared" si="10"/>
        <v>#REF!</v>
      </c>
      <c r="P113" s="47" t="str">
        <f t="shared" si="11"/>
        <v>#REF!</v>
      </c>
      <c r="Q113" s="47">
        <f t="shared" si="21"/>
        <v>49769.62</v>
      </c>
      <c r="R113" s="47">
        <f t="shared" si="13"/>
        <v>49770</v>
      </c>
      <c r="S113" s="47">
        <f t="shared" si="14"/>
        <v>49770</v>
      </c>
      <c r="T113" s="47">
        <f t="shared" si="15"/>
        <v>49770</v>
      </c>
      <c r="U113" s="48"/>
      <c r="V113" s="21"/>
      <c r="W113" s="21"/>
      <c r="X113" s="21"/>
      <c r="Y113" s="21"/>
      <c r="Z113" s="21"/>
      <c r="AA113" s="21"/>
    </row>
    <row r="114" ht="15.75" customHeight="1">
      <c r="A114" s="20" t="s">
        <v>83</v>
      </c>
      <c r="B114" s="20" t="str">
        <f t="shared" si="4"/>
        <v>05</v>
      </c>
      <c r="C114" s="21" t="s">
        <v>16</v>
      </c>
      <c r="D114" s="20" t="s">
        <v>84</v>
      </c>
      <c r="E114" s="20" t="s">
        <v>40</v>
      </c>
      <c r="F114" s="20" t="s">
        <v>41</v>
      </c>
      <c r="G114" s="23">
        <v>35008.2</v>
      </c>
      <c r="H114" s="24">
        <v>2917.9</v>
      </c>
      <c r="I114" s="21"/>
      <c r="J114" s="47" t="str">
        <f t="shared" si="5"/>
        <v>#REF!</v>
      </c>
      <c r="K114" s="47" t="str">
        <f t="shared" si="6"/>
        <v>#REF!</v>
      </c>
      <c r="L114" s="47" t="str">
        <f t="shared" si="7"/>
        <v>#REF!</v>
      </c>
      <c r="M114" s="21"/>
      <c r="N114" s="47">
        <f t="shared" si="9"/>
        <v>0</v>
      </c>
      <c r="O114" s="47" t="str">
        <f t="shared" si="10"/>
        <v>#REF!</v>
      </c>
      <c r="P114" s="47" t="str">
        <f t="shared" si="11"/>
        <v>#REF!</v>
      </c>
      <c r="Q114" s="47">
        <f t="shared" si="21"/>
        <v>35008.2</v>
      </c>
      <c r="R114" s="47">
        <f t="shared" si="13"/>
        <v>35008</v>
      </c>
      <c r="S114" s="47">
        <f t="shared" si="14"/>
        <v>35008</v>
      </c>
      <c r="T114" s="47">
        <f t="shared" si="15"/>
        <v>35008</v>
      </c>
      <c r="U114" s="48"/>
      <c r="V114" s="21"/>
      <c r="W114" s="21"/>
      <c r="X114" s="21"/>
      <c r="Y114" s="21"/>
      <c r="Z114" s="21"/>
      <c r="AA114" s="21"/>
    </row>
    <row r="115" ht="15.75" customHeight="1">
      <c r="A115" s="20" t="s">
        <v>85</v>
      </c>
      <c r="B115" s="20" t="str">
        <f t="shared" si="4"/>
        <v>05</v>
      </c>
      <c r="C115" s="21" t="s">
        <v>16</v>
      </c>
      <c r="D115" s="20" t="s">
        <v>86</v>
      </c>
      <c r="E115" s="20" t="s">
        <v>18</v>
      </c>
      <c r="F115" s="20" t="s">
        <v>19</v>
      </c>
      <c r="G115" s="23">
        <v>8598169.21</v>
      </c>
      <c r="H115" s="24">
        <v>6.059605615E7</v>
      </c>
      <c r="I115" s="47">
        <v>0.7760447524774637</v>
      </c>
      <c r="J115" s="47" t="str">
        <f t="shared" si="5"/>
        <v>#REF!</v>
      </c>
      <c r="K115" s="47" t="str">
        <f t="shared" si="6"/>
        <v>#REF!</v>
      </c>
      <c r="L115" s="47" t="str">
        <f t="shared" si="7"/>
        <v>#REF!</v>
      </c>
      <c r="M115" s="47" t="str">
        <f t="shared" ref="M115:M125" si="22">+I115*L115</f>
        <v>#REF!</v>
      </c>
      <c r="N115" s="47">
        <f t="shared" si="9"/>
        <v>8598169.21</v>
      </c>
      <c r="O115" s="47" t="str">
        <f t="shared" si="10"/>
        <v>#REF!</v>
      </c>
      <c r="P115" s="47" t="str">
        <f t="shared" si="11"/>
        <v>#REF!</v>
      </c>
      <c r="Q115" s="47">
        <v>0.0</v>
      </c>
      <c r="R115" s="47">
        <f t="shared" si="13"/>
        <v>0</v>
      </c>
      <c r="S115" s="47">
        <f t="shared" si="14"/>
        <v>8598169.21</v>
      </c>
      <c r="T115" s="47">
        <f t="shared" si="15"/>
        <v>0</v>
      </c>
      <c r="U115" s="48"/>
      <c r="V115" s="21"/>
      <c r="W115" s="21"/>
      <c r="X115" s="21"/>
      <c r="Y115" s="21"/>
      <c r="Z115" s="21"/>
      <c r="AA115" s="21"/>
    </row>
    <row r="116" ht="15.75" customHeight="1">
      <c r="A116" s="20" t="s">
        <v>85</v>
      </c>
      <c r="B116" s="20" t="str">
        <f t="shared" si="4"/>
        <v>05</v>
      </c>
      <c r="C116" s="21" t="s">
        <v>16</v>
      </c>
      <c r="D116" s="20" t="s">
        <v>86</v>
      </c>
      <c r="E116" s="20" t="s">
        <v>44</v>
      </c>
      <c r="F116" s="20" t="s">
        <v>45</v>
      </c>
      <c r="G116" s="23">
        <v>1671605.16</v>
      </c>
      <c r="H116" s="24">
        <v>1.178072654E7</v>
      </c>
      <c r="I116" s="47">
        <v>0.15087402689441265</v>
      </c>
      <c r="J116" s="47" t="str">
        <f t="shared" si="5"/>
        <v>#REF!</v>
      </c>
      <c r="K116" s="47" t="str">
        <f t="shared" si="6"/>
        <v>#REF!</v>
      </c>
      <c r="L116" s="47" t="str">
        <f t="shared" si="7"/>
        <v>#REF!</v>
      </c>
      <c r="M116" s="47" t="str">
        <f t="shared" si="22"/>
        <v>#REF!</v>
      </c>
      <c r="N116" s="47">
        <f t="shared" si="9"/>
        <v>1671605.16</v>
      </c>
      <c r="O116" s="47" t="str">
        <f t="shared" si="10"/>
        <v>#REF!</v>
      </c>
      <c r="P116" s="47" t="str">
        <f t="shared" si="11"/>
        <v>#REF!</v>
      </c>
      <c r="Q116" s="47">
        <v>0.0</v>
      </c>
      <c r="R116" s="47">
        <f t="shared" si="13"/>
        <v>0</v>
      </c>
      <c r="S116" s="47">
        <f t="shared" si="14"/>
        <v>1671605.16</v>
      </c>
      <c r="T116" s="47">
        <f t="shared" si="15"/>
        <v>0</v>
      </c>
      <c r="U116" s="48"/>
      <c r="V116" s="21"/>
      <c r="W116" s="21"/>
      <c r="X116" s="21"/>
      <c r="Y116" s="21"/>
      <c r="Z116" s="21"/>
      <c r="AA116" s="21"/>
    </row>
    <row r="117" ht="15.75" customHeight="1">
      <c r="A117" s="20" t="s">
        <v>85</v>
      </c>
      <c r="B117" s="20" t="str">
        <f t="shared" si="4"/>
        <v>05</v>
      </c>
      <c r="C117" s="21" t="s">
        <v>16</v>
      </c>
      <c r="D117" s="20" t="s">
        <v>86</v>
      </c>
      <c r="E117" s="20" t="s">
        <v>20</v>
      </c>
      <c r="F117" s="20" t="s">
        <v>21</v>
      </c>
      <c r="G117" s="23">
        <v>25280.74</v>
      </c>
      <c r="H117" s="24">
        <v>178167.35</v>
      </c>
      <c r="I117" s="47">
        <v>0.002281763144755221</v>
      </c>
      <c r="J117" s="47" t="str">
        <f t="shared" si="5"/>
        <v>#REF!</v>
      </c>
      <c r="K117" s="47" t="str">
        <f t="shared" si="6"/>
        <v>#REF!</v>
      </c>
      <c r="L117" s="47" t="str">
        <f t="shared" si="7"/>
        <v>#REF!</v>
      </c>
      <c r="M117" s="47" t="str">
        <f t="shared" si="22"/>
        <v>#REF!</v>
      </c>
      <c r="N117" s="47">
        <f t="shared" si="9"/>
        <v>25280.74</v>
      </c>
      <c r="O117" s="47" t="str">
        <f t="shared" si="10"/>
        <v>#REF!</v>
      </c>
      <c r="P117" s="47" t="str">
        <f t="shared" si="11"/>
        <v>#REF!</v>
      </c>
      <c r="Q117" s="47">
        <v>0.0</v>
      </c>
      <c r="R117" s="47">
        <f t="shared" si="13"/>
        <v>0</v>
      </c>
      <c r="S117" s="47">
        <f t="shared" si="14"/>
        <v>25280.74</v>
      </c>
      <c r="T117" s="47">
        <f t="shared" si="15"/>
        <v>0</v>
      </c>
      <c r="U117" s="48"/>
      <c r="V117" s="21"/>
      <c r="W117" s="21"/>
      <c r="X117" s="21"/>
      <c r="Y117" s="21"/>
      <c r="Z117" s="21"/>
      <c r="AA117" s="21"/>
    </row>
    <row r="118" ht="15.75" customHeight="1">
      <c r="A118" s="20" t="s">
        <v>85</v>
      </c>
      <c r="B118" s="20" t="str">
        <f t="shared" si="4"/>
        <v>05</v>
      </c>
      <c r="C118" s="21" t="s">
        <v>16</v>
      </c>
      <c r="D118" s="20" t="s">
        <v>86</v>
      </c>
      <c r="E118" s="20" t="s">
        <v>22</v>
      </c>
      <c r="F118" s="20" t="s">
        <v>23</v>
      </c>
      <c r="G118" s="23">
        <v>162366.22</v>
      </c>
      <c r="H118" s="24">
        <v>1144284.59</v>
      </c>
      <c r="I118" s="47">
        <v>0.014654684030183374</v>
      </c>
      <c r="J118" s="47" t="str">
        <f t="shared" si="5"/>
        <v>#REF!</v>
      </c>
      <c r="K118" s="47" t="str">
        <f t="shared" si="6"/>
        <v>#REF!</v>
      </c>
      <c r="L118" s="47" t="str">
        <f t="shared" si="7"/>
        <v>#REF!</v>
      </c>
      <c r="M118" s="47" t="str">
        <f t="shared" si="22"/>
        <v>#REF!</v>
      </c>
      <c r="N118" s="47">
        <f t="shared" si="9"/>
        <v>162366.22</v>
      </c>
      <c r="O118" s="47" t="str">
        <f t="shared" si="10"/>
        <v>#REF!</v>
      </c>
      <c r="P118" s="47" t="str">
        <f t="shared" si="11"/>
        <v>#REF!</v>
      </c>
      <c r="Q118" s="47">
        <v>0.0</v>
      </c>
      <c r="R118" s="47">
        <f t="shared" si="13"/>
        <v>0</v>
      </c>
      <c r="S118" s="47">
        <f t="shared" si="14"/>
        <v>162366.22</v>
      </c>
      <c r="T118" s="47">
        <f t="shared" si="15"/>
        <v>0</v>
      </c>
      <c r="U118" s="48"/>
      <c r="V118" s="21"/>
      <c r="W118" s="21"/>
      <c r="X118" s="21"/>
      <c r="Y118" s="21"/>
      <c r="Z118" s="21"/>
      <c r="AA118" s="21"/>
    </row>
    <row r="119" ht="15.75" customHeight="1">
      <c r="A119" s="20" t="s">
        <v>85</v>
      </c>
      <c r="B119" s="20" t="str">
        <f t="shared" si="4"/>
        <v>05</v>
      </c>
      <c r="C119" s="21" t="s">
        <v>16</v>
      </c>
      <c r="D119" s="20" t="s">
        <v>86</v>
      </c>
      <c r="E119" s="20" t="s">
        <v>26</v>
      </c>
      <c r="F119" s="20" t="s">
        <v>27</v>
      </c>
      <c r="G119" s="23">
        <v>550.11</v>
      </c>
      <c r="H119" s="24">
        <v>3876.96</v>
      </c>
      <c r="I119" s="47">
        <v>4.965126509593052E-5</v>
      </c>
      <c r="J119" s="47" t="str">
        <f t="shared" si="5"/>
        <v>#REF!</v>
      </c>
      <c r="K119" s="47" t="str">
        <f t="shared" si="6"/>
        <v>#REF!</v>
      </c>
      <c r="L119" s="47" t="str">
        <f t="shared" si="7"/>
        <v>#REF!</v>
      </c>
      <c r="M119" s="47" t="str">
        <f t="shared" si="22"/>
        <v>#REF!</v>
      </c>
      <c r="N119" s="47">
        <f t="shared" si="9"/>
        <v>550.11</v>
      </c>
      <c r="O119" s="47" t="str">
        <f t="shared" si="10"/>
        <v>#REF!</v>
      </c>
      <c r="P119" s="47" t="str">
        <f t="shared" si="11"/>
        <v>#REF!</v>
      </c>
      <c r="Q119" s="47">
        <v>0.0</v>
      </c>
      <c r="R119" s="47">
        <f t="shared" si="13"/>
        <v>0</v>
      </c>
      <c r="S119" s="47">
        <f t="shared" si="14"/>
        <v>550.11</v>
      </c>
      <c r="T119" s="47">
        <f t="shared" si="15"/>
        <v>0</v>
      </c>
      <c r="U119" s="48"/>
      <c r="V119" s="21"/>
      <c r="W119" s="21"/>
      <c r="X119" s="21"/>
      <c r="Y119" s="21"/>
      <c r="Z119" s="21"/>
      <c r="AA119" s="21"/>
    </row>
    <row r="120" ht="15.75" customHeight="1">
      <c r="A120" s="20" t="s">
        <v>85</v>
      </c>
      <c r="B120" s="20" t="str">
        <f t="shared" si="4"/>
        <v>05</v>
      </c>
      <c r="C120" s="21" t="s">
        <v>16</v>
      </c>
      <c r="D120" s="20" t="s">
        <v>86</v>
      </c>
      <c r="E120" s="20" t="s">
        <v>28</v>
      </c>
      <c r="F120" s="20" t="s">
        <v>29</v>
      </c>
      <c r="G120" s="23">
        <v>359342.89</v>
      </c>
      <c r="H120" s="24">
        <v>2532488.15</v>
      </c>
      <c r="I120" s="47">
        <v>0.03243320261716348</v>
      </c>
      <c r="J120" s="47" t="str">
        <f t="shared" si="5"/>
        <v>#REF!</v>
      </c>
      <c r="K120" s="47" t="str">
        <f t="shared" si="6"/>
        <v>#REF!</v>
      </c>
      <c r="L120" s="47" t="str">
        <f t="shared" si="7"/>
        <v>#REF!</v>
      </c>
      <c r="M120" s="47" t="str">
        <f t="shared" si="22"/>
        <v>#REF!</v>
      </c>
      <c r="N120" s="47">
        <f t="shared" si="9"/>
        <v>359342.89</v>
      </c>
      <c r="O120" s="47" t="str">
        <f t="shared" si="10"/>
        <v>#REF!</v>
      </c>
      <c r="P120" s="47" t="str">
        <f t="shared" si="11"/>
        <v>#REF!</v>
      </c>
      <c r="Q120" s="47">
        <v>0.0</v>
      </c>
      <c r="R120" s="47">
        <f t="shared" si="13"/>
        <v>0</v>
      </c>
      <c r="S120" s="47">
        <f t="shared" si="14"/>
        <v>359342.89</v>
      </c>
      <c r="T120" s="47">
        <f t="shared" si="15"/>
        <v>0</v>
      </c>
      <c r="U120" s="48"/>
      <c r="V120" s="21"/>
      <c r="W120" s="21"/>
      <c r="X120" s="21"/>
      <c r="Y120" s="21"/>
      <c r="Z120" s="21"/>
      <c r="AA120" s="21"/>
    </row>
    <row r="121" ht="15.75" customHeight="1">
      <c r="A121" s="20" t="s">
        <v>85</v>
      </c>
      <c r="B121" s="20" t="str">
        <f t="shared" si="4"/>
        <v>05</v>
      </c>
      <c r="C121" s="21" t="s">
        <v>16</v>
      </c>
      <c r="D121" s="20" t="s">
        <v>86</v>
      </c>
      <c r="E121" s="20" t="s">
        <v>30</v>
      </c>
      <c r="F121" s="20" t="s">
        <v>31</v>
      </c>
      <c r="G121" s="23">
        <v>152483.86</v>
      </c>
      <c r="H121" s="24">
        <v>1074638.11</v>
      </c>
      <c r="I121" s="47">
        <v>0.013762732100326762</v>
      </c>
      <c r="J121" s="47" t="str">
        <f t="shared" si="5"/>
        <v>#REF!</v>
      </c>
      <c r="K121" s="47" t="str">
        <f t="shared" si="6"/>
        <v>#REF!</v>
      </c>
      <c r="L121" s="47" t="str">
        <f t="shared" si="7"/>
        <v>#REF!</v>
      </c>
      <c r="M121" s="47" t="str">
        <f t="shared" si="22"/>
        <v>#REF!</v>
      </c>
      <c r="N121" s="47">
        <f t="shared" si="9"/>
        <v>152483.86</v>
      </c>
      <c r="O121" s="47" t="str">
        <f t="shared" si="10"/>
        <v>#REF!</v>
      </c>
      <c r="P121" s="47" t="str">
        <f t="shared" si="11"/>
        <v>#REF!</v>
      </c>
      <c r="Q121" s="47">
        <v>0.0</v>
      </c>
      <c r="R121" s="47">
        <f t="shared" si="13"/>
        <v>0</v>
      </c>
      <c r="S121" s="47">
        <f t="shared" si="14"/>
        <v>152483.86</v>
      </c>
      <c r="T121" s="47">
        <f t="shared" si="15"/>
        <v>0</v>
      </c>
      <c r="U121" s="48"/>
      <c r="V121" s="21"/>
      <c r="W121" s="21"/>
      <c r="X121" s="21"/>
      <c r="Y121" s="21"/>
      <c r="Z121" s="21"/>
      <c r="AA121" s="21"/>
    </row>
    <row r="122" ht="15.75" customHeight="1">
      <c r="A122" s="20" t="s">
        <v>85</v>
      </c>
      <c r="B122" s="20" t="str">
        <f t="shared" si="4"/>
        <v>05</v>
      </c>
      <c r="C122" s="21" t="s">
        <v>16</v>
      </c>
      <c r="D122" s="20" t="s">
        <v>86</v>
      </c>
      <c r="E122" s="20" t="s">
        <v>32</v>
      </c>
      <c r="F122" s="20" t="s">
        <v>33</v>
      </c>
      <c r="G122" s="23">
        <v>26040.67</v>
      </c>
      <c r="H122" s="24">
        <v>183523.0</v>
      </c>
      <c r="I122" s="47">
        <v>0.0023503521285663685</v>
      </c>
      <c r="J122" s="47" t="str">
        <f t="shared" si="5"/>
        <v>#REF!</v>
      </c>
      <c r="K122" s="47" t="str">
        <f t="shared" si="6"/>
        <v>#REF!</v>
      </c>
      <c r="L122" s="47" t="str">
        <f t="shared" si="7"/>
        <v>#REF!</v>
      </c>
      <c r="M122" s="47" t="str">
        <f t="shared" si="22"/>
        <v>#REF!</v>
      </c>
      <c r="N122" s="47">
        <f t="shared" si="9"/>
        <v>26040.67</v>
      </c>
      <c r="O122" s="47" t="str">
        <f t="shared" si="10"/>
        <v>#REF!</v>
      </c>
      <c r="P122" s="47" t="str">
        <f t="shared" si="11"/>
        <v>#REF!</v>
      </c>
      <c r="Q122" s="47">
        <v>0.0</v>
      </c>
      <c r="R122" s="47">
        <f t="shared" si="13"/>
        <v>0</v>
      </c>
      <c r="S122" s="47">
        <f t="shared" si="14"/>
        <v>26040.67</v>
      </c>
      <c r="T122" s="47">
        <f t="shared" si="15"/>
        <v>0</v>
      </c>
      <c r="U122" s="48"/>
      <c r="V122" s="21"/>
      <c r="W122" s="21"/>
      <c r="X122" s="21"/>
      <c r="Y122" s="21"/>
      <c r="Z122" s="21"/>
      <c r="AA122" s="21"/>
    </row>
    <row r="123" ht="15.75" customHeight="1">
      <c r="A123" s="20" t="s">
        <v>85</v>
      </c>
      <c r="B123" s="20" t="str">
        <f t="shared" si="4"/>
        <v>05</v>
      </c>
      <c r="C123" s="21" t="s">
        <v>16</v>
      </c>
      <c r="D123" s="20" t="s">
        <v>86</v>
      </c>
      <c r="E123" s="20" t="s">
        <v>36</v>
      </c>
      <c r="F123" s="20" t="s">
        <v>37</v>
      </c>
      <c r="G123" s="23">
        <v>5399.66</v>
      </c>
      <c r="H123" s="24">
        <v>38054.36</v>
      </c>
      <c r="I123" s="47">
        <v>4.873569833085968E-4</v>
      </c>
      <c r="J123" s="47" t="str">
        <f t="shared" si="5"/>
        <v>#REF!</v>
      </c>
      <c r="K123" s="47" t="str">
        <f t="shared" si="6"/>
        <v>#REF!</v>
      </c>
      <c r="L123" s="47" t="str">
        <f t="shared" si="7"/>
        <v>#REF!</v>
      </c>
      <c r="M123" s="47" t="str">
        <f t="shared" si="22"/>
        <v>#REF!</v>
      </c>
      <c r="N123" s="47">
        <f t="shared" si="9"/>
        <v>5399.66</v>
      </c>
      <c r="O123" s="47" t="str">
        <f t="shared" si="10"/>
        <v>#REF!</v>
      </c>
      <c r="P123" s="47" t="str">
        <f t="shared" si="11"/>
        <v>#REF!</v>
      </c>
      <c r="Q123" s="47">
        <v>0.0</v>
      </c>
      <c r="R123" s="47">
        <f t="shared" si="13"/>
        <v>0</v>
      </c>
      <c r="S123" s="47">
        <f t="shared" si="14"/>
        <v>5399.66</v>
      </c>
      <c r="T123" s="47">
        <f t="shared" si="15"/>
        <v>0</v>
      </c>
      <c r="U123" s="48"/>
      <c r="V123" s="21"/>
      <c r="W123" s="21"/>
      <c r="X123" s="21"/>
      <c r="Y123" s="21"/>
      <c r="Z123" s="21"/>
      <c r="AA123" s="21"/>
    </row>
    <row r="124" ht="15.75" customHeight="1">
      <c r="A124" s="20" t="s">
        <v>85</v>
      </c>
      <c r="B124" s="20" t="str">
        <f t="shared" si="4"/>
        <v>05</v>
      </c>
      <c r="C124" s="21" t="s">
        <v>16</v>
      </c>
      <c r="D124" s="20" t="s">
        <v>86</v>
      </c>
      <c r="E124" s="20" t="s">
        <v>38</v>
      </c>
      <c r="F124" s="20" t="s">
        <v>39</v>
      </c>
      <c r="G124" s="23">
        <v>21782.89</v>
      </c>
      <c r="H124" s="24">
        <v>153516.06</v>
      </c>
      <c r="I124" s="47">
        <v>0.0019660577810719565</v>
      </c>
      <c r="J124" s="47" t="str">
        <f t="shared" si="5"/>
        <v>#REF!</v>
      </c>
      <c r="K124" s="47" t="str">
        <f t="shared" si="6"/>
        <v>#REF!</v>
      </c>
      <c r="L124" s="47" t="str">
        <f t="shared" si="7"/>
        <v>#REF!</v>
      </c>
      <c r="M124" s="47" t="str">
        <f t="shared" si="22"/>
        <v>#REF!</v>
      </c>
      <c r="N124" s="47">
        <f t="shared" si="9"/>
        <v>21782.89</v>
      </c>
      <c r="O124" s="47" t="str">
        <f t="shared" si="10"/>
        <v>#REF!</v>
      </c>
      <c r="P124" s="47" t="str">
        <f t="shared" si="11"/>
        <v>#REF!</v>
      </c>
      <c r="Q124" s="47">
        <v>0.0</v>
      </c>
      <c r="R124" s="47">
        <f t="shared" si="13"/>
        <v>0</v>
      </c>
      <c r="S124" s="47">
        <f t="shared" si="14"/>
        <v>21782.89</v>
      </c>
      <c r="T124" s="47">
        <f t="shared" si="15"/>
        <v>0</v>
      </c>
      <c r="U124" s="48"/>
      <c r="V124" s="21"/>
      <c r="W124" s="21"/>
      <c r="X124" s="21"/>
      <c r="Y124" s="21"/>
      <c r="Z124" s="21"/>
      <c r="AA124" s="21"/>
    </row>
    <row r="125" ht="15.75" customHeight="1">
      <c r="A125" s="20" t="s">
        <v>85</v>
      </c>
      <c r="B125" s="20" t="str">
        <f t="shared" si="4"/>
        <v>05</v>
      </c>
      <c r="C125" s="21" t="s">
        <v>16</v>
      </c>
      <c r="D125" s="20" t="s">
        <v>86</v>
      </c>
      <c r="E125" s="20" t="s">
        <v>40</v>
      </c>
      <c r="F125" s="20" t="s">
        <v>41</v>
      </c>
      <c r="G125" s="23">
        <v>56454.59</v>
      </c>
      <c r="H125" s="24">
        <v>397866.73</v>
      </c>
      <c r="I125" s="47">
        <v>0.005095420577651866</v>
      </c>
      <c r="J125" s="47" t="str">
        <f t="shared" si="5"/>
        <v>#REF!</v>
      </c>
      <c r="K125" s="47" t="str">
        <f t="shared" si="6"/>
        <v>#REF!</v>
      </c>
      <c r="L125" s="47" t="str">
        <f t="shared" si="7"/>
        <v>#REF!</v>
      </c>
      <c r="M125" s="47" t="str">
        <f t="shared" si="22"/>
        <v>#REF!</v>
      </c>
      <c r="N125" s="47">
        <f t="shared" si="9"/>
        <v>56454.59</v>
      </c>
      <c r="O125" s="47" t="str">
        <f t="shared" si="10"/>
        <v>#REF!</v>
      </c>
      <c r="P125" s="47" t="str">
        <f t="shared" si="11"/>
        <v>#REF!</v>
      </c>
      <c r="Q125" s="47">
        <v>0.0</v>
      </c>
      <c r="R125" s="47">
        <f t="shared" si="13"/>
        <v>0</v>
      </c>
      <c r="S125" s="47">
        <f t="shared" si="14"/>
        <v>56454.59</v>
      </c>
      <c r="T125" s="47">
        <f t="shared" si="15"/>
        <v>0</v>
      </c>
      <c r="U125" s="48"/>
      <c r="V125" s="21"/>
      <c r="W125" s="21"/>
      <c r="X125" s="21"/>
      <c r="Y125" s="21"/>
      <c r="Z125" s="21"/>
      <c r="AA125" s="21"/>
    </row>
    <row r="126" ht="15.75" customHeight="1">
      <c r="A126" s="20" t="s">
        <v>87</v>
      </c>
      <c r="B126" s="20" t="str">
        <f t="shared" si="4"/>
        <v>05</v>
      </c>
      <c r="C126" s="21" t="s">
        <v>16</v>
      </c>
      <c r="D126" s="20" t="s">
        <v>88</v>
      </c>
      <c r="E126" s="20" t="s">
        <v>18</v>
      </c>
      <c r="F126" s="20" t="s">
        <v>19</v>
      </c>
      <c r="G126" s="23">
        <v>2.124637572E7</v>
      </c>
      <c r="H126" s="24">
        <v>1967844.18</v>
      </c>
      <c r="I126" s="21"/>
      <c r="J126" s="47" t="str">
        <f t="shared" si="5"/>
        <v>#REF!</v>
      </c>
      <c r="K126" s="47" t="str">
        <f t="shared" si="6"/>
        <v>#REF!</v>
      </c>
      <c r="L126" s="47" t="str">
        <f t="shared" si="7"/>
        <v>#REF!</v>
      </c>
      <c r="M126" s="21"/>
      <c r="N126" s="47">
        <f t="shared" si="9"/>
        <v>0</v>
      </c>
      <c r="O126" s="47" t="str">
        <f t="shared" si="10"/>
        <v>#REF!</v>
      </c>
      <c r="P126" s="47" t="str">
        <f t="shared" si="11"/>
        <v>#REF!</v>
      </c>
      <c r="Q126" s="47">
        <f t="shared" ref="Q126:Q166" si="23">+G126-M126</f>
        <v>21246375.72</v>
      </c>
      <c r="R126" s="47">
        <f t="shared" si="13"/>
        <v>21246376</v>
      </c>
      <c r="S126" s="47">
        <f t="shared" si="14"/>
        <v>21246376</v>
      </c>
      <c r="T126" s="47">
        <f t="shared" si="15"/>
        <v>21246376</v>
      </c>
      <c r="U126" s="48"/>
      <c r="V126" s="21"/>
      <c r="W126" s="21"/>
      <c r="X126" s="21"/>
      <c r="Y126" s="21"/>
      <c r="Z126" s="21"/>
      <c r="AA126" s="21"/>
    </row>
    <row r="127" ht="15.75" customHeight="1">
      <c r="A127" s="20" t="s">
        <v>87</v>
      </c>
      <c r="B127" s="20" t="str">
        <f t="shared" si="4"/>
        <v>05</v>
      </c>
      <c r="C127" s="21" t="s">
        <v>16</v>
      </c>
      <c r="D127" s="20" t="s">
        <v>88</v>
      </c>
      <c r="E127" s="20" t="s">
        <v>20</v>
      </c>
      <c r="F127" s="20" t="s">
        <v>21</v>
      </c>
      <c r="G127" s="23">
        <v>0.0</v>
      </c>
      <c r="H127" s="24">
        <v>0.0</v>
      </c>
      <c r="I127" s="21"/>
      <c r="J127" s="47" t="str">
        <f t="shared" si="5"/>
        <v>#REF!</v>
      </c>
      <c r="K127" s="47" t="str">
        <f t="shared" si="6"/>
        <v>#REF!</v>
      </c>
      <c r="L127" s="47" t="str">
        <f t="shared" si="7"/>
        <v>#REF!</v>
      </c>
      <c r="M127" s="21"/>
      <c r="N127" s="47">
        <f t="shared" si="9"/>
        <v>0</v>
      </c>
      <c r="O127" s="47" t="str">
        <f t="shared" si="10"/>
        <v>#REF!</v>
      </c>
      <c r="P127" s="47" t="str">
        <f t="shared" si="11"/>
        <v>#REF!</v>
      </c>
      <c r="Q127" s="47">
        <f t="shared" si="23"/>
        <v>0</v>
      </c>
      <c r="R127" s="47">
        <f t="shared" si="13"/>
        <v>0</v>
      </c>
      <c r="S127" s="47">
        <f t="shared" si="14"/>
        <v>0</v>
      </c>
      <c r="T127" s="47">
        <f t="shared" si="15"/>
        <v>0</v>
      </c>
      <c r="U127" s="48"/>
      <c r="V127" s="21"/>
      <c r="W127" s="21"/>
      <c r="X127" s="21"/>
      <c r="Y127" s="21"/>
      <c r="Z127" s="21"/>
      <c r="AA127" s="21"/>
    </row>
    <row r="128" ht="15.75" customHeight="1">
      <c r="A128" s="20" t="s">
        <v>87</v>
      </c>
      <c r="B128" s="20" t="str">
        <f t="shared" si="4"/>
        <v>05</v>
      </c>
      <c r="C128" s="21" t="s">
        <v>16</v>
      </c>
      <c r="D128" s="20" t="s">
        <v>88</v>
      </c>
      <c r="E128" s="20" t="s">
        <v>30</v>
      </c>
      <c r="F128" s="20" t="s">
        <v>31</v>
      </c>
      <c r="G128" s="23">
        <v>379404.73</v>
      </c>
      <c r="H128" s="24">
        <v>35140.55</v>
      </c>
      <c r="I128" s="21"/>
      <c r="J128" s="47" t="str">
        <f t="shared" si="5"/>
        <v>#REF!</v>
      </c>
      <c r="K128" s="47" t="str">
        <f t="shared" si="6"/>
        <v>#REF!</v>
      </c>
      <c r="L128" s="47" t="str">
        <f t="shared" si="7"/>
        <v>#REF!</v>
      </c>
      <c r="M128" s="21"/>
      <c r="N128" s="47">
        <f t="shared" si="9"/>
        <v>0</v>
      </c>
      <c r="O128" s="47" t="str">
        <f t="shared" si="10"/>
        <v>#REF!</v>
      </c>
      <c r="P128" s="47" t="str">
        <f t="shared" si="11"/>
        <v>#REF!</v>
      </c>
      <c r="Q128" s="47">
        <f t="shared" si="23"/>
        <v>379404.73</v>
      </c>
      <c r="R128" s="47">
        <f t="shared" si="13"/>
        <v>379405</v>
      </c>
      <c r="S128" s="47">
        <f t="shared" si="14"/>
        <v>379405</v>
      </c>
      <c r="T128" s="47">
        <f t="shared" si="15"/>
        <v>379405</v>
      </c>
      <c r="U128" s="48"/>
      <c r="V128" s="21"/>
      <c r="W128" s="21"/>
      <c r="X128" s="21"/>
      <c r="Y128" s="21"/>
      <c r="Z128" s="21"/>
      <c r="AA128" s="21"/>
    </row>
    <row r="129" ht="15.75" customHeight="1">
      <c r="A129" s="20" t="s">
        <v>87</v>
      </c>
      <c r="B129" s="20" t="str">
        <f t="shared" si="4"/>
        <v>05</v>
      </c>
      <c r="C129" s="21" t="s">
        <v>16</v>
      </c>
      <c r="D129" s="20" t="s">
        <v>88</v>
      </c>
      <c r="E129" s="20" t="s">
        <v>32</v>
      </c>
      <c r="F129" s="20" t="s">
        <v>33</v>
      </c>
      <c r="G129" s="23">
        <v>28330.41</v>
      </c>
      <c r="H129" s="24">
        <v>2623.97</v>
      </c>
      <c r="I129" s="21"/>
      <c r="J129" s="47" t="str">
        <f t="shared" si="5"/>
        <v>#REF!</v>
      </c>
      <c r="K129" s="47" t="str">
        <f t="shared" si="6"/>
        <v>#REF!</v>
      </c>
      <c r="L129" s="47" t="str">
        <f t="shared" si="7"/>
        <v>#REF!</v>
      </c>
      <c r="M129" s="21"/>
      <c r="N129" s="47">
        <f t="shared" si="9"/>
        <v>0</v>
      </c>
      <c r="O129" s="47" t="str">
        <f t="shared" si="10"/>
        <v>#REF!</v>
      </c>
      <c r="P129" s="47" t="str">
        <f t="shared" si="11"/>
        <v>#REF!</v>
      </c>
      <c r="Q129" s="47">
        <f t="shared" si="23"/>
        <v>28330.41</v>
      </c>
      <c r="R129" s="47">
        <f t="shared" si="13"/>
        <v>28330</v>
      </c>
      <c r="S129" s="47">
        <f t="shared" si="14"/>
        <v>28330</v>
      </c>
      <c r="T129" s="47">
        <f t="shared" si="15"/>
        <v>28330</v>
      </c>
      <c r="U129" s="48"/>
      <c r="V129" s="21"/>
      <c r="W129" s="21"/>
      <c r="X129" s="21"/>
      <c r="Y129" s="21"/>
      <c r="Z129" s="21"/>
      <c r="AA129" s="21"/>
    </row>
    <row r="130" ht="15.75" customHeight="1">
      <c r="A130" s="20" t="s">
        <v>87</v>
      </c>
      <c r="B130" s="20" t="str">
        <f t="shared" si="4"/>
        <v>05</v>
      </c>
      <c r="C130" s="21" t="s">
        <v>16</v>
      </c>
      <c r="D130" s="20" t="s">
        <v>88</v>
      </c>
      <c r="E130" s="20" t="s">
        <v>40</v>
      </c>
      <c r="F130" s="20" t="s">
        <v>41</v>
      </c>
      <c r="G130" s="23">
        <v>10042.73</v>
      </c>
      <c r="H130" s="24">
        <v>930.16</v>
      </c>
      <c r="I130" s="21"/>
      <c r="J130" s="47" t="str">
        <f t="shared" si="5"/>
        <v>#REF!</v>
      </c>
      <c r="K130" s="47" t="str">
        <f t="shared" si="6"/>
        <v>#REF!</v>
      </c>
      <c r="L130" s="47" t="str">
        <f t="shared" si="7"/>
        <v>#REF!</v>
      </c>
      <c r="M130" s="21"/>
      <c r="N130" s="47">
        <f t="shared" si="9"/>
        <v>0</v>
      </c>
      <c r="O130" s="47" t="str">
        <f t="shared" si="10"/>
        <v>#REF!</v>
      </c>
      <c r="P130" s="47" t="str">
        <f t="shared" si="11"/>
        <v>#REF!</v>
      </c>
      <c r="Q130" s="47">
        <f t="shared" si="23"/>
        <v>10042.73</v>
      </c>
      <c r="R130" s="47">
        <f t="shared" si="13"/>
        <v>10043</v>
      </c>
      <c r="S130" s="47">
        <f t="shared" si="14"/>
        <v>10043</v>
      </c>
      <c r="T130" s="47">
        <f t="shared" si="15"/>
        <v>10043</v>
      </c>
      <c r="U130" s="48"/>
      <c r="V130" s="21"/>
      <c r="W130" s="21"/>
      <c r="X130" s="21"/>
      <c r="Y130" s="21"/>
      <c r="Z130" s="21"/>
      <c r="AA130" s="21"/>
    </row>
    <row r="131" ht="15.75" customHeight="1">
      <c r="A131" s="20" t="s">
        <v>87</v>
      </c>
      <c r="B131" s="20" t="str">
        <f t="shared" si="4"/>
        <v>05</v>
      </c>
      <c r="C131" s="21" t="s">
        <v>16</v>
      </c>
      <c r="D131" s="20" t="s">
        <v>88</v>
      </c>
      <c r="E131" s="20" t="s">
        <v>54</v>
      </c>
      <c r="F131" s="20" t="s">
        <v>55</v>
      </c>
      <c r="G131" s="23">
        <v>1.699778941E7</v>
      </c>
      <c r="H131" s="24">
        <v>1574339.14</v>
      </c>
      <c r="I131" s="21"/>
      <c r="J131" s="47" t="str">
        <f t="shared" si="5"/>
        <v>#REF!</v>
      </c>
      <c r="K131" s="47" t="str">
        <f t="shared" si="6"/>
        <v>#REF!</v>
      </c>
      <c r="L131" s="47" t="str">
        <f t="shared" si="7"/>
        <v>#REF!</v>
      </c>
      <c r="M131" s="21"/>
      <c r="N131" s="47">
        <f t="shared" si="9"/>
        <v>0</v>
      </c>
      <c r="O131" s="47" t="str">
        <f t="shared" si="10"/>
        <v>#REF!</v>
      </c>
      <c r="P131" s="47" t="str">
        <f t="shared" si="11"/>
        <v>#REF!</v>
      </c>
      <c r="Q131" s="47">
        <f t="shared" si="23"/>
        <v>16997789.41</v>
      </c>
      <c r="R131" s="47">
        <f t="shared" si="13"/>
        <v>16997789</v>
      </c>
      <c r="S131" s="47">
        <f t="shared" si="14"/>
        <v>16997789</v>
      </c>
      <c r="T131" s="47">
        <f t="shared" si="15"/>
        <v>16997789</v>
      </c>
      <c r="U131" s="48"/>
      <c r="V131" s="21"/>
      <c r="W131" s="21"/>
      <c r="X131" s="21"/>
      <c r="Y131" s="21"/>
      <c r="Z131" s="21"/>
      <c r="AA131" s="21"/>
    </row>
    <row r="132" ht="15.75" customHeight="1">
      <c r="A132" s="20" t="s">
        <v>89</v>
      </c>
      <c r="B132" s="20" t="str">
        <f t="shared" si="4"/>
        <v>05</v>
      </c>
      <c r="C132" s="21" t="s">
        <v>16</v>
      </c>
      <c r="D132" s="20" t="s">
        <v>90</v>
      </c>
      <c r="E132" s="20" t="s">
        <v>18</v>
      </c>
      <c r="F132" s="20" t="s">
        <v>19</v>
      </c>
      <c r="G132" s="23">
        <v>5.21714946E7</v>
      </c>
      <c r="H132" s="24">
        <v>6580406.99</v>
      </c>
      <c r="I132" s="21"/>
      <c r="J132" s="47" t="str">
        <f t="shared" si="5"/>
        <v>#REF!</v>
      </c>
      <c r="K132" s="47" t="str">
        <f t="shared" si="6"/>
        <v>#REF!</v>
      </c>
      <c r="L132" s="47" t="str">
        <f t="shared" si="7"/>
        <v>#REF!</v>
      </c>
      <c r="M132" s="21"/>
      <c r="N132" s="47">
        <f t="shared" si="9"/>
        <v>0</v>
      </c>
      <c r="O132" s="47" t="str">
        <f t="shared" si="10"/>
        <v>#REF!</v>
      </c>
      <c r="P132" s="47" t="str">
        <f t="shared" si="11"/>
        <v>#REF!</v>
      </c>
      <c r="Q132" s="47">
        <f t="shared" si="23"/>
        <v>52171494.6</v>
      </c>
      <c r="R132" s="47">
        <f t="shared" si="13"/>
        <v>52171495</v>
      </c>
      <c r="S132" s="47">
        <f t="shared" si="14"/>
        <v>52171495</v>
      </c>
      <c r="T132" s="47">
        <f t="shared" si="15"/>
        <v>52171495</v>
      </c>
      <c r="U132" s="48"/>
      <c r="V132" s="21"/>
      <c r="W132" s="21"/>
      <c r="X132" s="21"/>
      <c r="Y132" s="21"/>
      <c r="Z132" s="21"/>
      <c r="AA132" s="21"/>
    </row>
    <row r="133" ht="15.75" customHeight="1">
      <c r="A133" s="20" t="s">
        <v>89</v>
      </c>
      <c r="B133" s="20" t="str">
        <f t="shared" si="4"/>
        <v>05</v>
      </c>
      <c r="C133" s="21" t="s">
        <v>16</v>
      </c>
      <c r="D133" s="20" t="s">
        <v>90</v>
      </c>
      <c r="E133" s="20" t="s">
        <v>44</v>
      </c>
      <c r="F133" s="20" t="s">
        <v>45</v>
      </c>
      <c r="G133" s="23">
        <v>1375344.28</v>
      </c>
      <c r="H133" s="24">
        <v>173472.6</v>
      </c>
      <c r="I133" s="21"/>
      <c r="J133" s="47" t="str">
        <f t="shared" si="5"/>
        <v>#REF!</v>
      </c>
      <c r="K133" s="47" t="str">
        <f t="shared" si="6"/>
        <v>#REF!</v>
      </c>
      <c r="L133" s="47" t="str">
        <f t="shared" si="7"/>
        <v>#REF!</v>
      </c>
      <c r="M133" s="21"/>
      <c r="N133" s="47">
        <f t="shared" si="9"/>
        <v>0</v>
      </c>
      <c r="O133" s="47" t="str">
        <f t="shared" si="10"/>
        <v>#REF!</v>
      </c>
      <c r="P133" s="47" t="str">
        <f t="shared" si="11"/>
        <v>#REF!</v>
      </c>
      <c r="Q133" s="47">
        <f t="shared" si="23"/>
        <v>1375344.28</v>
      </c>
      <c r="R133" s="47">
        <f t="shared" si="13"/>
        <v>1375344</v>
      </c>
      <c r="S133" s="47">
        <f t="shared" si="14"/>
        <v>1375344</v>
      </c>
      <c r="T133" s="47">
        <f t="shared" si="15"/>
        <v>1375344</v>
      </c>
      <c r="U133" s="48"/>
      <c r="V133" s="21"/>
      <c r="W133" s="21"/>
      <c r="X133" s="21"/>
      <c r="Y133" s="21"/>
      <c r="Z133" s="21"/>
      <c r="AA133" s="21"/>
    </row>
    <row r="134" ht="15.75" customHeight="1">
      <c r="A134" s="20" t="s">
        <v>89</v>
      </c>
      <c r="B134" s="20" t="str">
        <f t="shared" si="4"/>
        <v>05</v>
      </c>
      <c r="C134" s="21" t="s">
        <v>16</v>
      </c>
      <c r="D134" s="20" t="s">
        <v>90</v>
      </c>
      <c r="E134" s="20" t="s">
        <v>20</v>
      </c>
      <c r="F134" s="20" t="s">
        <v>21</v>
      </c>
      <c r="G134" s="23">
        <v>6961.72</v>
      </c>
      <c r="H134" s="24">
        <v>878.08</v>
      </c>
      <c r="I134" s="21"/>
      <c r="J134" s="47" t="str">
        <f t="shared" si="5"/>
        <v>#REF!</v>
      </c>
      <c r="K134" s="47" t="str">
        <f t="shared" si="6"/>
        <v>#REF!</v>
      </c>
      <c r="L134" s="47" t="str">
        <f t="shared" si="7"/>
        <v>#REF!</v>
      </c>
      <c r="M134" s="21"/>
      <c r="N134" s="47">
        <f t="shared" si="9"/>
        <v>0</v>
      </c>
      <c r="O134" s="47" t="str">
        <f t="shared" si="10"/>
        <v>#REF!</v>
      </c>
      <c r="P134" s="47" t="str">
        <f t="shared" si="11"/>
        <v>#REF!</v>
      </c>
      <c r="Q134" s="47">
        <f t="shared" si="23"/>
        <v>6961.72</v>
      </c>
      <c r="R134" s="47">
        <f t="shared" si="13"/>
        <v>6962</v>
      </c>
      <c r="S134" s="47">
        <f t="shared" si="14"/>
        <v>6962</v>
      </c>
      <c r="T134" s="47">
        <f t="shared" si="15"/>
        <v>6962</v>
      </c>
      <c r="U134" s="48"/>
      <c r="V134" s="21"/>
      <c r="W134" s="21"/>
      <c r="X134" s="21"/>
      <c r="Y134" s="21"/>
      <c r="Z134" s="21"/>
      <c r="AA134" s="21"/>
    </row>
    <row r="135" ht="15.75" customHeight="1">
      <c r="A135" s="20" t="s">
        <v>89</v>
      </c>
      <c r="B135" s="20" t="str">
        <f t="shared" si="4"/>
        <v>05</v>
      </c>
      <c r="C135" s="21" t="s">
        <v>16</v>
      </c>
      <c r="D135" s="20" t="s">
        <v>90</v>
      </c>
      <c r="E135" s="20" t="s">
        <v>30</v>
      </c>
      <c r="F135" s="20" t="s">
        <v>31</v>
      </c>
      <c r="G135" s="23">
        <v>441368.66</v>
      </c>
      <c r="H135" s="24">
        <v>55669.97</v>
      </c>
      <c r="I135" s="21"/>
      <c r="J135" s="47" t="str">
        <f t="shared" si="5"/>
        <v>#REF!</v>
      </c>
      <c r="K135" s="47" t="str">
        <f t="shared" si="6"/>
        <v>#REF!</v>
      </c>
      <c r="L135" s="47" t="str">
        <f t="shared" si="7"/>
        <v>#REF!</v>
      </c>
      <c r="M135" s="21"/>
      <c r="N135" s="47">
        <f t="shared" si="9"/>
        <v>0</v>
      </c>
      <c r="O135" s="47" t="str">
        <f t="shared" si="10"/>
        <v>#REF!</v>
      </c>
      <c r="P135" s="47" t="str">
        <f t="shared" si="11"/>
        <v>#REF!</v>
      </c>
      <c r="Q135" s="47">
        <f t="shared" si="23"/>
        <v>441368.66</v>
      </c>
      <c r="R135" s="47">
        <f t="shared" si="13"/>
        <v>441369</v>
      </c>
      <c r="S135" s="47">
        <f t="shared" si="14"/>
        <v>441369</v>
      </c>
      <c r="T135" s="47">
        <f t="shared" si="15"/>
        <v>441369</v>
      </c>
      <c r="U135" s="48"/>
      <c r="V135" s="21"/>
      <c r="W135" s="21"/>
      <c r="X135" s="21"/>
      <c r="Y135" s="21"/>
      <c r="Z135" s="21"/>
      <c r="AA135" s="21"/>
    </row>
    <row r="136" ht="15.75" customHeight="1">
      <c r="A136" s="20" t="s">
        <v>89</v>
      </c>
      <c r="B136" s="20" t="str">
        <f t="shared" si="4"/>
        <v>05</v>
      </c>
      <c r="C136" s="21" t="s">
        <v>16</v>
      </c>
      <c r="D136" s="20" t="s">
        <v>90</v>
      </c>
      <c r="E136" s="20" t="s">
        <v>32</v>
      </c>
      <c r="F136" s="20" t="s">
        <v>33</v>
      </c>
      <c r="G136" s="23">
        <v>4872.03</v>
      </c>
      <c r="H136" s="24">
        <v>614.51</v>
      </c>
      <c r="I136" s="21"/>
      <c r="J136" s="47" t="str">
        <f t="shared" si="5"/>
        <v>#REF!</v>
      </c>
      <c r="K136" s="47" t="str">
        <f t="shared" si="6"/>
        <v>#REF!</v>
      </c>
      <c r="L136" s="47" t="str">
        <f t="shared" si="7"/>
        <v>#REF!</v>
      </c>
      <c r="M136" s="21"/>
      <c r="N136" s="47">
        <f t="shared" si="9"/>
        <v>0</v>
      </c>
      <c r="O136" s="47" t="str">
        <f t="shared" si="10"/>
        <v>#REF!</v>
      </c>
      <c r="P136" s="47" t="str">
        <f t="shared" si="11"/>
        <v>#REF!</v>
      </c>
      <c r="Q136" s="47">
        <f t="shared" si="23"/>
        <v>4872.03</v>
      </c>
      <c r="R136" s="47">
        <f t="shared" si="13"/>
        <v>4872</v>
      </c>
      <c r="S136" s="47">
        <f t="shared" si="14"/>
        <v>4872</v>
      </c>
      <c r="T136" s="47">
        <f t="shared" si="15"/>
        <v>4872</v>
      </c>
      <c r="U136" s="48"/>
      <c r="V136" s="21"/>
      <c r="W136" s="21"/>
      <c r="X136" s="21"/>
      <c r="Y136" s="21"/>
      <c r="Z136" s="21"/>
      <c r="AA136" s="21"/>
    </row>
    <row r="137" ht="15.75" customHeight="1">
      <c r="A137" s="20" t="s">
        <v>89</v>
      </c>
      <c r="B137" s="20" t="str">
        <f t="shared" si="4"/>
        <v>05</v>
      </c>
      <c r="C137" s="21" t="s">
        <v>16</v>
      </c>
      <c r="D137" s="20" t="s">
        <v>90</v>
      </c>
      <c r="E137" s="20" t="s">
        <v>40</v>
      </c>
      <c r="F137" s="20" t="s">
        <v>41</v>
      </c>
      <c r="G137" s="23">
        <v>131228.19</v>
      </c>
      <c r="H137" s="24">
        <v>16551.85</v>
      </c>
      <c r="I137" s="21"/>
      <c r="J137" s="47" t="str">
        <f t="shared" si="5"/>
        <v>#REF!</v>
      </c>
      <c r="K137" s="47" t="str">
        <f t="shared" si="6"/>
        <v>#REF!</v>
      </c>
      <c r="L137" s="47" t="str">
        <f t="shared" si="7"/>
        <v>#REF!</v>
      </c>
      <c r="M137" s="21"/>
      <c r="N137" s="47">
        <f t="shared" si="9"/>
        <v>0</v>
      </c>
      <c r="O137" s="47" t="str">
        <f t="shared" si="10"/>
        <v>#REF!</v>
      </c>
      <c r="P137" s="47" t="str">
        <f t="shared" si="11"/>
        <v>#REF!</v>
      </c>
      <c r="Q137" s="47">
        <f t="shared" si="23"/>
        <v>131228.19</v>
      </c>
      <c r="R137" s="47">
        <f t="shared" si="13"/>
        <v>131228</v>
      </c>
      <c r="S137" s="47">
        <f t="shared" si="14"/>
        <v>131228</v>
      </c>
      <c r="T137" s="47">
        <f t="shared" si="15"/>
        <v>131228</v>
      </c>
      <c r="U137" s="48"/>
      <c r="V137" s="21"/>
      <c r="W137" s="21"/>
      <c r="X137" s="21"/>
      <c r="Y137" s="21"/>
      <c r="Z137" s="21"/>
      <c r="AA137" s="21"/>
    </row>
    <row r="138" ht="15.75" customHeight="1">
      <c r="A138" s="20" t="s">
        <v>91</v>
      </c>
      <c r="B138" s="20" t="str">
        <f t="shared" si="4"/>
        <v>05</v>
      </c>
      <c r="C138" s="21" t="s">
        <v>16</v>
      </c>
      <c r="D138" s="20" t="s">
        <v>326</v>
      </c>
      <c r="E138" s="20" t="s">
        <v>18</v>
      </c>
      <c r="F138" s="20" t="s">
        <v>19</v>
      </c>
      <c r="G138" s="23">
        <v>3.790148732E7</v>
      </c>
      <c r="H138" s="24">
        <v>3492615.95</v>
      </c>
      <c r="I138" s="21"/>
      <c r="J138" s="47" t="str">
        <f t="shared" si="5"/>
        <v>#REF!</v>
      </c>
      <c r="K138" s="47" t="str">
        <f t="shared" si="6"/>
        <v>#REF!</v>
      </c>
      <c r="L138" s="47" t="str">
        <f t="shared" si="7"/>
        <v>#REF!</v>
      </c>
      <c r="M138" s="21"/>
      <c r="N138" s="47">
        <f t="shared" si="9"/>
        <v>0</v>
      </c>
      <c r="O138" s="47" t="str">
        <f t="shared" si="10"/>
        <v>#REF!</v>
      </c>
      <c r="P138" s="47" t="str">
        <f t="shared" si="11"/>
        <v>#REF!</v>
      </c>
      <c r="Q138" s="47">
        <f t="shared" si="23"/>
        <v>37901487.32</v>
      </c>
      <c r="R138" s="47">
        <f t="shared" si="13"/>
        <v>37901487</v>
      </c>
      <c r="S138" s="47">
        <f t="shared" si="14"/>
        <v>37901487</v>
      </c>
      <c r="T138" s="47">
        <f t="shared" si="15"/>
        <v>37901487</v>
      </c>
      <c r="U138" s="48"/>
      <c r="V138" s="21"/>
      <c r="W138" s="21"/>
      <c r="X138" s="21"/>
      <c r="Y138" s="21"/>
      <c r="Z138" s="21"/>
      <c r="AA138" s="21"/>
    </row>
    <row r="139" ht="15.75" customHeight="1">
      <c r="A139" s="20" t="s">
        <v>91</v>
      </c>
      <c r="B139" s="20" t="str">
        <f t="shared" si="4"/>
        <v>05</v>
      </c>
      <c r="C139" s="21" t="s">
        <v>16</v>
      </c>
      <c r="D139" s="20" t="s">
        <v>326</v>
      </c>
      <c r="E139" s="20" t="s">
        <v>44</v>
      </c>
      <c r="F139" s="20" t="s">
        <v>45</v>
      </c>
      <c r="G139" s="23">
        <v>8201072.7</v>
      </c>
      <c r="H139" s="24">
        <v>755727.53</v>
      </c>
      <c r="I139" s="21"/>
      <c r="J139" s="47" t="str">
        <f t="shared" si="5"/>
        <v>#REF!</v>
      </c>
      <c r="K139" s="47" t="str">
        <f t="shared" si="6"/>
        <v>#REF!</v>
      </c>
      <c r="L139" s="47" t="str">
        <f t="shared" si="7"/>
        <v>#REF!</v>
      </c>
      <c r="M139" s="21"/>
      <c r="N139" s="47">
        <f t="shared" si="9"/>
        <v>0</v>
      </c>
      <c r="O139" s="47" t="str">
        <f t="shared" si="10"/>
        <v>#REF!</v>
      </c>
      <c r="P139" s="47" t="str">
        <f t="shared" si="11"/>
        <v>#REF!</v>
      </c>
      <c r="Q139" s="47">
        <f t="shared" si="23"/>
        <v>8201072.7</v>
      </c>
      <c r="R139" s="47">
        <f t="shared" si="13"/>
        <v>8201073</v>
      </c>
      <c r="S139" s="47">
        <f t="shared" si="14"/>
        <v>8201073</v>
      </c>
      <c r="T139" s="47">
        <f t="shared" si="15"/>
        <v>8201073</v>
      </c>
      <c r="U139" s="48"/>
      <c r="V139" s="21"/>
      <c r="W139" s="21"/>
      <c r="X139" s="21"/>
      <c r="Y139" s="21"/>
      <c r="Z139" s="21"/>
      <c r="AA139" s="21"/>
    </row>
    <row r="140" ht="15.75" customHeight="1">
      <c r="A140" s="20" t="s">
        <v>91</v>
      </c>
      <c r="B140" s="20" t="str">
        <f t="shared" si="4"/>
        <v>05</v>
      </c>
      <c r="C140" s="21" t="s">
        <v>16</v>
      </c>
      <c r="D140" s="20" t="s">
        <v>326</v>
      </c>
      <c r="E140" s="20" t="s">
        <v>20</v>
      </c>
      <c r="F140" s="20" t="s">
        <v>21</v>
      </c>
      <c r="G140" s="23">
        <v>106584.72</v>
      </c>
      <c r="H140" s="24">
        <v>9821.76</v>
      </c>
      <c r="I140" s="21"/>
      <c r="J140" s="47" t="str">
        <f t="shared" si="5"/>
        <v>#REF!</v>
      </c>
      <c r="K140" s="47" t="str">
        <f t="shared" si="6"/>
        <v>#REF!</v>
      </c>
      <c r="L140" s="47" t="str">
        <f t="shared" si="7"/>
        <v>#REF!</v>
      </c>
      <c r="M140" s="21"/>
      <c r="N140" s="47">
        <f t="shared" si="9"/>
        <v>0</v>
      </c>
      <c r="O140" s="47" t="str">
        <f t="shared" si="10"/>
        <v>#REF!</v>
      </c>
      <c r="P140" s="47" t="str">
        <f t="shared" si="11"/>
        <v>#REF!</v>
      </c>
      <c r="Q140" s="47">
        <f t="shared" si="23"/>
        <v>106584.72</v>
      </c>
      <c r="R140" s="47">
        <f t="shared" si="13"/>
        <v>106585</v>
      </c>
      <c r="S140" s="47">
        <f t="shared" si="14"/>
        <v>106585</v>
      </c>
      <c r="T140" s="47">
        <f t="shared" si="15"/>
        <v>106585</v>
      </c>
      <c r="U140" s="48"/>
      <c r="V140" s="21"/>
      <c r="W140" s="21"/>
      <c r="X140" s="21"/>
      <c r="Y140" s="21"/>
      <c r="Z140" s="21"/>
      <c r="AA140" s="21"/>
    </row>
    <row r="141" ht="15.75" customHeight="1">
      <c r="A141" s="20" t="s">
        <v>91</v>
      </c>
      <c r="B141" s="20" t="str">
        <f t="shared" si="4"/>
        <v>05</v>
      </c>
      <c r="C141" s="21" t="s">
        <v>16</v>
      </c>
      <c r="D141" s="20" t="s">
        <v>326</v>
      </c>
      <c r="E141" s="20" t="s">
        <v>30</v>
      </c>
      <c r="F141" s="20" t="s">
        <v>31</v>
      </c>
      <c r="G141" s="23">
        <v>872089.67</v>
      </c>
      <c r="H141" s="24">
        <v>80362.92</v>
      </c>
      <c r="I141" s="21"/>
      <c r="J141" s="47" t="str">
        <f t="shared" si="5"/>
        <v>#REF!</v>
      </c>
      <c r="K141" s="47" t="str">
        <f t="shared" si="6"/>
        <v>#REF!</v>
      </c>
      <c r="L141" s="47" t="str">
        <f t="shared" si="7"/>
        <v>#REF!</v>
      </c>
      <c r="M141" s="21"/>
      <c r="N141" s="47">
        <f t="shared" si="9"/>
        <v>0</v>
      </c>
      <c r="O141" s="47" t="str">
        <f t="shared" si="10"/>
        <v>#REF!</v>
      </c>
      <c r="P141" s="47" t="str">
        <f t="shared" si="11"/>
        <v>#REF!</v>
      </c>
      <c r="Q141" s="47">
        <f t="shared" si="23"/>
        <v>872089.67</v>
      </c>
      <c r="R141" s="47">
        <f t="shared" si="13"/>
        <v>872090</v>
      </c>
      <c r="S141" s="47">
        <f t="shared" si="14"/>
        <v>872090</v>
      </c>
      <c r="T141" s="47">
        <f t="shared" si="15"/>
        <v>872090</v>
      </c>
      <c r="U141" s="48"/>
      <c r="V141" s="21"/>
      <c r="W141" s="21"/>
      <c r="X141" s="21"/>
      <c r="Y141" s="21"/>
      <c r="Z141" s="21"/>
      <c r="AA141" s="21"/>
    </row>
    <row r="142" ht="15.75" customHeight="1">
      <c r="A142" s="20" t="s">
        <v>91</v>
      </c>
      <c r="B142" s="20" t="str">
        <f t="shared" si="4"/>
        <v>05</v>
      </c>
      <c r="C142" s="21" t="s">
        <v>16</v>
      </c>
      <c r="D142" s="20" t="s">
        <v>326</v>
      </c>
      <c r="E142" s="20" t="s">
        <v>32</v>
      </c>
      <c r="F142" s="20" t="s">
        <v>33</v>
      </c>
      <c r="G142" s="23">
        <v>586995.72</v>
      </c>
      <c r="H142" s="24">
        <v>54091.56</v>
      </c>
      <c r="I142" s="21"/>
      <c r="J142" s="47" t="str">
        <f t="shared" si="5"/>
        <v>#REF!</v>
      </c>
      <c r="K142" s="47" t="str">
        <f t="shared" si="6"/>
        <v>#REF!</v>
      </c>
      <c r="L142" s="47" t="str">
        <f t="shared" si="7"/>
        <v>#REF!</v>
      </c>
      <c r="M142" s="21"/>
      <c r="N142" s="47">
        <f t="shared" si="9"/>
        <v>0</v>
      </c>
      <c r="O142" s="47" t="str">
        <f t="shared" si="10"/>
        <v>#REF!</v>
      </c>
      <c r="P142" s="47" t="str">
        <f t="shared" si="11"/>
        <v>#REF!</v>
      </c>
      <c r="Q142" s="47">
        <f t="shared" si="23"/>
        <v>586995.72</v>
      </c>
      <c r="R142" s="47">
        <f t="shared" si="13"/>
        <v>586996</v>
      </c>
      <c r="S142" s="47">
        <f t="shared" si="14"/>
        <v>586996</v>
      </c>
      <c r="T142" s="47">
        <f t="shared" si="15"/>
        <v>586996</v>
      </c>
      <c r="U142" s="48"/>
      <c r="V142" s="21"/>
      <c r="W142" s="21"/>
      <c r="X142" s="21"/>
      <c r="Y142" s="21"/>
      <c r="Z142" s="21"/>
      <c r="AA142" s="21"/>
    </row>
    <row r="143" ht="15.75" customHeight="1">
      <c r="A143" s="20" t="s">
        <v>91</v>
      </c>
      <c r="B143" s="20" t="str">
        <f t="shared" si="4"/>
        <v>05</v>
      </c>
      <c r="C143" s="21" t="s">
        <v>16</v>
      </c>
      <c r="D143" s="20" t="s">
        <v>326</v>
      </c>
      <c r="E143" s="20" t="s">
        <v>40</v>
      </c>
      <c r="F143" s="20" t="s">
        <v>41</v>
      </c>
      <c r="G143" s="23">
        <v>314931.87</v>
      </c>
      <c r="H143" s="24">
        <v>29020.92</v>
      </c>
      <c r="I143" s="21"/>
      <c r="J143" s="47" t="str">
        <f t="shared" si="5"/>
        <v>#REF!</v>
      </c>
      <c r="K143" s="47" t="str">
        <f t="shared" si="6"/>
        <v>#REF!</v>
      </c>
      <c r="L143" s="47" t="str">
        <f t="shared" si="7"/>
        <v>#REF!</v>
      </c>
      <c r="M143" s="21"/>
      <c r="N143" s="47">
        <f t="shared" si="9"/>
        <v>0</v>
      </c>
      <c r="O143" s="47" t="str">
        <f t="shared" si="10"/>
        <v>#REF!</v>
      </c>
      <c r="P143" s="47" t="str">
        <f t="shared" si="11"/>
        <v>#REF!</v>
      </c>
      <c r="Q143" s="47">
        <f t="shared" si="23"/>
        <v>314931.87</v>
      </c>
      <c r="R143" s="47">
        <f t="shared" si="13"/>
        <v>314932</v>
      </c>
      <c r="S143" s="47">
        <f t="shared" si="14"/>
        <v>314932</v>
      </c>
      <c r="T143" s="47">
        <f t="shared" si="15"/>
        <v>314932</v>
      </c>
      <c r="U143" s="48"/>
      <c r="V143" s="21"/>
      <c r="W143" s="21"/>
      <c r="X143" s="21"/>
      <c r="Y143" s="21"/>
      <c r="Z143" s="21"/>
      <c r="AA143" s="21"/>
    </row>
    <row r="144" ht="15.75" customHeight="1">
      <c r="A144" s="20" t="s">
        <v>91</v>
      </c>
      <c r="B144" s="20" t="str">
        <f t="shared" si="4"/>
        <v>05</v>
      </c>
      <c r="C144" s="21" t="s">
        <v>16</v>
      </c>
      <c r="D144" s="20" t="s">
        <v>326</v>
      </c>
      <c r="E144" s="20" t="s">
        <v>46</v>
      </c>
      <c r="F144" s="20" t="s">
        <v>47</v>
      </c>
      <c r="G144" s="23">
        <v>4.5550805E7</v>
      </c>
      <c r="H144" s="24">
        <v>4197499.36</v>
      </c>
      <c r="I144" s="21"/>
      <c r="J144" s="47" t="str">
        <f t="shared" si="5"/>
        <v>#REF!</v>
      </c>
      <c r="K144" s="47" t="str">
        <f t="shared" si="6"/>
        <v>#REF!</v>
      </c>
      <c r="L144" s="47" t="str">
        <f t="shared" si="7"/>
        <v>#REF!</v>
      </c>
      <c r="M144" s="21"/>
      <c r="N144" s="47">
        <f t="shared" si="9"/>
        <v>0</v>
      </c>
      <c r="O144" s="47" t="str">
        <f t="shared" si="10"/>
        <v>#REF!</v>
      </c>
      <c r="P144" s="47" t="str">
        <f t="shared" si="11"/>
        <v>#REF!</v>
      </c>
      <c r="Q144" s="47">
        <f t="shared" si="23"/>
        <v>45550805</v>
      </c>
      <c r="R144" s="47">
        <f t="shared" si="13"/>
        <v>45550805</v>
      </c>
      <c r="S144" s="47">
        <f t="shared" si="14"/>
        <v>45550805</v>
      </c>
      <c r="T144" s="47">
        <f t="shared" si="15"/>
        <v>45550805</v>
      </c>
      <c r="U144" s="48"/>
      <c r="V144" s="21"/>
      <c r="W144" s="21"/>
      <c r="X144" s="21"/>
      <c r="Y144" s="21"/>
      <c r="Z144" s="21"/>
      <c r="AA144" s="21"/>
    </row>
    <row r="145" ht="15.75" customHeight="1">
      <c r="A145" s="20" t="s">
        <v>93</v>
      </c>
      <c r="B145" s="20" t="str">
        <f t="shared" si="4"/>
        <v>05</v>
      </c>
      <c r="C145" s="21" t="s">
        <v>16</v>
      </c>
      <c r="D145" s="20" t="s">
        <v>94</v>
      </c>
      <c r="E145" s="20" t="s">
        <v>18</v>
      </c>
      <c r="F145" s="20" t="s">
        <v>19</v>
      </c>
      <c r="G145" s="23">
        <v>1.193982594E7</v>
      </c>
      <c r="H145" s="24">
        <v>562830.37</v>
      </c>
      <c r="I145" s="21"/>
      <c r="J145" s="47" t="str">
        <f t="shared" si="5"/>
        <v>#REF!</v>
      </c>
      <c r="K145" s="47" t="str">
        <f t="shared" si="6"/>
        <v>#REF!</v>
      </c>
      <c r="L145" s="47" t="str">
        <f t="shared" si="7"/>
        <v>#REF!</v>
      </c>
      <c r="M145" s="21"/>
      <c r="N145" s="47">
        <f t="shared" si="9"/>
        <v>0</v>
      </c>
      <c r="O145" s="47" t="str">
        <f t="shared" si="10"/>
        <v>#REF!</v>
      </c>
      <c r="P145" s="47" t="str">
        <f t="shared" si="11"/>
        <v>#REF!</v>
      </c>
      <c r="Q145" s="47">
        <f t="shared" si="23"/>
        <v>11939825.94</v>
      </c>
      <c r="R145" s="47">
        <f t="shared" si="13"/>
        <v>11939826</v>
      </c>
      <c r="S145" s="47">
        <f t="shared" si="14"/>
        <v>11939826</v>
      </c>
      <c r="T145" s="47">
        <f t="shared" si="15"/>
        <v>11939826</v>
      </c>
      <c r="U145" s="48"/>
      <c r="V145" s="21"/>
      <c r="W145" s="21"/>
      <c r="X145" s="21"/>
      <c r="Y145" s="21"/>
      <c r="Z145" s="21"/>
      <c r="AA145" s="21"/>
    </row>
    <row r="146" ht="15.75" customHeight="1">
      <c r="A146" s="20" t="s">
        <v>93</v>
      </c>
      <c r="B146" s="20" t="str">
        <f t="shared" si="4"/>
        <v>05</v>
      </c>
      <c r="C146" s="21" t="s">
        <v>16</v>
      </c>
      <c r="D146" s="20" t="s">
        <v>94</v>
      </c>
      <c r="E146" s="20" t="s">
        <v>44</v>
      </c>
      <c r="F146" s="20" t="s">
        <v>45</v>
      </c>
      <c r="G146" s="23">
        <v>1916032.42</v>
      </c>
      <c r="H146" s="24">
        <v>90319.68</v>
      </c>
      <c r="I146" s="21"/>
      <c r="J146" s="47" t="str">
        <f t="shared" si="5"/>
        <v>#REF!</v>
      </c>
      <c r="K146" s="47" t="str">
        <f t="shared" si="6"/>
        <v>#REF!</v>
      </c>
      <c r="L146" s="47" t="str">
        <f t="shared" si="7"/>
        <v>#REF!</v>
      </c>
      <c r="M146" s="21"/>
      <c r="N146" s="47">
        <f t="shared" si="9"/>
        <v>0</v>
      </c>
      <c r="O146" s="47" t="str">
        <f t="shared" si="10"/>
        <v>#REF!</v>
      </c>
      <c r="P146" s="47" t="str">
        <f t="shared" si="11"/>
        <v>#REF!</v>
      </c>
      <c r="Q146" s="47">
        <f t="shared" si="23"/>
        <v>1916032.42</v>
      </c>
      <c r="R146" s="47">
        <f t="shared" si="13"/>
        <v>1916032</v>
      </c>
      <c r="S146" s="47">
        <f t="shared" si="14"/>
        <v>1916032</v>
      </c>
      <c r="T146" s="47">
        <f t="shared" si="15"/>
        <v>1916032</v>
      </c>
      <c r="U146" s="48"/>
      <c r="V146" s="21"/>
      <c r="W146" s="21"/>
      <c r="X146" s="21"/>
      <c r="Y146" s="21"/>
      <c r="Z146" s="21"/>
      <c r="AA146" s="21"/>
    </row>
    <row r="147" ht="15.75" customHeight="1">
      <c r="A147" s="20" t="s">
        <v>93</v>
      </c>
      <c r="B147" s="20" t="str">
        <f t="shared" si="4"/>
        <v>05</v>
      </c>
      <c r="C147" s="21" t="s">
        <v>16</v>
      </c>
      <c r="D147" s="20" t="s">
        <v>94</v>
      </c>
      <c r="E147" s="20" t="s">
        <v>30</v>
      </c>
      <c r="F147" s="20" t="s">
        <v>31</v>
      </c>
      <c r="G147" s="23">
        <v>561055.73</v>
      </c>
      <c r="H147" s="24">
        <v>26447.55</v>
      </c>
      <c r="I147" s="21"/>
      <c r="J147" s="47" t="str">
        <f t="shared" si="5"/>
        <v>#REF!</v>
      </c>
      <c r="K147" s="47" t="str">
        <f t="shared" si="6"/>
        <v>#REF!</v>
      </c>
      <c r="L147" s="47" t="str">
        <f t="shared" si="7"/>
        <v>#REF!</v>
      </c>
      <c r="M147" s="21"/>
      <c r="N147" s="47">
        <f t="shared" si="9"/>
        <v>0</v>
      </c>
      <c r="O147" s="47" t="str">
        <f t="shared" si="10"/>
        <v>#REF!</v>
      </c>
      <c r="P147" s="47" t="str">
        <f t="shared" si="11"/>
        <v>#REF!</v>
      </c>
      <c r="Q147" s="47">
        <f t="shared" si="23"/>
        <v>561055.73</v>
      </c>
      <c r="R147" s="47">
        <f t="shared" si="13"/>
        <v>561056</v>
      </c>
      <c r="S147" s="47">
        <f t="shared" si="14"/>
        <v>561056</v>
      </c>
      <c r="T147" s="47">
        <f t="shared" si="15"/>
        <v>561056</v>
      </c>
      <c r="U147" s="48"/>
      <c r="V147" s="21"/>
      <c r="W147" s="21"/>
      <c r="X147" s="21"/>
      <c r="Y147" s="21"/>
      <c r="Z147" s="21"/>
      <c r="AA147" s="21"/>
    </row>
    <row r="148" ht="15.75" customHeight="1">
      <c r="A148" s="20" t="s">
        <v>93</v>
      </c>
      <c r="B148" s="20" t="str">
        <f t="shared" si="4"/>
        <v>05</v>
      </c>
      <c r="C148" s="21" t="s">
        <v>16</v>
      </c>
      <c r="D148" s="20" t="s">
        <v>94</v>
      </c>
      <c r="E148" s="20" t="s">
        <v>40</v>
      </c>
      <c r="F148" s="20" t="s">
        <v>41</v>
      </c>
      <c r="G148" s="23">
        <v>53368.63</v>
      </c>
      <c r="H148" s="24">
        <v>2515.74</v>
      </c>
      <c r="I148" s="21"/>
      <c r="J148" s="47" t="str">
        <f t="shared" si="5"/>
        <v>#REF!</v>
      </c>
      <c r="K148" s="47" t="str">
        <f t="shared" si="6"/>
        <v>#REF!</v>
      </c>
      <c r="L148" s="47" t="str">
        <f t="shared" si="7"/>
        <v>#REF!</v>
      </c>
      <c r="M148" s="21"/>
      <c r="N148" s="47">
        <f t="shared" si="9"/>
        <v>0</v>
      </c>
      <c r="O148" s="47" t="str">
        <f t="shared" si="10"/>
        <v>#REF!</v>
      </c>
      <c r="P148" s="47" t="str">
        <f t="shared" si="11"/>
        <v>#REF!</v>
      </c>
      <c r="Q148" s="47">
        <f t="shared" si="23"/>
        <v>53368.63</v>
      </c>
      <c r="R148" s="47">
        <f t="shared" si="13"/>
        <v>53369</v>
      </c>
      <c r="S148" s="47">
        <f t="shared" si="14"/>
        <v>53369</v>
      </c>
      <c r="T148" s="47">
        <f t="shared" si="15"/>
        <v>53369</v>
      </c>
      <c r="U148" s="48"/>
      <c r="V148" s="21"/>
      <c r="W148" s="21"/>
      <c r="X148" s="21"/>
      <c r="Y148" s="21"/>
      <c r="Z148" s="21"/>
      <c r="AA148" s="21"/>
    </row>
    <row r="149" ht="15.75" customHeight="1">
      <c r="A149" s="20" t="s">
        <v>93</v>
      </c>
      <c r="B149" s="20" t="str">
        <f t="shared" si="4"/>
        <v>05</v>
      </c>
      <c r="C149" s="21" t="s">
        <v>16</v>
      </c>
      <c r="D149" s="20" t="s">
        <v>94</v>
      </c>
      <c r="E149" s="20" t="s">
        <v>46</v>
      </c>
      <c r="F149" s="20" t="s">
        <v>47</v>
      </c>
      <c r="G149" s="23">
        <v>1.890980693E7</v>
      </c>
      <c r="H149" s="24">
        <v>891387.66</v>
      </c>
      <c r="I149" s="21"/>
      <c r="J149" s="47" t="str">
        <f t="shared" si="5"/>
        <v>#REF!</v>
      </c>
      <c r="K149" s="47" t="str">
        <f t="shared" si="6"/>
        <v>#REF!</v>
      </c>
      <c r="L149" s="47" t="str">
        <f t="shared" si="7"/>
        <v>#REF!</v>
      </c>
      <c r="M149" s="21"/>
      <c r="N149" s="47">
        <f t="shared" si="9"/>
        <v>0</v>
      </c>
      <c r="O149" s="47" t="str">
        <f t="shared" si="10"/>
        <v>#REF!</v>
      </c>
      <c r="P149" s="47" t="str">
        <f t="shared" si="11"/>
        <v>#REF!</v>
      </c>
      <c r="Q149" s="47">
        <f t="shared" si="23"/>
        <v>18909806.93</v>
      </c>
      <c r="R149" s="47">
        <f t="shared" si="13"/>
        <v>18909807</v>
      </c>
      <c r="S149" s="47">
        <f t="shared" si="14"/>
        <v>18909807</v>
      </c>
      <c r="T149" s="47">
        <f t="shared" si="15"/>
        <v>18909807</v>
      </c>
      <c r="U149" s="48"/>
      <c r="V149" s="21"/>
      <c r="W149" s="21"/>
      <c r="X149" s="21"/>
      <c r="Y149" s="21"/>
      <c r="Z149" s="21"/>
      <c r="AA149" s="21"/>
    </row>
    <row r="150" ht="15.75" customHeight="1">
      <c r="A150" s="20" t="s">
        <v>95</v>
      </c>
      <c r="B150" s="20" t="str">
        <f t="shared" si="4"/>
        <v>05</v>
      </c>
      <c r="C150" s="21" t="s">
        <v>16</v>
      </c>
      <c r="D150" s="20" t="s">
        <v>96</v>
      </c>
      <c r="E150" s="20" t="s">
        <v>18</v>
      </c>
      <c r="F150" s="20" t="s">
        <v>19</v>
      </c>
      <c r="G150" s="23">
        <v>1.863744094E7</v>
      </c>
      <c r="H150" s="24">
        <v>921111.74</v>
      </c>
      <c r="I150" s="21"/>
      <c r="J150" s="47" t="str">
        <f t="shared" si="5"/>
        <v>#REF!</v>
      </c>
      <c r="K150" s="47" t="str">
        <f t="shared" si="6"/>
        <v>#REF!</v>
      </c>
      <c r="L150" s="47" t="str">
        <f t="shared" si="7"/>
        <v>#REF!</v>
      </c>
      <c r="M150" s="21"/>
      <c r="N150" s="47">
        <f t="shared" si="9"/>
        <v>0</v>
      </c>
      <c r="O150" s="47" t="str">
        <f t="shared" si="10"/>
        <v>#REF!</v>
      </c>
      <c r="P150" s="47" t="str">
        <f t="shared" si="11"/>
        <v>#REF!</v>
      </c>
      <c r="Q150" s="47">
        <f t="shared" si="23"/>
        <v>18637440.94</v>
      </c>
      <c r="R150" s="47">
        <f t="shared" si="13"/>
        <v>18637441</v>
      </c>
      <c r="S150" s="47">
        <f t="shared" si="14"/>
        <v>18637441</v>
      </c>
      <c r="T150" s="47">
        <f t="shared" si="15"/>
        <v>18637441</v>
      </c>
      <c r="U150" s="48"/>
      <c r="V150" s="21"/>
      <c r="W150" s="21"/>
      <c r="X150" s="21"/>
      <c r="Y150" s="21"/>
      <c r="Z150" s="21"/>
      <c r="AA150" s="21"/>
    </row>
    <row r="151" ht="15.75" customHeight="1">
      <c r="A151" s="20" t="s">
        <v>95</v>
      </c>
      <c r="B151" s="20" t="str">
        <f t="shared" si="4"/>
        <v>05</v>
      </c>
      <c r="C151" s="21" t="s">
        <v>16</v>
      </c>
      <c r="D151" s="20" t="s">
        <v>96</v>
      </c>
      <c r="E151" s="20" t="s">
        <v>44</v>
      </c>
      <c r="F151" s="20" t="s">
        <v>45</v>
      </c>
      <c r="G151" s="23">
        <v>4029058.96</v>
      </c>
      <c r="H151" s="24">
        <v>199126.78</v>
      </c>
      <c r="I151" s="21"/>
      <c r="J151" s="47" t="str">
        <f t="shared" si="5"/>
        <v>#REF!</v>
      </c>
      <c r="K151" s="47" t="str">
        <f t="shared" si="6"/>
        <v>#REF!</v>
      </c>
      <c r="L151" s="47" t="str">
        <f t="shared" si="7"/>
        <v>#REF!</v>
      </c>
      <c r="M151" s="21"/>
      <c r="N151" s="47">
        <f t="shared" si="9"/>
        <v>0</v>
      </c>
      <c r="O151" s="47" t="str">
        <f t="shared" si="10"/>
        <v>#REF!</v>
      </c>
      <c r="P151" s="47" t="str">
        <f t="shared" si="11"/>
        <v>#REF!</v>
      </c>
      <c r="Q151" s="47">
        <f t="shared" si="23"/>
        <v>4029058.96</v>
      </c>
      <c r="R151" s="47">
        <f t="shared" si="13"/>
        <v>4029059</v>
      </c>
      <c r="S151" s="47">
        <f t="shared" si="14"/>
        <v>4029059</v>
      </c>
      <c r="T151" s="47">
        <f t="shared" si="15"/>
        <v>4029059</v>
      </c>
      <c r="U151" s="48"/>
      <c r="V151" s="21"/>
      <c r="W151" s="21"/>
      <c r="X151" s="21"/>
      <c r="Y151" s="21"/>
      <c r="Z151" s="21"/>
      <c r="AA151" s="21"/>
    </row>
    <row r="152" ht="15.75" customHeight="1">
      <c r="A152" s="20" t="s">
        <v>95</v>
      </c>
      <c r="B152" s="20" t="str">
        <f t="shared" si="4"/>
        <v>05</v>
      </c>
      <c r="C152" s="21" t="s">
        <v>16</v>
      </c>
      <c r="D152" s="20" t="s">
        <v>96</v>
      </c>
      <c r="E152" s="20" t="s">
        <v>30</v>
      </c>
      <c r="F152" s="20" t="s">
        <v>31</v>
      </c>
      <c r="G152" s="23">
        <v>1151935.95</v>
      </c>
      <c r="H152" s="24">
        <v>56931.73</v>
      </c>
      <c r="I152" s="21"/>
      <c r="J152" s="47" t="str">
        <f t="shared" si="5"/>
        <v>#REF!</v>
      </c>
      <c r="K152" s="47" t="str">
        <f t="shared" si="6"/>
        <v>#REF!</v>
      </c>
      <c r="L152" s="47" t="str">
        <f t="shared" si="7"/>
        <v>#REF!</v>
      </c>
      <c r="M152" s="21"/>
      <c r="N152" s="47">
        <f t="shared" si="9"/>
        <v>0</v>
      </c>
      <c r="O152" s="47" t="str">
        <f t="shared" si="10"/>
        <v>#REF!</v>
      </c>
      <c r="P152" s="47" t="str">
        <f t="shared" si="11"/>
        <v>#REF!</v>
      </c>
      <c r="Q152" s="47">
        <f t="shared" si="23"/>
        <v>1151935.95</v>
      </c>
      <c r="R152" s="47">
        <f t="shared" si="13"/>
        <v>1151936</v>
      </c>
      <c r="S152" s="47">
        <f t="shared" si="14"/>
        <v>1151936</v>
      </c>
      <c r="T152" s="47">
        <f t="shared" si="15"/>
        <v>1151936</v>
      </c>
      <c r="U152" s="48"/>
      <c r="V152" s="21"/>
      <c r="W152" s="21"/>
      <c r="X152" s="21"/>
      <c r="Y152" s="21"/>
      <c r="Z152" s="21"/>
      <c r="AA152" s="21"/>
    </row>
    <row r="153" ht="15.75" customHeight="1">
      <c r="A153" s="20" t="s">
        <v>95</v>
      </c>
      <c r="B153" s="20" t="str">
        <f t="shared" si="4"/>
        <v>05</v>
      </c>
      <c r="C153" s="21" t="s">
        <v>16</v>
      </c>
      <c r="D153" s="20" t="s">
        <v>96</v>
      </c>
      <c r="E153" s="20" t="s">
        <v>40</v>
      </c>
      <c r="F153" s="20" t="s">
        <v>41</v>
      </c>
      <c r="G153" s="23">
        <v>748058.19</v>
      </c>
      <c r="H153" s="24">
        <v>36971.02</v>
      </c>
      <c r="I153" s="21"/>
      <c r="J153" s="47" t="str">
        <f t="shared" si="5"/>
        <v>#REF!</v>
      </c>
      <c r="K153" s="47" t="str">
        <f t="shared" si="6"/>
        <v>#REF!</v>
      </c>
      <c r="L153" s="47" t="str">
        <f t="shared" si="7"/>
        <v>#REF!</v>
      </c>
      <c r="M153" s="21"/>
      <c r="N153" s="47">
        <f t="shared" si="9"/>
        <v>0</v>
      </c>
      <c r="O153" s="47" t="str">
        <f t="shared" si="10"/>
        <v>#REF!</v>
      </c>
      <c r="P153" s="47" t="str">
        <f t="shared" si="11"/>
        <v>#REF!</v>
      </c>
      <c r="Q153" s="47">
        <f t="shared" si="23"/>
        <v>748058.19</v>
      </c>
      <c r="R153" s="47">
        <f t="shared" si="13"/>
        <v>748058</v>
      </c>
      <c r="S153" s="47">
        <f t="shared" si="14"/>
        <v>748058</v>
      </c>
      <c r="T153" s="47">
        <f t="shared" si="15"/>
        <v>748058</v>
      </c>
      <c r="U153" s="48"/>
      <c r="V153" s="21"/>
      <c r="W153" s="21"/>
      <c r="X153" s="21"/>
      <c r="Y153" s="21"/>
      <c r="Z153" s="21"/>
      <c r="AA153" s="21"/>
    </row>
    <row r="154" ht="15.75" customHeight="1">
      <c r="A154" s="20" t="s">
        <v>95</v>
      </c>
      <c r="B154" s="20" t="str">
        <f t="shared" si="4"/>
        <v>05</v>
      </c>
      <c r="C154" s="21" t="s">
        <v>16</v>
      </c>
      <c r="D154" s="20" t="s">
        <v>96</v>
      </c>
      <c r="E154" s="20" t="s">
        <v>54</v>
      </c>
      <c r="F154" s="20" t="s">
        <v>55</v>
      </c>
      <c r="G154" s="23">
        <v>3009990.96</v>
      </c>
      <c r="H154" s="24">
        <v>148761.73</v>
      </c>
      <c r="I154" s="21"/>
      <c r="J154" s="47" t="str">
        <f t="shared" si="5"/>
        <v>#REF!</v>
      </c>
      <c r="K154" s="47" t="str">
        <f t="shared" si="6"/>
        <v>#REF!</v>
      </c>
      <c r="L154" s="47" t="str">
        <f t="shared" si="7"/>
        <v>#REF!</v>
      </c>
      <c r="M154" s="21"/>
      <c r="N154" s="47">
        <f t="shared" si="9"/>
        <v>0</v>
      </c>
      <c r="O154" s="47" t="str">
        <f t="shared" si="10"/>
        <v>#REF!</v>
      </c>
      <c r="P154" s="47" t="str">
        <f t="shared" si="11"/>
        <v>#REF!</v>
      </c>
      <c r="Q154" s="47">
        <f t="shared" si="23"/>
        <v>3009990.96</v>
      </c>
      <c r="R154" s="47">
        <f t="shared" si="13"/>
        <v>3009991</v>
      </c>
      <c r="S154" s="47">
        <f t="shared" si="14"/>
        <v>3009991</v>
      </c>
      <c r="T154" s="47">
        <f t="shared" si="15"/>
        <v>3009991</v>
      </c>
      <c r="U154" s="48"/>
      <c r="V154" s="21"/>
      <c r="W154" s="21"/>
      <c r="X154" s="21"/>
      <c r="Y154" s="21"/>
      <c r="Z154" s="21"/>
      <c r="AA154" s="21"/>
    </row>
    <row r="155" ht="15.75" customHeight="1">
      <c r="A155" s="20" t="s">
        <v>97</v>
      </c>
      <c r="B155" s="20" t="str">
        <f t="shared" si="4"/>
        <v>05</v>
      </c>
      <c r="C155" s="21" t="s">
        <v>16</v>
      </c>
      <c r="D155" s="20" t="s">
        <v>98</v>
      </c>
      <c r="E155" s="20" t="s">
        <v>44</v>
      </c>
      <c r="F155" s="20" t="s">
        <v>45</v>
      </c>
      <c r="G155" s="23">
        <v>2434749.93</v>
      </c>
      <c r="H155" s="24">
        <v>1386956.64</v>
      </c>
      <c r="I155" s="21"/>
      <c r="J155" s="47" t="str">
        <f t="shared" si="5"/>
        <v>#REF!</v>
      </c>
      <c r="K155" s="47" t="str">
        <f t="shared" si="6"/>
        <v>#REF!</v>
      </c>
      <c r="L155" s="47" t="str">
        <f t="shared" si="7"/>
        <v>#REF!</v>
      </c>
      <c r="M155" s="21"/>
      <c r="N155" s="47">
        <f t="shared" si="9"/>
        <v>0</v>
      </c>
      <c r="O155" s="47" t="str">
        <f t="shared" si="10"/>
        <v>#REF!</v>
      </c>
      <c r="P155" s="47" t="str">
        <f t="shared" si="11"/>
        <v>#REF!</v>
      </c>
      <c r="Q155" s="47">
        <f t="shared" si="23"/>
        <v>2434749.93</v>
      </c>
      <c r="R155" s="47">
        <f t="shared" si="13"/>
        <v>2434750</v>
      </c>
      <c r="S155" s="47">
        <f t="shared" si="14"/>
        <v>2434750</v>
      </c>
      <c r="T155" s="47">
        <f t="shared" si="15"/>
        <v>2434750</v>
      </c>
      <c r="U155" s="48"/>
      <c r="V155" s="21"/>
      <c r="W155" s="21"/>
      <c r="X155" s="21"/>
      <c r="Y155" s="21"/>
      <c r="Z155" s="21"/>
      <c r="AA155" s="21"/>
    </row>
    <row r="156" ht="15.75" customHeight="1">
      <c r="A156" s="20" t="s">
        <v>97</v>
      </c>
      <c r="B156" s="20" t="str">
        <f t="shared" si="4"/>
        <v>05</v>
      </c>
      <c r="C156" s="21" t="s">
        <v>16</v>
      </c>
      <c r="D156" s="20" t="s">
        <v>98</v>
      </c>
      <c r="E156" s="20" t="s">
        <v>71</v>
      </c>
      <c r="F156" s="20" t="s">
        <v>72</v>
      </c>
      <c r="G156" s="23">
        <v>861097.38</v>
      </c>
      <c r="H156" s="24">
        <v>490524.6</v>
      </c>
      <c r="I156" s="21"/>
      <c r="J156" s="47" t="str">
        <f t="shared" si="5"/>
        <v>#REF!</v>
      </c>
      <c r="K156" s="47" t="str">
        <f t="shared" si="6"/>
        <v>#REF!</v>
      </c>
      <c r="L156" s="47" t="str">
        <f t="shared" si="7"/>
        <v>#REF!</v>
      </c>
      <c r="M156" s="21"/>
      <c r="N156" s="47">
        <f t="shared" si="9"/>
        <v>0</v>
      </c>
      <c r="O156" s="47" t="str">
        <f t="shared" si="10"/>
        <v>#REF!</v>
      </c>
      <c r="P156" s="47" t="str">
        <f t="shared" si="11"/>
        <v>#REF!</v>
      </c>
      <c r="Q156" s="47">
        <f t="shared" si="23"/>
        <v>861097.38</v>
      </c>
      <c r="R156" s="47">
        <f t="shared" si="13"/>
        <v>861097</v>
      </c>
      <c r="S156" s="47">
        <f t="shared" si="14"/>
        <v>861097</v>
      </c>
      <c r="T156" s="47">
        <f t="shared" si="15"/>
        <v>861097</v>
      </c>
      <c r="U156" s="48"/>
      <c r="V156" s="21"/>
      <c r="W156" s="21"/>
      <c r="X156" s="21"/>
      <c r="Y156" s="21"/>
      <c r="Z156" s="21"/>
      <c r="AA156" s="21"/>
    </row>
    <row r="157" ht="15.75" customHeight="1">
      <c r="A157" s="20" t="s">
        <v>97</v>
      </c>
      <c r="B157" s="20" t="str">
        <f t="shared" si="4"/>
        <v>05</v>
      </c>
      <c r="C157" s="21" t="s">
        <v>16</v>
      </c>
      <c r="D157" s="20" t="s">
        <v>98</v>
      </c>
      <c r="E157" s="20" t="s">
        <v>30</v>
      </c>
      <c r="F157" s="20" t="s">
        <v>31</v>
      </c>
      <c r="G157" s="23">
        <v>53173.01</v>
      </c>
      <c r="H157" s="24">
        <v>30290.04</v>
      </c>
      <c r="I157" s="21"/>
      <c r="J157" s="47" t="str">
        <f t="shared" si="5"/>
        <v>#REF!</v>
      </c>
      <c r="K157" s="47" t="str">
        <f t="shared" si="6"/>
        <v>#REF!</v>
      </c>
      <c r="L157" s="47" t="str">
        <f t="shared" si="7"/>
        <v>#REF!</v>
      </c>
      <c r="M157" s="21"/>
      <c r="N157" s="47">
        <f t="shared" si="9"/>
        <v>0</v>
      </c>
      <c r="O157" s="47" t="str">
        <f t="shared" si="10"/>
        <v>#REF!</v>
      </c>
      <c r="P157" s="47" t="str">
        <f t="shared" si="11"/>
        <v>#REF!</v>
      </c>
      <c r="Q157" s="47">
        <f t="shared" si="23"/>
        <v>53173.01</v>
      </c>
      <c r="R157" s="47">
        <f t="shared" si="13"/>
        <v>53173</v>
      </c>
      <c r="S157" s="47">
        <f t="shared" si="14"/>
        <v>53173</v>
      </c>
      <c r="T157" s="47">
        <f t="shared" si="15"/>
        <v>53173</v>
      </c>
      <c r="U157" s="48"/>
      <c r="V157" s="21"/>
      <c r="W157" s="21"/>
      <c r="X157" s="21"/>
      <c r="Y157" s="21"/>
      <c r="Z157" s="21"/>
      <c r="AA157" s="21"/>
    </row>
    <row r="158" ht="15.75" customHeight="1">
      <c r="A158" s="20" t="s">
        <v>97</v>
      </c>
      <c r="B158" s="20" t="str">
        <f t="shared" si="4"/>
        <v>05</v>
      </c>
      <c r="C158" s="21" t="s">
        <v>16</v>
      </c>
      <c r="D158" s="20" t="s">
        <v>98</v>
      </c>
      <c r="E158" s="20" t="s">
        <v>32</v>
      </c>
      <c r="F158" s="20" t="s">
        <v>33</v>
      </c>
      <c r="G158" s="23">
        <v>4310.76</v>
      </c>
      <c r="H158" s="24">
        <v>2455.63</v>
      </c>
      <c r="I158" s="21"/>
      <c r="J158" s="47" t="str">
        <f t="shared" si="5"/>
        <v>#REF!</v>
      </c>
      <c r="K158" s="47" t="str">
        <f t="shared" si="6"/>
        <v>#REF!</v>
      </c>
      <c r="L158" s="47" t="str">
        <f t="shared" si="7"/>
        <v>#REF!</v>
      </c>
      <c r="M158" s="21"/>
      <c r="N158" s="47">
        <f t="shared" si="9"/>
        <v>0</v>
      </c>
      <c r="O158" s="47" t="str">
        <f t="shared" si="10"/>
        <v>#REF!</v>
      </c>
      <c r="P158" s="47" t="str">
        <f t="shared" si="11"/>
        <v>#REF!</v>
      </c>
      <c r="Q158" s="47">
        <f t="shared" si="23"/>
        <v>4310.76</v>
      </c>
      <c r="R158" s="47">
        <f t="shared" si="13"/>
        <v>4311</v>
      </c>
      <c r="S158" s="47">
        <f t="shared" si="14"/>
        <v>4311</v>
      </c>
      <c r="T158" s="47">
        <f t="shared" si="15"/>
        <v>4311</v>
      </c>
      <c r="U158" s="48"/>
      <c r="V158" s="21"/>
      <c r="W158" s="21"/>
      <c r="X158" s="21"/>
      <c r="Y158" s="21"/>
      <c r="Z158" s="21"/>
      <c r="AA158" s="21"/>
    </row>
    <row r="159" ht="15.75" customHeight="1">
      <c r="A159" s="20" t="s">
        <v>97</v>
      </c>
      <c r="B159" s="20" t="str">
        <f t="shared" si="4"/>
        <v>05</v>
      </c>
      <c r="C159" s="21" t="s">
        <v>16</v>
      </c>
      <c r="D159" s="20" t="s">
        <v>98</v>
      </c>
      <c r="E159" s="20" t="s">
        <v>40</v>
      </c>
      <c r="F159" s="20" t="s">
        <v>41</v>
      </c>
      <c r="G159" s="23">
        <v>11824.87</v>
      </c>
      <c r="H159" s="24">
        <v>6736.04</v>
      </c>
      <c r="I159" s="21"/>
      <c r="J159" s="47" t="str">
        <f t="shared" si="5"/>
        <v>#REF!</v>
      </c>
      <c r="K159" s="47" t="str">
        <f t="shared" si="6"/>
        <v>#REF!</v>
      </c>
      <c r="L159" s="47" t="str">
        <f t="shared" si="7"/>
        <v>#REF!</v>
      </c>
      <c r="M159" s="21"/>
      <c r="N159" s="47">
        <f t="shared" si="9"/>
        <v>0</v>
      </c>
      <c r="O159" s="47" t="str">
        <f t="shared" si="10"/>
        <v>#REF!</v>
      </c>
      <c r="P159" s="47" t="str">
        <f t="shared" si="11"/>
        <v>#REF!</v>
      </c>
      <c r="Q159" s="47">
        <f t="shared" si="23"/>
        <v>11824.87</v>
      </c>
      <c r="R159" s="47">
        <f t="shared" si="13"/>
        <v>11825</v>
      </c>
      <c r="S159" s="47">
        <f t="shared" si="14"/>
        <v>11825</v>
      </c>
      <c r="T159" s="47">
        <f t="shared" si="15"/>
        <v>11825</v>
      </c>
      <c r="U159" s="48"/>
      <c r="V159" s="21"/>
      <c r="W159" s="21"/>
      <c r="X159" s="21"/>
      <c r="Y159" s="21"/>
      <c r="Z159" s="21"/>
      <c r="AA159" s="21"/>
    </row>
    <row r="160" ht="15.75" customHeight="1">
      <c r="A160" s="20" t="s">
        <v>97</v>
      </c>
      <c r="B160" s="20" t="str">
        <f t="shared" si="4"/>
        <v>05</v>
      </c>
      <c r="C160" s="21" t="s">
        <v>16</v>
      </c>
      <c r="D160" s="20" t="s">
        <v>98</v>
      </c>
      <c r="E160" s="20" t="s">
        <v>75</v>
      </c>
      <c r="F160" s="20" t="s">
        <v>76</v>
      </c>
      <c r="G160" s="23">
        <v>0.0</v>
      </c>
      <c r="H160" s="24">
        <v>0.0</v>
      </c>
      <c r="I160" s="21"/>
      <c r="J160" s="47" t="str">
        <f t="shared" si="5"/>
        <v>#REF!</v>
      </c>
      <c r="K160" s="47" t="str">
        <f t="shared" si="6"/>
        <v>#REF!</v>
      </c>
      <c r="L160" s="47" t="str">
        <f t="shared" si="7"/>
        <v>#REF!</v>
      </c>
      <c r="M160" s="21"/>
      <c r="N160" s="47">
        <f t="shared" si="9"/>
        <v>0</v>
      </c>
      <c r="O160" s="47" t="str">
        <f t="shared" si="10"/>
        <v>#REF!</v>
      </c>
      <c r="P160" s="47" t="str">
        <f t="shared" si="11"/>
        <v>#REF!</v>
      </c>
      <c r="Q160" s="47">
        <f t="shared" si="23"/>
        <v>0</v>
      </c>
      <c r="R160" s="47">
        <f t="shared" si="13"/>
        <v>0</v>
      </c>
      <c r="S160" s="47">
        <f t="shared" si="14"/>
        <v>0</v>
      </c>
      <c r="T160" s="47">
        <f t="shared" si="15"/>
        <v>0</v>
      </c>
      <c r="U160" s="48"/>
      <c r="V160" s="21"/>
      <c r="W160" s="21"/>
      <c r="X160" s="21"/>
      <c r="Y160" s="21"/>
      <c r="Z160" s="21"/>
      <c r="AA160" s="21"/>
    </row>
    <row r="161" ht="15.75" customHeight="1">
      <c r="A161" s="20" t="s">
        <v>97</v>
      </c>
      <c r="B161" s="20" t="str">
        <f t="shared" si="4"/>
        <v>05</v>
      </c>
      <c r="C161" s="21" t="s">
        <v>16</v>
      </c>
      <c r="D161" s="20" t="s">
        <v>98</v>
      </c>
      <c r="E161" s="20" t="s">
        <v>46</v>
      </c>
      <c r="F161" s="20" t="s">
        <v>47</v>
      </c>
      <c r="G161" s="23">
        <v>9299578.62</v>
      </c>
      <c r="H161" s="24">
        <v>5297510.05</v>
      </c>
      <c r="I161" s="21"/>
      <c r="J161" s="47" t="str">
        <f t="shared" si="5"/>
        <v>#REF!</v>
      </c>
      <c r="K161" s="47" t="str">
        <f t="shared" si="6"/>
        <v>#REF!</v>
      </c>
      <c r="L161" s="47" t="str">
        <f t="shared" si="7"/>
        <v>#REF!</v>
      </c>
      <c r="M161" s="21"/>
      <c r="N161" s="47">
        <f t="shared" si="9"/>
        <v>0</v>
      </c>
      <c r="O161" s="47" t="str">
        <f t="shared" si="10"/>
        <v>#REF!</v>
      </c>
      <c r="P161" s="47" t="str">
        <f t="shared" si="11"/>
        <v>#REF!</v>
      </c>
      <c r="Q161" s="47">
        <f t="shared" si="23"/>
        <v>9299578.62</v>
      </c>
      <c r="R161" s="47">
        <f t="shared" si="13"/>
        <v>9299579</v>
      </c>
      <c r="S161" s="47">
        <f t="shared" si="14"/>
        <v>9299579</v>
      </c>
      <c r="T161" s="47">
        <f t="shared" si="15"/>
        <v>9299579</v>
      </c>
      <c r="U161" s="48"/>
      <c r="V161" s="21"/>
      <c r="W161" s="21"/>
      <c r="X161" s="21"/>
      <c r="Y161" s="21"/>
      <c r="Z161" s="21"/>
      <c r="AA161" s="21"/>
    </row>
    <row r="162" ht="15.75" customHeight="1">
      <c r="A162" s="20" t="s">
        <v>99</v>
      </c>
      <c r="B162" s="20" t="str">
        <f t="shared" si="4"/>
        <v>05</v>
      </c>
      <c r="C162" s="21" t="s">
        <v>16</v>
      </c>
      <c r="D162" s="20" t="s">
        <v>100</v>
      </c>
      <c r="E162" s="20" t="s">
        <v>18</v>
      </c>
      <c r="F162" s="20" t="s">
        <v>19</v>
      </c>
      <c r="G162" s="23">
        <v>5.537811257E7</v>
      </c>
      <c r="H162" s="24">
        <v>4641979.22</v>
      </c>
      <c r="I162" s="21"/>
      <c r="J162" s="47" t="str">
        <f t="shared" si="5"/>
        <v>#REF!</v>
      </c>
      <c r="K162" s="47" t="str">
        <f t="shared" si="6"/>
        <v>#REF!</v>
      </c>
      <c r="L162" s="47" t="str">
        <f t="shared" si="7"/>
        <v>#REF!</v>
      </c>
      <c r="M162" s="21"/>
      <c r="N162" s="47">
        <f t="shared" si="9"/>
        <v>0</v>
      </c>
      <c r="O162" s="47" t="str">
        <f t="shared" si="10"/>
        <v>#REF!</v>
      </c>
      <c r="P162" s="47" t="str">
        <f t="shared" si="11"/>
        <v>#REF!</v>
      </c>
      <c r="Q162" s="47">
        <f t="shared" si="23"/>
        <v>55378112.57</v>
      </c>
      <c r="R162" s="47">
        <f t="shared" si="13"/>
        <v>55378113</v>
      </c>
      <c r="S162" s="47">
        <f t="shared" si="14"/>
        <v>55378113</v>
      </c>
      <c r="T162" s="47">
        <f t="shared" si="15"/>
        <v>55378113</v>
      </c>
      <c r="U162" s="48"/>
      <c r="V162" s="21"/>
      <c r="W162" s="21"/>
      <c r="X162" s="21"/>
      <c r="Y162" s="21"/>
      <c r="Z162" s="21"/>
      <c r="AA162" s="21"/>
    </row>
    <row r="163" ht="15.75" customHeight="1">
      <c r="A163" s="20" t="s">
        <v>99</v>
      </c>
      <c r="B163" s="20" t="str">
        <f t="shared" si="4"/>
        <v>05</v>
      </c>
      <c r="C163" s="21" t="s">
        <v>16</v>
      </c>
      <c r="D163" s="20" t="s">
        <v>100</v>
      </c>
      <c r="E163" s="20" t="s">
        <v>30</v>
      </c>
      <c r="F163" s="20" t="s">
        <v>31</v>
      </c>
      <c r="G163" s="23">
        <v>951351.57</v>
      </c>
      <c r="H163" s="24">
        <v>79745.48</v>
      </c>
      <c r="I163" s="21"/>
      <c r="J163" s="47" t="str">
        <f t="shared" si="5"/>
        <v>#REF!</v>
      </c>
      <c r="K163" s="47" t="str">
        <f t="shared" si="6"/>
        <v>#REF!</v>
      </c>
      <c r="L163" s="47" t="str">
        <f t="shared" si="7"/>
        <v>#REF!</v>
      </c>
      <c r="M163" s="21"/>
      <c r="N163" s="47">
        <f t="shared" si="9"/>
        <v>0</v>
      </c>
      <c r="O163" s="47" t="str">
        <f t="shared" si="10"/>
        <v>#REF!</v>
      </c>
      <c r="P163" s="47" t="str">
        <f t="shared" si="11"/>
        <v>#REF!</v>
      </c>
      <c r="Q163" s="47">
        <f t="shared" si="23"/>
        <v>951351.57</v>
      </c>
      <c r="R163" s="47">
        <f t="shared" si="13"/>
        <v>951352</v>
      </c>
      <c r="S163" s="47">
        <f t="shared" si="14"/>
        <v>951352</v>
      </c>
      <c r="T163" s="47">
        <f t="shared" si="15"/>
        <v>951352</v>
      </c>
      <c r="U163" s="48"/>
      <c r="V163" s="21"/>
      <c r="W163" s="21"/>
      <c r="X163" s="21"/>
      <c r="Y163" s="21"/>
      <c r="Z163" s="21"/>
      <c r="AA163" s="21"/>
    </row>
    <row r="164" ht="15.75" customHeight="1">
      <c r="A164" s="20" t="s">
        <v>99</v>
      </c>
      <c r="B164" s="20" t="str">
        <f t="shared" si="4"/>
        <v>05</v>
      </c>
      <c r="C164" s="21" t="s">
        <v>16</v>
      </c>
      <c r="D164" s="20" t="s">
        <v>100</v>
      </c>
      <c r="E164" s="20" t="s">
        <v>40</v>
      </c>
      <c r="F164" s="20" t="s">
        <v>41</v>
      </c>
      <c r="G164" s="23">
        <v>31212.12</v>
      </c>
      <c r="H164" s="24">
        <v>2616.3</v>
      </c>
      <c r="I164" s="21"/>
      <c r="J164" s="47" t="str">
        <f t="shared" si="5"/>
        <v>#REF!</v>
      </c>
      <c r="K164" s="47" t="str">
        <f t="shared" si="6"/>
        <v>#REF!</v>
      </c>
      <c r="L164" s="47" t="str">
        <f t="shared" si="7"/>
        <v>#REF!</v>
      </c>
      <c r="M164" s="21"/>
      <c r="N164" s="47">
        <f t="shared" si="9"/>
        <v>0</v>
      </c>
      <c r="O164" s="47" t="str">
        <f t="shared" si="10"/>
        <v>#REF!</v>
      </c>
      <c r="P164" s="47" t="str">
        <f t="shared" si="11"/>
        <v>#REF!</v>
      </c>
      <c r="Q164" s="47">
        <f t="shared" si="23"/>
        <v>31212.12</v>
      </c>
      <c r="R164" s="47">
        <f t="shared" si="13"/>
        <v>31212</v>
      </c>
      <c r="S164" s="47">
        <f t="shared" si="14"/>
        <v>31212</v>
      </c>
      <c r="T164" s="47">
        <f t="shared" si="15"/>
        <v>31212</v>
      </c>
      <c r="U164" s="48"/>
      <c r="V164" s="21"/>
      <c r="W164" s="21"/>
      <c r="X164" s="21"/>
      <c r="Y164" s="21"/>
      <c r="Z164" s="21"/>
      <c r="AA164" s="21"/>
    </row>
    <row r="165" ht="15.75" customHeight="1">
      <c r="A165" s="20" t="s">
        <v>101</v>
      </c>
      <c r="B165" s="20" t="str">
        <f t="shared" si="4"/>
        <v>05</v>
      </c>
      <c r="C165" s="21" t="s">
        <v>16</v>
      </c>
      <c r="D165" s="20" t="s">
        <v>102</v>
      </c>
      <c r="E165" s="20" t="s">
        <v>18</v>
      </c>
      <c r="F165" s="20" t="s">
        <v>19</v>
      </c>
      <c r="G165" s="23">
        <v>1.4432037612E8</v>
      </c>
      <c r="H165" s="24">
        <v>3.976372713E7</v>
      </c>
      <c r="I165" s="47">
        <v>0.9318085114481112</v>
      </c>
      <c r="J165" s="47" t="str">
        <f t="shared" si="5"/>
        <v>#REF!</v>
      </c>
      <c r="K165" s="47" t="str">
        <f t="shared" si="6"/>
        <v>#REF!</v>
      </c>
      <c r="L165" s="47" t="str">
        <f t="shared" si="7"/>
        <v>#REF!</v>
      </c>
      <c r="M165" s="47" t="str">
        <f t="shared" ref="M165:M174" si="24">+I165*L165</f>
        <v>#REF!</v>
      </c>
      <c r="N165" s="47" t="str">
        <f t="shared" si="9"/>
        <v>#REF!</v>
      </c>
      <c r="O165" s="47" t="str">
        <f t="shared" si="10"/>
        <v>#REF!</v>
      </c>
      <c r="P165" s="47" t="str">
        <f t="shared" si="11"/>
        <v>#REF!</v>
      </c>
      <c r="Q165" s="47" t="str">
        <f t="shared" si="23"/>
        <v>#REF!</v>
      </c>
      <c r="R165" s="47" t="str">
        <f t="shared" si="13"/>
        <v>#REF!</v>
      </c>
      <c r="S165" s="47" t="str">
        <f t="shared" si="14"/>
        <v>#REF!</v>
      </c>
      <c r="T165" s="47" t="str">
        <f t="shared" si="15"/>
        <v>#REF!</v>
      </c>
      <c r="U165" s="48"/>
      <c r="V165" s="21"/>
      <c r="W165" s="21"/>
      <c r="X165" s="21"/>
      <c r="Y165" s="21"/>
      <c r="Z165" s="21"/>
      <c r="AA165" s="21"/>
    </row>
    <row r="166" ht="15.75" customHeight="1">
      <c r="A166" s="20" t="s">
        <v>101</v>
      </c>
      <c r="B166" s="20" t="str">
        <f t="shared" si="4"/>
        <v>05</v>
      </c>
      <c r="C166" s="21" t="s">
        <v>16</v>
      </c>
      <c r="D166" s="20" t="s">
        <v>102</v>
      </c>
      <c r="E166" s="20" t="s">
        <v>44</v>
      </c>
      <c r="F166" s="20" t="s">
        <v>45</v>
      </c>
      <c r="G166" s="23">
        <v>791996.78</v>
      </c>
      <c r="H166" s="24">
        <v>218214.12</v>
      </c>
      <c r="I166" s="47">
        <v>0.005113549177767325</v>
      </c>
      <c r="J166" s="47" t="str">
        <f t="shared" si="5"/>
        <v>#REF!</v>
      </c>
      <c r="K166" s="47" t="str">
        <f t="shared" si="6"/>
        <v>#REF!</v>
      </c>
      <c r="L166" s="47" t="str">
        <f t="shared" si="7"/>
        <v>#REF!</v>
      </c>
      <c r="M166" s="47" t="str">
        <f t="shared" si="24"/>
        <v>#REF!</v>
      </c>
      <c r="N166" s="47" t="str">
        <f t="shared" si="9"/>
        <v>#REF!</v>
      </c>
      <c r="O166" s="47" t="str">
        <f t="shared" si="10"/>
        <v>#REF!</v>
      </c>
      <c r="P166" s="47" t="str">
        <f t="shared" si="11"/>
        <v>#REF!</v>
      </c>
      <c r="Q166" s="47" t="str">
        <f t="shared" si="23"/>
        <v>#REF!</v>
      </c>
      <c r="R166" s="47" t="str">
        <f t="shared" si="13"/>
        <v>#REF!</v>
      </c>
      <c r="S166" s="47" t="str">
        <f t="shared" si="14"/>
        <v>#REF!</v>
      </c>
      <c r="T166" s="47" t="str">
        <f t="shared" si="15"/>
        <v>#REF!</v>
      </c>
      <c r="U166" s="48"/>
      <c r="V166" s="21"/>
      <c r="W166" s="21"/>
      <c r="X166" s="21"/>
      <c r="Y166" s="21"/>
      <c r="Z166" s="21"/>
      <c r="AA166" s="21"/>
    </row>
    <row r="167" ht="15.75" customHeight="1">
      <c r="A167" s="20" t="s">
        <v>101</v>
      </c>
      <c r="B167" s="20" t="str">
        <f t="shared" si="4"/>
        <v>05</v>
      </c>
      <c r="C167" s="21" t="s">
        <v>16</v>
      </c>
      <c r="D167" s="20" t="s">
        <v>102</v>
      </c>
      <c r="E167" s="20" t="s">
        <v>20</v>
      </c>
      <c r="F167" s="20" t="s">
        <v>21</v>
      </c>
      <c r="G167" s="23">
        <v>442326.5</v>
      </c>
      <c r="H167" s="24">
        <v>121871.57</v>
      </c>
      <c r="I167" s="47">
        <v>0.002855893316106284</v>
      </c>
      <c r="J167" s="47" t="str">
        <f t="shared" si="5"/>
        <v>#REF!</v>
      </c>
      <c r="K167" s="47" t="str">
        <f t="shared" si="6"/>
        <v>#REF!</v>
      </c>
      <c r="L167" s="47" t="str">
        <f t="shared" si="7"/>
        <v>#REF!</v>
      </c>
      <c r="M167" s="47" t="str">
        <f t="shared" si="24"/>
        <v>#REF!</v>
      </c>
      <c r="N167" s="47">
        <f t="shared" si="9"/>
        <v>6821.5</v>
      </c>
      <c r="O167" s="47" t="str">
        <f t="shared" si="10"/>
        <v>#REF!</v>
      </c>
      <c r="P167" s="47" t="str">
        <f t="shared" si="11"/>
        <v>#REF!</v>
      </c>
      <c r="Q167" s="47">
        <v>435505.3186800296</v>
      </c>
      <c r="R167" s="47">
        <f t="shared" si="13"/>
        <v>435505</v>
      </c>
      <c r="S167" s="47">
        <f t="shared" si="14"/>
        <v>442326.5</v>
      </c>
      <c r="T167" s="47">
        <f t="shared" si="15"/>
        <v>435505</v>
      </c>
      <c r="U167" s="48"/>
      <c r="V167" s="21"/>
      <c r="W167" s="21"/>
      <c r="X167" s="21"/>
      <c r="Y167" s="21"/>
      <c r="Z167" s="21"/>
      <c r="AA167" s="21"/>
    </row>
    <row r="168" ht="15.75" customHeight="1">
      <c r="A168" s="20" t="s">
        <v>101</v>
      </c>
      <c r="B168" s="20" t="str">
        <f t="shared" si="4"/>
        <v>05</v>
      </c>
      <c r="C168" s="21" t="s">
        <v>16</v>
      </c>
      <c r="D168" s="20" t="s">
        <v>102</v>
      </c>
      <c r="E168" s="20" t="s">
        <v>22</v>
      </c>
      <c r="F168" s="20" t="s">
        <v>23</v>
      </c>
      <c r="G168" s="23">
        <v>1360310.57</v>
      </c>
      <c r="H168" s="24">
        <v>374798.21</v>
      </c>
      <c r="I168" s="47">
        <v>0.008782882926281217</v>
      </c>
      <c r="J168" s="47" t="str">
        <f t="shared" si="5"/>
        <v>#REF!</v>
      </c>
      <c r="K168" s="47" t="str">
        <f t="shared" si="6"/>
        <v>#REF!</v>
      </c>
      <c r="L168" s="47" t="str">
        <f t="shared" si="7"/>
        <v>#REF!</v>
      </c>
      <c r="M168" s="47" t="str">
        <f t="shared" si="24"/>
        <v>#REF!</v>
      </c>
      <c r="N168" s="47" t="str">
        <f t="shared" si="9"/>
        <v>#REF!</v>
      </c>
      <c r="O168" s="47" t="str">
        <f t="shared" si="10"/>
        <v>#REF!</v>
      </c>
      <c r="P168" s="47" t="str">
        <f t="shared" si="11"/>
        <v>#REF!</v>
      </c>
      <c r="Q168" s="47" t="str">
        <f t="shared" ref="Q168:Q171" si="25">+G168-M168</f>
        <v>#REF!</v>
      </c>
      <c r="R168" s="47" t="str">
        <f t="shared" si="13"/>
        <v>#REF!</v>
      </c>
      <c r="S168" s="47" t="str">
        <f t="shared" si="14"/>
        <v>#REF!</v>
      </c>
      <c r="T168" s="47" t="str">
        <f t="shared" si="15"/>
        <v>#REF!</v>
      </c>
      <c r="U168" s="48"/>
      <c r="V168" s="21"/>
      <c r="W168" s="21"/>
      <c r="X168" s="21"/>
      <c r="Y168" s="21"/>
      <c r="Z168" s="21"/>
      <c r="AA168" s="21"/>
    </row>
    <row r="169" ht="15.75" customHeight="1">
      <c r="A169" s="20" t="s">
        <v>101</v>
      </c>
      <c r="B169" s="20" t="str">
        <f t="shared" si="4"/>
        <v>05</v>
      </c>
      <c r="C169" s="21" t="s">
        <v>16</v>
      </c>
      <c r="D169" s="20" t="s">
        <v>102</v>
      </c>
      <c r="E169" s="20" t="s">
        <v>28</v>
      </c>
      <c r="F169" s="20" t="s">
        <v>29</v>
      </c>
      <c r="G169" s="23">
        <v>4370149.43</v>
      </c>
      <c r="H169" s="24">
        <v>1204081.04</v>
      </c>
      <c r="I169" s="47">
        <v>0.028215991010085727</v>
      </c>
      <c r="J169" s="47" t="str">
        <f t="shared" si="5"/>
        <v>#REF!</v>
      </c>
      <c r="K169" s="47" t="str">
        <f t="shared" si="6"/>
        <v>#REF!</v>
      </c>
      <c r="L169" s="47" t="str">
        <f t="shared" si="7"/>
        <v>#REF!</v>
      </c>
      <c r="M169" s="47" t="str">
        <f t="shared" si="24"/>
        <v>#REF!</v>
      </c>
      <c r="N169" s="47" t="str">
        <f t="shared" si="9"/>
        <v>#REF!</v>
      </c>
      <c r="O169" s="47" t="str">
        <f t="shared" si="10"/>
        <v>#REF!</v>
      </c>
      <c r="P169" s="47" t="str">
        <f t="shared" si="11"/>
        <v>#REF!</v>
      </c>
      <c r="Q169" s="47" t="str">
        <f t="shared" si="25"/>
        <v>#REF!</v>
      </c>
      <c r="R169" s="47" t="str">
        <f t="shared" si="13"/>
        <v>#REF!</v>
      </c>
      <c r="S169" s="47" t="str">
        <f t="shared" si="14"/>
        <v>#REF!</v>
      </c>
      <c r="T169" s="47" t="str">
        <f t="shared" si="15"/>
        <v>#REF!</v>
      </c>
      <c r="U169" s="48"/>
      <c r="V169" s="21"/>
      <c r="W169" s="21"/>
      <c r="X169" s="21"/>
      <c r="Y169" s="21"/>
      <c r="Z169" s="21"/>
      <c r="AA169" s="21"/>
    </row>
    <row r="170" ht="15.75" customHeight="1">
      <c r="A170" s="20" t="s">
        <v>101</v>
      </c>
      <c r="B170" s="20" t="str">
        <f t="shared" si="4"/>
        <v>05</v>
      </c>
      <c r="C170" s="21" t="s">
        <v>16</v>
      </c>
      <c r="D170" s="20" t="s">
        <v>102</v>
      </c>
      <c r="E170" s="20" t="s">
        <v>30</v>
      </c>
      <c r="F170" s="20" t="s">
        <v>31</v>
      </c>
      <c r="G170" s="23">
        <v>1987532.11</v>
      </c>
      <c r="H170" s="24">
        <v>547612.79</v>
      </c>
      <c r="I170" s="47">
        <v>0.012832556196600519</v>
      </c>
      <c r="J170" s="47" t="str">
        <f t="shared" si="5"/>
        <v>#REF!</v>
      </c>
      <c r="K170" s="47" t="str">
        <f t="shared" si="6"/>
        <v>#REF!</v>
      </c>
      <c r="L170" s="47" t="str">
        <f t="shared" si="7"/>
        <v>#REF!</v>
      </c>
      <c r="M170" s="47" t="str">
        <f t="shared" si="24"/>
        <v>#REF!</v>
      </c>
      <c r="N170" s="47" t="str">
        <f t="shared" si="9"/>
        <v>#REF!</v>
      </c>
      <c r="O170" s="47" t="str">
        <f t="shared" si="10"/>
        <v>#REF!</v>
      </c>
      <c r="P170" s="47" t="str">
        <f t="shared" si="11"/>
        <v>#REF!</v>
      </c>
      <c r="Q170" s="47" t="str">
        <f t="shared" si="25"/>
        <v>#REF!</v>
      </c>
      <c r="R170" s="47" t="str">
        <f t="shared" si="13"/>
        <v>#REF!</v>
      </c>
      <c r="S170" s="47" t="str">
        <f t="shared" si="14"/>
        <v>#REF!</v>
      </c>
      <c r="T170" s="47" t="str">
        <f t="shared" si="15"/>
        <v>#REF!</v>
      </c>
      <c r="U170" s="48"/>
      <c r="V170" s="21"/>
      <c r="W170" s="21"/>
      <c r="X170" s="21"/>
      <c r="Y170" s="21"/>
      <c r="Z170" s="21"/>
      <c r="AA170" s="21"/>
    </row>
    <row r="171" ht="15.75" customHeight="1">
      <c r="A171" s="20" t="s">
        <v>101</v>
      </c>
      <c r="B171" s="20" t="str">
        <f t="shared" si="4"/>
        <v>05</v>
      </c>
      <c r="C171" s="21" t="s">
        <v>16</v>
      </c>
      <c r="D171" s="20" t="s">
        <v>102</v>
      </c>
      <c r="E171" s="20" t="s">
        <v>32</v>
      </c>
      <c r="F171" s="20" t="s">
        <v>33</v>
      </c>
      <c r="G171" s="23">
        <v>307853.45</v>
      </c>
      <c r="H171" s="24">
        <v>84821.01</v>
      </c>
      <c r="I171" s="47">
        <v>0.0019876643388882648</v>
      </c>
      <c r="J171" s="47" t="str">
        <f t="shared" si="5"/>
        <v>#REF!</v>
      </c>
      <c r="K171" s="47" t="str">
        <f t="shared" si="6"/>
        <v>#REF!</v>
      </c>
      <c r="L171" s="47" t="str">
        <f t="shared" si="7"/>
        <v>#REF!</v>
      </c>
      <c r="M171" s="47" t="str">
        <f t="shared" si="24"/>
        <v>#REF!</v>
      </c>
      <c r="N171" s="47" t="str">
        <f t="shared" si="9"/>
        <v>#REF!</v>
      </c>
      <c r="O171" s="47" t="str">
        <f t="shared" si="10"/>
        <v>#REF!</v>
      </c>
      <c r="P171" s="47" t="str">
        <f t="shared" si="11"/>
        <v>#REF!</v>
      </c>
      <c r="Q171" s="47" t="str">
        <f t="shared" si="25"/>
        <v>#REF!</v>
      </c>
      <c r="R171" s="47" t="str">
        <f t="shared" si="13"/>
        <v>#REF!</v>
      </c>
      <c r="S171" s="47" t="str">
        <f t="shared" si="14"/>
        <v>#REF!</v>
      </c>
      <c r="T171" s="47" t="str">
        <f t="shared" si="15"/>
        <v>#REF!</v>
      </c>
      <c r="U171" s="48"/>
      <c r="V171" s="21"/>
      <c r="W171" s="21"/>
      <c r="X171" s="21"/>
      <c r="Y171" s="21"/>
      <c r="Z171" s="21"/>
      <c r="AA171" s="21"/>
    </row>
    <row r="172" ht="15.75" customHeight="1">
      <c r="A172" s="20" t="s">
        <v>101</v>
      </c>
      <c r="B172" s="20" t="str">
        <f t="shared" si="4"/>
        <v>05</v>
      </c>
      <c r="C172" s="21" t="s">
        <v>16</v>
      </c>
      <c r="D172" s="20" t="s">
        <v>102</v>
      </c>
      <c r="E172" s="20" t="s">
        <v>36</v>
      </c>
      <c r="F172" s="20" t="s">
        <v>37</v>
      </c>
      <c r="G172" s="23">
        <v>89483.6</v>
      </c>
      <c r="H172" s="24">
        <v>24654.88</v>
      </c>
      <c r="I172" s="47">
        <v>5.777533454159502E-4</v>
      </c>
      <c r="J172" s="47" t="str">
        <f t="shared" si="5"/>
        <v>#REF!</v>
      </c>
      <c r="K172" s="47" t="str">
        <f t="shared" si="6"/>
        <v>#REF!</v>
      </c>
      <c r="L172" s="47" t="str">
        <f t="shared" si="7"/>
        <v>#REF!</v>
      </c>
      <c r="M172" s="47" t="str">
        <f t="shared" si="24"/>
        <v>#REF!</v>
      </c>
      <c r="N172" s="47">
        <f t="shared" si="9"/>
        <v>89483.6</v>
      </c>
      <c r="O172" s="47" t="str">
        <f t="shared" si="10"/>
        <v>#REF!</v>
      </c>
      <c r="P172" s="47" t="str">
        <f t="shared" si="11"/>
        <v>#REF!</v>
      </c>
      <c r="Q172" s="49">
        <v>0.0</v>
      </c>
      <c r="R172" s="47">
        <f t="shared" si="13"/>
        <v>0</v>
      </c>
      <c r="S172" s="47">
        <f t="shared" si="14"/>
        <v>89483.6</v>
      </c>
      <c r="T172" s="47">
        <f t="shared" si="15"/>
        <v>0</v>
      </c>
      <c r="U172" s="48"/>
      <c r="V172" s="21"/>
      <c r="W172" s="21"/>
      <c r="X172" s="21"/>
      <c r="Y172" s="21"/>
      <c r="Z172" s="21"/>
      <c r="AA172" s="21"/>
    </row>
    <row r="173" ht="15.75" customHeight="1">
      <c r="A173" s="20" t="s">
        <v>101</v>
      </c>
      <c r="B173" s="20" t="str">
        <f t="shared" si="4"/>
        <v>05</v>
      </c>
      <c r="C173" s="21" t="s">
        <v>16</v>
      </c>
      <c r="D173" s="20" t="s">
        <v>102</v>
      </c>
      <c r="E173" s="20" t="s">
        <v>38</v>
      </c>
      <c r="F173" s="20" t="s">
        <v>39</v>
      </c>
      <c r="G173" s="23">
        <v>14531.11</v>
      </c>
      <c r="H173" s="24">
        <v>4003.67</v>
      </c>
      <c r="I173" s="47">
        <v>9.382051476591428E-5</v>
      </c>
      <c r="J173" s="47" t="str">
        <f t="shared" si="5"/>
        <v>#REF!</v>
      </c>
      <c r="K173" s="47" t="str">
        <f t="shared" si="6"/>
        <v>#REF!</v>
      </c>
      <c r="L173" s="47" t="str">
        <f t="shared" si="7"/>
        <v>#REF!</v>
      </c>
      <c r="M173" s="47" t="str">
        <f t="shared" si="24"/>
        <v>#REF!</v>
      </c>
      <c r="N173" s="47">
        <f t="shared" si="9"/>
        <v>14531.11</v>
      </c>
      <c r="O173" s="47" t="str">
        <f t="shared" si="10"/>
        <v>#REF!</v>
      </c>
      <c r="P173" s="47" t="str">
        <f t="shared" si="11"/>
        <v>#REF!</v>
      </c>
      <c r="Q173" s="49">
        <v>0.0</v>
      </c>
      <c r="R173" s="47">
        <f t="shared" si="13"/>
        <v>0</v>
      </c>
      <c r="S173" s="47">
        <f t="shared" si="14"/>
        <v>14531.11</v>
      </c>
      <c r="T173" s="47">
        <f t="shared" si="15"/>
        <v>0</v>
      </c>
      <c r="U173" s="48"/>
      <c r="V173" s="21"/>
      <c r="W173" s="21"/>
      <c r="X173" s="21"/>
      <c r="Y173" s="21"/>
      <c r="Z173" s="21"/>
      <c r="AA173" s="21"/>
    </row>
    <row r="174" ht="15.75" customHeight="1">
      <c r="A174" s="20" t="s">
        <v>101</v>
      </c>
      <c r="B174" s="20" t="str">
        <f t="shared" si="4"/>
        <v>05</v>
      </c>
      <c r="C174" s="21" t="s">
        <v>16</v>
      </c>
      <c r="D174" s="20" t="s">
        <v>102</v>
      </c>
      <c r="E174" s="20" t="s">
        <v>40</v>
      </c>
      <c r="F174" s="20" t="s">
        <v>41</v>
      </c>
      <c r="G174" s="23">
        <v>1197451.33</v>
      </c>
      <c r="H174" s="24">
        <v>329926.58</v>
      </c>
      <c r="I174" s="47">
        <v>0.007731377725977485</v>
      </c>
      <c r="J174" s="47" t="str">
        <f t="shared" si="5"/>
        <v>#REF!</v>
      </c>
      <c r="K174" s="47" t="str">
        <f t="shared" si="6"/>
        <v>#REF!</v>
      </c>
      <c r="L174" s="47" t="str">
        <f t="shared" si="7"/>
        <v>#REF!</v>
      </c>
      <c r="M174" s="47" t="str">
        <f t="shared" si="24"/>
        <v>#REF!</v>
      </c>
      <c r="N174" s="47" t="str">
        <f t="shared" si="9"/>
        <v>#REF!</v>
      </c>
      <c r="O174" s="47" t="str">
        <f t="shared" si="10"/>
        <v>#REF!</v>
      </c>
      <c r="P174" s="47" t="str">
        <f t="shared" si="11"/>
        <v>#REF!</v>
      </c>
      <c r="Q174" s="47" t="str">
        <f t="shared" ref="Q174:Q250" si="26">+G174-M174</f>
        <v>#REF!</v>
      </c>
      <c r="R174" s="47" t="str">
        <f t="shared" si="13"/>
        <v>#REF!</v>
      </c>
      <c r="S174" s="47" t="str">
        <f t="shared" si="14"/>
        <v>#REF!</v>
      </c>
      <c r="T174" s="47" t="str">
        <f t="shared" si="15"/>
        <v>#REF!</v>
      </c>
      <c r="U174" s="48"/>
      <c r="V174" s="21"/>
      <c r="W174" s="21"/>
      <c r="X174" s="21"/>
      <c r="Y174" s="21"/>
      <c r="Z174" s="21"/>
      <c r="AA174" s="21"/>
    </row>
    <row r="175" ht="15.75" customHeight="1">
      <c r="A175" s="20" t="s">
        <v>103</v>
      </c>
      <c r="B175" s="20" t="str">
        <f t="shared" si="4"/>
        <v>05</v>
      </c>
      <c r="C175" s="21" t="s">
        <v>16</v>
      </c>
      <c r="D175" s="20" t="s">
        <v>104</v>
      </c>
      <c r="E175" s="20" t="s">
        <v>18</v>
      </c>
      <c r="F175" s="20" t="s">
        <v>19</v>
      </c>
      <c r="G175" s="23">
        <v>1.200843647E7</v>
      </c>
      <c r="H175" s="24">
        <v>926517.25</v>
      </c>
      <c r="I175" s="21"/>
      <c r="J175" s="47" t="str">
        <f t="shared" si="5"/>
        <v>#REF!</v>
      </c>
      <c r="K175" s="47" t="str">
        <f t="shared" si="6"/>
        <v>#REF!</v>
      </c>
      <c r="L175" s="47" t="str">
        <f t="shared" si="7"/>
        <v>#REF!</v>
      </c>
      <c r="M175" s="21"/>
      <c r="N175" s="47">
        <f t="shared" si="9"/>
        <v>0</v>
      </c>
      <c r="O175" s="47" t="str">
        <f t="shared" si="10"/>
        <v>#REF!</v>
      </c>
      <c r="P175" s="47" t="str">
        <f t="shared" si="11"/>
        <v>#REF!</v>
      </c>
      <c r="Q175" s="47">
        <f t="shared" si="26"/>
        <v>12008436.47</v>
      </c>
      <c r="R175" s="47">
        <f t="shared" si="13"/>
        <v>12008436</v>
      </c>
      <c r="S175" s="47">
        <f t="shared" si="14"/>
        <v>12008436</v>
      </c>
      <c r="T175" s="47">
        <f t="shared" si="15"/>
        <v>12008436</v>
      </c>
      <c r="U175" s="48"/>
      <c r="V175" s="21"/>
      <c r="W175" s="21"/>
      <c r="X175" s="21"/>
      <c r="Y175" s="21"/>
      <c r="Z175" s="21"/>
      <c r="AA175" s="21"/>
    </row>
    <row r="176" ht="15.75" customHeight="1">
      <c r="A176" s="20" t="s">
        <v>103</v>
      </c>
      <c r="B176" s="20" t="str">
        <f t="shared" si="4"/>
        <v>05</v>
      </c>
      <c r="C176" s="21" t="s">
        <v>16</v>
      </c>
      <c r="D176" s="20" t="s">
        <v>104</v>
      </c>
      <c r="E176" s="20" t="s">
        <v>44</v>
      </c>
      <c r="F176" s="20" t="s">
        <v>45</v>
      </c>
      <c r="G176" s="23">
        <v>8189026.84</v>
      </c>
      <c r="H176" s="24">
        <v>631828.69</v>
      </c>
      <c r="I176" s="21"/>
      <c r="J176" s="47" t="str">
        <f t="shared" si="5"/>
        <v>#REF!</v>
      </c>
      <c r="K176" s="47" t="str">
        <f t="shared" si="6"/>
        <v>#REF!</v>
      </c>
      <c r="L176" s="47" t="str">
        <f t="shared" si="7"/>
        <v>#REF!</v>
      </c>
      <c r="M176" s="21"/>
      <c r="N176" s="47">
        <f t="shared" si="9"/>
        <v>0</v>
      </c>
      <c r="O176" s="47" t="str">
        <f t="shared" si="10"/>
        <v>#REF!</v>
      </c>
      <c r="P176" s="47" t="str">
        <f t="shared" si="11"/>
        <v>#REF!</v>
      </c>
      <c r="Q176" s="47">
        <f t="shared" si="26"/>
        <v>8189026.84</v>
      </c>
      <c r="R176" s="47">
        <f t="shared" si="13"/>
        <v>8189027</v>
      </c>
      <c r="S176" s="47">
        <f t="shared" si="14"/>
        <v>8189027</v>
      </c>
      <c r="T176" s="47">
        <f t="shared" si="15"/>
        <v>8189027</v>
      </c>
      <c r="U176" s="48"/>
      <c r="V176" s="21"/>
      <c r="W176" s="21"/>
      <c r="X176" s="21"/>
      <c r="Y176" s="21"/>
      <c r="Z176" s="21"/>
      <c r="AA176" s="21"/>
    </row>
    <row r="177" ht="15.75" customHeight="1">
      <c r="A177" s="20" t="s">
        <v>103</v>
      </c>
      <c r="B177" s="20" t="str">
        <f t="shared" si="4"/>
        <v>05</v>
      </c>
      <c r="C177" s="21" t="s">
        <v>16</v>
      </c>
      <c r="D177" s="20" t="s">
        <v>104</v>
      </c>
      <c r="E177" s="20" t="s">
        <v>30</v>
      </c>
      <c r="F177" s="20" t="s">
        <v>31</v>
      </c>
      <c r="G177" s="23">
        <v>42350.56</v>
      </c>
      <c r="H177" s="24">
        <v>3267.58</v>
      </c>
      <c r="I177" s="21"/>
      <c r="J177" s="47" t="str">
        <f t="shared" si="5"/>
        <v>#REF!</v>
      </c>
      <c r="K177" s="47" t="str">
        <f t="shared" si="6"/>
        <v>#REF!</v>
      </c>
      <c r="L177" s="47" t="str">
        <f t="shared" si="7"/>
        <v>#REF!</v>
      </c>
      <c r="M177" s="21"/>
      <c r="N177" s="47">
        <f t="shared" si="9"/>
        <v>0</v>
      </c>
      <c r="O177" s="47" t="str">
        <f t="shared" si="10"/>
        <v>#REF!</v>
      </c>
      <c r="P177" s="47" t="str">
        <f t="shared" si="11"/>
        <v>#REF!</v>
      </c>
      <c r="Q177" s="47">
        <f t="shared" si="26"/>
        <v>42350.56</v>
      </c>
      <c r="R177" s="47">
        <f t="shared" si="13"/>
        <v>42351</v>
      </c>
      <c r="S177" s="47">
        <f t="shared" si="14"/>
        <v>42351</v>
      </c>
      <c r="T177" s="47">
        <f t="shared" si="15"/>
        <v>42351</v>
      </c>
      <c r="U177" s="48"/>
      <c r="V177" s="21"/>
      <c r="W177" s="21"/>
      <c r="X177" s="21"/>
      <c r="Y177" s="21"/>
      <c r="Z177" s="21"/>
      <c r="AA177" s="21"/>
    </row>
    <row r="178" ht="15.75" customHeight="1">
      <c r="A178" s="20" t="s">
        <v>103</v>
      </c>
      <c r="B178" s="20" t="str">
        <f t="shared" si="4"/>
        <v>05</v>
      </c>
      <c r="C178" s="21" t="s">
        <v>16</v>
      </c>
      <c r="D178" s="20" t="s">
        <v>104</v>
      </c>
      <c r="E178" s="20" t="s">
        <v>32</v>
      </c>
      <c r="F178" s="20" t="s">
        <v>33</v>
      </c>
      <c r="G178" s="23">
        <v>42709.77</v>
      </c>
      <c r="H178" s="24">
        <v>3295.3</v>
      </c>
      <c r="I178" s="21"/>
      <c r="J178" s="47" t="str">
        <f t="shared" si="5"/>
        <v>#REF!</v>
      </c>
      <c r="K178" s="47" t="str">
        <f t="shared" si="6"/>
        <v>#REF!</v>
      </c>
      <c r="L178" s="47" t="str">
        <f t="shared" si="7"/>
        <v>#REF!</v>
      </c>
      <c r="M178" s="21"/>
      <c r="N178" s="47">
        <f t="shared" si="9"/>
        <v>0</v>
      </c>
      <c r="O178" s="47" t="str">
        <f t="shared" si="10"/>
        <v>#REF!</v>
      </c>
      <c r="P178" s="47" t="str">
        <f t="shared" si="11"/>
        <v>#REF!</v>
      </c>
      <c r="Q178" s="47">
        <f t="shared" si="26"/>
        <v>42709.77</v>
      </c>
      <c r="R178" s="47">
        <f t="shared" si="13"/>
        <v>42710</v>
      </c>
      <c r="S178" s="47">
        <f t="shared" si="14"/>
        <v>42710</v>
      </c>
      <c r="T178" s="47">
        <f t="shared" si="15"/>
        <v>42710</v>
      </c>
      <c r="U178" s="48"/>
      <c r="V178" s="21"/>
      <c r="W178" s="21"/>
      <c r="X178" s="21"/>
      <c r="Y178" s="21"/>
      <c r="Z178" s="21"/>
      <c r="AA178" s="21"/>
    </row>
    <row r="179" ht="15.75" customHeight="1">
      <c r="A179" s="20" t="s">
        <v>103</v>
      </c>
      <c r="B179" s="20" t="str">
        <f t="shared" si="4"/>
        <v>05</v>
      </c>
      <c r="C179" s="21" t="s">
        <v>16</v>
      </c>
      <c r="D179" s="20" t="s">
        <v>104</v>
      </c>
      <c r="E179" s="20" t="s">
        <v>40</v>
      </c>
      <c r="F179" s="20" t="s">
        <v>41</v>
      </c>
      <c r="G179" s="23">
        <v>26857.14</v>
      </c>
      <c r="H179" s="24">
        <v>2072.18</v>
      </c>
      <c r="I179" s="21"/>
      <c r="J179" s="47" t="str">
        <f t="shared" si="5"/>
        <v>#REF!</v>
      </c>
      <c r="K179" s="47" t="str">
        <f t="shared" si="6"/>
        <v>#REF!</v>
      </c>
      <c r="L179" s="47" t="str">
        <f t="shared" si="7"/>
        <v>#REF!</v>
      </c>
      <c r="M179" s="21"/>
      <c r="N179" s="47">
        <f t="shared" si="9"/>
        <v>0</v>
      </c>
      <c r="O179" s="47" t="str">
        <f t="shared" si="10"/>
        <v>#REF!</v>
      </c>
      <c r="P179" s="47" t="str">
        <f t="shared" si="11"/>
        <v>#REF!</v>
      </c>
      <c r="Q179" s="47">
        <f t="shared" si="26"/>
        <v>26857.14</v>
      </c>
      <c r="R179" s="47">
        <f t="shared" si="13"/>
        <v>26857</v>
      </c>
      <c r="S179" s="47">
        <f t="shared" si="14"/>
        <v>26857</v>
      </c>
      <c r="T179" s="47">
        <f t="shared" si="15"/>
        <v>26857</v>
      </c>
      <c r="U179" s="48"/>
      <c r="V179" s="21"/>
      <c r="W179" s="21"/>
      <c r="X179" s="21"/>
      <c r="Y179" s="21"/>
      <c r="Z179" s="21"/>
      <c r="AA179" s="21"/>
    </row>
    <row r="180" ht="15.75" customHeight="1">
      <c r="A180" s="20" t="s">
        <v>105</v>
      </c>
      <c r="B180" s="20" t="str">
        <f t="shared" si="4"/>
        <v>05</v>
      </c>
      <c r="C180" s="21" t="s">
        <v>16</v>
      </c>
      <c r="D180" s="20" t="s">
        <v>106</v>
      </c>
      <c r="E180" s="20" t="s">
        <v>18</v>
      </c>
      <c r="F180" s="20" t="s">
        <v>19</v>
      </c>
      <c r="G180" s="23">
        <v>2.607908932E7</v>
      </c>
      <c r="H180" s="24">
        <v>3739403.84</v>
      </c>
      <c r="I180" s="21"/>
      <c r="J180" s="47" t="str">
        <f t="shared" si="5"/>
        <v>#REF!</v>
      </c>
      <c r="K180" s="47" t="str">
        <f t="shared" si="6"/>
        <v>#REF!</v>
      </c>
      <c r="L180" s="47" t="str">
        <f t="shared" si="7"/>
        <v>#REF!</v>
      </c>
      <c r="M180" s="21"/>
      <c r="N180" s="47">
        <f t="shared" si="9"/>
        <v>0</v>
      </c>
      <c r="O180" s="47" t="str">
        <f t="shared" si="10"/>
        <v>#REF!</v>
      </c>
      <c r="P180" s="47" t="str">
        <f t="shared" si="11"/>
        <v>#REF!</v>
      </c>
      <c r="Q180" s="47">
        <f t="shared" si="26"/>
        <v>26079089.32</v>
      </c>
      <c r="R180" s="47">
        <f t="shared" si="13"/>
        <v>26079089</v>
      </c>
      <c r="S180" s="47">
        <f t="shared" si="14"/>
        <v>26079089</v>
      </c>
      <c r="T180" s="47">
        <f t="shared" si="15"/>
        <v>26079089</v>
      </c>
      <c r="U180" s="48"/>
      <c r="V180" s="21"/>
      <c r="W180" s="21"/>
      <c r="X180" s="21"/>
      <c r="Y180" s="21"/>
      <c r="Z180" s="21"/>
      <c r="AA180" s="21"/>
    </row>
    <row r="181" ht="15.75" customHeight="1">
      <c r="A181" s="20" t="s">
        <v>105</v>
      </c>
      <c r="B181" s="20" t="str">
        <f t="shared" si="4"/>
        <v>05</v>
      </c>
      <c r="C181" s="21" t="s">
        <v>16</v>
      </c>
      <c r="D181" s="20" t="s">
        <v>106</v>
      </c>
      <c r="E181" s="20" t="s">
        <v>30</v>
      </c>
      <c r="F181" s="20" t="s">
        <v>31</v>
      </c>
      <c r="G181" s="23">
        <v>342186.48</v>
      </c>
      <c r="H181" s="24">
        <v>49065.11</v>
      </c>
      <c r="I181" s="21"/>
      <c r="J181" s="47" t="str">
        <f t="shared" si="5"/>
        <v>#REF!</v>
      </c>
      <c r="K181" s="47" t="str">
        <f t="shared" si="6"/>
        <v>#REF!</v>
      </c>
      <c r="L181" s="47" t="str">
        <f t="shared" si="7"/>
        <v>#REF!</v>
      </c>
      <c r="M181" s="21"/>
      <c r="N181" s="47">
        <f t="shared" si="9"/>
        <v>0</v>
      </c>
      <c r="O181" s="47" t="str">
        <f t="shared" si="10"/>
        <v>#REF!</v>
      </c>
      <c r="P181" s="47" t="str">
        <f t="shared" si="11"/>
        <v>#REF!</v>
      </c>
      <c r="Q181" s="47">
        <f t="shared" si="26"/>
        <v>342186.48</v>
      </c>
      <c r="R181" s="47">
        <f t="shared" si="13"/>
        <v>342186</v>
      </c>
      <c r="S181" s="47">
        <f t="shared" si="14"/>
        <v>342186</v>
      </c>
      <c r="T181" s="47">
        <f t="shared" si="15"/>
        <v>342186</v>
      </c>
      <c r="U181" s="48"/>
      <c r="V181" s="21"/>
      <c r="W181" s="21"/>
      <c r="X181" s="21"/>
      <c r="Y181" s="21"/>
      <c r="Z181" s="21"/>
      <c r="AA181" s="21"/>
    </row>
    <row r="182" ht="15.75" customHeight="1">
      <c r="A182" s="20" t="s">
        <v>105</v>
      </c>
      <c r="B182" s="20" t="str">
        <f t="shared" si="4"/>
        <v>05</v>
      </c>
      <c r="C182" s="21" t="s">
        <v>16</v>
      </c>
      <c r="D182" s="20" t="s">
        <v>106</v>
      </c>
      <c r="E182" s="20" t="s">
        <v>32</v>
      </c>
      <c r="F182" s="20" t="s">
        <v>33</v>
      </c>
      <c r="G182" s="23">
        <v>17618.92</v>
      </c>
      <c r="H182" s="24">
        <v>2526.32</v>
      </c>
      <c r="I182" s="21"/>
      <c r="J182" s="47" t="str">
        <f t="shared" si="5"/>
        <v>#REF!</v>
      </c>
      <c r="K182" s="47" t="str">
        <f t="shared" si="6"/>
        <v>#REF!</v>
      </c>
      <c r="L182" s="47" t="str">
        <f t="shared" si="7"/>
        <v>#REF!</v>
      </c>
      <c r="M182" s="21"/>
      <c r="N182" s="47">
        <f t="shared" si="9"/>
        <v>0</v>
      </c>
      <c r="O182" s="47" t="str">
        <f t="shared" si="10"/>
        <v>#REF!</v>
      </c>
      <c r="P182" s="47" t="str">
        <f t="shared" si="11"/>
        <v>#REF!</v>
      </c>
      <c r="Q182" s="47">
        <f t="shared" si="26"/>
        <v>17618.92</v>
      </c>
      <c r="R182" s="47">
        <f t="shared" si="13"/>
        <v>17619</v>
      </c>
      <c r="S182" s="47">
        <f t="shared" si="14"/>
        <v>17619</v>
      </c>
      <c r="T182" s="47">
        <f t="shared" si="15"/>
        <v>17619</v>
      </c>
      <c r="U182" s="48"/>
      <c r="V182" s="21"/>
      <c r="W182" s="21"/>
      <c r="X182" s="21"/>
      <c r="Y182" s="21"/>
      <c r="Z182" s="21"/>
      <c r="AA182" s="21"/>
    </row>
    <row r="183" ht="15.75" customHeight="1">
      <c r="A183" s="20" t="s">
        <v>105</v>
      </c>
      <c r="B183" s="20" t="str">
        <f t="shared" si="4"/>
        <v>05</v>
      </c>
      <c r="C183" s="21" t="s">
        <v>16</v>
      </c>
      <c r="D183" s="20" t="s">
        <v>106</v>
      </c>
      <c r="E183" s="20" t="s">
        <v>40</v>
      </c>
      <c r="F183" s="20" t="s">
        <v>41</v>
      </c>
      <c r="G183" s="23">
        <v>46062.28</v>
      </c>
      <c r="H183" s="24">
        <v>6604.73</v>
      </c>
      <c r="I183" s="21"/>
      <c r="J183" s="47" t="str">
        <f t="shared" si="5"/>
        <v>#REF!</v>
      </c>
      <c r="K183" s="47" t="str">
        <f t="shared" si="6"/>
        <v>#REF!</v>
      </c>
      <c r="L183" s="47" t="str">
        <f t="shared" si="7"/>
        <v>#REF!</v>
      </c>
      <c r="M183" s="21"/>
      <c r="N183" s="47">
        <f t="shared" si="9"/>
        <v>0</v>
      </c>
      <c r="O183" s="47" t="str">
        <f t="shared" si="10"/>
        <v>#REF!</v>
      </c>
      <c r="P183" s="47" t="str">
        <f t="shared" si="11"/>
        <v>#REF!</v>
      </c>
      <c r="Q183" s="47">
        <f t="shared" si="26"/>
        <v>46062.28</v>
      </c>
      <c r="R183" s="47">
        <f t="shared" si="13"/>
        <v>46062</v>
      </c>
      <c r="S183" s="47">
        <f t="shared" si="14"/>
        <v>46062</v>
      </c>
      <c r="T183" s="47">
        <f t="shared" si="15"/>
        <v>46062</v>
      </c>
      <c r="U183" s="48"/>
      <c r="V183" s="21"/>
      <c r="W183" s="21"/>
      <c r="X183" s="21"/>
      <c r="Y183" s="21"/>
      <c r="Z183" s="21"/>
      <c r="AA183" s="21"/>
    </row>
    <row r="184" ht="15.75" customHeight="1">
      <c r="A184" s="20" t="s">
        <v>107</v>
      </c>
      <c r="B184" s="20" t="str">
        <f t="shared" si="4"/>
        <v>05</v>
      </c>
      <c r="C184" s="21" t="s">
        <v>16</v>
      </c>
      <c r="D184" s="20" t="s">
        <v>108</v>
      </c>
      <c r="E184" s="20" t="s">
        <v>18</v>
      </c>
      <c r="F184" s="20" t="s">
        <v>19</v>
      </c>
      <c r="G184" s="23">
        <v>9180152.03</v>
      </c>
      <c r="H184" s="24">
        <v>2227268.61</v>
      </c>
      <c r="I184" s="21"/>
      <c r="J184" s="47" t="str">
        <f t="shared" si="5"/>
        <v>#REF!</v>
      </c>
      <c r="K184" s="47" t="str">
        <f t="shared" si="6"/>
        <v>#REF!</v>
      </c>
      <c r="L184" s="47" t="str">
        <f t="shared" si="7"/>
        <v>#REF!</v>
      </c>
      <c r="M184" s="21"/>
      <c r="N184" s="47">
        <f t="shared" si="9"/>
        <v>0</v>
      </c>
      <c r="O184" s="47" t="str">
        <f t="shared" si="10"/>
        <v>#REF!</v>
      </c>
      <c r="P184" s="47" t="str">
        <f t="shared" si="11"/>
        <v>#REF!</v>
      </c>
      <c r="Q184" s="47">
        <f t="shared" si="26"/>
        <v>9180152.03</v>
      </c>
      <c r="R184" s="47">
        <f t="shared" si="13"/>
        <v>9180152</v>
      </c>
      <c r="S184" s="47">
        <f t="shared" si="14"/>
        <v>9180152</v>
      </c>
      <c r="T184" s="47">
        <f t="shared" si="15"/>
        <v>9180152</v>
      </c>
      <c r="U184" s="48"/>
      <c r="V184" s="21"/>
      <c r="W184" s="21"/>
      <c r="X184" s="21"/>
      <c r="Y184" s="21"/>
      <c r="Z184" s="21"/>
      <c r="AA184" s="21"/>
    </row>
    <row r="185" ht="15.75" customHeight="1">
      <c r="A185" s="20" t="s">
        <v>107</v>
      </c>
      <c r="B185" s="20" t="str">
        <f t="shared" si="4"/>
        <v>05</v>
      </c>
      <c r="C185" s="21" t="s">
        <v>16</v>
      </c>
      <c r="D185" s="20" t="s">
        <v>108</v>
      </c>
      <c r="E185" s="20" t="s">
        <v>44</v>
      </c>
      <c r="F185" s="20" t="s">
        <v>45</v>
      </c>
      <c r="G185" s="23">
        <v>4970.32</v>
      </c>
      <c r="H185" s="24">
        <v>1205.89</v>
      </c>
      <c r="I185" s="21"/>
      <c r="J185" s="47" t="str">
        <f t="shared" si="5"/>
        <v>#REF!</v>
      </c>
      <c r="K185" s="47" t="str">
        <f t="shared" si="6"/>
        <v>#REF!</v>
      </c>
      <c r="L185" s="47" t="str">
        <f t="shared" si="7"/>
        <v>#REF!</v>
      </c>
      <c r="M185" s="21"/>
      <c r="N185" s="47">
        <f t="shared" si="9"/>
        <v>0</v>
      </c>
      <c r="O185" s="47" t="str">
        <f t="shared" si="10"/>
        <v>#REF!</v>
      </c>
      <c r="P185" s="47" t="str">
        <f t="shared" si="11"/>
        <v>#REF!</v>
      </c>
      <c r="Q185" s="47">
        <f t="shared" si="26"/>
        <v>4970.32</v>
      </c>
      <c r="R185" s="47">
        <f t="shared" si="13"/>
        <v>4970</v>
      </c>
      <c r="S185" s="47">
        <f t="shared" si="14"/>
        <v>4970</v>
      </c>
      <c r="T185" s="47">
        <f t="shared" si="15"/>
        <v>4970</v>
      </c>
      <c r="U185" s="48"/>
      <c r="V185" s="21"/>
      <c r="W185" s="21"/>
      <c r="X185" s="21"/>
      <c r="Y185" s="21"/>
      <c r="Z185" s="21"/>
      <c r="AA185" s="21"/>
    </row>
    <row r="186" ht="15.75" customHeight="1">
      <c r="A186" s="20" t="s">
        <v>107</v>
      </c>
      <c r="B186" s="20" t="str">
        <f t="shared" si="4"/>
        <v>05</v>
      </c>
      <c r="C186" s="21" t="s">
        <v>16</v>
      </c>
      <c r="D186" s="20" t="s">
        <v>108</v>
      </c>
      <c r="E186" s="20" t="s">
        <v>30</v>
      </c>
      <c r="F186" s="20" t="s">
        <v>31</v>
      </c>
      <c r="G186" s="23">
        <v>170356.53</v>
      </c>
      <c r="H186" s="24">
        <v>41331.53</v>
      </c>
      <c r="I186" s="21"/>
      <c r="J186" s="47" t="str">
        <f t="shared" si="5"/>
        <v>#REF!</v>
      </c>
      <c r="K186" s="47" t="str">
        <f t="shared" si="6"/>
        <v>#REF!</v>
      </c>
      <c r="L186" s="47" t="str">
        <f t="shared" si="7"/>
        <v>#REF!</v>
      </c>
      <c r="M186" s="21"/>
      <c r="N186" s="47">
        <f t="shared" si="9"/>
        <v>0</v>
      </c>
      <c r="O186" s="47" t="str">
        <f t="shared" si="10"/>
        <v>#REF!</v>
      </c>
      <c r="P186" s="47" t="str">
        <f t="shared" si="11"/>
        <v>#REF!</v>
      </c>
      <c r="Q186" s="47">
        <f t="shared" si="26"/>
        <v>170356.53</v>
      </c>
      <c r="R186" s="47">
        <f t="shared" si="13"/>
        <v>170357</v>
      </c>
      <c r="S186" s="47">
        <f t="shared" si="14"/>
        <v>170357</v>
      </c>
      <c r="T186" s="47">
        <f t="shared" si="15"/>
        <v>170357</v>
      </c>
      <c r="U186" s="48"/>
      <c r="V186" s="21"/>
      <c r="W186" s="21"/>
      <c r="X186" s="21"/>
      <c r="Y186" s="21"/>
      <c r="Z186" s="21"/>
      <c r="AA186" s="21"/>
    </row>
    <row r="187" ht="15.75" customHeight="1">
      <c r="A187" s="20" t="s">
        <v>107</v>
      </c>
      <c r="B187" s="20" t="str">
        <f t="shared" si="4"/>
        <v>05</v>
      </c>
      <c r="C187" s="21" t="s">
        <v>16</v>
      </c>
      <c r="D187" s="20" t="s">
        <v>108</v>
      </c>
      <c r="E187" s="20" t="s">
        <v>32</v>
      </c>
      <c r="F187" s="20" t="s">
        <v>33</v>
      </c>
      <c r="G187" s="23">
        <v>30145.33</v>
      </c>
      <c r="H187" s="24">
        <v>7313.79</v>
      </c>
      <c r="I187" s="21"/>
      <c r="J187" s="47" t="str">
        <f t="shared" si="5"/>
        <v>#REF!</v>
      </c>
      <c r="K187" s="47" t="str">
        <f t="shared" si="6"/>
        <v>#REF!</v>
      </c>
      <c r="L187" s="47" t="str">
        <f t="shared" si="7"/>
        <v>#REF!</v>
      </c>
      <c r="M187" s="21"/>
      <c r="N187" s="47">
        <f t="shared" si="9"/>
        <v>0</v>
      </c>
      <c r="O187" s="47" t="str">
        <f t="shared" si="10"/>
        <v>#REF!</v>
      </c>
      <c r="P187" s="47" t="str">
        <f t="shared" si="11"/>
        <v>#REF!</v>
      </c>
      <c r="Q187" s="47">
        <f t="shared" si="26"/>
        <v>30145.33</v>
      </c>
      <c r="R187" s="47">
        <f t="shared" si="13"/>
        <v>30145</v>
      </c>
      <c r="S187" s="47">
        <f t="shared" si="14"/>
        <v>30145</v>
      </c>
      <c r="T187" s="47">
        <f t="shared" si="15"/>
        <v>30145</v>
      </c>
      <c r="U187" s="48"/>
      <c r="V187" s="21"/>
      <c r="W187" s="21"/>
      <c r="X187" s="21"/>
      <c r="Y187" s="21"/>
      <c r="Z187" s="21"/>
      <c r="AA187" s="21"/>
    </row>
    <row r="188" ht="15.75" customHeight="1">
      <c r="A188" s="20" t="s">
        <v>107</v>
      </c>
      <c r="B188" s="20" t="str">
        <f t="shared" si="4"/>
        <v>05</v>
      </c>
      <c r="C188" s="21" t="s">
        <v>16</v>
      </c>
      <c r="D188" s="20" t="s">
        <v>108</v>
      </c>
      <c r="E188" s="20" t="s">
        <v>40</v>
      </c>
      <c r="F188" s="20" t="s">
        <v>41</v>
      </c>
      <c r="G188" s="23">
        <v>39523.79</v>
      </c>
      <c r="H188" s="24">
        <v>9589.18</v>
      </c>
      <c r="I188" s="21"/>
      <c r="J188" s="47" t="str">
        <f t="shared" si="5"/>
        <v>#REF!</v>
      </c>
      <c r="K188" s="47" t="str">
        <f t="shared" si="6"/>
        <v>#REF!</v>
      </c>
      <c r="L188" s="47" t="str">
        <f t="shared" si="7"/>
        <v>#REF!</v>
      </c>
      <c r="M188" s="21"/>
      <c r="N188" s="47">
        <f t="shared" si="9"/>
        <v>0</v>
      </c>
      <c r="O188" s="47" t="str">
        <f t="shared" si="10"/>
        <v>#REF!</v>
      </c>
      <c r="P188" s="47" t="str">
        <f t="shared" si="11"/>
        <v>#REF!</v>
      </c>
      <c r="Q188" s="47">
        <f t="shared" si="26"/>
        <v>39523.79</v>
      </c>
      <c r="R188" s="47">
        <f t="shared" si="13"/>
        <v>39524</v>
      </c>
      <c r="S188" s="47">
        <f t="shared" si="14"/>
        <v>39524</v>
      </c>
      <c r="T188" s="47">
        <f t="shared" si="15"/>
        <v>39524</v>
      </c>
      <c r="U188" s="48"/>
      <c r="V188" s="21"/>
      <c r="W188" s="21"/>
      <c r="X188" s="21"/>
      <c r="Y188" s="21"/>
      <c r="Z188" s="21"/>
      <c r="AA188" s="21"/>
    </row>
    <row r="189" ht="15.75" customHeight="1">
      <c r="A189" s="20" t="s">
        <v>109</v>
      </c>
      <c r="B189" s="20" t="str">
        <f t="shared" si="4"/>
        <v>05</v>
      </c>
      <c r="C189" s="21" t="s">
        <v>16</v>
      </c>
      <c r="D189" s="20" t="s">
        <v>110</v>
      </c>
      <c r="E189" s="20" t="s">
        <v>18</v>
      </c>
      <c r="F189" s="20" t="s">
        <v>19</v>
      </c>
      <c r="G189" s="23">
        <v>7349269.51</v>
      </c>
      <c r="H189" s="24">
        <v>1116293.01</v>
      </c>
      <c r="I189" s="21"/>
      <c r="J189" s="47" t="str">
        <f t="shared" si="5"/>
        <v>#REF!</v>
      </c>
      <c r="K189" s="47" t="str">
        <f t="shared" si="6"/>
        <v>#REF!</v>
      </c>
      <c r="L189" s="47" t="str">
        <f t="shared" si="7"/>
        <v>#REF!</v>
      </c>
      <c r="M189" s="21"/>
      <c r="N189" s="47">
        <f t="shared" si="9"/>
        <v>0</v>
      </c>
      <c r="O189" s="47" t="str">
        <f t="shared" si="10"/>
        <v>#REF!</v>
      </c>
      <c r="P189" s="47" t="str">
        <f t="shared" si="11"/>
        <v>#REF!</v>
      </c>
      <c r="Q189" s="47">
        <f t="shared" si="26"/>
        <v>7349269.51</v>
      </c>
      <c r="R189" s="47">
        <f t="shared" si="13"/>
        <v>7349270</v>
      </c>
      <c r="S189" s="47">
        <f t="shared" si="14"/>
        <v>7349270</v>
      </c>
      <c r="T189" s="47">
        <f t="shared" si="15"/>
        <v>7349270</v>
      </c>
      <c r="U189" s="48"/>
      <c r="V189" s="21"/>
      <c r="W189" s="21"/>
      <c r="X189" s="21"/>
      <c r="Y189" s="21"/>
      <c r="Z189" s="21"/>
      <c r="AA189" s="21"/>
    </row>
    <row r="190" ht="15.75" customHeight="1">
      <c r="A190" s="20" t="s">
        <v>109</v>
      </c>
      <c r="B190" s="20" t="str">
        <f t="shared" si="4"/>
        <v>05</v>
      </c>
      <c r="C190" s="21" t="s">
        <v>16</v>
      </c>
      <c r="D190" s="20" t="s">
        <v>110</v>
      </c>
      <c r="E190" s="20" t="s">
        <v>30</v>
      </c>
      <c r="F190" s="20" t="s">
        <v>31</v>
      </c>
      <c r="G190" s="23">
        <v>87797.87</v>
      </c>
      <c r="H190" s="24">
        <v>13335.77</v>
      </c>
      <c r="I190" s="21"/>
      <c r="J190" s="47" t="str">
        <f t="shared" si="5"/>
        <v>#REF!</v>
      </c>
      <c r="K190" s="47" t="str">
        <f t="shared" si="6"/>
        <v>#REF!</v>
      </c>
      <c r="L190" s="47" t="str">
        <f t="shared" si="7"/>
        <v>#REF!</v>
      </c>
      <c r="M190" s="21"/>
      <c r="N190" s="47">
        <f t="shared" si="9"/>
        <v>0</v>
      </c>
      <c r="O190" s="47" t="str">
        <f t="shared" si="10"/>
        <v>#REF!</v>
      </c>
      <c r="P190" s="47" t="str">
        <f t="shared" si="11"/>
        <v>#REF!</v>
      </c>
      <c r="Q190" s="47">
        <f t="shared" si="26"/>
        <v>87797.87</v>
      </c>
      <c r="R190" s="47">
        <f t="shared" si="13"/>
        <v>87798</v>
      </c>
      <c r="S190" s="47">
        <f t="shared" si="14"/>
        <v>87798</v>
      </c>
      <c r="T190" s="47">
        <f t="shared" si="15"/>
        <v>87798</v>
      </c>
      <c r="U190" s="48"/>
      <c r="V190" s="21"/>
      <c r="W190" s="21"/>
      <c r="X190" s="21"/>
      <c r="Y190" s="21"/>
      <c r="Z190" s="21"/>
      <c r="AA190" s="21"/>
    </row>
    <row r="191" ht="15.75" customHeight="1">
      <c r="A191" s="20" t="s">
        <v>109</v>
      </c>
      <c r="B191" s="20" t="str">
        <f t="shared" si="4"/>
        <v>05</v>
      </c>
      <c r="C191" s="21" t="s">
        <v>16</v>
      </c>
      <c r="D191" s="20" t="s">
        <v>110</v>
      </c>
      <c r="E191" s="20" t="s">
        <v>32</v>
      </c>
      <c r="F191" s="20" t="s">
        <v>33</v>
      </c>
      <c r="G191" s="23">
        <v>29182.93</v>
      </c>
      <c r="H191" s="24">
        <v>4432.64</v>
      </c>
      <c r="I191" s="21"/>
      <c r="J191" s="47" t="str">
        <f t="shared" si="5"/>
        <v>#REF!</v>
      </c>
      <c r="K191" s="47" t="str">
        <f t="shared" si="6"/>
        <v>#REF!</v>
      </c>
      <c r="L191" s="47" t="str">
        <f t="shared" si="7"/>
        <v>#REF!</v>
      </c>
      <c r="M191" s="21"/>
      <c r="N191" s="47">
        <f t="shared" si="9"/>
        <v>0</v>
      </c>
      <c r="O191" s="47" t="str">
        <f t="shared" si="10"/>
        <v>#REF!</v>
      </c>
      <c r="P191" s="47" t="str">
        <f t="shared" si="11"/>
        <v>#REF!</v>
      </c>
      <c r="Q191" s="47">
        <f t="shared" si="26"/>
        <v>29182.93</v>
      </c>
      <c r="R191" s="47">
        <f t="shared" si="13"/>
        <v>29183</v>
      </c>
      <c r="S191" s="47">
        <f t="shared" si="14"/>
        <v>29183</v>
      </c>
      <c r="T191" s="47">
        <f t="shared" si="15"/>
        <v>29183</v>
      </c>
      <c r="U191" s="48"/>
      <c r="V191" s="21"/>
      <c r="W191" s="21"/>
      <c r="X191" s="21"/>
      <c r="Y191" s="21"/>
      <c r="Z191" s="21"/>
      <c r="AA191" s="21"/>
    </row>
    <row r="192" ht="15.75" customHeight="1">
      <c r="A192" s="20" t="s">
        <v>109</v>
      </c>
      <c r="B192" s="20" t="str">
        <f t="shared" si="4"/>
        <v>05</v>
      </c>
      <c r="C192" s="21" t="s">
        <v>16</v>
      </c>
      <c r="D192" s="20" t="s">
        <v>110</v>
      </c>
      <c r="E192" s="20" t="s">
        <v>40</v>
      </c>
      <c r="F192" s="20" t="s">
        <v>41</v>
      </c>
      <c r="G192" s="23">
        <v>102754.69</v>
      </c>
      <c r="H192" s="24">
        <v>15607.58</v>
      </c>
      <c r="I192" s="21"/>
      <c r="J192" s="47" t="str">
        <f t="shared" si="5"/>
        <v>#REF!</v>
      </c>
      <c r="K192" s="47" t="str">
        <f t="shared" si="6"/>
        <v>#REF!</v>
      </c>
      <c r="L192" s="47" t="str">
        <f t="shared" si="7"/>
        <v>#REF!</v>
      </c>
      <c r="M192" s="21"/>
      <c r="N192" s="47">
        <f t="shared" si="9"/>
        <v>0</v>
      </c>
      <c r="O192" s="47" t="str">
        <f t="shared" si="10"/>
        <v>#REF!</v>
      </c>
      <c r="P192" s="47" t="str">
        <f t="shared" si="11"/>
        <v>#REF!</v>
      </c>
      <c r="Q192" s="47">
        <f t="shared" si="26"/>
        <v>102754.69</v>
      </c>
      <c r="R192" s="47">
        <f t="shared" si="13"/>
        <v>102755</v>
      </c>
      <c r="S192" s="47">
        <f t="shared" si="14"/>
        <v>102755</v>
      </c>
      <c r="T192" s="47">
        <f t="shared" si="15"/>
        <v>102755</v>
      </c>
      <c r="U192" s="48"/>
      <c r="V192" s="21"/>
      <c r="W192" s="21"/>
      <c r="X192" s="21"/>
      <c r="Y192" s="21"/>
      <c r="Z192" s="21"/>
      <c r="AA192" s="21"/>
    </row>
    <row r="193" ht="15.75" customHeight="1">
      <c r="A193" s="20" t="s">
        <v>111</v>
      </c>
      <c r="B193" s="20" t="str">
        <f t="shared" si="4"/>
        <v>05</v>
      </c>
      <c r="C193" s="21" t="s">
        <v>16</v>
      </c>
      <c r="D193" s="20" t="s">
        <v>112</v>
      </c>
      <c r="E193" s="20" t="s">
        <v>18</v>
      </c>
      <c r="F193" s="20" t="s">
        <v>19</v>
      </c>
      <c r="G193" s="23">
        <v>9.513868529E7</v>
      </c>
      <c r="H193" s="24">
        <v>1.226892687E7</v>
      </c>
      <c r="I193" s="21"/>
      <c r="J193" s="47" t="str">
        <f t="shared" si="5"/>
        <v>#REF!</v>
      </c>
      <c r="K193" s="47" t="str">
        <f t="shared" si="6"/>
        <v>#REF!</v>
      </c>
      <c r="L193" s="47" t="str">
        <f t="shared" si="7"/>
        <v>#REF!</v>
      </c>
      <c r="M193" s="21"/>
      <c r="N193" s="47">
        <f t="shared" si="9"/>
        <v>0</v>
      </c>
      <c r="O193" s="47" t="str">
        <f t="shared" si="10"/>
        <v>#REF!</v>
      </c>
      <c r="P193" s="47" t="str">
        <f t="shared" si="11"/>
        <v>#REF!</v>
      </c>
      <c r="Q193" s="47">
        <f t="shared" si="26"/>
        <v>95138685.29</v>
      </c>
      <c r="R193" s="47">
        <f t="shared" si="13"/>
        <v>95138685</v>
      </c>
      <c r="S193" s="47">
        <f t="shared" si="14"/>
        <v>95138685</v>
      </c>
      <c r="T193" s="47">
        <f t="shared" si="15"/>
        <v>95138685</v>
      </c>
      <c r="U193" s="48"/>
      <c r="V193" s="21"/>
      <c r="W193" s="21"/>
      <c r="X193" s="21"/>
      <c r="Y193" s="21"/>
      <c r="Z193" s="21"/>
      <c r="AA193" s="21"/>
    </row>
    <row r="194" ht="15.75" customHeight="1">
      <c r="A194" s="20" t="s">
        <v>111</v>
      </c>
      <c r="B194" s="20" t="str">
        <f t="shared" si="4"/>
        <v>05</v>
      </c>
      <c r="C194" s="21" t="s">
        <v>16</v>
      </c>
      <c r="D194" s="20" t="s">
        <v>112</v>
      </c>
      <c r="E194" s="20" t="s">
        <v>44</v>
      </c>
      <c r="F194" s="20" t="s">
        <v>45</v>
      </c>
      <c r="G194" s="23">
        <v>7310750.78</v>
      </c>
      <c r="H194" s="24">
        <v>942782.28</v>
      </c>
      <c r="I194" s="21"/>
      <c r="J194" s="47" t="str">
        <f t="shared" si="5"/>
        <v>#REF!</v>
      </c>
      <c r="K194" s="47" t="str">
        <f t="shared" si="6"/>
        <v>#REF!</v>
      </c>
      <c r="L194" s="47" t="str">
        <f t="shared" si="7"/>
        <v>#REF!</v>
      </c>
      <c r="M194" s="21"/>
      <c r="N194" s="47">
        <f t="shared" si="9"/>
        <v>0</v>
      </c>
      <c r="O194" s="47" t="str">
        <f t="shared" si="10"/>
        <v>#REF!</v>
      </c>
      <c r="P194" s="47" t="str">
        <f t="shared" si="11"/>
        <v>#REF!</v>
      </c>
      <c r="Q194" s="47">
        <f t="shared" si="26"/>
        <v>7310750.78</v>
      </c>
      <c r="R194" s="47">
        <f t="shared" si="13"/>
        <v>7310751</v>
      </c>
      <c r="S194" s="47">
        <f t="shared" si="14"/>
        <v>7310751</v>
      </c>
      <c r="T194" s="47">
        <f t="shared" si="15"/>
        <v>7310751</v>
      </c>
      <c r="U194" s="48"/>
      <c r="V194" s="21"/>
      <c r="W194" s="21"/>
      <c r="X194" s="21"/>
      <c r="Y194" s="21"/>
      <c r="Z194" s="21"/>
      <c r="AA194" s="21"/>
    </row>
    <row r="195" ht="15.75" customHeight="1">
      <c r="A195" s="20" t="s">
        <v>111</v>
      </c>
      <c r="B195" s="20" t="str">
        <f t="shared" si="4"/>
        <v>05</v>
      </c>
      <c r="C195" s="21" t="s">
        <v>16</v>
      </c>
      <c r="D195" s="20" t="s">
        <v>112</v>
      </c>
      <c r="E195" s="20" t="s">
        <v>22</v>
      </c>
      <c r="F195" s="20" t="s">
        <v>23</v>
      </c>
      <c r="G195" s="23">
        <v>1507.8</v>
      </c>
      <c r="H195" s="24">
        <v>194.44</v>
      </c>
      <c r="I195" s="21"/>
      <c r="J195" s="47" t="str">
        <f t="shared" si="5"/>
        <v>#REF!</v>
      </c>
      <c r="K195" s="47" t="str">
        <f t="shared" si="6"/>
        <v>#REF!</v>
      </c>
      <c r="L195" s="47" t="str">
        <f t="shared" si="7"/>
        <v>#REF!</v>
      </c>
      <c r="M195" s="21"/>
      <c r="N195" s="47">
        <f t="shared" si="9"/>
        <v>0</v>
      </c>
      <c r="O195" s="47" t="str">
        <f t="shared" si="10"/>
        <v>#REF!</v>
      </c>
      <c r="P195" s="47" t="str">
        <f t="shared" si="11"/>
        <v>#REF!</v>
      </c>
      <c r="Q195" s="47">
        <f t="shared" si="26"/>
        <v>1507.8</v>
      </c>
      <c r="R195" s="47">
        <f t="shared" si="13"/>
        <v>1508</v>
      </c>
      <c r="S195" s="47">
        <f t="shared" si="14"/>
        <v>1508</v>
      </c>
      <c r="T195" s="47">
        <f t="shared" si="15"/>
        <v>1508</v>
      </c>
      <c r="U195" s="48"/>
      <c r="V195" s="21"/>
      <c r="W195" s="21"/>
      <c r="X195" s="21"/>
      <c r="Y195" s="21"/>
      <c r="Z195" s="21"/>
      <c r="AA195" s="21"/>
    </row>
    <row r="196" ht="15.75" customHeight="1">
      <c r="A196" s="20" t="s">
        <v>111</v>
      </c>
      <c r="B196" s="20" t="str">
        <f t="shared" si="4"/>
        <v>05</v>
      </c>
      <c r="C196" s="21" t="s">
        <v>16</v>
      </c>
      <c r="D196" s="20" t="s">
        <v>112</v>
      </c>
      <c r="E196" s="20" t="s">
        <v>28</v>
      </c>
      <c r="F196" s="20" t="s">
        <v>29</v>
      </c>
      <c r="G196" s="23">
        <v>363292.96</v>
      </c>
      <c r="H196" s="24">
        <v>46849.66</v>
      </c>
      <c r="I196" s="21"/>
      <c r="J196" s="47" t="str">
        <f t="shared" si="5"/>
        <v>#REF!</v>
      </c>
      <c r="K196" s="47" t="str">
        <f t="shared" si="6"/>
        <v>#REF!</v>
      </c>
      <c r="L196" s="47" t="str">
        <f t="shared" si="7"/>
        <v>#REF!</v>
      </c>
      <c r="M196" s="21"/>
      <c r="N196" s="47">
        <f t="shared" si="9"/>
        <v>0</v>
      </c>
      <c r="O196" s="47" t="str">
        <f t="shared" si="10"/>
        <v>#REF!</v>
      </c>
      <c r="P196" s="47" t="str">
        <f t="shared" si="11"/>
        <v>#REF!</v>
      </c>
      <c r="Q196" s="47">
        <f t="shared" si="26"/>
        <v>363292.96</v>
      </c>
      <c r="R196" s="47">
        <f t="shared" si="13"/>
        <v>363293</v>
      </c>
      <c r="S196" s="47">
        <f t="shared" si="14"/>
        <v>363293</v>
      </c>
      <c r="T196" s="47">
        <f t="shared" si="15"/>
        <v>363293</v>
      </c>
      <c r="U196" s="48"/>
      <c r="V196" s="21"/>
      <c r="W196" s="21"/>
      <c r="X196" s="21"/>
      <c r="Y196" s="21"/>
      <c r="Z196" s="21"/>
      <c r="AA196" s="21"/>
    </row>
    <row r="197" ht="15.75" customHeight="1">
      <c r="A197" s="20" t="s">
        <v>111</v>
      </c>
      <c r="B197" s="20" t="str">
        <f t="shared" si="4"/>
        <v>05</v>
      </c>
      <c r="C197" s="21" t="s">
        <v>16</v>
      </c>
      <c r="D197" s="20" t="s">
        <v>112</v>
      </c>
      <c r="E197" s="20" t="s">
        <v>30</v>
      </c>
      <c r="F197" s="20" t="s">
        <v>31</v>
      </c>
      <c r="G197" s="23">
        <v>1310803.48</v>
      </c>
      <c r="H197" s="24">
        <v>169039.04</v>
      </c>
      <c r="I197" s="21"/>
      <c r="J197" s="47" t="str">
        <f t="shared" si="5"/>
        <v>#REF!</v>
      </c>
      <c r="K197" s="47" t="str">
        <f t="shared" si="6"/>
        <v>#REF!</v>
      </c>
      <c r="L197" s="47" t="str">
        <f t="shared" si="7"/>
        <v>#REF!</v>
      </c>
      <c r="M197" s="21"/>
      <c r="N197" s="47">
        <f t="shared" si="9"/>
        <v>0</v>
      </c>
      <c r="O197" s="47" t="str">
        <f t="shared" si="10"/>
        <v>#REF!</v>
      </c>
      <c r="P197" s="47" t="str">
        <f t="shared" si="11"/>
        <v>#REF!</v>
      </c>
      <c r="Q197" s="47">
        <f t="shared" si="26"/>
        <v>1310803.48</v>
      </c>
      <c r="R197" s="47">
        <f t="shared" si="13"/>
        <v>1310803</v>
      </c>
      <c r="S197" s="47">
        <f t="shared" si="14"/>
        <v>1310803</v>
      </c>
      <c r="T197" s="47">
        <f t="shared" si="15"/>
        <v>1310803</v>
      </c>
      <c r="U197" s="48"/>
      <c r="V197" s="21"/>
      <c r="W197" s="21"/>
      <c r="X197" s="21"/>
      <c r="Y197" s="21"/>
      <c r="Z197" s="21"/>
      <c r="AA197" s="21"/>
    </row>
    <row r="198" ht="15.75" customHeight="1">
      <c r="A198" s="20" t="s">
        <v>111</v>
      </c>
      <c r="B198" s="20" t="str">
        <f t="shared" si="4"/>
        <v>05</v>
      </c>
      <c r="C198" s="21" t="s">
        <v>16</v>
      </c>
      <c r="D198" s="20" t="s">
        <v>112</v>
      </c>
      <c r="E198" s="20" t="s">
        <v>32</v>
      </c>
      <c r="F198" s="20" t="s">
        <v>33</v>
      </c>
      <c r="G198" s="23">
        <v>1220282.68</v>
      </c>
      <c r="H198" s="24">
        <v>157365.63</v>
      </c>
      <c r="I198" s="21"/>
      <c r="J198" s="47" t="str">
        <f t="shared" si="5"/>
        <v>#REF!</v>
      </c>
      <c r="K198" s="47" t="str">
        <f t="shared" si="6"/>
        <v>#REF!</v>
      </c>
      <c r="L198" s="47" t="str">
        <f t="shared" si="7"/>
        <v>#REF!</v>
      </c>
      <c r="M198" s="21"/>
      <c r="N198" s="47">
        <f t="shared" si="9"/>
        <v>0</v>
      </c>
      <c r="O198" s="47" t="str">
        <f t="shared" si="10"/>
        <v>#REF!</v>
      </c>
      <c r="P198" s="47" t="str">
        <f t="shared" si="11"/>
        <v>#REF!</v>
      </c>
      <c r="Q198" s="47">
        <f t="shared" si="26"/>
        <v>1220282.68</v>
      </c>
      <c r="R198" s="47">
        <f t="shared" si="13"/>
        <v>1220283</v>
      </c>
      <c r="S198" s="47">
        <f t="shared" si="14"/>
        <v>1220283</v>
      </c>
      <c r="T198" s="47">
        <f t="shared" si="15"/>
        <v>1220283</v>
      </c>
      <c r="U198" s="48"/>
      <c r="V198" s="21"/>
      <c r="W198" s="21"/>
      <c r="X198" s="21"/>
      <c r="Y198" s="21"/>
      <c r="Z198" s="21"/>
      <c r="AA198" s="21"/>
    </row>
    <row r="199" ht="15.75" customHeight="1">
      <c r="A199" s="20" t="s">
        <v>111</v>
      </c>
      <c r="B199" s="20" t="str">
        <f t="shared" si="4"/>
        <v>05</v>
      </c>
      <c r="C199" s="21" t="s">
        <v>16</v>
      </c>
      <c r="D199" s="20" t="s">
        <v>112</v>
      </c>
      <c r="E199" s="20" t="s">
        <v>40</v>
      </c>
      <c r="F199" s="20" t="s">
        <v>41</v>
      </c>
      <c r="G199" s="23">
        <v>1093841.42</v>
      </c>
      <c r="H199" s="24">
        <v>141059.97</v>
      </c>
      <c r="I199" s="21"/>
      <c r="J199" s="47" t="str">
        <f t="shared" si="5"/>
        <v>#REF!</v>
      </c>
      <c r="K199" s="47" t="str">
        <f t="shared" si="6"/>
        <v>#REF!</v>
      </c>
      <c r="L199" s="47" t="str">
        <f t="shared" si="7"/>
        <v>#REF!</v>
      </c>
      <c r="M199" s="21"/>
      <c r="N199" s="47">
        <f t="shared" si="9"/>
        <v>0</v>
      </c>
      <c r="O199" s="47" t="str">
        <f t="shared" si="10"/>
        <v>#REF!</v>
      </c>
      <c r="P199" s="47" t="str">
        <f t="shared" si="11"/>
        <v>#REF!</v>
      </c>
      <c r="Q199" s="47">
        <f t="shared" si="26"/>
        <v>1093841.42</v>
      </c>
      <c r="R199" s="47">
        <f t="shared" si="13"/>
        <v>1093841</v>
      </c>
      <c r="S199" s="47">
        <f t="shared" si="14"/>
        <v>1093841</v>
      </c>
      <c r="T199" s="47">
        <f t="shared" si="15"/>
        <v>1093841</v>
      </c>
      <c r="U199" s="48"/>
      <c r="V199" s="21"/>
      <c r="W199" s="21"/>
      <c r="X199" s="21"/>
      <c r="Y199" s="21"/>
      <c r="Z199" s="21"/>
      <c r="AA199" s="21"/>
    </row>
    <row r="200" ht="15.75" customHeight="1">
      <c r="A200" s="20" t="s">
        <v>111</v>
      </c>
      <c r="B200" s="20" t="str">
        <f t="shared" si="4"/>
        <v>05</v>
      </c>
      <c r="C200" s="21" t="s">
        <v>16</v>
      </c>
      <c r="D200" s="20" t="s">
        <v>112</v>
      </c>
      <c r="E200" s="20" t="s">
        <v>75</v>
      </c>
      <c r="F200" s="20" t="s">
        <v>76</v>
      </c>
      <c r="G200" s="23">
        <v>4521887.59</v>
      </c>
      <c r="H200" s="24">
        <v>583135.11</v>
      </c>
      <c r="I200" s="21"/>
      <c r="J200" s="47" t="str">
        <f t="shared" si="5"/>
        <v>#REF!</v>
      </c>
      <c r="K200" s="47" t="str">
        <f t="shared" si="6"/>
        <v>#REF!</v>
      </c>
      <c r="L200" s="47" t="str">
        <f t="shared" si="7"/>
        <v>#REF!</v>
      </c>
      <c r="M200" s="21"/>
      <c r="N200" s="47">
        <f t="shared" si="9"/>
        <v>0</v>
      </c>
      <c r="O200" s="47" t="str">
        <f t="shared" si="10"/>
        <v>#REF!</v>
      </c>
      <c r="P200" s="47" t="str">
        <f t="shared" si="11"/>
        <v>#REF!</v>
      </c>
      <c r="Q200" s="47">
        <f t="shared" si="26"/>
        <v>4521887.59</v>
      </c>
      <c r="R200" s="47">
        <f t="shared" si="13"/>
        <v>4521888</v>
      </c>
      <c r="S200" s="47">
        <f t="shared" si="14"/>
        <v>4521888</v>
      </c>
      <c r="T200" s="47">
        <f t="shared" si="15"/>
        <v>4521888</v>
      </c>
      <c r="U200" s="48"/>
      <c r="V200" s="21"/>
      <c r="W200" s="21"/>
      <c r="X200" s="21"/>
      <c r="Y200" s="21"/>
      <c r="Z200" s="21"/>
      <c r="AA200" s="21"/>
    </row>
    <row r="201" ht="15.75" customHeight="1">
      <c r="A201" s="20" t="s">
        <v>113</v>
      </c>
      <c r="B201" s="20" t="str">
        <f t="shared" si="4"/>
        <v>05</v>
      </c>
      <c r="C201" s="21" t="s">
        <v>16</v>
      </c>
      <c r="D201" s="20" t="s">
        <v>327</v>
      </c>
      <c r="E201" s="20" t="s">
        <v>18</v>
      </c>
      <c r="F201" s="20" t="s">
        <v>19</v>
      </c>
      <c r="G201" s="23">
        <v>2.446733867E7</v>
      </c>
      <c r="H201" s="24">
        <v>1.599497871E7</v>
      </c>
      <c r="I201" s="21"/>
      <c r="J201" s="47" t="str">
        <f t="shared" si="5"/>
        <v>#REF!</v>
      </c>
      <c r="K201" s="47" t="str">
        <f t="shared" si="6"/>
        <v>#REF!</v>
      </c>
      <c r="L201" s="47" t="str">
        <f t="shared" si="7"/>
        <v>#REF!</v>
      </c>
      <c r="M201" s="21"/>
      <c r="N201" s="47">
        <f t="shared" si="9"/>
        <v>0</v>
      </c>
      <c r="O201" s="47" t="str">
        <f t="shared" si="10"/>
        <v>#REF!</v>
      </c>
      <c r="P201" s="47" t="str">
        <f t="shared" si="11"/>
        <v>#REF!</v>
      </c>
      <c r="Q201" s="47">
        <f t="shared" si="26"/>
        <v>24467338.67</v>
      </c>
      <c r="R201" s="47">
        <f t="shared" si="13"/>
        <v>24467339</v>
      </c>
      <c r="S201" s="47">
        <f t="shared" si="14"/>
        <v>24467339</v>
      </c>
      <c r="T201" s="47">
        <f t="shared" si="15"/>
        <v>24467339</v>
      </c>
      <c r="U201" s="48"/>
      <c r="V201" s="21"/>
      <c r="W201" s="21"/>
      <c r="X201" s="21"/>
      <c r="Y201" s="21"/>
      <c r="Z201" s="21"/>
      <c r="AA201" s="21"/>
    </row>
    <row r="202" ht="15.75" customHeight="1">
      <c r="A202" s="20" t="s">
        <v>113</v>
      </c>
      <c r="B202" s="20" t="str">
        <f t="shared" si="4"/>
        <v>05</v>
      </c>
      <c r="C202" s="21" t="s">
        <v>16</v>
      </c>
      <c r="D202" s="20" t="s">
        <v>327</v>
      </c>
      <c r="E202" s="20" t="s">
        <v>28</v>
      </c>
      <c r="F202" s="20" t="s">
        <v>29</v>
      </c>
      <c r="G202" s="23">
        <v>459095.45</v>
      </c>
      <c r="H202" s="24">
        <v>300123.44</v>
      </c>
      <c r="I202" s="21"/>
      <c r="J202" s="47" t="str">
        <f t="shared" si="5"/>
        <v>#REF!</v>
      </c>
      <c r="K202" s="47" t="str">
        <f t="shared" si="6"/>
        <v>#REF!</v>
      </c>
      <c r="L202" s="47" t="str">
        <f t="shared" si="7"/>
        <v>#REF!</v>
      </c>
      <c r="M202" s="21"/>
      <c r="N202" s="47">
        <f t="shared" si="9"/>
        <v>0</v>
      </c>
      <c r="O202" s="47" t="str">
        <f t="shared" si="10"/>
        <v>#REF!</v>
      </c>
      <c r="P202" s="47" t="str">
        <f t="shared" si="11"/>
        <v>#REF!</v>
      </c>
      <c r="Q202" s="47">
        <f t="shared" si="26"/>
        <v>459095.45</v>
      </c>
      <c r="R202" s="47">
        <f t="shared" si="13"/>
        <v>459095</v>
      </c>
      <c r="S202" s="47">
        <f t="shared" si="14"/>
        <v>459095</v>
      </c>
      <c r="T202" s="47">
        <f t="shared" si="15"/>
        <v>459095</v>
      </c>
      <c r="U202" s="48"/>
      <c r="V202" s="21"/>
      <c r="W202" s="21"/>
      <c r="X202" s="21"/>
      <c r="Y202" s="21"/>
      <c r="Z202" s="21"/>
      <c r="AA202" s="21"/>
    </row>
    <row r="203" ht="15.75" customHeight="1">
      <c r="A203" s="20" t="s">
        <v>113</v>
      </c>
      <c r="B203" s="20" t="str">
        <f t="shared" si="4"/>
        <v>05</v>
      </c>
      <c r="C203" s="21" t="s">
        <v>16</v>
      </c>
      <c r="D203" s="20" t="s">
        <v>327</v>
      </c>
      <c r="E203" s="20" t="s">
        <v>30</v>
      </c>
      <c r="F203" s="20" t="s">
        <v>31</v>
      </c>
      <c r="G203" s="23">
        <v>252936.67</v>
      </c>
      <c r="H203" s="24">
        <v>165351.72</v>
      </c>
      <c r="I203" s="21"/>
      <c r="J203" s="47" t="str">
        <f t="shared" si="5"/>
        <v>#REF!</v>
      </c>
      <c r="K203" s="47" t="str">
        <f t="shared" si="6"/>
        <v>#REF!</v>
      </c>
      <c r="L203" s="47" t="str">
        <f t="shared" si="7"/>
        <v>#REF!</v>
      </c>
      <c r="M203" s="21"/>
      <c r="N203" s="47">
        <f t="shared" si="9"/>
        <v>0</v>
      </c>
      <c r="O203" s="47" t="str">
        <f t="shared" si="10"/>
        <v>#REF!</v>
      </c>
      <c r="P203" s="47" t="str">
        <f t="shared" si="11"/>
        <v>#REF!</v>
      </c>
      <c r="Q203" s="47">
        <f t="shared" si="26"/>
        <v>252936.67</v>
      </c>
      <c r="R203" s="47">
        <f t="shared" si="13"/>
        <v>252937</v>
      </c>
      <c r="S203" s="47">
        <f t="shared" si="14"/>
        <v>252937</v>
      </c>
      <c r="T203" s="47">
        <f t="shared" si="15"/>
        <v>252937</v>
      </c>
      <c r="U203" s="48"/>
      <c r="V203" s="21"/>
      <c r="W203" s="21"/>
      <c r="X203" s="21"/>
      <c r="Y203" s="21"/>
      <c r="Z203" s="21"/>
      <c r="AA203" s="21"/>
    </row>
    <row r="204" ht="15.75" customHeight="1">
      <c r="A204" s="20" t="s">
        <v>113</v>
      </c>
      <c r="B204" s="20" t="str">
        <f t="shared" si="4"/>
        <v>05</v>
      </c>
      <c r="C204" s="21" t="s">
        <v>16</v>
      </c>
      <c r="D204" s="20" t="s">
        <v>327</v>
      </c>
      <c r="E204" s="20" t="s">
        <v>32</v>
      </c>
      <c r="F204" s="20" t="s">
        <v>33</v>
      </c>
      <c r="G204" s="23">
        <v>512690.51</v>
      </c>
      <c r="H204" s="24">
        <v>335160.03</v>
      </c>
      <c r="I204" s="21"/>
      <c r="J204" s="47" t="str">
        <f t="shared" si="5"/>
        <v>#REF!</v>
      </c>
      <c r="K204" s="47" t="str">
        <f t="shared" si="6"/>
        <v>#REF!</v>
      </c>
      <c r="L204" s="47" t="str">
        <f t="shared" si="7"/>
        <v>#REF!</v>
      </c>
      <c r="M204" s="21"/>
      <c r="N204" s="47">
        <f t="shared" si="9"/>
        <v>0</v>
      </c>
      <c r="O204" s="47" t="str">
        <f t="shared" si="10"/>
        <v>#REF!</v>
      </c>
      <c r="P204" s="47" t="str">
        <f t="shared" si="11"/>
        <v>#REF!</v>
      </c>
      <c r="Q204" s="47">
        <f t="shared" si="26"/>
        <v>512690.51</v>
      </c>
      <c r="R204" s="47">
        <f t="shared" si="13"/>
        <v>512691</v>
      </c>
      <c r="S204" s="47">
        <f t="shared" si="14"/>
        <v>512691</v>
      </c>
      <c r="T204" s="47">
        <f t="shared" si="15"/>
        <v>512691</v>
      </c>
      <c r="U204" s="48"/>
      <c r="V204" s="21"/>
      <c r="W204" s="21"/>
      <c r="X204" s="21"/>
      <c r="Y204" s="21"/>
      <c r="Z204" s="21"/>
      <c r="AA204" s="21"/>
    </row>
    <row r="205" ht="15.75" customHeight="1">
      <c r="A205" s="20" t="s">
        <v>113</v>
      </c>
      <c r="B205" s="20" t="str">
        <f t="shared" si="4"/>
        <v>05</v>
      </c>
      <c r="C205" s="21" t="s">
        <v>16</v>
      </c>
      <c r="D205" s="20" t="s">
        <v>327</v>
      </c>
      <c r="E205" s="20" t="s">
        <v>40</v>
      </c>
      <c r="F205" s="20" t="s">
        <v>41</v>
      </c>
      <c r="G205" s="23">
        <v>282552.05</v>
      </c>
      <c r="H205" s="24">
        <v>184712.12</v>
      </c>
      <c r="I205" s="21"/>
      <c r="J205" s="47" t="str">
        <f t="shared" si="5"/>
        <v>#REF!</v>
      </c>
      <c r="K205" s="47" t="str">
        <f t="shared" si="6"/>
        <v>#REF!</v>
      </c>
      <c r="L205" s="47" t="str">
        <f t="shared" si="7"/>
        <v>#REF!</v>
      </c>
      <c r="M205" s="21"/>
      <c r="N205" s="47">
        <f t="shared" si="9"/>
        <v>0</v>
      </c>
      <c r="O205" s="47" t="str">
        <f t="shared" si="10"/>
        <v>#REF!</v>
      </c>
      <c r="P205" s="47" t="str">
        <f t="shared" si="11"/>
        <v>#REF!</v>
      </c>
      <c r="Q205" s="47">
        <f t="shared" si="26"/>
        <v>282552.05</v>
      </c>
      <c r="R205" s="47">
        <f t="shared" si="13"/>
        <v>282552</v>
      </c>
      <c r="S205" s="47">
        <f t="shared" si="14"/>
        <v>282552</v>
      </c>
      <c r="T205" s="47">
        <f t="shared" si="15"/>
        <v>282552</v>
      </c>
      <c r="U205" s="48"/>
      <c r="V205" s="21"/>
      <c r="W205" s="21"/>
      <c r="X205" s="21"/>
      <c r="Y205" s="21"/>
      <c r="Z205" s="21"/>
      <c r="AA205" s="21"/>
    </row>
    <row r="206" ht="15.75" customHeight="1">
      <c r="A206" s="20" t="s">
        <v>113</v>
      </c>
      <c r="B206" s="20" t="str">
        <f t="shared" si="4"/>
        <v>05</v>
      </c>
      <c r="C206" s="21" t="s">
        <v>16</v>
      </c>
      <c r="D206" s="20" t="s">
        <v>327</v>
      </c>
      <c r="E206" s="20" t="s">
        <v>54</v>
      </c>
      <c r="F206" s="20" t="s">
        <v>55</v>
      </c>
      <c r="G206" s="23">
        <v>5188858.65</v>
      </c>
      <c r="H206" s="24">
        <v>3392100.98</v>
      </c>
      <c r="I206" s="21"/>
      <c r="J206" s="47" t="str">
        <f t="shared" si="5"/>
        <v>#REF!</v>
      </c>
      <c r="K206" s="47" t="str">
        <f t="shared" si="6"/>
        <v>#REF!</v>
      </c>
      <c r="L206" s="47" t="str">
        <f t="shared" si="7"/>
        <v>#REF!</v>
      </c>
      <c r="M206" s="21"/>
      <c r="N206" s="47">
        <f t="shared" si="9"/>
        <v>0</v>
      </c>
      <c r="O206" s="47" t="str">
        <f t="shared" si="10"/>
        <v>#REF!</v>
      </c>
      <c r="P206" s="47" t="str">
        <f t="shared" si="11"/>
        <v>#REF!</v>
      </c>
      <c r="Q206" s="47">
        <f t="shared" si="26"/>
        <v>5188858.65</v>
      </c>
      <c r="R206" s="47">
        <f t="shared" si="13"/>
        <v>5188859</v>
      </c>
      <c r="S206" s="47">
        <f t="shared" si="14"/>
        <v>5188859</v>
      </c>
      <c r="T206" s="47">
        <f t="shared" si="15"/>
        <v>5188859</v>
      </c>
      <c r="U206" s="48"/>
      <c r="V206" s="21"/>
      <c r="W206" s="21"/>
      <c r="X206" s="21"/>
      <c r="Y206" s="21"/>
      <c r="Z206" s="21"/>
      <c r="AA206" s="21"/>
    </row>
    <row r="207" ht="15.75" customHeight="1">
      <c r="A207" s="20" t="s">
        <v>115</v>
      </c>
      <c r="B207" s="20" t="str">
        <f t="shared" si="4"/>
        <v>05</v>
      </c>
      <c r="C207" s="21" t="s">
        <v>16</v>
      </c>
      <c r="D207" s="20" t="s">
        <v>116</v>
      </c>
      <c r="E207" s="20" t="s">
        <v>18</v>
      </c>
      <c r="F207" s="20" t="s">
        <v>19</v>
      </c>
      <c r="G207" s="23">
        <v>4332646.5</v>
      </c>
      <c r="H207" s="24">
        <v>396644.63</v>
      </c>
      <c r="I207" s="21"/>
      <c r="J207" s="47" t="str">
        <f t="shared" si="5"/>
        <v>#REF!</v>
      </c>
      <c r="K207" s="47" t="str">
        <f t="shared" si="6"/>
        <v>#REF!</v>
      </c>
      <c r="L207" s="47" t="str">
        <f t="shared" si="7"/>
        <v>#REF!</v>
      </c>
      <c r="M207" s="21"/>
      <c r="N207" s="47">
        <f t="shared" si="9"/>
        <v>0</v>
      </c>
      <c r="O207" s="47" t="str">
        <f t="shared" si="10"/>
        <v>#REF!</v>
      </c>
      <c r="P207" s="47" t="str">
        <f t="shared" si="11"/>
        <v>#REF!</v>
      </c>
      <c r="Q207" s="47">
        <f t="shared" si="26"/>
        <v>4332646.5</v>
      </c>
      <c r="R207" s="47">
        <f t="shared" si="13"/>
        <v>4332647</v>
      </c>
      <c r="S207" s="47">
        <f t="shared" si="14"/>
        <v>4332647</v>
      </c>
      <c r="T207" s="47">
        <f t="shared" si="15"/>
        <v>4332647</v>
      </c>
      <c r="U207" s="48"/>
      <c r="V207" s="21"/>
      <c r="W207" s="21"/>
      <c r="X207" s="21"/>
      <c r="Y207" s="21"/>
      <c r="Z207" s="21"/>
      <c r="AA207" s="21"/>
    </row>
    <row r="208" ht="15.75" customHeight="1">
      <c r="A208" s="20" t="s">
        <v>115</v>
      </c>
      <c r="B208" s="20" t="str">
        <f t="shared" si="4"/>
        <v>05</v>
      </c>
      <c r="C208" s="21" t="s">
        <v>16</v>
      </c>
      <c r="D208" s="20" t="s">
        <v>116</v>
      </c>
      <c r="E208" s="20" t="s">
        <v>30</v>
      </c>
      <c r="F208" s="20" t="s">
        <v>31</v>
      </c>
      <c r="G208" s="23">
        <v>162857.45</v>
      </c>
      <c r="H208" s="24">
        <v>14909.25</v>
      </c>
      <c r="I208" s="21"/>
      <c r="J208" s="47" t="str">
        <f t="shared" si="5"/>
        <v>#REF!</v>
      </c>
      <c r="K208" s="47" t="str">
        <f t="shared" si="6"/>
        <v>#REF!</v>
      </c>
      <c r="L208" s="47" t="str">
        <f t="shared" si="7"/>
        <v>#REF!</v>
      </c>
      <c r="M208" s="21"/>
      <c r="N208" s="47">
        <f t="shared" si="9"/>
        <v>0</v>
      </c>
      <c r="O208" s="47" t="str">
        <f t="shared" si="10"/>
        <v>#REF!</v>
      </c>
      <c r="P208" s="47" t="str">
        <f t="shared" si="11"/>
        <v>#REF!</v>
      </c>
      <c r="Q208" s="47">
        <f t="shared" si="26"/>
        <v>162857.45</v>
      </c>
      <c r="R208" s="47">
        <f t="shared" si="13"/>
        <v>162857</v>
      </c>
      <c r="S208" s="47">
        <f t="shared" si="14"/>
        <v>162857</v>
      </c>
      <c r="T208" s="47">
        <f t="shared" si="15"/>
        <v>162857</v>
      </c>
      <c r="U208" s="48"/>
      <c r="V208" s="21"/>
      <c r="W208" s="21"/>
      <c r="X208" s="21"/>
      <c r="Y208" s="21"/>
      <c r="Z208" s="21"/>
      <c r="AA208" s="21"/>
    </row>
    <row r="209" ht="15.75" customHeight="1">
      <c r="A209" s="20" t="s">
        <v>115</v>
      </c>
      <c r="B209" s="20" t="str">
        <f t="shared" si="4"/>
        <v>05</v>
      </c>
      <c r="C209" s="21" t="s">
        <v>16</v>
      </c>
      <c r="D209" s="20" t="s">
        <v>116</v>
      </c>
      <c r="E209" s="20" t="s">
        <v>32</v>
      </c>
      <c r="F209" s="20" t="s">
        <v>33</v>
      </c>
      <c r="G209" s="23">
        <v>15362.83</v>
      </c>
      <c r="H209" s="24">
        <v>1406.43</v>
      </c>
      <c r="I209" s="21"/>
      <c r="J209" s="47" t="str">
        <f t="shared" si="5"/>
        <v>#REF!</v>
      </c>
      <c r="K209" s="47" t="str">
        <f t="shared" si="6"/>
        <v>#REF!</v>
      </c>
      <c r="L209" s="47" t="str">
        <f t="shared" si="7"/>
        <v>#REF!</v>
      </c>
      <c r="M209" s="21"/>
      <c r="N209" s="47">
        <f t="shared" si="9"/>
        <v>0</v>
      </c>
      <c r="O209" s="47" t="str">
        <f t="shared" si="10"/>
        <v>#REF!</v>
      </c>
      <c r="P209" s="47" t="str">
        <f t="shared" si="11"/>
        <v>#REF!</v>
      </c>
      <c r="Q209" s="47">
        <f t="shared" si="26"/>
        <v>15362.83</v>
      </c>
      <c r="R209" s="47">
        <f t="shared" si="13"/>
        <v>15363</v>
      </c>
      <c r="S209" s="47">
        <f t="shared" si="14"/>
        <v>15363</v>
      </c>
      <c r="T209" s="47">
        <f t="shared" si="15"/>
        <v>15363</v>
      </c>
      <c r="U209" s="48"/>
      <c r="V209" s="21"/>
      <c r="W209" s="21"/>
      <c r="X209" s="21"/>
      <c r="Y209" s="21"/>
      <c r="Z209" s="21"/>
      <c r="AA209" s="21"/>
    </row>
    <row r="210" ht="15.75" customHeight="1">
      <c r="A210" s="20" t="s">
        <v>115</v>
      </c>
      <c r="B210" s="20" t="str">
        <f t="shared" si="4"/>
        <v>05</v>
      </c>
      <c r="C210" s="21" t="s">
        <v>16</v>
      </c>
      <c r="D210" s="20" t="s">
        <v>116</v>
      </c>
      <c r="E210" s="20" t="s">
        <v>40</v>
      </c>
      <c r="F210" s="20" t="s">
        <v>41</v>
      </c>
      <c r="G210" s="23">
        <v>2760.22</v>
      </c>
      <c r="H210" s="24">
        <v>252.69</v>
      </c>
      <c r="I210" s="21"/>
      <c r="J210" s="47" t="str">
        <f t="shared" si="5"/>
        <v>#REF!</v>
      </c>
      <c r="K210" s="47" t="str">
        <f t="shared" si="6"/>
        <v>#REF!</v>
      </c>
      <c r="L210" s="47" t="str">
        <f t="shared" si="7"/>
        <v>#REF!</v>
      </c>
      <c r="M210" s="21"/>
      <c r="N210" s="47">
        <f t="shared" si="9"/>
        <v>0</v>
      </c>
      <c r="O210" s="47" t="str">
        <f t="shared" si="10"/>
        <v>#REF!</v>
      </c>
      <c r="P210" s="47" t="str">
        <f t="shared" si="11"/>
        <v>#REF!</v>
      </c>
      <c r="Q210" s="47">
        <f t="shared" si="26"/>
        <v>2760.22</v>
      </c>
      <c r="R210" s="47">
        <f t="shared" si="13"/>
        <v>2760</v>
      </c>
      <c r="S210" s="47">
        <f t="shared" si="14"/>
        <v>2760</v>
      </c>
      <c r="T210" s="47">
        <f t="shared" si="15"/>
        <v>2760</v>
      </c>
      <c r="U210" s="48"/>
      <c r="V210" s="21"/>
      <c r="W210" s="21"/>
      <c r="X210" s="21"/>
      <c r="Y210" s="21"/>
      <c r="Z210" s="21"/>
      <c r="AA210" s="21"/>
    </row>
    <row r="211" ht="15.75" customHeight="1">
      <c r="A211" s="20" t="s">
        <v>117</v>
      </c>
      <c r="B211" s="20" t="str">
        <f t="shared" si="4"/>
        <v>05</v>
      </c>
      <c r="C211" s="21" t="s">
        <v>16</v>
      </c>
      <c r="D211" s="20" t="s">
        <v>118</v>
      </c>
      <c r="E211" s="20" t="s">
        <v>18</v>
      </c>
      <c r="F211" s="20" t="s">
        <v>19</v>
      </c>
      <c r="G211" s="23">
        <v>1.1900745469E8</v>
      </c>
      <c r="H211" s="24">
        <v>7451637.05</v>
      </c>
      <c r="I211" s="21"/>
      <c r="J211" s="47" t="str">
        <f t="shared" si="5"/>
        <v>#REF!</v>
      </c>
      <c r="K211" s="47" t="str">
        <f t="shared" si="6"/>
        <v>#REF!</v>
      </c>
      <c r="L211" s="47" t="str">
        <f t="shared" si="7"/>
        <v>#REF!</v>
      </c>
      <c r="M211" s="21"/>
      <c r="N211" s="47">
        <f t="shared" si="9"/>
        <v>0</v>
      </c>
      <c r="O211" s="47" t="str">
        <f t="shared" si="10"/>
        <v>#REF!</v>
      </c>
      <c r="P211" s="47" t="str">
        <f t="shared" si="11"/>
        <v>#REF!</v>
      </c>
      <c r="Q211" s="47">
        <f t="shared" si="26"/>
        <v>119007454.7</v>
      </c>
      <c r="R211" s="47">
        <f t="shared" si="13"/>
        <v>119007455</v>
      </c>
      <c r="S211" s="47">
        <f t="shared" si="14"/>
        <v>119007455</v>
      </c>
      <c r="T211" s="47">
        <f t="shared" si="15"/>
        <v>119007455</v>
      </c>
      <c r="U211" s="48"/>
      <c r="V211" s="21"/>
      <c r="W211" s="21"/>
      <c r="X211" s="21"/>
      <c r="Y211" s="21"/>
      <c r="Z211" s="21"/>
      <c r="AA211" s="21"/>
    </row>
    <row r="212" ht="15.75" customHeight="1">
      <c r="A212" s="20" t="s">
        <v>117</v>
      </c>
      <c r="B212" s="20" t="str">
        <f t="shared" si="4"/>
        <v>05</v>
      </c>
      <c r="C212" s="21" t="s">
        <v>16</v>
      </c>
      <c r="D212" s="20" t="s">
        <v>118</v>
      </c>
      <c r="E212" s="20" t="s">
        <v>44</v>
      </c>
      <c r="F212" s="20" t="s">
        <v>45</v>
      </c>
      <c r="G212" s="23">
        <v>3.703623809E7</v>
      </c>
      <c r="H212" s="24">
        <v>2319019.46</v>
      </c>
      <c r="I212" s="21"/>
      <c r="J212" s="47" t="str">
        <f t="shared" si="5"/>
        <v>#REF!</v>
      </c>
      <c r="K212" s="47" t="str">
        <f t="shared" si="6"/>
        <v>#REF!</v>
      </c>
      <c r="L212" s="47" t="str">
        <f t="shared" si="7"/>
        <v>#REF!</v>
      </c>
      <c r="M212" s="21"/>
      <c r="N212" s="47">
        <f t="shared" si="9"/>
        <v>0</v>
      </c>
      <c r="O212" s="47" t="str">
        <f t="shared" si="10"/>
        <v>#REF!</v>
      </c>
      <c r="P212" s="47" t="str">
        <f t="shared" si="11"/>
        <v>#REF!</v>
      </c>
      <c r="Q212" s="47">
        <f t="shared" si="26"/>
        <v>37036238.09</v>
      </c>
      <c r="R212" s="47">
        <f t="shared" si="13"/>
        <v>37036238</v>
      </c>
      <c r="S212" s="47">
        <f t="shared" si="14"/>
        <v>37036238</v>
      </c>
      <c r="T212" s="47">
        <f t="shared" si="15"/>
        <v>37036238</v>
      </c>
      <c r="U212" s="48"/>
      <c r="V212" s="21"/>
      <c r="W212" s="21"/>
      <c r="X212" s="21"/>
      <c r="Y212" s="21"/>
      <c r="Z212" s="21"/>
      <c r="AA212" s="21"/>
    </row>
    <row r="213" ht="15.75" customHeight="1">
      <c r="A213" s="20" t="s">
        <v>117</v>
      </c>
      <c r="B213" s="20" t="str">
        <f t="shared" si="4"/>
        <v>05</v>
      </c>
      <c r="C213" s="21" t="s">
        <v>16</v>
      </c>
      <c r="D213" s="20" t="s">
        <v>118</v>
      </c>
      <c r="E213" s="20" t="s">
        <v>71</v>
      </c>
      <c r="F213" s="20" t="s">
        <v>72</v>
      </c>
      <c r="G213" s="23">
        <v>8643999.64</v>
      </c>
      <c r="H213" s="24">
        <v>541242.97</v>
      </c>
      <c r="I213" s="21"/>
      <c r="J213" s="47" t="str">
        <f t="shared" si="5"/>
        <v>#REF!</v>
      </c>
      <c r="K213" s="47" t="str">
        <f t="shared" si="6"/>
        <v>#REF!</v>
      </c>
      <c r="L213" s="47" t="str">
        <f t="shared" si="7"/>
        <v>#REF!</v>
      </c>
      <c r="M213" s="21"/>
      <c r="N213" s="47">
        <f t="shared" si="9"/>
        <v>0</v>
      </c>
      <c r="O213" s="47" t="str">
        <f t="shared" si="10"/>
        <v>#REF!</v>
      </c>
      <c r="P213" s="47" t="str">
        <f t="shared" si="11"/>
        <v>#REF!</v>
      </c>
      <c r="Q213" s="47">
        <f t="shared" si="26"/>
        <v>8643999.64</v>
      </c>
      <c r="R213" s="47">
        <f t="shared" si="13"/>
        <v>8644000</v>
      </c>
      <c r="S213" s="47">
        <f t="shared" si="14"/>
        <v>8644000</v>
      </c>
      <c r="T213" s="47">
        <f t="shared" si="15"/>
        <v>8644000</v>
      </c>
      <c r="U213" s="48"/>
      <c r="V213" s="21"/>
      <c r="W213" s="21"/>
      <c r="X213" s="21"/>
      <c r="Y213" s="21"/>
      <c r="Z213" s="21"/>
      <c r="AA213" s="21"/>
    </row>
    <row r="214" ht="15.75" customHeight="1">
      <c r="A214" s="20" t="s">
        <v>117</v>
      </c>
      <c r="B214" s="20" t="str">
        <f t="shared" si="4"/>
        <v>05</v>
      </c>
      <c r="C214" s="21" t="s">
        <v>16</v>
      </c>
      <c r="D214" s="20" t="s">
        <v>118</v>
      </c>
      <c r="E214" s="20" t="s">
        <v>22</v>
      </c>
      <c r="F214" s="20" t="s">
        <v>23</v>
      </c>
      <c r="G214" s="23">
        <v>3784.48</v>
      </c>
      <c r="H214" s="24">
        <v>236.96</v>
      </c>
      <c r="I214" s="21"/>
      <c r="J214" s="47" t="str">
        <f t="shared" si="5"/>
        <v>#REF!</v>
      </c>
      <c r="K214" s="47" t="str">
        <f t="shared" si="6"/>
        <v>#REF!</v>
      </c>
      <c r="L214" s="47" t="str">
        <f t="shared" si="7"/>
        <v>#REF!</v>
      </c>
      <c r="M214" s="21"/>
      <c r="N214" s="47">
        <f t="shared" si="9"/>
        <v>0</v>
      </c>
      <c r="O214" s="47" t="str">
        <f t="shared" si="10"/>
        <v>#REF!</v>
      </c>
      <c r="P214" s="47" t="str">
        <f t="shared" si="11"/>
        <v>#REF!</v>
      </c>
      <c r="Q214" s="47">
        <f t="shared" si="26"/>
        <v>3784.48</v>
      </c>
      <c r="R214" s="47">
        <f t="shared" si="13"/>
        <v>3784</v>
      </c>
      <c r="S214" s="47">
        <f t="shared" si="14"/>
        <v>3784</v>
      </c>
      <c r="T214" s="47">
        <f t="shared" si="15"/>
        <v>3784</v>
      </c>
      <c r="U214" s="48"/>
      <c r="V214" s="21"/>
      <c r="W214" s="21"/>
      <c r="X214" s="21"/>
      <c r="Y214" s="21"/>
      <c r="Z214" s="21"/>
      <c r="AA214" s="21"/>
    </row>
    <row r="215" ht="15.75" customHeight="1">
      <c r="A215" s="20" t="s">
        <v>117</v>
      </c>
      <c r="B215" s="20" t="str">
        <f t="shared" si="4"/>
        <v>05</v>
      </c>
      <c r="C215" s="21" t="s">
        <v>16</v>
      </c>
      <c r="D215" s="20" t="s">
        <v>118</v>
      </c>
      <c r="E215" s="20" t="s">
        <v>30</v>
      </c>
      <c r="F215" s="20" t="s">
        <v>31</v>
      </c>
      <c r="G215" s="23">
        <v>1.140185545E7</v>
      </c>
      <c r="H215" s="24">
        <v>713925.77</v>
      </c>
      <c r="I215" s="21"/>
      <c r="J215" s="47" t="str">
        <f t="shared" si="5"/>
        <v>#REF!</v>
      </c>
      <c r="K215" s="47" t="str">
        <f t="shared" si="6"/>
        <v>#REF!</v>
      </c>
      <c r="L215" s="47" t="str">
        <f t="shared" si="7"/>
        <v>#REF!</v>
      </c>
      <c r="M215" s="21"/>
      <c r="N215" s="47">
        <f t="shared" si="9"/>
        <v>0</v>
      </c>
      <c r="O215" s="47" t="str">
        <f t="shared" si="10"/>
        <v>#REF!</v>
      </c>
      <c r="P215" s="47" t="str">
        <f t="shared" si="11"/>
        <v>#REF!</v>
      </c>
      <c r="Q215" s="47">
        <f t="shared" si="26"/>
        <v>11401855.45</v>
      </c>
      <c r="R215" s="47">
        <f t="shared" si="13"/>
        <v>11401855</v>
      </c>
      <c r="S215" s="47">
        <f t="shared" si="14"/>
        <v>11401855</v>
      </c>
      <c r="T215" s="47">
        <f t="shared" si="15"/>
        <v>11401855</v>
      </c>
      <c r="U215" s="48"/>
      <c r="V215" s="21"/>
      <c r="W215" s="21"/>
      <c r="X215" s="21"/>
      <c r="Y215" s="21"/>
      <c r="Z215" s="21"/>
      <c r="AA215" s="21"/>
    </row>
    <row r="216" ht="15.75" customHeight="1">
      <c r="A216" s="20" t="s">
        <v>117</v>
      </c>
      <c r="B216" s="20" t="str">
        <f t="shared" si="4"/>
        <v>05</v>
      </c>
      <c r="C216" s="21" t="s">
        <v>16</v>
      </c>
      <c r="D216" s="20" t="s">
        <v>118</v>
      </c>
      <c r="E216" s="20" t="s">
        <v>32</v>
      </c>
      <c r="F216" s="20" t="s">
        <v>33</v>
      </c>
      <c r="G216" s="23">
        <v>1106059.36</v>
      </c>
      <c r="H216" s="24">
        <v>69255.77</v>
      </c>
      <c r="I216" s="21"/>
      <c r="J216" s="47" t="str">
        <f t="shared" si="5"/>
        <v>#REF!</v>
      </c>
      <c r="K216" s="47" t="str">
        <f t="shared" si="6"/>
        <v>#REF!</v>
      </c>
      <c r="L216" s="47" t="str">
        <f t="shared" si="7"/>
        <v>#REF!</v>
      </c>
      <c r="M216" s="21"/>
      <c r="N216" s="47">
        <f t="shared" si="9"/>
        <v>0</v>
      </c>
      <c r="O216" s="47" t="str">
        <f t="shared" si="10"/>
        <v>#REF!</v>
      </c>
      <c r="P216" s="47" t="str">
        <f t="shared" si="11"/>
        <v>#REF!</v>
      </c>
      <c r="Q216" s="47">
        <f t="shared" si="26"/>
        <v>1106059.36</v>
      </c>
      <c r="R216" s="47">
        <f t="shared" si="13"/>
        <v>1106059</v>
      </c>
      <c r="S216" s="47">
        <f t="shared" si="14"/>
        <v>1106059</v>
      </c>
      <c r="T216" s="47">
        <f t="shared" si="15"/>
        <v>1106059</v>
      </c>
      <c r="U216" s="48"/>
      <c r="V216" s="21"/>
      <c r="W216" s="21"/>
      <c r="X216" s="21"/>
      <c r="Y216" s="21"/>
      <c r="Z216" s="21"/>
      <c r="AA216" s="21"/>
    </row>
    <row r="217" ht="15.75" customHeight="1">
      <c r="A217" s="20" t="s">
        <v>117</v>
      </c>
      <c r="B217" s="20" t="str">
        <f t="shared" si="4"/>
        <v>05</v>
      </c>
      <c r="C217" s="21" t="s">
        <v>16</v>
      </c>
      <c r="D217" s="20" t="s">
        <v>118</v>
      </c>
      <c r="E217" s="20" t="s">
        <v>40</v>
      </c>
      <c r="F217" s="20" t="s">
        <v>41</v>
      </c>
      <c r="G217" s="23">
        <v>546276.86</v>
      </c>
      <c r="H217" s="24">
        <v>34205.06</v>
      </c>
      <c r="I217" s="21"/>
      <c r="J217" s="47" t="str">
        <f t="shared" si="5"/>
        <v>#REF!</v>
      </c>
      <c r="K217" s="47" t="str">
        <f t="shared" si="6"/>
        <v>#REF!</v>
      </c>
      <c r="L217" s="47" t="str">
        <f t="shared" si="7"/>
        <v>#REF!</v>
      </c>
      <c r="M217" s="21"/>
      <c r="N217" s="47">
        <f t="shared" si="9"/>
        <v>0</v>
      </c>
      <c r="O217" s="47" t="str">
        <f t="shared" si="10"/>
        <v>#REF!</v>
      </c>
      <c r="P217" s="47" t="str">
        <f t="shared" si="11"/>
        <v>#REF!</v>
      </c>
      <c r="Q217" s="47">
        <f t="shared" si="26"/>
        <v>546276.86</v>
      </c>
      <c r="R217" s="47">
        <f t="shared" si="13"/>
        <v>546277</v>
      </c>
      <c r="S217" s="47">
        <f t="shared" si="14"/>
        <v>546277</v>
      </c>
      <c r="T217" s="47">
        <f t="shared" si="15"/>
        <v>546277</v>
      </c>
      <c r="U217" s="48"/>
      <c r="V217" s="21"/>
      <c r="W217" s="21"/>
      <c r="X217" s="21"/>
      <c r="Y217" s="21"/>
      <c r="Z217" s="21"/>
      <c r="AA217" s="21"/>
    </row>
    <row r="218" ht="15.75" customHeight="1">
      <c r="A218" s="20" t="s">
        <v>117</v>
      </c>
      <c r="B218" s="20" t="str">
        <f t="shared" si="4"/>
        <v>05</v>
      </c>
      <c r="C218" s="21" t="s">
        <v>16</v>
      </c>
      <c r="D218" s="20" t="s">
        <v>118</v>
      </c>
      <c r="E218" s="20" t="s">
        <v>75</v>
      </c>
      <c r="F218" s="20" t="s">
        <v>76</v>
      </c>
      <c r="G218" s="23">
        <v>744105.4</v>
      </c>
      <c r="H218" s="24">
        <v>46592.07</v>
      </c>
      <c r="I218" s="21"/>
      <c r="J218" s="47" t="str">
        <f t="shared" si="5"/>
        <v>#REF!</v>
      </c>
      <c r="K218" s="47" t="str">
        <f t="shared" si="6"/>
        <v>#REF!</v>
      </c>
      <c r="L218" s="47" t="str">
        <f t="shared" si="7"/>
        <v>#REF!</v>
      </c>
      <c r="M218" s="21"/>
      <c r="N218" s="47">
        <f t="shared" si="9"/>
        <v>0</v>
      </c>
      <c r="O218" s="47" t="str">
        <f t="shared" si="10"/>
        <v>#REF!</v>
      </c>
      <c r="P218" s="47" t="str">
        <f t="shared" si="11"/>
        <v>#REF!</v>
      </c>
      <c r="Q218" s="47">
        <f t="shared" si="26"/>
        <v>744105.4</v>
      </c>
      <c r="R218" s="47">
        <f t="shared" si="13"/>
        <v>744105</v>
      </c>
      <c r="S218" s="47">
        <f t="shared" si="14"/>
        <v>744105</v>
      </c>
      <c r="T218" s="47">
        <f t="shared" si="15"/>
        <v>744105</v>
      </c>
      <c r="U218" s="48"/>
      <c r="V218" s="21"/>
      <c r="W218" s="21"/>
      <c r="X218" s="21"/>
      <c r="Y218" s="21"/>
      <c r="Z218" s="21"/>
      <c r="AA218" s="21"/>
    </row>
    <row r="219" ht="15.75" customHeight="1">
      <c r="A219" s="20" t="s">
        <v>117</v>
      </c>
      <c r="B219" s="20" t="str">
        <f t="shared" si="4"/>
        <v>05</v>
      </c>
      <c r="C219" s="21" t="s">
        <v>16</v>
      </c>
      <c r="D219" s="20" t="s">
        <v>118</v>
      </c>
      <c r="E219" s="20" t="s">
        <v>46</v>
      </c>
      <c r="F219" s="20" t="s">
        <v>47</v>
      </c>
      <c r="G219" s="23">
        <v>1.3210822083E8</v>
      </c>
      <c r="H219" s="24">
        <v>8271939.89</v>
      </c>
      <c r="I219" s="21"/>
      <c r="J219" s="47" t="str">
        <f t="shared" si="5"/>
        <v>#REF!</v>
      </c>
      <c r="K219" s="47" t="str">
        <f t="shared" si="6"/>
        <v>#REF!</v>
      </c>
      <c r="L219" s="47" t="str">
        <f t="shared" si="7"/>
        <v>#REF!</v>
      </c>
      <c r="M219" s="21"/>
      <c r="N219" s="47">
        <f t="shared" si="9"/>
        <v>0</v>
      </c>
      <c r="O219" s="47" t="str">
        <f t="shared" si="10"/>
        <v>#REF!</v>
      </c>
      <c r="P219" s="47" t="str">
        <f t="shared" si="11"/>
        <v>#REF!</v>
      </c>
      <c r="Q219" s="47">
        <f t="shared" si="26"/>
        <v>132108220.8</v>
      </c>
      <c r="R219" s="47">
        <f t="shared" si="13"/>
        <v>132108221</v>
      </c>
      <c r="S219" s="47">
        <f t="shared" si="14"/>
        <v>132108221</v>
      </c>
      <c r="T219" s="47">
        <f t="shared" si="15"/>
        <v>132108221</v>
      </c>
      <c r="U219" s="48"/>
      <c r="V219" s="21"/>
      <c r="W219" s="21"/>
      <c r="X219" s="21"/>
      <c r="Y219" s="21"/>
      <c r="Z219" s="21"/>
      <c r="AA219" s="21"/>
    </row>
    <row r="220" ht="15.75" customHeight="1">
      <c r="A220" s="20" t="s">
        <v>119</v>
      </c>
      <c r="B220" s="20" t="str">
        <f t="shared" si="4"/>
        <v>05</v>
      </c>
      <c r="C220" s="21" t="s">
        <v>16</v>
      </c>
      <c r="D220" s="20" t="s">
        <v>120</v>
      </c>
      <c r="E220" s="20" t="s">
        <v>18</v>
      </c>
      <c r="F220" s="20" t="s">
        <v>19</v>
      </c>
      <c r="G220" s="23">
        <v>1.1913994009E8</v>
      </c>
      <c r="H220" s="24">
        <v>1.198976655E7</v>
      </c>
      <c r="I220" s="21"/>
      <c r="J220" s="47" t="str">
        <f t="shared" si="5"/>
        <v>#REF!</v>
      </c>
      <c r="K220" s="47" t="str">
        <f t="shared" si="6"/>
        <v>#REF!</v>
      </c>
      <c r="L220" s="47" t="str">
        <f t="shared" si="7"/>
        <v>#REF!</v>
      </c>
      <c r="M220" s="21"/>
      <c r="N220" s="47">
        <f t="shared" si="9"/>
        <v>0</v>
      </c>
      <c r="O220" s="47" t="str">
        <f t="shared" si="10"/>
        <v>#REF!</v>
      </c>
      <c r="P220" s="47" t="str">
        <f t="shared" si="11"/>
        <v>#REF!</v>
      </c>
      <c r="Q220" s="47">
        <f t="shared" si="26"/>
        <v>119139940.1</v>
      </c>
      <c r="R220" s="47">
        <f t="shared" si="13"/>
        <v>119139940</v>
      </c>
      <c r="S220" s="47">
        <f t="shared" si="14"/>
        <v>119139940</v>
      </c>
      <c r="T220" s="47">
        <f t="shared" si="15"/>
        <v>119139940</v>
      </c>
      <c r="U220" s="48"/>
      <c r="V220" s="21"/>
      <c r="W220" s="21"/>
      <c r="X220" s="21"/>
      <c r="Y220" s="21"/>
      <c r="Z220" s="21"/>
      <c r="AA220" s="21"/>
    </row>
    <row r="221" ht="15.75" customHeight="1">
      <c r="A221" s="20" t="s">
        <v>119</v>
      </c>
      <c r="B221" s="20" t="str">
        <f t="shared" si="4"/>
        <v>05</v>
      </c>
      <c r="C221" s="21" t="s">
        <v>16</v>
      </c>
      <c r="D221" s="20" t="s">
        <v>120</v>
      </c>
      <c r="E221" s="20" t="s">
        <v>44</v>
      </c>
      <c r="F221" s="20" t="s">
        <v>45</v>
      </c>
      <c r="G221" s="23">
        <v>1.31378586E7</v>
      </c>
      <c r="H221" s="24">
        <v>1322141.49</v>
      </c>
      <c r="I221" s="21"/>
      <c r="J221" s="47" t="str">
        <f t="shared" si="5"/>
        <v>#REF!</v>
      </c>
      <c r="K221" s="47" t="str">
        <f t="shared" si="6"/>
        <v>#REF!</v>
      </c>
      <c r="L221" s="47" t="str">
        <f t="shared" si="7"/>
        <v>#REF!</v>
      </c>
      <c r="M221" s="21"/>
      <c r="N221" s="47">
        <f t="shared" si="9"/>
        <v>0</v>
      </c>
      <c r="O221" s="47" t="str">
        <f t="shared" si="10"/>
        <v>#REF!</v>
      </c>
      <c r="P221" s="47" t="str">
        <f t="shared" si="11"/>
        <v>#REF!</v>
      </c>
      <c r="Q221" s="47">
        <f t="shared" si="26"/>
        <v>13137858.6</v>
      </c>
      <c r="R221" s="47">
        <f t="shared" si="13"/>
        <v>13137859</v>
      </c>
      <c r="S221" s="47">
        <f t="shared" si="14"/>
        <v>13137859</v>
      </c>
      <c r="T221" s="47">
        <f t="shared" si="15"/>
        <v>13137859</v>
      </c>
      <c r="U221" s="48"/>
      <c r="V221" s="21"/>
      <c r="W221" s="21"/>
      <c r="X221" s="21"/>
      <c r="Y221" s="21"/>
      <c r="Z221" s="21"/>
      <c r="AA221" s="21"/>
    </row>
    <row r="222" ht="15.75" customHeight="1">
      <c r="A222" s="20" t="s">
        <v>119</v>
      </c>
      <c r="B222" s="20" t="str">
        <f t="shared" si="4"/>
        <v>05</v>
      </c>
      <c r="C222" s="21" t="s">
        <v>16</v>
      </c>
      <c r="D222" s="20" t="s">
        <v>120</v>
      </c>
      <c r="E222" s="20" t="s">
        <v>71</v>
      </c>
      <c r="F222" s="20" t="s">
        <v>72</v>
      </c>
      <c r="G222" s="23">
        <v>6960763.27</v>
      </c>
      <c r="H222" s="24">
        <v>700503.34</v>
      </c>
      <c r="I222" s="21"/>
      <c r="J222" s="47" t="str">
        <f t="shared" si="5"/>
        <v>#REF!</v>
      </c>
      <c r="K222" s="47" t="str">
        <f t="shared" si="6"/>
        <v>#REF!</v>
      </c>
      <c r="L222" s="47" t="str">
        <f t="shared" si="7"/>
        <v>#REF!</v>
      </c>
      <c r="M222" s="21"/>
      <c r="N222" s="47">
        <f t="shared" si="9"/>
        <v>0</v>
      </c>
      <c r="O222" s="47" t="str">
        <f t="shared" si="10"/>
        <v>#REF!</v>
      </c>
      <c r="P222" s="47" t="str">
        <f t="shared" si="11"/>
        <v>#REF!</v>
      </c>
      <c r="Q222" s="47">
        <f t="shared" si="26"/>
        <v>6960763.27</v>
      </c>
      <c r="R222" s="47">
        <f t="shared" si="13"/>
        <v>6960763</v>
      </c>
      <c r="S222" s="47">
        <f t="shared" si="14"/>
        <v>6960763</v>
      </c>
      <c r="T222" s="47">
        <f t="shared" si="15"/>
        <v>6960763</v>
      </c>
      <c r="U222" s="48"/>
      <c r="V222" s="21"/>
      <c r="W222" s="21"/>
      <c r="X222" s="21"/>
      <c r="Y222" s="21"/>
      <c r="Z222" s="21"/>
      <c r="AA222" s="21"/>
    </row>
    <row r="223" ht="15.75" customHeight="1">
      <c r="A223" s="20" t="s">
        <v>119</v>
      </c>
      <c r="B223" s="20" t="str">
        <f t="shared" si="4"/>
        <v>05</v>
      </c>
      <c r="C223" s="21" t="s">
        <v>16</v>
      </c>
      <c r="D223" s="20" t="s">
        <v>120</v>
      </c>
      <c r="E223" s="20" t="s">
        <v>28</v>
      </c>
      <c r="F223" s="20" t="s">
        <v>29</v>
      </c>
      <c r="G223" s="23">
        <v>634387.97</v>
      </c>
      <c r="H223" s="24">
        <v>63842.26</v>
      </c>
      <c r="I223" s="21"/>
      <c r="J223" s="47" t="str">
        <f t="shared" si="5"/>
        <v>#REF!</v>
      </c>
      <c r="K223" s="47" t="str">
        <f t="shared" si="6"/>
        <v>#REF!</v>
      </c>
      <c r="L223" s="47" t="str">
        <f t="shared" si="7"/>
        <v>#REF!</v>
      </c>
      <c r="M223" s="21"/>
      <c r="N223" s="47">
        <f t="shared" si="9"/>
        <v>0</v>
      </c>
      <c r="O223" s="47" t="str">
        <f t="shared" si="10"/>
        <v>#REF!</v>
      </c>
      <c r="P223" s="47" t="str">
        <f t="shared" si="11"/>
        <v>#REF!</v>
      </c>
      <c r="Q223" s="47">
        <f t="shared" si="26"/>
        <v>634387.97</v>
      </c>
      <c r="R223" s="47">
        <f t="shared" si="13"/>
        <v>634388</v>
      </c>
      <c r="S223" s="47">
        <f t="shared" si="14"/>
        <v>634388</v>
      </c>
      <c r="T223" s="47">
        <f t="shared" si="15"/>
        <v>634388</v>
      </c>
      <c r="U223" s="48"/>
      <c r="V223" s="21"/>
      <c r="W223" s="21"/>
      <c r="X223" s="21"/>
      <c r="Y223" s="21"/>
      <c r="Z223" s="21"/>
      <c r="AA223" s="21"/>
    </row>
    <row r="224" ht="15.75" customHeight="1">
      <c r="A224" s="20" t="s">
        <v>119</v>
      </c>
      <c r="B224" s="20" t="str">
        <f t="shared" si="4"/>
        <v>05</v>
      </c>
      <c r="C224" s="21" t="s">
        <v>16</v>
      </c>
      <c r="D224" s="20" t="s">
        <v>120</v>
      </c>
      <c r="E224" s="20" t="s">
        <v>30</v>
      </c>
      <c r="F224" s="20" t="s">
        <v>31</v>
      </c>
      <c r="G224" s="23">
        <v>1637226.66</v>
      </c>
      <c r="H224" s="24">
        <v>164763.94</v>
      </c>
      <c r="I224" s="21"/>
      <c r="J224" s="47" t="str">
        <f t="shared" si="5"/>
        <v>#REF!</v>
      </c>
      <c r="K224" s="47" t="str">
        <f t="shared" si="6"/>
        <v>#REF!</v>
      </c>
      <c r="L224" s="47" t="str">
        <f t="shared" si="7"/>
        <v>#REF!</v>
      </c>
      <c r="M224" s="21"/>
      <c r="N224" s="47">
        <f t="shared" si="9"/>
        <v>0</v>
      </c>
      <c r="O224" s="47" t="str">
        <f t="shared" si="10"/>
        <v>#REF!</v>
      </c>
      <c r="P224" s="47" t="str">
        <f t="shared" si="11"/>
        <v>#REF!</v>
      </c>
      <c r="Q224" s="47">
        <f t="shared" si="26"/>
        <v>1637226.66</v>
      </c>
      <c r="R224" s="47">
        <f t="shared" si="13"/>
        <v>1637227</v>
      </c>
      <c r="S224" s="47">
        <f t="shared" si="14"/>
        <v>1637227</v>
      </c>
      <c r="T224" s="47">
        <f t="shared" si="15"/>
        <v>1637227</v>
      </c>
      <c r="U224" s="48"/>
      <c r="V224" s="21"/>
      <c r="W224" s="21"/>
      <c r="X224" s="21"/>
      <c r="Y224" s="21"/>
      <c r="Z224" s="21"/>
      <c r="AA224" s="21"/>
    </row>
    <row r="225" ht="15.75" customHeight="1">
      <c r="A225" s="20" t="s">
        <v>119</v>
      </c>
      <c r="B225" s="20" t="str">
        <f t="shared" si="4"/>
        <v>05</v>
      </c>
      <c r="C225" s="21" t="s">
        <v>16</v>
      </c>
      <c r="D225" s="20" t="s">
        <v>120</v>
      </c>
      <c r="E225" s="20" t="s">
        <v>32</v>
      </c>
      <c r="F225" s="20" t="s">
        <v>33</v>
      </c>
      <c r="G225" s="23">
        <v>1221343.31</v>
      </c>
      <c r="H225" s="24">
        <v>122911.1</v>
      </c>
      <c r="I225" s="21"/>
      <c r="J225" s="47" t="str">
        <f t="shared" si="5"/>
        <v>#REF!</v>
      </c>
      <c r="K225" s="47" t="str">
        <f t="shared" si="6"/>
        <v>#REF!</v>
      </c>
      <c r="L225" s="47" t="str">
        <f t="shared" si="7"/>
        <v>#REF!</v>
      </c>
      <c r="M225" s="21"/>
      <c r="N225" s="47">
        <f t="shared" si="9"/>
        <v>0</v>
      </c>
      <c r="O225" s="47" t="str">
        <f t="shared" si="10"/>
        <v>#REF!</v>
      </c>
      <c r="P225" s="47" t="str">
        <f t="shared" si="11"/>
        <v>#REF!</v>
      </c>
      <c r="Q225" s="47">
        <f t="shared" si="26"/>
        <v>1221343.31</v>
      </c>
      <c r="R225" s="47">
        <f t="shared" si="13"/>
        <v>1221343</v>
      </c>
      <c r="S225" s="47">
        <f t="shared" si="14"/>
        <v>1221343</v>
      </c>
      <c r="T225" s="47">
        <f t="shared" si="15"/>
        <v>1221343</v>
      </c>
      <c r="U225" s="48"/>
      <c r="V225" s="21"/>
      <c r="W225" s="21"/>
      <c r="X225" s="21"/>
      <c r="Y225" s="21"/>
      <c r="Z225" s="21"/>
      <c r="AA225" s="21"/>
    </row>
    <row r="226" ht="15.75" customHeight="1">
      <c r="A226" s="20" t="s">
        <v>119</v>
      </c>
      <c r="B226" s="20" t="str">
        <f t="shared" si="4"/>
        <v>05</v>
      </c>
      <c r="C226" s="21" t="s">
        <v>16</v>
      </c>
      <c r="D226" s="20" t="s">
        <v>120</v>
      </c>
      <c r="E226" s="20" t="s">
        <v>40</v>
      </c>
      <c r="F226" s="20" t="s">
        <v>41</v>
      </c>
      <c r="G226" s="23">
        <v>1349451.37</v>
      </c>
      <c r="H226" s="24">
        <v>135803.38</v>
      </c>
      <c r="I226" s="21"/>
      <c r="J226" s="47" t="str">
        <f t="shared" si="5"/>
        <v>#REF!</v>
      </c>
      <c r="K226" s="47" t="str">
        <f t="shared" si="6"/>
        <v>#REF!</v>
      </c>
      <c r="L226" s="47" t="str">
        <f t="shared" si="7"/>
        <v>#REF!</v>
      </c>
      <c r="M226" s="21"/>
      <c r="N226" s="47">
        <f t="shared" si="9"/>
        <v>0</v>
      </c>
      <c r="O226" s="47" t="str">
        <f t="shared" si="10"/>
        <v>#REF!</v>
      </c>
      <c r="P226" s="47" t="str">
        <f t="shared" si="11"/>
        <v>#REF!</v>
      </c>
      <c r="Q226" s="47">
        <f t="shared" si="26"/>
        <v>1349451.37</v>
      </c>
      <c r="R226" s="47">
        <f t="shared" si="13"/>
        <v>1349451</v>
      </c>
      <c r="S226" s="47">
        <f t="shared" si="14"/>
        <v>1349451</v>
      </c>
      <c r="T226" s="47">
        <f t="shared" si="15"/>
        <v>1349451</v>
      </c>
      <c r="U226" s="48"/>
      <c r="V226" s="21"/>
      <c r="W226" s="21"/>
      <c r="X226" s="21"/>
      <c r="Y226" s="21"/>
      <c r="Z226" s="21"/>
      <c r="AA226" s="21"/>
    </row>
    <row r="227" ht="15.75" customHeight="1">
      <c r="A227" s="20" t="s">
        <v>119</v>
      </c>
      <c r="B227" s="20" t="str">
        <f t="shared" si="4"/>
        <v>05</v>
      </c>
      <c r="C227" s="21" t="s">
        <v>16</v>
      </c>
      <c r="D227" s="20" t="s">
        <v>120</v>
      </c>
      <c r="E227" s="20" t="s">
        <v>75</v>
      </c>
      <c r="F227" s="20" t="s">
        <v>76</v>
      </c>
      <c r="G227" s="23">
        <v>5799504.73</v>
      </c>
      <c r="H227" s="24">
        <v>583638.94</v>
      </c>
      <c r="I227" s="21"/>
      <c r="J227" s="47" t="str">
        <f t="shared" si="5"/>
        <v>#REF!</v>
      </c>
      <c r="K227" s="47" t="str">
        <f t="shared" si="6"/>
        <v>#REF!</v>
      </c>
      <c r="L227" s="47" t="str">
        <f t="shared" si="7"/>
        <v>#REF!</v>
      </c>
      <c r="M227" s="21"/>
      <c r="N227" s="47">
        <f t="shared" si="9"/>
        <v>0</v>
      </c>
      <c r="O227" s="47" t="str">
        <f t="shared" si="10"/>
        <v>#REF!</v>
      </c>
      <c r="P227" s="47" t="str">
        <f t="shared" si="11"/>
        <v>#REF!</v>
      </c>
      <c r="Q227" s="47">
        <f t="shared" si="26"/>
        <v>5799504.73</v>
      </c>
      <c r="R227" s="47">
        <f t="shared" si="13"/>
        <v>5799505</v>
      </c>
      <c r="S227" s="47">
        <f t="shared" si="14"/>
        <v>5799505</v>
      </c>
      <c r="T227" s="47">
        <f t="shared" si="15"/>
        <v>5799505</v>
      </c>
      <c r="U227" s="48"/>
      <c r="V227" s="21"/>
      <c r="W227" s="21"/>
      <c r="X227" s="21"/>
      <c r="Y227" s="21"/>
      <c r="Z227" s="21"/>
      <c r="AA227" s="21"/>
    </row>
    <row r="228" ht="15.75" customHeight="1">
      <c r="A228" s="20" t="s">
        <v>121</v>
      </c>
      <c r="B228" s="20" t="str">
        <f t="shared" si="4"/>
        <v>05</v>
      </c>
      <c r="C228" s="21" t="s">
        <v>16</v>
      </c>
      <c r="D228" s="20" t="s">
        <v>122</v>
      </c>
      <c r="E228" s="20" t="s">
        <v>18</v>
      </c>
      <c r="F228" s="20" t="s">
        <v>19</v>
      </c>
      <c r="G228" s="23">
        <v>3.142724511E7</v>
      </c>
      <c r="H228" s="24">
        <v>9373200.64</v>
      </c>
      <c r="I228" s="21"/>
      <c r="J228" s="47" t="str">
        <f t="shared" si="5"/>
        <v>#REF!</v>
      </c>
      <c r="K228" s="47" t="str">
        <f t="shared" si="6"/>
        <v>#REF!</v>
      </c>
      <c r="L228" s="47" t="str">
        <f t="shared" si="7"/>
        <v>#REF!</v>
      </c>
      <c r="M228" s="21"/>
      <c r="N228" s="47">
        <f t="shared" si="9"/>
        <v>0</v>
      </c>
      <c r="O228" s="47" t="str">
        <f t="shared" si="10"/>
        <v>#REF!</v>
      </c>
      <c r="P228" s="47" t="str">
        <f t="shared" si="11"/>
        <v>#REF!</v>
      </c>
      <c r="Q228" s="47">
        <f t="shared" si="26"/>
        <v>31427245.11</v>
      </c>
      <c r="R228" s="47">
        <f t="shared" si="13"/>
        <v>31427245</v>
      </c>
      <c r="S228" s="47">
        <f t="shared" si="14"/>
        <v>31427245</v>
      </c>
      <c r="T228" s="47">
        <f t="shared" si="15"/>
        <v>31427245</v>
      </c>
      <c r="U228" s="48"/>
      <c r="V228" s="21"/>
      <c r="W228" s="21"/>
      <c r="X228" s="21"/>
      <c r="Y228" s="21"/>
      <c r="Z228" s="21"/>
      <c r="AA228" s="21"/>
    </row>
    <row r="229" ht="15.75" customHeight="1">
      <c r="A229" s="20" t="s">
        <v>121</v>
      </c>
      <c r="B229" s="20" t="str">
        <f t="shared" si="4"/>
        <v>05</v>
      </c>
      <c r="C229" s="21" t="s">
        <v>16</v>
      </c>
      <c r="D229" s="20" t="s">
        <v>122</v>
      </c>
      <c r="E229" s="20" t="s">
        <v>44</v>
      </c>
      <c r="F229" s="20" t="s">
        <v>45</v>
      </c>
      <c r="G229" s="23">
        <v>94201.04</v>
      </c>
      <c r="H229" s="24">
        <v>28095.54</v>
      </c>
      <c r="I229" s="21"/>
      <c r="J229" s="47" t="str">
        <f t="shared" si="5"/>
        <v>#REF!</v>
      </c>
      <c r="K229" s="47" t="str">
        <f t="shared" si="6"/>
        <v>#REF!</v>
      </c>
      <c r="L229" s="47" t="str">
        <f t="shared" si="7"/>
        <v>#REF!</v>
      </c>
      <c r="M229" s="21"/>
      <c r="N229" s="47">
        <f t="shared" si="9"/>
        <v>0</v>
      </c>
      <c r="O229" s="47" t="str">
        <f t="shared" si="10"/>
        <v>#REF!</v>
      </c>
      <c r="P229" s="47" t="str">
        <f t="shared" si="11"/>
        <v>#REF!</v>
      </c>
      <c r="Q229" s="47">
        <f t="shared" si="26"/>
        <v>94201.04</v>
      </c>
      <c r="R229" s="47">
        <f t="shared" si="13"/>
        <v>94201</v>
      </c>
      <c r="S229" s="47">
        <f t="shared" si="14"/>
        <v>94201</v>
      </c>
      <c r="T229" s="47">
        <f t="shared" si="15"/>
        <v>94201</v>
      </c>
      <c r="U229" s="48"/>
      <c r="V229" s="21"/>
      <c r="W229" s="21"/>
      <c r="X229" s="21"/>
      <c r="Y229" s="21"/>
      <c r="Z229" s="21"/>
      <c r="AA229" s="21"/>
    </row>
    <row r="230" ht="15.75" customHeight="1">
      <c r="A230" s="20" t="s">
        <v>121</v>
      </c>
      <c r="B230" s="20" t="str">
        <f t="shared" si="4"/>
        <v>05</v>
      </c>
      <c r="C230" s="21" t="s">
        <v>16</v>
      </c>
      <c r="D230" s="20" t="s">
        <v>122</v>
      </c>
      <c r="E230" s="20" t="s">
        <v>30</v>
      </c>
      <c r="F230" s="20" t="s">
        <v>31</v>
      </c>
      <c r="G230" s="23">
        <v>467087.13</v>
      </c>
      <c r="H230" s="24">
        <v>139309.1</v>
      </c>
      <c r="I230" s="21"/>
      <c r="J230" s="47" t="str">
        <f t="shared" si="5"/>
        <v>#REF!</v>
      </c>
      <c r="K230" s="47" t="str">
        <f t="shared" si="6"/>
        <v>#REF!</v>
      </c>
      <c r="L230" s="47" t="str">
        <f t="shared" si="7"/>
        <v>#REF!</v>
      </c>
      <c r="M230" s="21"/>
      <c r="N230" s="47">
        <f t="shared" si="9"/>
        <v>0</v>
      </c>
      <c r="O230" s="47" t="str">
        <f t="shared" si="10"/>
        <v>#REF!</v>
      </c>
      <c r="P230" s="47" t="str">
        <f t="shared" si="11"/>
        <v>#REF!</v>
      </c>
      <c r="Q230" s="47">
        <f t="shared" si="26"/>
        <v>467087.13</v>
      </c>
      <c r="R230" s="47">
        <f t="shared" si="13"/>
        <v>467087</v>
      </c>
      <c r="S230" s="47">
        <f t="shared" si="14"/>
        <v>467087</v>
      </c>
      <c r="T230" s="47">
        <f t="shared" si="15"/>
        <v>467087</v>
      </c>
      <c r="U230" s="48"/>
      <c r="V230" s="21"/>
      <c r="W230" s="21"/>
      <c r="X230" s="21"/>
      <c r="Y230" s="21"/>
      <c r="Z230" s="21"/>
      <c r="AA230" s="21"/>
    </row>
    <row r="231" ht="15.75" customHeight="1">
      <c r="A231" s="20" t="s">
        <v>121</v>
      </c>
      <c r="B231" s="20" t="str">
        <f t="shared" si="4"/>
        <v>05</v>
      </c>
      <c r="C231" s="21" t="s">
        <v>16</v>
      </c>
      <c r="D231" s="20" t="s">
        <v>122</v>
      </c>
      <c r="E231" s="20" t="s">
        <v>32</v>
      </c>
      <c r="F231" s="20" t="s">
        <v>33</v>
      </c>
      <c r="G231" s="23">
        <v>118959.02</v>
      </c>
      <c r="H231" s="24">
        <v>35479.62</v>
      </c>
      <c r="I231" s="21"/>
      <c r="J231" s="47" t="str">
        <f t="shared" si="5"/>
        <v>#REF!</v>
      </c>
      <c r="K231" s="47" t="str">
        <f t="shared" si="6"/>
        <v>#REF!</v>
      </c>
      <c r="L231" s="47" t="str">
        <f t="shared" si="7"/>
        <v>#REF!</v>
      </c>
      <c r="M231" s="21"/>
      <c r="N231" s="47">
        <f t="shared" si="9"/>
        <v>0</v>
      </c>
      <c r="O231" s="47" t="str">
        <f t="shared" si="10"/>
        <v>#REF!</v>
      </c>
      <c r="P231" s="47" t="str">
        <f t="shared" si="11"/>
        <v>#REF!</v>
      </c>
      <c r="Q231" s="47">
        <f t="shared" si="26"/>
        <v>118959.02</v>
      </c>
      <c r="R231" s="47">
        <f t="shared" si="13"/>
        <v>118959</v>
      </c>
      <c r="S231" s="47">
        <f t="shared" si="14"/>
        <v>118959</v>
      </c>
      <c r="T231" s="47">
        <f t="shared" si="15"/>
        <v>118959</v>
      </c>
      <c r="U231" s="48"/>
      <c r="V231" s="21"/>
      <c r="W231" s="21"/>
      <c r="X231" s="21"/>
      <c r="Y231" s="21"/>
      <c r="Z231" s="21"/>
      <c r="AA231" s="21"/>
    </row>
    <row r="232" ht="15.75" customHeight="1">
      <c r="A232" s="20" t="s">
        <v>121</v>
      </c>
      <c r="B232" s="20" t="str">
        <f t="shared" si="4"/>
        <v>05</v>
      </c>
      <c r="C232" s="21" t="s">
        <v>16</v>
      </c>
      <c r="D232" s="20" t="s">
        <v>122</v>
      </c>
      <c r="E232" s="20" t="s">
        <v>40</v>
      </c>
      <c r="F232" s="20" t="s">
        <v>41</v>
      </c>
      <c r="G232" s="23">
        <v>169109.7</v>
      </c>
      <c r="H232" s="24">
        <v>50437.1</v>
      </c>
      <c r="I232" s="21"/>
      <c r="J232" s="47" t="str">
        <f t="shared" si="5"/>
        <v>#REF!</v>
      </c>
      <c r="K232" s="47" t="str">
        <f t="shared" si="6"/>
        <v>#REF!</v>
      </c>
      <c r="L232" s="47" t="str">
        <f t="shared" si="7"/>
        <v>#REF!</v>
      </c>
      <c r="M232" s="21"/>
      <c r="N232" s="47">
        <f t="shared" si="9"/>
        <v>0</v>
      </c>
      <c r="O232" s="47" t="str">
        <f t="shared" si="10"/>
        <v>#REF!</v>
      </c>
      <c r="P232" s="47" t="str">
        <f t="shared" si="11"/>
        <v>#REF!</v>
      </c>
      <c r="Q232" s="47">
        <f t="shared" si="26"/>
        <v>169109.7</v>
      </c>
      <c r="R232" s="47">
        <f t="shared" si="13"/>
        <v>169110</v>
      </c>
      <c r="S232" s="47">
        <f t="shared" si="14"/>
        <v>169110</v>
      </c>
      <c r="T232" s="47">
        <f t="shared" si="15"/>
        <v>169110</v>
      </c>
      <c r="U232" s="48"/>
      <c r="V232" s="21"/>
      <c r="W232" s="21"/>
      <c r="X232" s="21"/>
      <c r="Y232" s="21"/>
      <c r="Z232" s="21"/>
      <c r="AA232" s="21"/>
    </row>
    <row r="233" ht="15.75" customHeight="1">
      <c r="A233" s="20" t="s">
        <v>123</v>
      </c>
      <c r="B233" s="20" t="str">
        <f t="shared" si="4"/>
        <v>05</v>
      </c>
      <c r="C233" s="21" t="s">
        <v>16</v>
      </c>
      <c r="D233" s="20" t="s">
        <v>124</v>
      </c>
      <c r="E233" s="20" t="s">
        <v>18</v>
      </c>
      <c r="F233" s="20" t="s">
        <v>19</v>
      </c>
      <c r="G233" s="23">
        <v>3.616345228E7</v>
      </c>
      <c r="H233" s="24">
        <v>4895509.43</v>
      </c>
      <c r="I233" s="21"/>
      <c r="J233" s="47" t="str">
        <f t="shared" si="5"/>
        <v>#REF!</v>
      </c>
      <c r="K233" s="47" t="str">
        <f t="shared" si="6"/>
        <v>#REF!</v>
      </c>
      <c r="L233" s="47" t="str">
        <f t="shared" si="7"/>
        <v>#REF!</v>
      </c>
      <c r="M233" s="21"/>
      <c r="N233" s="47">
        <f t="shared" si="9"/>
        <v>0</v>
      </c>
      <c r="O233" s="47" t="str">
        <f t="shared" si="10"/>
        <v>#REF!</v>
      </c>
      <c r="P233" s="47" t="str">
        <f t="shared" si="11"/>
        <v>#REF!</v>
      </c>
      <c r="Q233" s="47">
        <f t="shared" si="26"/>
        <v>36163452.28</v>
      </c>
      <c r="R233" s="47">
        <f t="shared" si="13"/>
        <v>36163452</v>
      </c>
      <c r="S233" s="47">
        <f t="shared" si="14"/>
        <v>36163452</v>
      </c>
      <c r="T233" s="47">
        <f t="shared" si="15"/>
        <v>36163452</v>
      </c>
      <c r="U233" s="48"/>
      <c r="V233" s="21"/>
      <c r="W233" s="21"/>
      <c r="X233" s="21"/>
      <c r="Y233" s="21"/>
      <c r="Z233" s="21"/>
      <c r="AA233" s="21"/>
    </row>
    <row r="234" ht="15.75" customHeight="1">
      <c r="A234" s="20" t="s">
        <v>123</v>
      </c>
      <c r="B234" s="20" t="str">
        <f t="shared" si="4"/>
        <v>05</v>
      </c>
      <c r="C234" s="21" t="s">
        <v>16</v>
      </c>
      <c r="D234" s="20" t="s">
        <v>124</v>
      </c>
      <c r="E234" s="20" t="s">
        <v>30</v>
      </c>
      <c r="F234" s="20" t="s">
        <v>31</v>
      </c>
      <c r="G234" s="23">
        <v>393422.34</v>
      </c>
      <c r="H234" s="24">
        <v>53258.27</v>
      </c>
      <c r="I234" s="21"/>
      <c r="J234" s="47" t="str">
        <f t="shared" si="5"/>
        <v>#REF!</v>
      </c>
      <c r="K234" s="47" t="str">
        <f t="shared" si="6"/>
        <v>#REF!</v>
      </c>
      <c r="L234" s="47" t="str">
        <f t="shared" si="7"/>
        <v>#REF!</v>
      </c>
      <c r="M234" s="21"/>
      <c r="N234" s="47">
        <f t="shared" si="9"/>
        <v>0</v>
      </c>
      <c r="O234" s="47" t="str">
        <f t="shared" si="10"/>
        <v>#REF!</v>
      </c>
      <c r="P234" s="47" t="str">
        <f t="shared" si="11"/>
        <v>#REF!</v>
      </c>
      <c r="Q234" s="47">
        <f t="shared" si="26"/>
        <v>393422.34</v>
      </c>
      <c r="R234" s="47">
        <f t="shared" si="13"/>
        <v>393422</v>
      </c>
      <c r="S234" s="47">
        <f t="shared" si="14"/>
        <v>393422</v>
      </c>
      <c r="T234" s="47">
        <f t="shared" si="15"/>
        <v>393422</v>
      </c>
      <c r="U234" s="48"/>
      <c r="V234" s="21"/>
      <c r="W234" s="21"/>
      <c r="X234" s="21"/>
      <c r="Y234" s="21"/>
      <c r="Z234" s="21"/>
      <c r="AA234" s="21"/>
    </row>
    <row r="235" ht="15.75" customHeight="1">
      <c r="A235" s="20" t="s">
        <v>123</v>
      </c>
      <c r="B235" s="20" t="str">
        <f t="shared" si="4"/>
        <v>05</v>
      </c>
      <c r="C235" s="21" t="s">
        <v>16</v>
      </c>
      <c r="D235" s="20" t="s">
        <v>124</v>
      </c>
      <c r="E235" s="20" t="s">
        <v>32</v>
      </c>
      <c r="F235" s="20" t="s">
        <v>33</v>
      </c>
      <c r="G235" s="23">
        <v>100085.17</v>
      </c>
      <c r="H235" s="24">
        <v>13548.7</v>
      </c>
      <c r="I235" s="21"/>
      <c r="J235" s="47" t="str">
        <f t="shared" si="5"/>
        <v>#REF!</v>
      </c>
      <c r="K235" s="47" t="str">
        <f t="shared" si="6"/>
        <v>#REF!</v>
      </c>
      <c r="L235" s="47" t="str">
        <f t="shared" si="7"/>
        <v>#REF!</v>
      </c>
      <c r="M235" s="21"/>
      <c r="N235" s="47">
        <f t="shared" si="9"/>
        <v>0</v>
      </c>
      <c r="O235" s="47" t="str">
        <f t="shared" si="10"/>
        <v>#REF!</v>
      </c>
      <c r="P235" s="47" t="str">
        <f t="shared" si="11"/>
        <v>#REF!</v>
      </c>
      <c r="Q235" s="47">
        <f t="shared" si="26"/>
        <v>100085.17</v>
      </c>
      <c r="R235" s="47">
        <f t="shared" si="13"/>
        <v>100085</v>
      </c>
      <c r="S235" s="47">
        <f t="shared" si="14"/>
        <v>100085</v>
      </c>
      <c r="T235" s="47">
        <f t="shared" si="15"/>
        <v>100085</v>
      </c>
      <c r="U235" s="48"/>
      <c r="V235" s="21"/>
      <c r="W235" s="21"/>
      <c r="X235" s="21"/>
      <c r="Y235" s="21"/>
      <c r="Z235" s="21"/>
      <c r="AA235" s="21"/>
    </row>
    <row r="236" ht="15.75" customHeight="1">
      <c r="A236" s="20" t="s">
        <v>123</v>
      </c>
      <c r="B236" s="20" t="str">
        <f t="shared" si="4"/>
        <v>05</v>
      </c>
      <c r="C236" s="21" t="s">
        <v>16</v>
      </c>
      <c r="D236" s="20" t="s">
        <v>124</v>
      </c>
      <c r="E236" s="20" t="s">
        <v>40</v>
      </c>
      <c r="F236" s="20" t="s">
        <v>41</v>
      </c>
      <c r="G236" s="23">
        <v>290965.65</v>
      </c>
      <c r="H236" s="24">
        <v>39388.53</v>
      </c>
      <c r="I236" s="21"/>
      <c r="J236" s="47" t="str">
        <f t="shared" si="5"/>
        <v>#REF!</v>
      </c>
      <c r="K236" s="47" t="str">
        <f t="shared" si="6"/>
        <v>#REF!</v>
      </c>
      <c r="L236" s="47" t="str">
        <f t="shared" si="7"/>
        <v>#REF!</v>
      </c>
      <c r="M236" s="21"/>
      <c r="N236" s="47">
        <f t="shared" si="9"/>
        <v>0</v>
      </c>
      <c r="O236" s="47" t="str">
        <f t="shared" si="10"/>
        <v>#REF!</v>
      </c>
      <c r="P236" s="47" t="str">
        <f t="shared" si="11"/>
        <v>#REF!</v>
      </c>
      <c r="Q236" s="47">
        <f t="shared" si="26"/>
        <v>290965.65</v>
      </c>
      <c r="R236" s="47">
        <f t="shared" si="13"/>
        <v>290966</v>
      </c>
      <c r="S236" s="47">
        <f t="shared" si="14"/>
        <v>290966</v>
      </c>
      <c r="T236" s="47">
        <f t="shared" si="15"/>
        <v>290966</v>
      </c>
      <c r="U236" s="48"/>
      <c r="V236" s="21"/>
      <c r="W236" s="21"/>
      <c r="X236" s="21"/>
      <c r="Y236" s="21"/>
      <c r="Z236" s="21"/>
      <c r="AA236" s="21"/>
    </row>
    <row r="237" ht="15.75" customHeight="1">
      <c r="A237" s="20" t="s">
        <v>123</v>
      </c>
      <c r="B237" s="20" t="str">
        <f t="shared" si="4"/>
        <v>05</v>
      </c>
      <c r="C237" s="21" t="s">
        <v>16</v>
      </c>
      <c r="D237" s="20" t="s">
        <v>124</v>
      </c>
      <c r="E237" s="20" t="s">
        <v>54</v>
      </c>
      <c r="F237" s="20" t="s">
        <v>55</v>
      </c>
      <c r="G237" s="23">
        <v>9716511.56</v>
      </c>
      <c r="H237" s="24">
        <v>1315341.07</v>
      </c>
      <c r="I237" s="21"/>
      <c r="J237" s="47" t="str">
        <f t="shared" si="5"/>
        <v>#REF!</v>
      </c>
      <c r="K237" s="47" t="str">
        <f t="shared" si="6"/>
        <v>#REF!</v>
      </c>
      <c r="L237" s="47" t="str">
        <f t="shared" si="7"/>
        <v>#REF!</v>
      </c>
      <c r="M237" s="21"/>
      <c r="N237" s="47">
        <f t="shared" si="9"/>
        <v>0</v>
      </c>
      <c r="O237" s="47" t="str">
        <f t="shared" si="10"/>
        <v>#REF!</v>
      </c>
      <c r="P237" s="47" t="str">
        <f t="shared" si="11"/>
        <v>#REF!</v>
      </c>
      <c r="Q237" s="47">
        <f t="shared" si="26"/>
        <v>9716511.56</v>
      </c>
      <c r="R237" s="47">
        <f t="shared" si="13"/>
        <v>9716512</v>
      </c>
      <c r="S237" s="47">
        <f t="shared" si="14"/>
        <v>9716512</v>
      </c>
      <c r="T237" s="47">
        <f t="shared" si="15"/>
        <v>9716512</v>
      </c>
      <c r="U237" s="48"/>
      <c r="V237" s="21"/>
      <c r="W237" s="21"/>
      <c r="X237" s="21"/>
      <c r="Y237" s="21"/>
      <c r="Z237" s="21"/>
      <c r="AA237" s="21"/>
    </row>
    <row r="238" ht="15.75" customHeight="1">
      <c r="A238" s="20" t="s">
        <v>125</v>
      </c>
      <c r="B238" s="20" t="str">
        <f t="shared" si="4"/>
        <v>05</v>
      </c>
      <c r="C238" s="21" t="s">
        <v>16</v>
      </c>
      <c r="D238" s="20" t="s">
        <v>126</v>
      </c>
      <c r="E238" s="20" t="s">
        <v>18</v>
      </c>
      <c r="F238" s="20" t="s">
        <v>19</v>
      </c>
      <c r="G238" s="23">
        <v>4576952.02</v>
      </c>
      <c r="H238" s="24">
        <v>858767.72</v>
      </c>
      <c r="I238" s="21"/>
      <c r="J238" s="47" t="str">
        <f t="shared" si="5"/>
        <v>#REF!</v>
      </c>
      <c r="K238" s="47" t="str">
        <f t="shared" si="6"/>
        <v>#REF!</v>
      </c>
      <c r="L238" s="47" t="str">
        <f t="shared" si="7"/>
        <v>#REF!</v>
      </c>
      <c r="M238" s="21"/>
      <c r="N238" s="47">
        <f t="shared" si="9"/>
        <v>0</v>
      </c>
      <c r="O238" s="47" t="str">
        <f t="shared" si="10"/>
        <v>#REF!</v>
      </c>
      <c r="P238" s="47" t="str">
        <f t="shared" si="11"/>
        <v>#REF!</v>
      </c>
      <c r="Q238" s="47">
        <f t="shared" si="26"/>
        <v>4576952.02</v>
      </c>
      <c r="R238" s="47">
        <f t="shared" si="13"/>
        <v>4576952</v>
      </c>
      <c r="S238" s="47">
        <f t="shared" si="14"/>
        <v>4576952</v>
      </c>
      <c r="T238" s="47">
        <f t="shared" si="15"/>
        <v>4576952</v>
      </c>
      <c r="U238" s="48"/>
      <c r="V238" s="21"/>
      <c r="W238" s="21"/>
      <c r="X238" s="21"/>
      <c r="Y238" s="21"/>
      <c r="Z238" s="21"/>
      <c r="AA238" s="21"/>
    </row>
    <row r="239" ht="15.75" customHeight="1">
      <c r="A239" s="20" t="s">
        <v>125</v>
      </c>
      <c r="B239" s="20" t="str">
        <f t="shared" si="4"/>
        <v>05</v>
      </c>
      <c r="C239" s="21" t="s">
        <v>16</v>
      </c>
      <c r="D239" s="20" t="s">
        <v>126</v>
      </c>
      <c r="E239" s="20" t="s">
        <v>44</v>
      </c>
      <c r="F239" s="20" t="s">
        <v>45</v>
      </c>
      <c r="G239" s="23">
        <v>9938.79</v>
      </c>
      <c r="H239" s="24">
        <v>1864.8</v>
      </c>
      <c r="I239" s="21"/>
      <c r="J239" s="47" t="str">
        <f t="shared" si="5"/>
        <v>#REF!</v>
      </c>
      <c r="K239" s="47" t="str">
        <f t="shared" si="6"/>
        <v>#REF!</v>
      </c>
      <c r="L239" s="47" t="str">
        <f t="shared" si="7"/>
        <v>#REF!</v>
      </c>
      <c r="M239" s="21"/>
      <c r="N239" s="47">
        <f t="shared" si="9"/>
        <v>0</v>
      </c>
      <c r="O239" s="47" t="str">
        <f t="shared" si="10"/>
        <v>#REF!</v>
      </c>
      <c r="P239" s="47" t="str">
        <f t="shared" si="11"/>
        <v>#REF!</v>
      </c>
      <c r="Q239" s="47">
        <f t="shared" si="26"/>
        <v>9938.79</v>
      </c>
      <c r="R239" s="47">
        <f t="shared" si="13"/>
        <v>9939</v>
      </c>
      <c r="S239" s="47">
        <f t="shared" si="14"/>
        <v>9939</v>
      </c>
      <c r="T239" s="47">
        <f t="shared" si="15"/>
        <v>9939</v>
      </c>
      <c r="U239" s="48"/>
      <c r="V239" s="21"/>
      <c r="W239" s="21"/>
      <c r="X239" s="21"/>
      <c r="Y239" s="21"/>
      <c r="Z239" s="21"/>
      <c r="AA239" s="21"/>
    </row>
    <row r="240" ht="15.75" customHeight="1">
      <c r="A240" s="20" t="s">
        <v>125</v>
      </c>
      <c r="B240" s="20" t="str">
        <f t="shared" si="4"/>
        <v>05</v>
      </c>
      <c r="C240" s="21" t="s">
        <v>16</v>
      </c>
      <c r="D240" s="20" t="s">
        <v>126</v>
      </c>
      <c r="E240" s="20" t="s">
        <v>30</v>
      </c>
      <c r="F240" s="20" t="s">
        <v>31</v>
      </c>
      <c r="G240" s="23">
        <v>64032.96</v>
      </c>
      <c r="H240" s="24">
        <v>12014.42</v>
      </c>
      <c r="I240" s="21"/>
      <c r="J240" s="47" t="str">
        <f t="shared" si="5"/>
        <v>#REF!</v>
      </c>
      <c r="K240" s="47" t="str">
        <f t="shared" si="6"/>
        <v>#REF!</v>
      </c>
      <c r="L240" s="47" t="str">
        <f t="shared" si="7"/>
        <v>#REF!</v>
      </c>
      <c r="M240" s="21"/>
      <c r="N240" s="47">
        <f t="shared" si="9"/>
        <v>0</v>
      </c>
      <c r="O240" s="47" t="str">
        <f t="shared" si="10"/>
        <v>#REF!</v>
      </c>
      <c r="P240" s="47" t="str">
        <f t="shared" si="11"/>
        <v>#REF!</v>
      </c>
      <c r="Q240" s="47">
        <f t="shared" si="26"/>
        <v>64032.96</v>
      </c>
      <c r="R240" s="47">
        <f t="shared" si="13"/>
        <v>64033</v>
      </c>
      <c r="S240" s="47">
        <f t="shared" si="14"/>
        <v>64033</v>
      </c>
      <c r="T240" s="47">
        <f t="shared" si="15"/>
        <v>64033</v>
      </c>
      <c r="U240" s="48"/>
      <c r="V240" s="21"/>
      <c r="W240" s="21"/>
      <c r="X240" s="21"/>
      <c r="Y240" s="21"/>
      <c r="Z240" s="21"/>
      <c r="AA240" s="21"/>
    </row>
    <row r="241" ht="15.75" customHeight="1">
      <c r="A241" s="20" t="s">
        <v>125</v>
      </c>
      <c r="B241" s="20" t="str">
        <f t="shared" si="4"/>
        <v>05</v>
      </c>
      <c r="C241" s="21" t="s">
        <v>16</v>
      </c>
      <c r="D241" s="20" t="s">
        <v>126</v>
      </c>
      <c r="E241" s="20" t="s">
        <v>40</v>
      </c>
      <c r="F241" s="20" t="s">
        <v>41</v>
      </c>
      <c r="G241" s="23">
        <v>14891.03</v>
      </c>
      <c r="H241" s="24">
        <v>2793.98</v>
      </c>
      <c r="I241" s="21"/>
      <c r="J241" s="47" t="str">
        <f t="shared" si="5"/>
        <v>#REF!</v>
      </c>
      <c r="K241" s="47" t="str">
        <f t="shared" si="6"/>
        <v>#REF!</v>
      </c>
      <c r="L241" s="47" t="str">
        <f t="shared" si="7"/>
        <v>#REF!</v>
      </c>
      <c r="M241" s="21"/>
      <c r="N241" s="47">
        <f t="shared" si="9"/>
        <v>0</v>
      </c>
      <c r="O241" s="47" t="str">
        <f t="shared" si="10"/>
        <v>#REF!</v>
      </c>
      <c r="P241" s="47" t="str">
        <f t="shared" si="11"/>
        <v>#REF!</v>
      </c>
      <c r="Q241" s="47">
        <f t="shared" si="26"/>
        <v>14891.03</v>
      </c>
      <c r="R241" s="47">
        <f t="shared" si="13"/>
        <v>14891</v>
      </c>
      <c r="S241" s="47">
        <f t="shared" si="14"/>
        <v>14891</v>
      </c>
      <c r="T241" s="47">
        <f t="shared" si="15"/>
        <v>14891</v>
      </c>
      <c r="U241" s="48"/>
      <c r="V241" s="21"/>
      <c r="W241" s="21"/>
      <c r="X241" s="21"/>
      <c r="Y241" s="21"/>
      <c r="Z241" s="21"/>
      <c r="AA241" s="21"/>
    </row>
    <row r="242" ht="15.75" customHeight="1">
      <c r="A242" s="20" t="s">
        <v>125</v>
      </c>
      <c r="B242" s="20" t="str">
        <f t="shared" si="4"/>
        <v>05</v>
      </c>
      <c r="C242" s="21" t="s">
        <v>16</v>
      </c>
      <c r="D242" s="20" t="s">
        <v>126</v>
      </c>
      <c r="E242" s="20" t="s">
        <v>54</v>
      </c>
      <c r="F242" s="20" t="s">
        <v>55</v>
      </c>
      <c r="G242" s="23">
        <v>1132460.2</v>
      </c>
      <c r="H242" s="24">
        <v>212482.08</v>
      </c>
      <c r="I242" s="21"/>
      <c r="J242" s="47" t="str">
        <f t="shared" si="5"/>
        <v>#REF!</v>
      </c>
      <c r="K242" s="47" t="str">
        <f t="shared" si="6"/>
        <v>#REF!</v>
      </c>
      <c r="L242" s="47" t="str">
        <f t="shared" si="7"/>
        <v>#REF!</v>
      </c>
      <c r="M242" s="21"/>
      <c r="N242" s="47">
        <f t="shared" si="9"/>
        <v>0</v>
      </c>
      <c r="O242" s="47" t="str">
        <f t="shared" si="10"/>
        <v>#REF!</v>
      </c>
      <c r="P242" s="47" t="str">
        <f t="shared" si="11"/>
        <v>#REF!</v>
      </c>
      <c r="Q242" s="47">
        <f t="shared" si="26"/>
        <v>1132460.2</v>
      </c>
      <c r="R242" s="47">
        <f t="shared" si="13"/>
        <v>1132460</v>
      </c>
      <c r="S242" s="47">
        <f t="shared" si="14"/>
        <v>1132460</v>
      </c>
      <c r="T242" s="47">
        <f t="shared" si="15"/>
        <v>1132460</v>
      </c>
      <c r="U242" s="48"/>
      <c r="V242" s="21"/>
      <c r="W242" s="21"/>
      <c r="X242" s="21"/>
      <c r="Y242" s="21"/>
      <c r="Z242" s="21"/>
      <c r="AA242" s="21"/>
    </row>
    <row r="243" ht="15.75" customHeight="1">
      <c r="A243" s="20" t="s">
        <v>127</v>
      </c>
      <c r="B243" s="20" t="str">
        <f t="shared" si="4"/>
        <v>05</v>
      </c>
      <c r="C243" s="21" t="s">
        <v>16</v>
      </c>
      <c r="D243" s="20" t="s">
        <v>128</v>
      </c>
      <c r="E243" s="20" t="s">
        <v>18</v>
      </c>
      <c r="F243" s="20" t="s">
        <v>19</v>
      </c>
      <c r="G243" s="23">
        <v>4.970906058E7</v>
      </c>
      <c r="H243" s="24">
        <v>8785947.06</v>
      </c>
      <c r="I243" s="21"/>
      <c r="J243" s="47" t="str">
        <f t="shared" si="5"/>
        <v>#REF!</v>
      </c>
      <c r="K243" s="47" t="str">
        <f t="shared" si="6"/>
        <v>#REF!</v>
      </c>
      <c r="L243" s="47" t="str">
        <f t="shared" si="7"/>
        <v>#REF!</v>
      </c>
      <c r="M243" s="21"/>
      <c r="N243" s="47">
        <f t="shared" si="9"/>
        <v>0</v>
      </c>
      <c r="O243" s="47" t="str">
        <f t="shared" si="10"/>
        <v>#REF!</v>
      </c>
      <c r="P243" s="47" t="str">
        <f t="shared" si="11"/>
        <v>#REF!</v>
      </c>
      <c r="Q243" s="47">
        <f t="shared" si="26"/>
        <v>49709060.58</v>
      </c>
      <c r="R243" s="47">
        <f t="shared" si="13"/>
        <v>49709061</v>
      </c>
      <c r="S243" s="47">
        <f t="shared" si="14"/>
        <v>49709061</v>
      </c>
      <c r="T243" s="47">
        <f t="shared" si="15"/>
        <v>49709061</v>
      </c>
      <c r="U243" s="48"/>
      <c r="V243" s="21"/>
      <c r="W243" s="21"/>
      <c r="X243" s="21"/>
      <c r="Y243" s="21"/>
      <c r="Z243" s="21"/>
      <c r="AA243" s="21"/>
    </row>
    <row r="244" ht="15.75" customHeight="1">
      <c r="A244" s="20" t="s">
        <v>127</v>
      </c>
      <c r="B244" s="20" t="str">
        <f t="shared" si="4"/>
        <v>05</v>
      </c>
      <c r="C244" s="21" t="s">
        <v>16</v>
      </c>
      <c r="D244" s="20" t="s">
        <v>128</v>
      </c>
      <c r="E244" s="20" t="s">
        <v>44</v>
      </c>
      <c r="F244" s="20" t="s">
        <v>45</v>
      </c>
      <c r="G244" s="23">
        <v>17839.73</v>
      </c>
      <c r="H244" s="24">
        <v>3153.13</v>
      </c>
      <c r="I244" s="21"/>
      <c r="J244" s="47" t="str">
        <f t="shared" si="5"/>
        <v>#REF!</v>
      </c>
      <c r="K244" s="47" t="str">
        <f t="shared" si="6"/>
        <v>#REF!</v>
      </c>
      <c r="L244" s="47" t="str">
        <f t="shared" si="7"/>
        <v>#REF!</v>
      </c>
      <c r="M244" s="21"/>
      <c r="N244" s="47">
        <f t="shared" si="9"/>
        <v>0</v>
      </c>
      <c r="O244" s="47" t="str">
        <f t="shared" si="10"/>
        <v>#REF!</v>
      </c>
      <c r="P244" s="47" t="str">
        <f t="shared" si="11"/>
        <v>#REF!</v>
      </c>
      <c r="Q244" s="47">
        <f t="shared" si="26"/>
        <v>17839.73</v>
      </c>
      <c r="R244" s="47">
        <f t="shared" si="13"/>
        <v>17840</v>
      </c>
      <c r="S244" s="47">
        <f t="shared" si="14"/>
        <v>17840</v>
      </c>
      <c r="T244" s="47">
        <f t="shared" si="15"/>
        <v>17840</v>
      </c>
      <c r="U244" s="48"/>
      <c r="V244" s="21"/>
      <c r="W244" s="21"/>
      <c r="X244" s="21"/>
      <c r="Y244" s="21"/>
      <c r="Z244" s="21"/>
      <c r="AA244" s="21"/>
    </row>
    <row r="245" ht="15.75" customHeight="1">
      <c r="A245" s="20" t="s">
        <v>127</v>
      </c>
      <c r="B245" s="20" t="str">
        <f t="shared" si="4"/>
        <v>05</v>
      </c>
      <c r="C245" s="21" t="s">
        <v>16</v>
      </c>
      <c r="D245" s="20" t="s">
        <v>128</v>
      </c>
      <c r="E245" s="20" t="s">
        <v>20</v>
      </c>
      <c r="F245" s="20" t="s">
        <v>21</v>
      </c>
      <c r="G245" s="23">
        <v>72015.91</v>
      </c>
      <c r="H245" s="24">
        <v>12728.62</v>
      </c>
      <c r="I245" s="21"/>
      <c r="J245" s="47" t="str">
        <f t="shared" si="5"/>
        <v>#REF!</v>
      </c>
      <c r="K245" s="47" t="str">
        <f t="shared" si="6"/>
        <v>#REF!</v>
      </c>
      <c r="L245" s="47" t="str">
        <f t="shared" si="7"/>
        <v>#REF!</v>
      </c>
      <c r="M245" s="21"/>
      <c r="N245" s="47">
        <f t="shared" si="9"/>
        <v>0</v>
      </c>
      <c r="O245" s="47" t="str">
        <f t="shared" si="10"/>
        <v>#REF!</v>
      </c>
      <c r="P245" s="47" t="str">
        <f t="shared" si="11"/>
        <v>#REF!</v>
      </c>
      <c r="Q245" s="47">
        <f t="shared" si="26"/>
        <v>72015.91</v>
      </c>
      <c r="R245" s="47">
        <f t="shared" si="13"/>
        <v>72016</v>
      </c>
      <c r="S245" s="47">
        <f t="shared" si="14"/>
        <v>72016</v>
      </c>
      <c r="T245" s="47">
        <f t="shared" si="15"/>
        <v>72016</v>
      </c>
      <c r="U245" s="48"/>
      <c r="V245" s="21"/>
      <c r="W245" s="21"/>
      <c r="X245" s="21"/>
      <c r="Y245" s="21"/>
      <c r="Z245" s="21"/>
      <c r="AA245" s="21"/>
    </row>
    <row r="246" ht="15.75" customHeight="1">
      <c r="A246" s="20" t="s">
        <v>127</v>
      </c>
      <c r="B246" s="20" t="str">
        <f t="shared" si="4"/>
        <v>05</v>
      </c>
      <c r="C246" s="21" t="s">
        <v>16</v>
      </c>
      <c r="D246" s="20" t="s">
        <v>128</v>
      </c>
      <c r="E246" s="20" t="s">
        <v>30</v>
      </c>
      <c r="F246" s="20" t="s">
        <v>31</v>
      </c>
      <c r="G246" s="23">
        <v>391961.21</v>
      </c>
      <c r="H246" s="24">
        <v>69278.12</v>
      </c>
      <c r="I246" s="21"/>
      <c r="J246" s="47" t="str">
        <f t="shared" si="5"/>
        <v>#REF!</v>
      </c>
      <c r="K246" s="47" t="str">
        <f t="shared" si="6"/>
        <v>#REF!</v>
      </c>
      <c r="L246" s="47" t="str">
        <f t="shared" si="7"/>
        <v>#REF!</v>
      </c>
      <c r="M246" s="21"/>
      <c r="N246" s="47">
        <f t="shared" si="9"/>
        <v>0</v>
      </c>
      <c r="O246" s="47" t="str">
        <f t="shared" si="10"/>
        <v>#REF!</v>
      </c>
      <c r="P246" s="47" t="str">
        <f t="shared" si="11"/>
        <v>#REF!</v>
      </c>
      <c r="Q246" s="47">
        <f t="shared" si="26"/>
        <v>391961.21</v>
      </c>
      <c r="R246" s="47">
        <f t="shared" si="13"/>
        <v>391961</v>
      </c>
      <c r="S246" s="47">
        <f t="shared" si="14"/>
        <v>391961</v>
      </c>
      <c r="T246" s="47">
        <f t="shared" si="15"/>
        <v>391961</v>
      </c>
      <c r="U246" s="48"/>
      <c r="V246" s="21"/>
      <c r="W246" s="21"/>
      <c r="X246" s="21"/>
      <c r="Y246" s="21"/>
      <c r="Z246" s="21"/>
      <c r="AA246" s="21"/>
    </row>
    <row r="247" ht="15.75" customHeight="1">
      <c r="A247" s="20" t="s">
        <v>127</v>
      </c>
      <c r="B247" s="20" t="str">
        <f t="shared" si="4"/>
        <v>05</v>
      </c>
      <c r="C247" s="21" t="s">
        <v>16</v>
      </c>
      <c r="D247" s="20" t="s">
        <v>128</v>
      </c>
      <c r="E247" s="20" t="s">
        <v>32</v>
      </c>
      <c r="F247" s="20" t="s">
        <v>33</v>
      </c>
      <c r="G247" s="23">
        <v>530.16</v>
      </c>
      <c r="H247" s="24">
        <v>93.71</v>
      </c>
      <c r="I247" s="21"/>
      <c r="J247" s="47" t="str">
        <f t="shared" si="5"/>
        <v>#REF!</v>
      </c>
      <c r="K247" s="47" t="str">
        <f t="shared" si="6"/>
        <v>#REF!</v>
      </c>
      <c r="L247" s="47" t="str">
        <f t="shared" si="7"/>
        <v>#REF!</v>
      </c>
      <c r="M247" s="21"/>
      <c r="N247" s="47">
        <f t="shared" si="9"/>
        <v>0</v>
      </c>
      <c r="O247" s="47" t="str">
        <f t="shared" si="10"/>
        <v>#REF!</v>
      </c>
      <c r="P247" s="47" t="str">
        <f t="shared" si="11"/>
        <v>#REF!</v>
      </c>
      <c r="Q247" s="47">
        <f t="shared" si="26"/>
        <v>530.16</v>
      </c>
      <c r="R247" s="47">
        <f t="shared" si="13"/>
        <v>530</v>
      </c>
      <c r="S247" s="47">
        <f t="shared" si="14"/>
        <v>530</v>
      </c>
      <c r="T247" s="47">
        <f t="shared" si="15"/>
        <v>530</v>
      </c>
      <c r="U247" s="48"/>
      <c r="V247" s="21"/>
      <c r="W247" s="21"/>
      <c r="X247" s="21"/>
      <c r="Y247" s="21"/>
      <c r="Z247" s="21"/>
      <c r="AA247" s="21"/>
    </row>
    <row r="248" ht="15.75" customHeight="1">
      <c r="A248" s="20" t="s">
        <v>127</v>
      </c>
      <c r="B248" s="20" t="str">
        <f t="shared" si="4"/>
        <v>05</v>
      </c>
      <c r="C248" s="21" t="s">
        <v>16</v>
      </c>
      <c r="D248" s="20" t="s">
        <v>128</v>
      </c>
      <c r="E248" s="20" t="s">
        <v>40</v>
      </c>
      <c r="F248" s="20" t="s">
        <v>41</v>
      </c>
      <c r="G248" s="23">
        <v>161538.14</v>
      </c>
      <c r="H248" s="24">
        <v>28551.44</v>
      </c>
      <c r="I248" s="21"/>
      <c r="J248" s="47" t="str">
        <f t="shared" si="5"/>
        <v>#REF!</v>
      </c>
      <c r="K248" s="47" t="str">
        <f t="shared" si="6"/>
        <v>#REF!</v>
      </c>
      <c r="L248" s="47" t="str">
        <f t="shared" si="7"/>
        <v>#REF!</v>
      </c>
      <c r="M248" s="21"/>
      <c r="N248" s="47">
        <f t="shared" si="9"/>
        <v>0</v>
      </c>
      <c r="O248" s="47" t="str">
        <f t="shared" si="10"/>
        <v>#REF!</v>
      </c>
      <c r="P248" s="47" t="str">
        <f t="shared" si="11"/>
        <v>#REF!</v>
      </c>
      <c r="Q248" s="47">
        <f t="shared" si="26"/>
        <v>161538.14</v>
      </c>
      <c r="R248" s="47">
        <f t="shared" si="13"/>
        <v>161538</v>
      </c>
      <c r="S248" s="47">
        <f t="shared" si="14"/>
        <v>161538</v>
      </c>
      <c r="T248" s="47">
        <f t="shared" si="15"/>
        <v>161538</v>
      </c>
      <c r="U248" s="48"/>
      <c r="V248" s="21"/>
      <c r="W248" s="21"/>
      <c r="X248" s="21"/>
      <c r="Y248" s="21"/>
      <c r="Z248" s="21"/>
      <c r="AA248" s="21"/>
    </row>
    <row r="249" ht="15.75" customHeight="1">
      <c r="A249" s="20" t="s">
        <v>127</v>
      </c>
      <c r="B249" s="20" t="str">
        <f t="shared" si="4"/>
        <v>05</v>
      </c>
      <c r="C249" s="21" t="s">
        <v>16</v>
      </c>
      <c r="D249" s="20" t="s">
        <v>128</v>
      </c>
      <c r="E249" s="20" t="s">
        <v>54</v>
      </c>
      <c r="F249" s="20" t="s">
        <v>55</v>
      </c>
      <c r="G249" s="23">
        <v>5957807.27</v>
      </c>
      <c r="H249" s="24">
        <v>1053026.92</v>
      </c>
      <c r="I249" s="21"/>
      <c r="J249" s="47" t="str">
        <f t="shared" si="5"/>
        <v>#REF!</v>
      </c>
      <c r="K249" s="47" t="str">
        <f t="shared" si="6"/>
        <v>#REF!</v>
      </c>
      <c r="L249" s="47" t="str">
        <f t="shared" si="7"/>
        <v>#REF!</v>
      </c>
      <c r="M249" s="21"/>
      <c r="N249" s="47">
        <f t="shared" si="9"/>
        <v>0</v>
      </c>
      <c r="O249" s="47" t="str">
        <f t="shared" si="10"/>
        <v>#REF!</v>
      </c>
      <c r="P249" s="47" t="str">
        <f t="shared" si="11"/>
        <v>#REF!</v>
      </c>
      <c r="Q249" s="47">
        <f t="shared" si="26"/>
        <v>5957807.27</v>
      </c>
      <c r="R249" s="47">
        <f t="shared" si="13"/>
        <v>5957807</v>
      </c>
      <c r="S249" s="47">
        <f t="shared" si="14"/>
        <v>5957807</v>
      </c>
      <c r="T249" s="47">
        <f t="shared" si="15"/>
        <v>5957807</v>
      </c>
      <c r="U249" s="48"/>
      <c r="V249" s="21"/>
      <c r="W249" s="21"/>
      <c r="X249" s="21"/>
      <c r="Y249" s="21"/>
      <c r="Z249" s="21"/>
      <c r="AA249" s="21"/>
    </row>
    <row r="250" ht="15.75" customHeight="1">
      <c r="A250" s="20" t="s">
        <v>129</v>
      </c>
      <c r="B250" s="20" t="str">
        <f t="shared" si="4"/>
        <v>05</v>
      </c>
      <c r="C250" s="21" t="s">
        <v>16</v>
      </c>
      <c r="D250" s="20" t="s">
        <v>130</v>
      </c>
      <c r="E250" s="20" t="s">
        <v>18</v>
      </c>
      <c r="F250" s="20" t="s">
        <v>19</v>
      </c>
      <c r="G250" s="23">
        <v>6.100985596E7</v>
      </c>
      <c r="H250" s="24">
        <v>3982580.36</v>
      </c>
      <c r="I250" s="47">
        <v>0.9492977632182831</v>
      </c>
      <c r="J250" s="47" t="str">
        <f t="shared" si="5"/>
        <v>#REF!</v>
      </c>
      <c r="K250" s="47" t="str">
        <f t="shared" si="6"/>
        <v>#REF!</v>
      </c>
      <c r="L250" s="47" t="str">
        <f t="shared" si="7"/>
        <v>#REF!</v>
      </c>
      <c r="M250" s="47" t="str">
        <f t="shared" ref="M250:M256" si="27">+I250*L250</f>
        <v>#REF!</v>
      </c>
      <c r="N250" s="47" t="str">
        <f t="shared" si="9"/>
        <v>#REF!</v>
      </c>
      <c r="O250" s="47" t="str">
        <f t="shared" si="10"/>
        <v>#REF!</v>
      </c>
      <c r="P250" s="47" t="str">
        <f t="shared" si="11"/>
        <v>#REF!</v>
      </c>
      <c r="Q250" s="47" t="str">
        <f t="shared" si="26"/>
        <v>#REF!</v>
      </c>
      <c r="R250" s="47" t="str">
        <f t="shared" si="13"/>
        <v>#REF!</v>
      </c>
      <c r="S250" s="47" t="str">
        <f t="shared" si="14"/>
        <v>#REF!</v>
      </c>
      <c r="T250" s="47" t="str">
        <f t="shared" si="15"/>
        <v>#REF!</v>
      </c>
      <c r="U250" s="48"/>
      <c r="V250" s="21"/>
      <c r="W250" s="21"/>
      <c r="X250" s="21"/>
      <c r="Y250" s="21"/>
      <c r="Z250" s="21"/>
      <c r="AA250" s="21"/>
    </row>
    <row r="251" ht="15.75" customHeight="1">
      <c r="A251" s="20" t="s">
        <v>129</v>
      </c>
      <c r="B251" s="20" t="str">
        <f t="shared" si="4"/>
        <v>05</v>
      </c>
      <c r="C251" s="21" t="s">
        <v>16</v>
      </c>
      <c r="D251" s="20" t="s">
        <v>130</v>
      </c>
      <c r="E251" s="20" t="s">
        <v>20</v>
      </c>
      <c r="F251" s="20" t="s">
        <v>21</v>
      </c>
      <c r="G251" s="23">
        <v>87969.64</v>
      </c>
      <c r="H251" s="24">
        <v>5742.45</v>
      </c>
      <c r="I251" s="47">
        <v>0.001368785111341174</v>
      </c>
      <c r="J251" s="47" t="str">
        <f t="shared" si="5"/>
        <v>#REF!</v>
      </c>
      <c r="K251" s="47" t="str">
        <f t="shared" si="6"/>
        <v>#REF!</v>
      </c>
      <c r="L251" s="47" t="str">
        <f t="shared" si="7"/>
        <v>#REF!</v>
      </c>
      <c r="M251" s="47" t="str">
        <f t="shared" si="27"/>
        <v>#REF!</v>
      </c>
      <c r="N251" s="47">
        <f t="shared" si="9"/>
        <v>87969.64</v>
      </c>
      <c r="O251" s="47" t="str">
        <f t="shared" si="10"/>
        <v>#REF!</v>
      </c>
      <c r="P251" s="47" t="str">
        <f t="shared" si="11"/>
        <v>#REF!</v>
      </c>
      <c r="Q251" s="49">
        <v>0.0</v>
      </c>
      <c r="R251" s="47">
        <f t="shared" si="13"/>
        <v>0</v>
      </c>
      <c r="S251" s="47">
        <f t="shared" si="14"/>
        <v>87969.64</v>
      </c>
      <c r="T251" s="47">
        <f t="shared" si="15"/>
        <v>0</v>
      </c>
      <c r="U251" s="48"/>
      <c r="V251" s="21"/>
      <c r="W251" s="21"/>
      <c r="X251" s="21"/>
      <c r="Y251" s="21"/>
      <c r="Z251" s="21"/>
      <c r="AA251" s="21"/>
    </row>
    <row r="252" ht="15.75" customHeight="1">
      <c r="A252" s="20" t="s">
        <v>129</v>
      </c>
      <c r="B252" s="20" t="str">
        <f t="shared" si="4"/>
        <v>05</v>
      </c>
      <c r="C252" s="21" t="s">
        <v>16</v>
      </c>
      <c r="D252" s="20" t="s">
        <v>130</v>
      </c>
      <c r="E252" s="20" t="s">
        <v>22</v>
      </c>
      <c r="F252" s="20" t="s">
        <v>23</v>
      </c>
      <c r="G252" s="23">
        <v>62329.01</v>
      </c>
      <c r="H252" s="24">
        <v>4068.69</v>
      </c>
      <c r="I252" s="47">
        <v>9.698234628746368E-4</v>
      </c>
      <c r="J252" s="47" t="str">
        <f t="shared" si="5"/>
        <v>#REF!</v>
      </c>
      <c r="K252" s="47" t="str">
        <f t="shared" si="6"/>
        <v>#REF!</v>
      </c>
      <c r="L252" s="47" t="str">
        <f t="shared" si="7"/>
        <v>#REF!</v>
      </c>
      <c r="M252" s="47" t="str">
        <f t="shared" si="27"/>
        <v>#REF!</v>
      </c>
      <c r="N252" s="47">
        <f t="shared" si="9"/>
        <v>62329.01</v>
      </c>
      <c r="O252" s="47" t="str">
        <f t="shared" si="10"/>
        <v>#REF!</v>
      </c>
      <c r="P252" s="47" t="str">
        <f t="shared" si="11"/>
        <v>#REF!</v>
      </c>
      <c r="Q252" s="49">
        <v>0.0</v>
      </c>
      <c r="R252" s="47">
        <f t="shared" si="13"/>
        <v>0</v>
      </c>
      <c r="S252" s="47">
        <f t="shared" si="14"/>
        <v>62329.01</v>
      </c>
      <c r="T252" s="47">
        <f t="shared" si="15"/>
        <v>0</v>
      </c>
      <c r="U252" s="48"/>
      <c r="V252" s="21"/>
      <c r="W252" s="21"/>
      <c r="X252" s="21"/>
      <c r="Y252" s="21"/>
      <c r="Z252" s="21"/>
      <c r="AA252" s="21"/>
    </row>
    <row r="253" ht="15.75" customHeight="1">
      <c r="A253" s="20" t="s">
        <v>129</v>
      </c>
      <c r="B253" s="20" t="str">
        <f t="shared" si="4"/>
        <v>05</v>
      </c>
      <c r="C253" s="21" t="s">
        <v>16</v>
      </c>
      <c r="D253" s="20" t="s">
        <v>130</v>
      </c>
      <c r="E253" s="20" t="s">
        <v>28</v>
      </c>
      <c r="F253" s="20" t="s">
        <v>29</v>
      </c>
      <c r="G253" s="23">
        <v>2168823.48</v>
      </c>
      <c r="H253" s="24">
        <v>141575.71</v>
      </c>
      <c r="I253" s="47">
        <v>0.03374633894774553</v>
      </c>
      <c r="J253" s="47" t="str">
        <f t="shared" si="5"/>
        <v>#REF!</v>
      </c>
      <c r="K253" s="47" t="str">
        <f t="shared" si="6"/>
        <v>#REF!</v>
      </c>
      <c r="L253" s="47" t="str">
        <f t="shared" si="7"/>
        <v>#REF!</v>
      </c>
      <c r="M253" s="47" t="str">
        <f t="shared" si="27"/>
        <v>#REF!</v>
      </c>
      <c r="N253" s="47" t="str">
        <f t="shared" si="9"/>
        <v>#REF!</v>
      </c>
      <c r="O253" s="47" t="str">
        <f t="shared" si="10"/>
        <v>#REF!</v>
      </c>
      <c r="P253" s="47" t="str">
        <f t="shared" si="11"/>
        <v>#REF!</v>
      </c>
      <c r="Q253" s="47" t="str">
        <f>+G253-M253</f>
        <v>#REF!</v>
      </c>
      <c r="R253" s="47" t="str">
        <f t="shared" si="13"/>
        <v>#REF!</v>
      </c>
      <c r="S253" s="47" t="str">
        <f t="shared" si="14"/>
        <v>#REF!</v>
      </c>
      <c r="T253" s="47" t="str">
        <f t="shared" si="15"/>
        <v>#REF!</v>
      </c>
      <c r="U253" s="48"/>
      <c r="V253" s="21"/>
      <c r="W253" s="21"/>
      <c r="X253" s="21"/>
      <c r="Y253" s="21"/>
      <c r="Z253" s="21"/>
      <c r="AA253" s="21"/>
    </row>
    <row r="254" ht="15.75" customHeight="1">
      <c r="A254" s="20" t="s">
        <v>129</v>
      </c>
      <c r="B254" s="20" t="str">
        <f t="shared" si="4"/>
        <v>05</v>
      </c>
      <c r="C254" s="21" t="s">
        <v>16</v>
      </c>
      <c r="D254" s="20" t="s">
        <v>130</v>
      </c>
      <c r="E254" s="20" t="s">
        <v>30</v>
      </c>
      <c r="F254" s="20" t="s">
        <v>31</v>
      </c>
      <c r="G254" s="23">
        <v>348848.15</v>
      </c>
      <c r="H254" s="24">
        <v>22771.99</v>
      </c>
      <c r="I254" s="47">
        <v>0.005427988040407039</v>
      </c>
      <c r="J254" s="47" t="str">
        <f t="shared" si="5"/>
        <v>#REF!</v>
      </c>
      <c r="K254" s="47" t="str">
        <f t="shared" si="6"/>
        <v>#REF!</v>
      </c>
      <c r="L254" s="47" t="str">
        <f t="shared" si="7"/>
        <v>#REF!</v>
      </c>
      <c r="M254" s="47" t="str">
        <f t="shared" si="27"/>
        <v>#REF!</v>
      </c>
      <c r="N254" s="47">
        <f t="shared" si="9"/>
        <v>29871.15</v>
      </c>
      <c r="O254" s="47" t="str">
        <f t="shared" si="10"/>
        <v>#REF!</v>
      </c>
      <c r="P254" s="47" t="str">
        <f t="shared" si="11"/>
        <v>#REF!</v>
      </c>
      <c r="Q254" s="47">
        <v>318976.7316692626</v>
      </c>
      <c r="R254" s="47">
        <f t="shared" si="13"/>
        <v>318977</v>
      </c>
      <c r="S254" s="47">
        <f t="shared" si="14"/>
        <v>348848.15</v>
      </c>
      <c r="T254" s="47">
        <f t="shared" si="15"/>
        <v>318977</v>
      </c>
      <c r="U254" s="48"/>
      <c r="V254" s="21"/>
      <c r="W254" s="21"/>
      <c r="X254" s="21"/>
      <c r="Y254" s="21"/>
      <c r="Z254" s="21"/>
      <c r="AA254" s="21"/>
    </row>
    <row r="255" ht="15.75" customHeight="1">
      <c r="A255" s="20" t="s">
        <v>129</v>
      </c>
      <c r="B255" s="20" t="str">
        <f t="shared" si="4"/>
        <v>05</v>
      </c>
      <c r="C255" s="21" t="s">
        <v>16</v>
      </c>
      <c r="D255" s="20" t="s">
        <v>130</v>
      </c>
      <c r="E255" s="20" t="s">
        <v>32</v>
      </c>
      <c r="F255" s="20" t="s">
        <v>33</v>
      </c>
      <c r="G255" s="23">
        <v>242650.83</v>
      </c>
      <c r="H255" s="24">
        <v>15839.68</v>
      </c>
      <c r="I255" s="47">
        <v>0.0037755848876791847</v>
      </c>
      <c r="J255" s="47" t="str">
        <f t="shared" si="5"/>
        <v>#REF!</v>
      </c>
      <c r="K255" s="47" t="str">
        <f t="shared" si="6"/>
        <v>#REF!</v>
      </c>
      <c r="L255" s="47" t="str">
        <f t="shared" si="7"/>
        <v>#REF!</v>
      </c>
      <c r="M255" s="47" t="str">
        <f t="shared" si="27"/>
        <v>#REF!</v>
      </c>
      <c r="N255" s="47">
        <f t="shared" si="9"/>
        <v>19945.83</v>
      </c>
      <c r="O255" s="47" t="str">
        <f t="shared" si="10"/>
        <v>#REF!</v>
      </c>
      <c r="P255" s="47" t="str">
        <f t="shared" si="11"/>
        <v>#REF!</v>
      </c>
      <c r="Q255" s="47">
        <v>222704.9236896112</v>
      </c>
      <c r="R255" s="47">
        <f t="shared" si="13"/>
        <v>222705</v>
      </c>
      <c r="S255" s="47">
        <f t="shared" si="14"/>
        <v>242650.83</v>
      </c>
      <c r="T255" s="47">
        <f t="shared" si="15"/>
        <v>222705</v>
      </c>
      <c r="U255" s="48"/>
      <c r="V255" s="21"/>
      <c r="W255" s="21"/>
      <c r="X255" s="21"/>
      <c r="Y255" s="21"/>
      <c r="Z255" s="21"/>
      <c r="AA255" s="21"/>
    </row>
    <row r="256" ht="15.75" customHeight="1">
      <c r="A256" s="20" t="s">
        <v>129</v>
      </c>
      <c r="B256" s="20" t="str">
        <f t="shared" si="4"/>
        <v>05</v>
      </c>
      <c r="C256" s="21" t="s">
        <v>16</v>
      </c>
      <c r="D256" s="20" t="s">
        <v>130</v>
      </c>
      <c r="E256" s="20" t="s">
        <v>40</v>
      </c>
      <c r="F256" s="20" t="s">
        <v>41</v>
      </c>
      <c r="G256" s="23">
        <v>347930.93</v>
      </c>
      <c r="H256" s="24">
        <v>22712.12</v>
      </c>
      <c r="I256" s="47">
        <v>0.00541371633166952</v>
      </c>
      <c r="J256" s="47" t="str">
        <f t="shared" si="5"/>
        <v>#REF!</v>
      </c>
      <c r="K256" s="47" t="str">
        <f t="shared" si="6"/>
        <v>#REF!</v>
      </c>
      <c r="L256" s="47" t="str">
        <f t="shared" si="7"/>
        <v>#REF!</v>
      </c>
      <c r="M256" s="47" t="str">
        <f t="shared" si="27"/>
        <v>#REF!</v>
      </c>
      <c r="N256" s="47" t="str">
        <f t="shared" si="9"/>
        <v>#REF!</v>
      </c>
      <c r="O256" s="47" t="str">
        <f t="shared" si="10"/>
        <v>#REF!</v>
      </c>
      <c r="P256" s="47" t="str">
        <f t="shared" si="11"/>
        <v>#REF!</v>
      </c>
      <c r="Q256" s="47" t="str">
        <f t="shared" ref="Q256:Q285" si="28">+G256-M256</f>
        <v>#REF!</v>
      </c>
      <c r="R256" s="47" t="str">
        <f t="shared" si="13"/>
        <v>#REF!</v>
      </c>
      <c r="S256" s="47" t="str">
        <f t="shared" si="14"/>
        <v>#REF!</v>
      </c>
      <c r="T256" s="47" t="str">
        <f t="shared" si="15"/>
        <v>#REF!</v>
      </c>
      <c r="U256" s="48"/>
      <c r="V256" s="21"/>
      <c r="W256" s="21"/>
      <c r="X256" s="21"/>
      <c r="Y256" s="21"/>
      <c r="Z256" s="21"/>
      <c r="AA256" s="21"/>
    </row>
    <row r="257" ht="15.75" customHeight="1">
      <c r="A257" s="20" t="s">
        <v>131</v>
      </c>
      <c r="B257" s="20" t="str">
        <f t="shared" si="4"/>
        <v>05</v>
      </c>
      <c r="C257" s="21" t="s">
        <v>16</v>
      </c>
      <c r="D257" s="20" t="s">
        <v>132</v>
      </c>
      <c r="E257" s="20" t="s">
        <v>44</v>
      </c>
      <c r="F257" s="20" t="s">
        <v>45</v>
      </c>
      <c r="G257" s="23">
        <v>285511.57</v>
      </c>
      <c r="H257" s="24">
        <v>594587.69</v>
      </c>
      <c r="I257" s="21"/>
      <c r="J257" s="47" t="str">
        <f t="shared" si="5"/>
        <v>#REF!</v>
      </c>
      <c r="K257" s="47" t="str">
        <f t="shared" si="6"/>
        <v>#REF!</v>
      </c>
      <c r="L257" s="47" t="str">
        <f t="shared" si="7"/>
        <v>#REF!</v>
      </c>
      <c r="M257" s="21"/>
      <c r="N257" s="47">
        <f t="shared" si="9"/>
        <v>0</v>
      </c>
      <c r="O257" s="47" t="str">
        <f t="shared" si="10"/>
        <v>#REF!</v>
      </c>
      <c r="P257" s="47" t="str">
        <f t="shared" si="11"/>
        <v>#REF!</v>
      </c>
      <c r="Q257" s="47">
        <f t="shared" si="28"/>
        <v>285511.57</v>
      </c>
      <c r="R257" s="47">
        <f t="shared" si="13"/>
        <v>285512</v>
      </c>
      <c r="S257" s="47">
        <f t="shared" si="14"/>
        <v>285512</v>
      </c>
      <c r="T257" s="47">
        <f t="shared" si="15"/>
        <v>285512</v>
      </c>
      <c r="U257" s="48"/>
      <c r="V257" s="21"/>
      <c r="W257" s="21"/>
      <c r="X257" s="21"/>
      <c r="Y257" s="21"/>
      <c r="Z257" s="21"/>
      <c r="AA257" s="21"/>
    </row>
    <row r="258" ht="15.75" customHeight="1">
      <c r="A258" s="20" t="s">
        <v>131</v>
      </c>
      <c r="B258" s="20" t="str">
        <f t="shared" si="4"/>
        <v>05</v>
      </c>
      <c r="C258" s="21" t="s">
        <v>16</v>
      </c>
      <c r="D258" s="20" t="s">
        <v>132</v>
      </c>
      <c r="E258" s="20" t="s">
        <v>71</v>
      </c>
      <c r="F258" s="20" t="s">
        <v>72</v>
      </c>
      <c r="G258" s="23">
        <v>392862.0</v>
      </c>
      <c r="H258" s="24">
        <v>818148.67</v>
      </c>
      <c r="I258" s="21"/>
      <c r="J258" s="47" t="str">
        <f t="shared" si="5"/>
        <v>#REF!</v>
      </c>
      <c r="K258" s="47" t="str">
        <f t="shared" si="6"/>
        <v>#REF!</v>
      </c>
      <c r="L258" s="47" t="str">
        <f t="shared" si="7"/>
        <v>#REF!</v>
      </c>
      <c r="M258" s="21"/>
      <c r="N258" s="47">
        <f t="shared" si="9"/>
        <v>0</v>
      </c>
      <c r="O258" s="47" t="str">
        <f t="shared" si="10"/>
        <v>#REF!</v>
      </c>
      <c r="P258" s="47" t="str">
        <f t="shared" si="11"/>
        <v>#REF!</v>
      </c>
      <c r="Q258" s="47">
        <f t="shared" si="28"/>
        <v>392862</v>
      </c>
      <c r="R258" s="47">
        <f t="shared" si="13"/>
        <v>392862</v>
      </c>
      <c r="S258" s="47">
        <f t="shared" si="14"/>
        <v>392862</v>
      </c>
      <c r="T258" s="47">
        <f t="shared" si="15"/>
        <v>392862</v>
      </c>
      <c r="U258" s="48"/>
      <c r="V258" s="21"/>
      <c r="W258" s="21"/>
      <c r="X258" s="21"/>
      <c r="Y258" s="21"/>
      <c r="Z258" s="21"/>
      <c r="AA258" s="21"/>
    </row>
    <row r="259" ht="15.75" customHeight="1">
      <c r="A259" s="20" t="s">
        <v>131</v>
      </c>
      <c r="B259" s="20" t="str">
        <f t="shared" si="4"/>
        <v>05</v>
      </c>
      <c r="C259" s="21" t="s">
        <v>16</v>
      </c>
      <c r="D259" s="20" t="s">
        <v>132</v>
      </c>
      <c r="E259" s="20" t="s">
        <v>30</v>
      </c>
      <c r="F259" s="20" t="s">
        <v>31</v>
      </c>
      <c r="G259" s="23">
        <v>26030.51</v>
      </c>
      <c r="H259" s="24">
        <v>54209.45</v>
      </c>
      <c r="I259" s="21"/>
      <c r="J259" s="47" t="str">
        <f t="shared" si="5"/>
        <v>#REF!</v>
      </c>
      <c r="K259" s="47" t="str">
        <f t="shared" si="6"/>
        <v>#REF!</v>
      </c>
      <c r="L259" s="47" t="str">
        <f t="shared" si="7"/>
        <v>#REF!</v>
      </c>
      <c r="M259" s="21"/>
      <c r="N259" s="47">
        <f t="shared" si="9"/>
        <v>0</v>
      </c>
      <c r="O259" s="47" t="str">
        <f t="shared" si="10"/>
        <v>#REF!</v>
      </c>
      <c r="P259" s="47" t="str">
        <f t="shared" si="11"/>
        <v>#REF!</v>
      </c>
      <c r="Q259" s="47">
        <f t="shared" si="28"/>
        <v>26030.51</v>
      </c>
      <c r="R259" s="47">
        <f t="shared" si="13"/>
        <v>26031</v>
      </c>
      <c r="S259" s="47">
        <f t="shared" si="14"/>
        <v>26031</v>
      </c>
      <c r="T259" s="47">
        <f t="shared" si="15"/>
        <v>26031</v>
      </c>
      <c r="U259" s="48"/>
      <c r="V259" s="21"/>
      <c r="W259" s="21"/>
      <c r="X259" s="21"/>
      <c r="Y259" s="21"/>
      <c r="Z259" s="21"/>
      <c r="AA259" s="21"/>
    </row>
    <row r="260" ht="15.75" customHeight="1">
      <c r="A260" s="20" t="s">
        <v>131</v>
      </c>
      <c r="B260" s="20" t="str">
        <f t="shared" si="4"/>
        <v>05</v>
      </c>
      <c r="C260" s="21" t="s">
        <v>16</v>
      </c>
      <c r="D260" s="20" t="s">
        <v>132</v>
      </c>
      <c r="E260" s="20" t="s">
        <v>32</v>
      </c>
      <c r="F260" s="20" t="s">
        <v>33</v>
      </c>
      <c r="G260" s="23">
        <v>453.28</v>
      </c>
      <c r="H260" s="24">
        <v>943.97</v>
      </c>
      <c r="I260" s="21"/>
      <c r="J260" s="47" t="str">
        <f t="shared" si="5"/>
        <v>#REF!</v>
      </c>
      <c r="K260" s="47" t="str">
        <f t="shared" si="6"/>
        <v>#REF!</v>
      </c>
      <c r="L260" s="47" t="str">
        <f t="shared" si="7"/>
        <v>#REF!</v>
      </c>
      <c r="M260" s="21"/>
      <c r="N260" s="47">
        <f t="shared" si="9"/>
        <v>0</v>
      </c>
      <c r="O260" s="47" t="str">
        <f t="shared" si="10"/>
        <v>#REF!</v>
      </c>
      <c r="P260" s="47" t="str">
        <f t="shared" si="11"/>
        <v>#REF!</v>
      </c>
      <c r="Q260" s="47">
        <f t="shared" si="28"/>
        <v>453.28</v>
      </c>
      <c r="R260" s="47">
        <f t="shared" si="13"/>
        <v>453</v>
      </c>
      <c r="S260" s="47">
        <f t="shared" si="14"/>
        <v>453</v>
      </c>
      <c r="T260" s="47">
        <f t="shared" si="15"/>
        <v>453</v>
      </c>
      <c r="U260" s="48"/>
      <c r="V260" s="21"/>
      <c r="W260" s="21"/>
      <c r="X260" s="21"/>
      <c r="Y260" s="21"/>
      <c r="Z260" s="21"/>
      <c r="AA260" s="21"/>
    </row>
    <row r="261" ht="15.75" customHeight="1">
      <c r="A261" s="20" t="s">
        <v>131</v>
      </c>
      <c r="B261" s="20" t="str">
        <f t="shared" si="4"/>
        <v>05</v>
      </c>
      <c r="C261" s="21" t="s">
        <v>16</v>
      </c>
      <c r="D261" s="20" t="s">
        <v>132</v>
      </c>
      <c r="E261" s="20" t="s">
        <v>40</v>
      </c>
      <c r="F261" s="20" t="s">
        <v>41</v>
      </c>
      <c r="G261" s="23">
        <v>5039.37</v>
      </c>
      <c r="H261" s="24">
        <v>10494.67</v>
      </c>
      <c r="I261" s="21"/>
      <c r="J261" s="47" t="str">
        <f t="shared" si="5"/>
        <v>#REF!</v>
      </c>
      <c r="K261" s="47" t="str">
        <f t="shared" si="6"/>
        <v>#REF!</v>
      </c>
      <c r="L261" s="47" t="str">
        <f t="shared" si="7"/>
        <v>#REF!</v>
      </c>
      <c r="M261" s="21"/>
      <c r="N261" s="47">
        <f t="shared" si="9"/>
        <v>0</v>
      </c>
      <c r="O261" s="47" t="str">
        <f t="shared" si="10"/>
        <v>#REF!</v>
      </c>
      <c r="P261" s="47" t="str">
        <f t="shared" si="11"/>
        <v>#REF!</v>
      </c>
      <c r="Q261" s="47">
        <f t="shared" si="28"/>
        <v>5039.37</v>
      </c>
      <c r="R261" s="47">
        <f t="shared" si="13"/>
        <v>5039</v>
      </c>
      <c r="S261" s="47">
        <f t="shared" si="14"/>
        <v>5039</v>
      </c>
      <c r="T261" s="47">
        <f t="shared" si="15"/>
        <v>5039</v>
      </c>
      <c r="U261" s="48"/>
      <c r="V261" s="21"/>
      <c r="W261" s="21"/>
      <c r="X261" s="21"/>
      <c r="Y261" s="21"/>
      <c r="Z261" s="21"/>
      <c r="AA261" s="21"/>
    </row>
    <row r="262" ht="15.75" customHeight="1">
      <c r="A262" s="20" t="s">
        <v>131</v>
      </c>
      <c r="B262" s="20" t="str">
        <f t="shared" si="4"/>
        <v>05</v>
      </c>
      <c r="C262" s="21" t="s">
        <v>16</v>
      </c>
      <c r="D262" s="20" t="s">
        <v>132</v>
      </c>
      <c r="E262" s="20" t="s">
        <v>46</v>
      </c>
      <c r="F262" s="20" t="s">
        <v>47</v>
      </c>
      <c r="G262" s="23">
        <v>1819664.27</v>
      </c>
      <c r="H262" s="24">
        <v>3789513.55</v>
      </c>
      <c r="I262" s="21"/>
      <c r="J262" s="47" t="str">
        <f t="shared" si="5"/>
        <v>#REF!</v>
      </c>
      <c r="K262" s="47" t="str">
        <f t="shared" si="6"/>
        <v>#REF!</v>
      </c>
      <c r="L262" s="47" t="str">
        <f t="shared" si="7"/>
        <v>#REF!</v>
      </c>
      <c r="M262" s="21"/>
      <c r="N262" s="47">
        <f t="shared" si="9"/>
        <v>0</v>
      </c>
      <c r="O262" s="47" t="str">
        <f t="shared" si="10"/>
        <v>#REF!</v>
      </c>
      <c r="P262" s="47" t="str">
        <f t="shared" si="11"/>
        <v>#REF!</v>
      </c>
      <c r="Q262" s="47">
        <f t="shared" si="28"/>
        <v>1819664.27</v>
      </c>
      <c r="R262" s="47">
        <f t="shared" si="13"/>
        <v>1819664</v>
      </c>
      <c r="S262" s="47">
        <f t="shared" si="14"/>
        <v>1819664</v>
      </c>
      <c r="T262" s="47">
        <f t="shared" si="15"/>
        <v>1819664</v>
      </c>
      <c r="U262" s="48"/>
      <c r="V262" s="21"/>
      <c r="W262" s="21"/>
      <c r="X262" s="21"/>
      <c r="Y262" s="21"/>
      <c r="Z262" s="21"/>
      <c r="AA262" s="21"/>
    </row>
    <row r="263" ht="15.75" customHeight="1">
      <c r="A263" s="20" t="s">
        <v>133</v>
      </c>
      <c r="B263" s="20" t="str">
        <f t="shared" si="4"/>
        <v>05</v>
      </c>
      <c r="C263" s="21" t="s">
        <v>16</v>
      </c>
      <c r="D263" s="20" t="s">
        <v>134</v>
      </c>
      <c r="E263" s="20" t="s">
        <v>18</v>
      </c>
      <c r="F263" s="20" t="s">
        <v>19</v>
      </c>
      <c r="G263" s="23">
        <v>3.665604747E7</v>
      </c>
      <c r="H263" s="24">
        <v>1.148071644E7</v>
      </c>
      <c r="I263" s="21"/>
      <c r="J263" s="47" t="str">
        <f t="shared" si="5"/>
        <v>#REF!</v>
      </c>
      <c r="K263" s="47" t="str">
        <f t="shared" si="6"/>
        <v>#REF!</v>
      </c>
      <c r="L263" s="47" t="str">
        <f t="shared" si="7"/>
        <v>#REF!</v>
      </c>
      <c r="M263" s="21"/>
      <c r="N263" s="47">
        <f t="shared" si="9"/>
        <v>0</v>
      </c>
      <c r="O263" s="47" t="str">
        <f t="shared" si="10"/>
        <v>#REF!</v>
      </c>
      <c r="P263" s="47" t="str">
        <f t="shared" si="11"/>
        <v>#REF!</v>
      </c>
      <c r="Q263" s="47">
        <f t="shared" si="28"/>
        <v>36656047.47</v>
      </c>
      <c r="R263" s="47">
        <f t="shared" si="13"/>
        <v>36656047</v>
      </c>
      <c r="S263" s="47">
        <f t="shared" si="14"/>
        <v>36656047</v>
      </c>
      <c r="T263" s="47">
        <f t="shared" si="15"/>
        <v>36656047</v>
      </c>
      <c r="U263" s="48"/>
      <c r="V263" s="21"/>
      <c r="W263" s="21"/>
      <c r="X263" s="21"/>
      <c r="Y263" s="21"/>
      <c r="Z263" s="21"/>
      <c r="AA263" s="21"/>
    </row>
    <row r="264" ht="15.75" customHeight="1">
      <c r="A264" s="20" t="s">
        <v>133</v>
      </c>
      <c r="B264" s="20" t="str">
        <f t="shared" si="4"/>
        <v>05</v>
      </c>
      <c r="C264" s="21" t="s">
        <v>16</v>
      </c>
      <c r="D264" s="20" t="s">
        <v>134</v>
      </c>
      <c r="E264" s="20" t="s">
        <v>22</v>
      </c>
      <c r="F264" s="20" t="s">
        <v>23</v>
      </c>
      <c r="G264" s="23">
        <v>12188.5</v>
      </c>
      <c r="H264" s="24">
        <v>3817.45</v>
      </c>
      <c r="I264" s="21"/>
      <c r="J264" s="47" t="str">
        <f t="shared" si="5"/>
        <v>#REF!</v>
      </c>
      <c r="K264" s="47" t="str">
        <f t="shared" si="6"/>
        <v>#REF!</v>
      </c>
      <c r="L264" s="47" t="str">
        <f t="shared" si="7"/>
        <v>#REF!</v>
      </c>
      <c r="M264" s="21"/>
      <c r="N264" s="47">
        <f t="shared" si="9"/>
        <v>0</v>
      </c>
      <c r="O264" s="47" t="str">
        <f t="shared" si="10"/>
        <v>#REF!</v>
      </c>
      <c r="P264" s="47" t="str">
        <f t="shared" si="11"/>
        <v>#REF!</v>
      </c>
      <c r="Q264" s="47">
        <f t="shared" si="28"/>
        <v>12188.5</v>
      </c>
      <c r="R264" s="47">
        <f t="shared" si="13"/>
        <v>12189</v>
      </c>
      <c r="S264" s="47">
        <f t="shared" si="14"/>
        <v>12189</v>
      </c>
      <c r="T264" s="47">
        <f t="shared" si="15"/>
        <v>12189</v>
      </c>
      <c r="U264" s="48"/>
      <c r="V264" s="21"/>
      <c r="W264" s="21"/>
      <c r="X264" s="21"/>
      <c r="Y264" s="21"/>
      <c r="Z264" s="21"/>
      <c r="AA264" s="21"/>
    </row>
    <row r="265" ht="15.75" customHeight="1">
      <c r="A265" s="20" t="s">
        <v>133</v>
      </c>
      <c r="B265" s="20" t="str">
        <f t="shared" si="4"/>
        <v>05</v>
      </c>
      <c r="C265" s="21" t="s">
        <v>16</v>
      </c>
      <c r="D265" s="20" t="s">
        <v>134</v>
      </c>
      <c r="E265" s="20" t="s">
        <v>28</v>
      </c>
      <c r="F265" s="20" t="s">
        <v>29</v>
      </c>
      <c r="G265" s="23">
        <v>1052063.27</v>
      </c>
      <c r="H265" s="24">
        <v>329507.43</v>
      </c>
      <c r="I265" s="21"/>
      <c r="J265" s="47" t="str">
        <f t="shared" si="5"/>
        <v>#REF!</v>
      </c>
      <c r="K265" s="47" t="str">
        <f t="shared" si="6"/>
        <v>#REF!</v>
      </c>
      <c r="L265" s="47" t="str">
        <f t="shared" si="7"/>
        <v>#REF!</v>
      </c>
      <c r="M265" s="21"/>
      <c r="N265" s="47">
        <f t="shared" si="9"/>
        <v>0</v>
      </c>
      <c r="O265" s="47" t="str">
        <f t="shared" si="10"/>
        <v>#REF!</v>
      </c>
      <c r="P265" s="47" t="str">
        <f t="shared" si="11"/>
        <v>#REF!</v>
      </c>
      <c r="Q265" s="47">
        <f t="shared" si="28"/>
        <v>1052063.27</v>
      </c>
      <c r="R265" s="47">
        <f t="shared" si="13"/>
        <v>1052063</v>
      </c>
      <c r="S265" s="47">
        <f t="shared" si="14"/>
        <v>1052063</v>
      </c>
      <c r="T265" s="47">
        <f t="shared" si="15"/>
        <v>1052063</v>
      </c>
      <c r="U265" s="48"/>
      <c r="V265" s="21"/>
      <c r="W265" s="21"/>
      <c r="X265" s="21"/>
      <c r="Y265" s="21"/>
      <c r="Z265" s="21"/>
      <c r="AA265" s="21"/>
    </row>
    <row r="266" ht="15.75" customHeight="1">
      <c r="A266" s="20" t="s">
        <v>133</v>
      </c>
      <c r="B266" s="20" t="str">
        <f t="shared" si="4"/>
        <v>05</v>
      </c>
      <c r="C266" s="21" t="s">
        <v>16</v>
      </c>
      <c r="D266" s="20" t="s">
        <v>134</v>
      </c>
      <c r="E266" s="20" t="s">
        <v>30</v>
      </c>
      <c r="F266" s="20" t="s">
        <v>31</v>
      </c>
      <c r="G266" s="23">
        <v>796740.69</v>
      </c>
      <c r="H266" s="24">
        <v>249540.1</v>
      </c>
      <c r="I266" s="21"/>
      <c r="J266" s="47" t="str">
        <f t="shared" si="5"/>
        <v>#REF!</v>
      </c>
      <c r="K266" s="47" t="str">
        <f t="shared" si="6"/>
        <v>#REF!</v>
      </c>
      <c r="L266" s="47" t="str">
        <f t="shared" si="7"/>
        <v>#REF!</v>
      </c>
      <c r="M266" s="21"/>
      <c r="N266" s="47">
        <f t="shared" si="9"/>
        <v>0</v>
      </c>
      <c r="O266" s="47" t="str">
        <f t="shared" si="10"/>
        <v>#REF!</v>
      </c>
      <c r="P266" s="47" t="str">
        <f t="shared" si="11"/>
        <v>#REF!</v>
      </c>
      <c r="Q266" s="47">
        <f t="shared" si="28"/>
        <v>796740.69</v>
      </c>
      <c r="R266" s="47">
        <f t="shared" si="13"/>
        <v>796741</v>
      </c>
      <c r="S266" s="47">
        <f t="shared" si="14"/>
        <v>796741</v>
      </c>
      <c r="T266" s="47">
        <f t="shared" si="15"/>
        <v>796741</v>
      </c>
      <c r="U266" s="48"/>
      <c r="V266" s="21"/>
      <c r="W266" s="21"/>
      <c r="X266" s="21"/>
      <c r="Y266" s="21"/>
      <c r="Z266" s="21"/>
      <c r="AA266" s="21"/>
    </row>
    <row r="267" ht="15.75" customHeight="1">
      <c r="A267" s="20" t="s">
        <v>133</v>
      </c>
      <c r="B267" s="20" t="str">
        <f t="shared" si="4"/>
        <v>05</v>
      </c>
      <c r="C267" s="21" t="s">
        <v>16</v>
      </c>
      <c r="D267" s="20" t="s">
        <v>134</v>
      </c>
      <c r="E267" s="20" t="s">
        <v>32</v>
      </c>
      <c r="F267" s="20" t="s">
        <v>33</v>
      </c>
      <c r="G267" s="23">
        <v>237015.04</v>
      </c>
      <c r="H267" s="24">
        <v>74233.39</v>
      </c>
      <c r="I267" s="21"/>
      <c r="J267" s="47" t="str">
        <f t="shared" si="5"/>
        <v>#REF!</v>
      </c>
      <c r="K267" s="47" t="str">
        <f t="shared" si="6"/>
        <v>#REF!</v>
      </c>
      <c r="L267" s="47" t="str">
        <f t="shared" si="7"/>
        <v>#REF!</v>
      </c>
      <c r="M267" s="21"/>
      <c r="N267" s="47">
        <f t="shared" si="9"/>
        <v>0</v>
      </c>
      <c r="O267" s="47" t="str">
        <f t="shared" si="10"/>
        <v>#REF!</v>
      </c>
      <c r="P267" s="47" t="str">
        <f t="shared" si="11"/>
        <v>#REF!</v>
      </c>
      <c r="Q267" s="47">
        <f t="shared" si="28"/>
        <v>237015.04</v>
      </c>
      <c r="R267" s="47">
        <f t="shared" si="13"/>
        <v>237015</v>
      </c>
      <c r="S267" s="47">
        <f t="shared" si="14"/>
        <v>237015</v>
      </c>
      <c r="T267" s="47">
        <f t="shared" si="15"/>
        <v>237015</v>
      </c>
      <c r="U267" s="48"/>
      <c r="V267" s="21"/>
      <c r="W267" s="21"/>
      <c r="X267" s="21"/>
      <c r="Y267" s="21"/>
      <c r="Z267" s="21"/>
      <c r="AA267" s="21"/>
    </row>
    <row r="268" ht="15.75" customHeight="1">
      <c r="A268" s="20" t="s">
        <v>133</v>
      </c>
      <c r="B268" s="20" t="str">
        <f t="shared" si="4"/>
        <v>05</v>
      </c>
      <c r="C268" s="21" t="s">
        <v>16</v>
      </c>
      <c r="D268" s="20" t="s">
        <v>134</v>
      </c>
      <c r="E268" s="20" t="s">
        <v>40</v>
      </c>
      <c r="F268" s="20" t="s">
        <v>41</v>
      </c>
      <c r="G268" s="23">
        <v>51335.03</v>
      </c>
      <c r="H268" s="24">
        <v>16078.19</v>
      </c>
      <c r="I268" s="21"/>
      <c r="J268" s="47" t="str">
        <f t="shared" si="5"/>
        <v>#REF!</v>
      </c>
      <c r="K268" s="47" t="str">
        <f t="shared" si="6"/>
        <v>#REF!</v>
      </c>
      <c r="L268" s="47" t="str">
        <f t="shared" si="7"/>
        <v>#REF!</v>
      </c>
      <c r="M268" s="21"/>
      <c r="N268" s="47">
        <f t="shared" si="9"/>
        <v>0</v>
      </c>
      <c r="O268" s="47" t="str">
        <f t="shared" si="10"/>
        <v>#REF!</v>
      </c>
      <c r="P268" s="47" t="str">
        <f t="shared" si="11"/>
        <v>#REF!</v>
      </c>
      <c r="Q268" s="47">
        <f t="shared" si="28"/>
        <v>51335.03</v>
      </c>
      <c r="R268" s="47">
        <f t="shared" si="13"/>
        <v>51335</v>
      </c>
      <c r="S268" s="47">
        <f t="shared" si="14"/>
        <v>51335</v>
      </c>
      <c r="T268" s="47">
        <f t="shared" si="15"/>
        <v>51335</v>
      </c>
      <c r="U268" s="48"/>
      <c r="V268" s="21"/>
      <c r="W268" s="21"/>
      <c r="X268" s="21"/>
      <c r="Y268" s="21"/>
      <c r="Z268" s="21"/>
      <c r="AA268" s="21"/>
    </row>
    <row r="269" ht="15.75" customHeight="1">
      <c r="A269" s="20" t="s">
        <v>135</v>
      </c>
      <c r="B269" s="20" t="str">
        <f t="shared" si="4"/>
        <v>05</v>
      </c>
      <c r="C269" s="21" t="s">
        <v>16</v>
      </c>
      <c r="D269" s="20" t="s">
        <v>136</v>
      </c>
      <c r="E269" s="20" t="s">
        <v>18</v>
      </c>
      <c r="F269" s="20" t="s">
        <v>19</v>
      </c>
      <c r="G269" s="23">
        <v>6.00435452E7</v>
      </c>
      <c r="H269" s="24">
        <v>3074791.0</v>
      </c>
      <c r="I269" s="21"/>
      <c r="J269" s="47" t="str">
        <f t="shared" si="5"/>
        <v>#REF!</v>
      </c>
      <c r="K269" s="47" t="str">
        <f t="shared" si="6"/>
        <v>#REF!</v>
      </c>
      <c r="L269" s="47" t="str">
        <f t="shared" si="7"/>
        <v>#REF!</v>
      </c>
      <c r="M269" s="21"/>
      <c r="N269" s="47">
        <f t="shared" si="9"/>
        <v>0</v>
      </c>
      <c r="O269" s="47" t="str">
        <f t="shared" si="10"/>
        <v>#REF!</v>
      </c>
      <c r="P269" s="47" t="str">
        <f t="shared" si="11"/>
        <v>#REF!</v>
      </c>
      <c r="Q269" s="47">
        <f t="shared" si="28"/>
        <v>60043545.2</v>
      </c>
      <c r="R269" s="47">
        <f t="shared" si="13"/>
        <v>60043545</v>
      </c>
      <c r="S269" s="47">
        <f t="shared" si="14"/>
        <v>60043545</v>
      </c>
      <c r="T269" s="47">
        <f t="shared" si="15"/>
        <v>60043545</v>
      </c>
      <c r="U269" s="48"/>
      <c r="V269" s="21"/>
      <c r="W269" s="21"/>
      <c r="X269" s="21"/>
      <c r="Y269" s="21"/>
      <c r="Z269" s="21"/>
      <c r="AA269" s="21"/>
    </row>
    <row r="270" ht="15.75" customHeight="1">
      <c r="A270" s="20" t="s">
        <v>135</v>
      </c>
      <c r="B270" s="20" t="str">
        <f t="shared" si="4"/>
        <v>05</v>
      </c>
      <c r="C270" s="21" t="s">
        <v>16</v>
      </c>
      <c r="D270" s="20" t="s">
        <v>136</v>
      </c>
      <c r="E270" s="20" t="s">
        <v>30</v>
      </c>
      <c r="F270" s="20" t="s">
        <v>31</v>
      </c>
      <c r="G270" s="23">
        <v>649457.35</v>
      </c>
      <c r="H270" s="24">
        <v>33258.29</v>
      </c>
      <c r="I270" s="21"/>
      <c r="J270" s="47" t="str">
        <f t="shared" si="5"/>
        <v>#REF!</v>
      </c>
      <c r="K270" s="47" t="str">
        <f t="shared" si="6"/>
        <v>#REF!</v>
      </c>
      <c r="L270" s="47" t="str">
        <f t="shared" si="7"/>
        <v>#REF!</v>
      </c>
      <c r="M270" s="21"/>
      <c r="N270" s="47">
        <f t="shared" si="9"/>
        <v>0</v>
      </c>
      <c r="O270" s="47" t="str">
        <f t="shared" si="10"/>
        <v>#REF!</v>
      </c>
      <c r="P270" s="47" t="str">
        <f t="shared" si="11"/>
        <v>#REF!</v>
      </c>
      <c r="Q270" s="47">
        <f t="shared" si="28"/>
        <v>649457.35</v>
      </c>
      <c r="R270" s="47">
        <f t="shared" si="13"/>
        <v>649457</v>
      </c>
      <c r="S270" s="47">
        <f t="shared" si="14"/>
        <v>649457</v>
      </c>
      <c r="T270" s="47">
        <f t="shared" si="15"/>
        <v>649457</v>
      </c>
      <c r="U270" s="48"/>
      <c r="V270" s="21"/>
      <c r="W270" s="21"/>
      <c r="X270" s="21"/>
      <c r="Y270" s="21"/>
      <c r="Z270" s="21"/>
      <c r="AA270" s="21"/>
    </row>
    <row r="271" ht="15.75" customHeight="1">
      <c r="A271" s="20" t="s">
        <v>135</v>
      </c>
      <c r="B271" s="20" t="str">
        <f t="shared" si="4"/>
        <v>05</v>
      </c>
      <c r="C271" s="21" t="s">
        <v>16</v>
      </c>
      <c r="D271" s="20" t="s">
        <v>136</v>
      </c>
      <c r="E271" s="20" t="s">
        <v>32</v>
      </c>
      <c r="F271" s="20" t="s">
        <v>33</v>
      </c>
      <c r="G271" s="23">
        <v>10421.76</v>
      </c>
      <c r="H271" s="24">
        <v>533.69</v>
      </c>
      <c r="I271" s="21"/>
      <c r="J271" s="47" t="str">
        <f t="shared" si="5"/>
        <v>#REF!</v>
      </c>
      <c r="K271" s="47" t="str">
        <f t="shared" si="6"/>
        <v>#REF!</v>
      </c>
      <c r="L271" s="47" t="str">
        <f t="shared" si="7"/>
        <v>#REF!</v>
      </c>
      <c r="M271" s="21"/>
      <c r="N271" s="47">
        <f t="shared" si="9"/>
        <v>0</v>
      </c>
      <c r="O271" s="47" t="str">
        <f t="shared" si="10"/>
        <v>#REF!</v>
      </c>
      <c r="P271" s="47" t="str">
        <f t="shared" si="11"/>
        <v>#REF!</v>
      </c>
      <c r="Q271" s="47">
        <f t="shared" si="28"/>
        <v>10421.76</v>
      </c>
      <c r="R271" s="47">
        <f t="shared" si="13"/>
        <v>10422</v>
      </c>
      <c r="S271" s="47">
        <f t="shared" si="14"/>
        <v>10422</v>
      </c>
      <c r="T271" s="47">
        <f t="shared" si="15"/>
        <v>10422</v>
      </c>
      <c r="U271" s="48"/>
      <c r="V271" s="21"/>
      <c r="W271" s="21"/>
      <c r="X271" s="21"/>
      <c r="Y271" s="21"/>
      <c r="Z271" s="21"/>
      <c r="AA271" s="21"/>
    </row>
    <row r="272" ht="15.75" customHeight="1">
      <c r="A272" s="20" t="s">
        <v>135</v>
      </c>
      <c r="B272" s="20" t="str">
        <f t="shared" si="4"/>
        <v>05</v>
      </c>
      <c r="C272" s="21" t="s">
        <v>16</v>
      </c>
      <c r="D272" s="20" t="s">
        <v>136</v>
      </c>
      <c r="E272" s="20" t="s">
        <v>40</v>
      </c>
      <c r="F272" s="20" t="s">
        <v>41</v>
      </c>
      <c r="G272" s="23">
        <v>161103.69</v>
      </c>
      <c r="H272" s="24">
        <v>8250.02</v>
      </c>
      <c r="I272" s="21"/>
      <c r="J272" s="47" t="str">
        <f t="shared" si="5"/>
        <v>#REF!</v>
      </c>
      <c r="K272" s="47" t="str">
        <f t="shared" si="6"/>
        <v>#REF!</v>
      </c>
      <c r="L272" s="47" t="str">
        <f t="shared" si="7"/>
        <v>#REF!</v>
      </c>
      <c r="M272" s="21"/>
      <c r="N272" s="47">
        <f t="shared" si="9"/>
        <v>0</v>
      </c>
      <c r="O272" s="47" t="str">
        <f t="shared" si="10"/>
        <v>#REF!</v>
      </c>
      <c r="P272" s="47" t="str">
        <f t="shared" si="11"/>
        <v>#REF!</v>
      </c>
      <c r="Q272" s="47">
        <f t="shared" si="28"/>
        <v>161103.69</v>
      </c>
      <c r="R272" s="47">
        <f t="shared" si="13"/>
        <v>161104</v>
      </c>
      <c r="S272" s="47">
        <f t="shared" si="14"/>
        <v>161104</v>
      </c>
      <c r="T272" s="47">
        <f t="shared" si="15"/>
        <v>161104</v>
      </c>
      <c r="U272" s="48"/>
      <c r="V272" s="21"/>
      <c r="W272" s="21"/>
      <c r="X272" s="21"/>
      <c r="Y272" s="21"/>
      <c r="Z272" s="21"/>
      <c r="AA272" s="21"/>
    </row>
    <row r="273" ht="15.75" customHeight="1">
      <c r="A273" s="20" t="s">
        <v>137</v>
      </c>
      <c r="B273" s="20" t="str">
        <f t="shared" si="4"/>
        <v>05</v>
      </c>
      <c r="C273" s="21" t="s">
        <v>16</v>
      </c>
      <c r="D273" s="20" t="s">
        <v>138</v>
      </c>
      <c r="E273" s="20" t="s">
        <v>18</v>
      </c>
      <c r="F273" s="20" t="s">
        <v>19</v>
      </c>
      <c r="G273" s="23">
        <v>1.27434924E7</v>
      </c>
      <c r="H273" s="24">
        <v>960909.27</v>
      </c>
      <c r="I273" s="21"/>
      <c r="J273" s="47" t="str">
        <f t="shared" si="5"/>
        <v>#REF!</v>
      </c>
      <c r="K273" s="47" t="str">
        <f t="shared" si="6"/>
        <v>#REF!</v>
      </c>
      <c r="L273" s="47" t="str">
        <f t="shared" si="7"/>
        <v>#REF!</v>
      </c>
      <c r="M273" s="21"/>
      <c r="N273" s="47">
        <f t="shared" si="9"/>
        <v>0</v>
      </c>
      <c r="O273" s="47" t="str">
        <f t="shared" si="10"/>
        <v>#REF!</v>
      </c>
      <c r="P273" s="47" t="str">
        <f t="shared" si="11"/>
        <v>#REF!</v>
      </c>
      <c r="Q273" s="47">
        <f t="shared" si="28"/>
        <v>12743492.4</v>
      </c>
      <c r="R273" s="47">
        <f t="shared" si="13"/>
        <v>12743492</v>
      </c>
      <c r="S273" s="47">
        <f t="shared" si="14"/>
        <v>12743492</v>
      </c>
      <c r="T273" s="47">
        <f t="shared" si="15"/>
        <v>12743492</v>
      </c>
      <c r="U273" s="48"/>
      <c r="V273" s="21"/>
      <c r="W273" s="21"/>
      <c r="X273" s="21"/>
      <c r="Y273" s="21"/>
      <c r="Z273" s="21"/>
      <c r="AA273" s="21"/>
    </row>
    <row r="274" ht="15.75" customHeight="1">
      <c r="A274" s="20" t="s">
        <v>137</v>
      </c>
      <c r="B274" s="20" t="str">
        <f t="shared" si="4"/>
        <v>05</v>
      </c>
      <c r="C274" s="21" t="s">
        <v>16</v>
      </c>
      <c r="D274" s="20" t="s">
        <v>138</v>
      </c>
      <c r="E274" s="20" t="s">
        <v>44</v>
      </c>
      <c r="F274" s="20" t="s">
        <v>45</v>
      </c>
      <c r="G274" s="23">
        <v>2.648257224E7</v>
      </c>
      <c r="H274" s="24">
        <v>1996889.73</v>
      </c>
      <c r="I274" s="21"/>
      <c r="J274" s="47" t="str">
        <f t="shared" si="5"/>
        <v>#REF!</v>
      </c>
      <c r="K274" s="47" t="str">
        <f t="shared" si="6"/>
        <v>#REF!</v>
      </c>
      <c r="L274" s="47" t="str">
        <f t="shared" si="7"/>
        <v>#REF!</v>
      </c>
      <c r="M274" s="21"/>
      <c r="N274" s="47">
        <f t="shared" si="9"/>
        <v>0</v>
      </c>
      <c r="O274" s="47" t="str">
        <f t="shared" si="10"/>
        <v>#REF!</v>
      </c>
      <c r="P274" s="47" t="str">
        <f t="shared" si="11"/>
        <v>#REF!</v>
      </c>
      <c r="Q274" s="47">
        <f t="shared" si="28"/>
        <v>26482572.24</v>
      </c>
      <c r="R274" s="47">
        <f t="shared" si="13"/>
        <v>26482572</v>
      </c>
      <c r="S274" s="47">
        <f t="shared" si="14"/>
        <v>26482572</v>
      </c>
      <c r="T274" s="47">
        <f t="shared" si="15"/>
        <v>26482572</v>
      </c>
      <c r="U274" s="48"/>
      <c r="V274" s="21"/>
      <c r="W274" s="21"/>
      <c r="X274" s="21"/>
      <c r="Y274" s="21"/>
      <c r="Z274" s="21"/>
      <c r="AA274" s="21"/>
    </row>
    <row r="275" ht="15.75" customHeight="1">
      <c r="A275" s="20" t="s">
        <v>137</v>
      </c>
      <c r="B275" s="20" t="str">
        <f t="shared" si="4"/>
        <v>05</v>
      </c>
      <c r="C275" s="21" t="s">
        <v>16</v>
      </c>
      <c r="D275" s="20" t="s">
        <v>138</v>
      </c>
      <c r="E275" s="20" t="s">
        <v>71</v>
      </c>
      <c r="F275" s="20" t="s">
        <v>72</v>
      </c>
      <c r="G275" s="23">
        <v>6555029.62</v>
      </c>
      <c r="H275" s="24">
        <v>494274.92</v>
      </c>
      <c r="I275" s="21"/>
      <c r="J275" s="47" t="str">
        <f t="shared" si="5"/>
        <v>#REF!</v>
      </c>
      <c r="K275" s="47" t="str">
        <f t="shared" si="6"/>
        <v>#REF!</v>
      </c>
      <c r="L275" s="47" t="str">
        <f t="shared" si="7"/>
        <v>#REF!</v>
      </c>
      <c r="M275" s="21"/>
      <c r="N275" s="47">
        <f t="shared" si="9"/>
        <v>0</v>
      </c>
      <c r="O275" s="47" t="str">
        <f t="shared" si="10"/>
        <v>#REF!</v>
      </c>
      <c r="P275" s="47" t="str">
        <f t="shared" si="11"/>
        <v>#REF!</v>
      </c>
      <c r="Q275" s="47">
        <f t="shared" si="28"/>
        <v>6555029.62</v>
      </c>
      <c r="R275" s="47">
        <f t="shared" si="13"/>
        <v>6555030</v>
      </c>
      <c r="S275" s="47">
        <f t="shared" si="14"/>
        <v>6555030</v>
      </c>
      <c r="T275" s="47">
        <f t="shared" si="15"/>
        <v>6555030</v>
      </c>
      <c r="U275" s="48"/>
      <c r="V275" s="21"/>
      <c r="W275" s="21"/>
      <c r="X275" s="21"/>
      <c r="Y275" s="21"/>
      <c r="Z275" s="21"/>
      <c r="AA275" s="21"/>
    </row>
    <row r="276" ht="15.75" customHeight="1">
      <c r="A276" s="20" t="s">
        <v>137</v>
      </c>
      <c r="B276" s="20" t="str">
        <f t="shared" si="4"/>
        <v>05</v>
      </c>
      <c r="C276" s="21" t="s">
        <v>16</v>
      </c>
      <c r="D276" s="20" t="s">
        <v>138</v>
      </c>
      <c r="E276" s="20" t="s">
        <v>22</v>
      </c>
      <c r="F276" s="20" t="s">
        <v>23</v>
      </c>
      <c r="G276" s="23">
        <v>3455.59</v>
      </c>
      <c r="H276" s="24">
        <v>260.57</v>
      </c>
      <c r="I276" s="21"/>
      <c r="J276" s="47" t="str">
        <f t="shared" si="5"/>
        <v>#REF!</v>
      </c>
      <c r="K276" s="47" t="str">
        <f t="shared" si="6"/>
        <v>#REF!</v>
      </c>
      <c r="L276" s="47" t="str">
        <f t="shared" si="7"/>
        <v>#REF!</v>
      </c>
      <c r="M276" s="21"/>
      <c r="N276" s="47">
        <f t="shared" si="9"/>
        <v>0</v>
      </c>
      <c r="O276" s="47" t="str">
        <f t="shared" si="10"/>
        <v>#REF!</v>
      </c>
      <c r="P276" s="47" t="str">
        <f t="shared" si="11"/>
        <v>#REF!</v>
      </c>
      <c r="Q276" s="47">
        <f t="shared" si="28"/>
        <v>3455.59</v>
      </c>
      <c r="R276" s="47">
        <f t="shared" si="13"/>
        <v>3456</v>
      </c>
      <c r="S276" s="47">
        <f t="shared" si="14"/>
        <v>3456</v>
      </c>
      <c r="T276" s="47">
        <f t="shared" si="15"/>
        <v>3456</v>
      </c>
      <c r="U276" s="48"/>
      <c r="V276" s="21"/>
      <c r="W276" s="21"/>
      <c r="X276" s="21"/>
      <c r="Y276" s="21"/>
      <c r="Z276" s="21"/>
      <c r="AA276" s="21"/>
    </row>
    <row r="277" ht="15.75" customHeight="1">
      <c r="A277" s="20" t="s">
        <v>137</v>
      </c>
      <c r="B277" s="20" t="str">
        <f t="shared" si="4"/>
        <v>05</v>
      </c>
      <c r="C277" s="21" t="s">
        <v>16</v>
      </c>
      <c r="D277" s="20" t="s">
        <v>138</v>
      </c>
      <c r="E277" s="20" t="s">
        <v>30</v>
      </c>
      <c r="F277" s="20" t="s">
        <v>31</v>
      </c>
      <c r="G277" s="23">
        <v>4132256.45</v>
      </c>
      <c r="H277" s="24">
        <v>311588.33</v>
      </c>
      <c r="I277" s="21"/>
      <c r="J277" s="47" t="str">
        <f t="shared" si="5"/>
        <v>#REF!</v>
      </c>
      <c r="K277" s="47" t="str">
        <f t="shared" si="6"/>
        <v>#REF!</v>
      </c>
      <c r="L277" s="47" t="str">
        <f t="shared" si="7"/>
        <v>#REF!</v>
      </c>
      <c r="M277" s="21"/>
      <c r="N277" s="47">
        <f t="shared" si="9"/>
        <v>0</v>
      </c>
      <c r="O277" s="47" t="str">
        <f t="shared" si="10"/>
        <v>#REF!</v>
      </c>
      <c r="P277" s="47" t="str">
        <f t="shared" si="11"/>
        <v>#REF!</v>
      </c>
      <c r="Q277" s="47">
        <f t="shared" si="28"/>
        <v>4132256.45</v>
      </c>
      <c r="R277" s="47">
        <f t="shared" si="13"/>
        <v>4132256</v>
      </c>
      <c r="S277" s="47">
        <f t="shared" si="14"/>
        <v>4132256</v>
      </c>
      <c r="T277" s="47">
        <f t="shared" si="15"/>
        <v>4132256</v>
      </c>
      <c r="U277" s="48"/>
      <c r="V277" s="21"/>
      <c r="W277" s="21"/>
      <c r="X277" s="21"/>
      <c r="Y277" s="21"/>
      <c r="Z277" s="21"/>
      <c r="AA277" s="21"/>
    </row>
    <row r="278" ht="15.75" customHeight="1">
      <c r="A278" s="20" t="s">
        <v>137</v>
      </c>
      <c r="B278" s="20" t="str">
        <f t="shared" si="4"/>
        <v>05</v>
      </c>
      <c r="C278" s="21" t="s">
        <v>16</v>
      </c>
      <c r="D278" s="20" t="s">
        <v>138</v>
      </c>
      <c r="E278" s="20" t="s">
        <v>32</v>
      </c>
      <c r="F278" s="20" t="s">
        <v>33</v>
      </c>
      <c r="G278" s="23">
        <v>386285.5</v>
      </c>
      <c r="H278" s="24">
        <v>29127.44</v>
      </c>
      <c r="I278" s="21"/>
      <c r="J278" s="47" t="str">
        <f t="shared" si="5"/>
        <v>#REF!</v>
      </c>
      <c r="K278" s="47" t="str">
        <f t="shared" si="6"/>
        <v>#REF!</v>
      </c>
      <c r="L278" s="47" t="str">
        <f t="shared" si="7"/>
        <v>#REF!</v>
      </c>
      <c r="M278" s="21"/>
      <c r="N278" s="47">
        <f t="shared" si="9"/>
        <v>0</v>
      </c>
      <c r="O278" s="47" t="str">
        <f t="shared" si="10"/>
        <v>#REF!</v>
      </c>
      <c r="P278" s="47" t="str">
        <f t="shared" si="11"/>
        <v>#REF!</v>
      </c>
      <c r="Q278" s="47">
        <f t="shared" si="28"/>
        <v>386285.5</v>
      </c>
      <c r="R278" s="47">
        <f t="shared" si="13"/>
        <v>386286</v>
      </c>
      <c r="S278" s="47">
        <f t="shared" si="14"/>
        <v>386286</v>
      </c>
      <c r="T278" s="47">
        <f t="shared" si="15"/>
        <v>386286</v>
      </c>
      <c r="U278" s="48"/>
      <c r="V278" s="21"/>
      <c r="W278" s="21"/>
      <c r="X278" s="21"/>
      <c r="Y278" s="21"/>
      <c r="Z278" s="21"/>
      <c r="AA278" s="21"/>
    </row>
    <row r="279" ht="15.75" customHeight="1">
      <c r="A279" s="20" t="s">
        <v>137</v>
      </c>
      <c r="B279" s="20" t="str">
        <f t="shared" si="4"/>
        <v>05</v>
      </c>
      <c r="C279" s="21" t="s">
        <v>16</v>
      </c>
      <c r="D279" s="20" t="s">
        <v>138</v>
      </c>
      <c r="E279" s="20" t="s">
        <v>34</v>
      </c>
      <c r="F279" s="20" t="s">
        <v>35</v>
      </c>
      <c r="G279" s="23">
        <v>0.0</v>
      </c>
      <c r="H279" s="24">
        <v>0.0</v>
      </c>
      <c r="I279" s="21"/>
      <c r="J279" s="47" t="str">
        <f t="shared" si="5"/>
        <v>#REF!</v>
      </c>
      <c r="K279" s="47" t="str">
        <f t="shared" si="6"/>
        <v>#REF!</v>
      </c>
      <c r="L279" s="47" t="str">
        <f t="shared" si="7"/>
        <v>#REF!</v>
      </c>
      <c r="M279" s="21"/>
      <c r="N279" s="47">
        <f t="shared" si="9"/>
        <v>0</v>
      </c>
      <c r="O279" s="47" t="str">
        <f t="shared" si="10"/>
        <v>#REF!</v>
      </c>
      <c r="P279" s="47" t="str">
        <f t="shared" si="11"/>
        <v>#REF!</v>
      </c>
      <c r="Q279" s="47">
        <f t="shared" si="28"/>
        <v>0</v>
      </c>
      <c r="R279" s="47">
        <f t="shared" si="13"/>
        <v>0</v>
      </c>
      <c r="S279" s="47">
        <f t="shared" si="14"/>
        <v>0</v>
      </c>
      <c r="T279" s="47">
        <f t="shared" si="15"/>
        <v>0</v>
      </c>
      <c r="U279" s="48"/>
      <c r="V279" s="21"/>
      <c r="W279" s="21"/>
      <c r="X279" s="21"/>
      <c r="Y279" s="21"/>
      <c r="Z279" s="21"/>
      <c r="AA279" s="21"/>
    </row>
    <row r="280" ht="15.75" customHeight="1">
      <c r="A280" s="20" t="s">
        <v>137</v>
      </c>
      <c r="B280" s="20" t="str">
        <f t="shared" si="4"/>
        <v>05</v>
      </c>
      <c r="C280" s="21" t="s">
        <v>16</v>
      </c>
      <c r="D280" s="20" t="s">
        <v>138</v>
      </c>
      <c r="E280" s="20" t="s">
        <v>40</v>
      </c>
      <c r="F280" s="20" t="s">
        <v>41</v>
      </c>
      <c r="G280" s="23">
        <v>309248.14</v>
      </c>
      <c r="H280" s="24">
        <v>23318.52</v>
      </c>
      <c r="I280" s="21"/>
      <c r="J280" s="47" t="str">
        <f t="shared" si="5"/>
        <v>#REF!</v>
      </c>
      <c r="K280" s="47" t="str">
        <f t="shared" si="6"/>
        <v>#REF!</v>
      </c>
      <c r="L280" s="47" t="str">
        <f t="shared" si="7"/>
        <v>#REF!</v>
      </c>
      <c r="M280" s="21"/>
      <c r="N280" s="47">
        <f t="shared" si="9"/>
        <v>0</v>
      </c>
      <c r="O280" s="47" t="str">
        <f t="shared" si="10"/>
        <v>#REF!</v>
      </c>
      <c r="P280" s="47" t="str">
        <f t="shared" si="11"/>
        <v>#REF!</v>
      </c>
      <c r="Q280" s="47">
        <f t="shared" si="28"/>
        <v>309248.14</v>
      </c>
      <c r="R280" s="47">
        <f t="shared" si="13"/>
        <v>309248</v>
      </c>
      <c r="S280" s="47">
        <f t="shared" si="14"/>
        <v>309248</v>
      </c>
      <c r="T280" s="47">
        <f t="shared" si="15"/>
        <v>309248</v>
      </c>
      <c r="U280" s="48"/>
      <c r="V280" s="21"/>
      <c r="W280" s="21"/>
      <c r="X280" s="21"/>
      <c r="Y280" s="21"/>
      <c r="Z280" s="21"/>
      <c r="AA280" s="21"/>
    </row>
    <row r="281" ht="15.75" customHeight="1">
      <c r="A281" s="20" t="s">
        <v>137</v>
      </c>
      <c r="B281" s="20" t="str">
        <f t="shared" si="4"/>
        <v>05</v>
      </c>
      <c r="C281" s="21" t="s">
        <v>16</v>
      </c>
      <c r="D281" s="20" t="s">
        <v>138</v>
      </c>
      <c r="E281" s="20" t="s">
        <v>46</v>
      </c>
      <c r="F281" s="20" t="s">
        <v>47</v>
      </c>
      <c r="G281" s="23">
        <v>1.7548567006E8</v>
      </c>
      <c r="H281" s="24">
        <v>1.323230722E7</v>
      </c>
      <c r="I281" s="21"/>
      <c r="J281" s="47" t="str">
        <f t="shared" si="5"/>
        <v>#REF!</v>
      </c>
      <c r="K281" s="47" t="str">
        <f t="shared" si="6"/>
        <v>#REF!</v>
      </c>
      <c r="L281" s="47" t="str">
        <f t="shared" si="7"/>
        <v>#REF!</v>
      </c>
      <c r="M281" s="21"/>
      <c r="N281" s="47">
        <f t="shared" si="9"/>
        <v>0</v>
      </c>
      <c r="O281" s="47" t="str">
        <f t="shared" si="10"/>
        <v>#REF!</v>
      </c>
      <c r="P281" s="47" t="str">
        <f t="shared" si="11"/>
        <v>#REF!</v>
      </c>
      <c r="Q281" s="47">
        <f t="shared" si="28"/>
        <v>175485670.1</v>
      </c>
      <c r="R281" s="47">
        <f t="shared" si="13"/>
        <v>175485670</v>
      </c>
      <c r="S281" s="47">
        <f t="shared" si="14"/>
        <v>175485670</v>
      </c>
      <c r="T281" s="47">
        <f t="shared" si="15"/>
        <v>175485670</v>
      </c>
      <c r="U281" s="48"/>
      <c r="V281" s="21"/>
      <c r="W281" s="21"/>
      <c r="X281" s="21"/>
      <c r="Y281" s="21"/>
      <c r="Z281" s="21"/>
      <c r="AA281" s="21"/>
    </row>
    <row r="282" ht="15.75" customHeight="1">
      <c r="A282" s="20" t="s">
        <v>139</v>
      </c>
      <c r="B282" s="20" t="str">
        <f t="shared" si="4"/>
        <v>05</v>
      </c>
      <c r="C282" s="21" t="s">
        <v>16</v>
      </c>
      <c r="D282" s="20" t="s">
        <v>140</v>
      </c>
      <c r="E282" s="20" t="s">
        <v>18</v>
      </c>
      <c r="F282" s="20" t="s">
        <v>19</v>
      </c>
      <c r="G282" s="23">
        <v>2637253.56</v>
      </c>
      <c r="H282" s="24">
        <v>636023.71</v>
      </c>
      <c r="I282" s="21"/>
      <c r="J282" s="47" t="str">
        <f t="shared" si="5"/>
        <v>#REF!</v>
      </c>
      <c r="K282" s="47" t="str">
        <f t="shared" si="6"/>
        <v>#REF!</v>
      </c>
      <c r="L282" s="47" t="str">
        <f t="shared" si="7"/>
        <v>#REF!</v>
      </c>
      <c r="M282" s="21"/>
      <c r="N282" s="47">
        <f t="shared" si="9"/>
        <v>0</v>
      </c>
      <c r="O282" s="47" t="str">
        <f t="shared" si="10"/>
        <v>#REF!</v>
      </c>
      <c r="P282" s="47" t="str">
        <f t="shared" si="11"/>
        <v>#REF!</v>
      </c>
      <c r="Q282" s="47">
        <f t="shared" si="28"/>
        <v>2637253.56</v>
      </c>
      <c r="R282" s="47">
        <f t="shared" si="13"/>
        <v>2637254</v>
      </c>
      <c r="S282" s="47">
        <f t="shared" si="14"/>
        <v>2637254</v>
      </c>
      <c r="T282" s="47">
        <f t="shared" si="15"/>
        <v>2637254</v>
      </c>
      <c r="U282" s="48"/>
      <c r="V282" s="21"/>
      <c r="W282" s="21"/>
      <c r="X282" s="21"/>
      <c r="Y282" s="21"/>
      <c r="Z282" s="21"/>
      <c r="AA282" s="21"/>
    </row>
    <row r="283" ht="15.75" customHeight="1">
      <c r="A283" s="20" t="s">
        <v>139</v>
      </c>
      <c r="B283" s="20" t="str">
        <f t="shared" si="4"/>
        <v>05</v>
      </c>
      <c r="C283" s="21" t="s">
        <v>16</v>
      </c>
      <c r="D283" s="20" t="s">
        <v>140</v>
      </c>
      <c r="E283" s="20" t="s">
        <v>30</v>
      </c>
      <c r="F283" s="20" t="s">
        <v>31</v>
      </c>
      <c r="G283" s="23">
        <v>22474.14</v>
      </c>
      <c r="H283" s="24">
        <v>5420.07</v>
      </c>
      <c r="I283" s="21"/>
      <c r="J283" s="47" t="str">
        <f t="shared" si="5"/>
        <v>#REF!</v>
      </c>
      <c r="K283" s="47" t="str">
        <f t="shared" si="6"/>
        <v>#REF!</v>
      </c>
      <c r="L283" s="47" t="str">
        <f t="shared" si="7"/>
        <v>#REF!</v>
      </c>
      <c r="M283" s="21"/>
      <c r="N283" s="47">
        <f t="shared" si="9"/>
        <v>0</v>
      </c>
      <c r="O283" s="47" t="str">
        <f t="shared" si="10"/>
        <v>#REF!</v>
      </c>
      <c r="P283" s="47" t="str">
        <f t="shared" si="11"/>
        <v>#REF!</v>
      </c>
      <c r="Q283" s="47">
        <f t="shared" si="28"/>
        <v>22474.14</v>
      </c>
      <c r="R283" s="47">
        <f t="shared" si="13"/>
        <v>22474</v>
      </c>
      <c r="S283" s="47">
        <f t="shared" si="14"/>
        <v>22474</v>
      </c>
      <c r="T283" s="47">
        <f t="shared" si="15"/>
        <v>22474</v>
      </c>
      <c r="U283" s="48"/>
      <c r="V283" s="21"/>
      <c r="W283" s="21"/>
      <c r="X283" s="21"/>
      <c r="Y283" s="21"/>
      <c r="Z283" s="21"/>
      <c r="AA283" s="21"/>
    </row>
    <row r="284" ht="15.75" customHeight="1">
      <c r="A284" s="20" t="s">
        <v>139</v>
      </c>
      <c r="B284" s="20" t="str">
        <f t="shared" si="4"/>
        <v>05</v>
      </c>
      <c r="C284" s="21" t="s">
        <v>16</v>
      </c>
      <c r="D284" s="20" t="s">
        <v>140</v>
      </c>
      <c r="E284" s="20" t="s">
        <v>32</v>
      </c>
      <c r="F284" s="20" t="s">
        <v>33</v>
      </c>
      <c r="G284" s="23">
        <v>39500.98</v>
      </c>
      <c r="H284" s="24">
        <v>9526.41</v>
      </c>
      <c r="I284" s="21"/>
      <c r="J284" s="47" t="str">
        <f t="shared" si="5"/>
        <v>#REF!</v>
      </c>
      <c r="K284" s="47" t="str">
        <f t="shared" si="6"/>
        <v>#REF!</v>
      </c>
      <c r="L284" s="47" t="str">
        <f t="shared" si="7"/>
        <v>#REF!</v>
      </c>
      <c r="M284" s="21"/>
      <c r="N284" s="47">
        <f t="shared" si="9"/>
        <v>0</v>
      </c>
      <c r="O284" s="47" t="str">
        <f t="shared" si="10"/>
        <v>#REF!</v>
      </c>
      <c r="P284" s="47" t="str">
        <f t="shared" si="11"/>
        <v>#REF!</v>
      </c>
      <c r="Q284" s="47">
        <f t="shared" si="28"/>
        <v>39500.98</v>
      </c>
      <c r="R284" s="47">
        <f t="shared" si="13"/>
        <v>39501</v>
      </c>
      <c r="S284" s="47">
        <f t="shared" si="14"/>
        <v>39501</v>
      </c>
      <c r="T284" s="47">
        <f t="shared" si="15"/>
        <v>39501</v>
      </c>
      <c r="U284" s="48"/>
      <c r="V284" s="21"/>
      <c r="W284" s="21"/>
      <c r="X284" s="21"/>
      <c r="Y284" s="21"/>
      <c r="Z284" s="21"/>
      <c r="AA284" s="21"/>
    </row>
    <row r="285" ht="15.75" customHeight="1">
      <c r="A285" s="20" t="s">
        <v>139</v>
      </c>
      <c r="B285" s="20" t="str">
        <f t="shared" si="4"/>
        <v>05</v>
      </c>
      <c r="C285" s="21" t="s">
        <v>16</v>
      </c>
      <c r="D285" s="20" t="s">
        <v>140</v>
      </c>
      <c r="E285" s="20" t="s">
        <v>40</v>
      </c>
      <c r="F285" s="20" t="s">
        <v>41</v>
      </c>
      <c r="G285" s="23">
        <v>8947.32</v>
      </c>
      <c r="H285" s="24">
        <v>2157.81</v>
      </c>
      <c r="I285" s="21"/>
      <c r="J285" s="47" t="str">
        <f t="shared" si="5"/>
        <v>#REF!</v>
      </c>
      <c r="K285" s="47" t="str">
        <f t="shared" si="6"/>
        <v>#REF!</v>
      </c>
      <c r="L285" s="47" t="str">
        <f t="shared" si="7"/>
        <v>#REF!</v>
      </c>
      <c r="M285" s="21"/>
      <c r="N285" s="47">
        <f t="shared" si="9"/>
        <v>0</v>
      </c>
      <c r="O285" s="47" t="str">
        <f t="shared" si="10"/>
        <v>#REF!</v>
      </c>
      <c r="P285" s="47" t="str">
        <f t="shared" si="11"/>
        <v>#REF!</v>
      </c>
      <c r="Q285" s="47">
        <f t="shared" si="28"/>
        <v>8947.32</v>
      </c>
      <c r="R285" s="47">
        <f t="shared" si="13"/>
        <v>8947</v>
      </c>
      <c r="S285" s="47">
        <f t="shared" si="14"/>
        <v>8947</v>
      </c>
      <c r="T285" s="47">
        <f t="shared" si="15"/>
        <v>8947</v>
      </c>
      <c r="U285" s="48"/>
      <c r="V285" s="21"/>
      <c r="W285" s="21"/>
      <c r="X285" s="21"/>
      <c r="Y285" s="21"/>
      <c r="Z285" s="21"/>
      <c r="AA285" s="21"/>
    </row>
    <row r="286" ht="15.75" customHeight="1">
      <c r="A286" s="20" t="s">
        <v>141</v>
      </c>
      <c r="B286" s="20" t="str">
        <f t="shared" si="4"/>
        <v>05</v>
      </c>
      <c r="C286" s="21" t="s">
        <v>16</v>
      </c>
      <c r="D286" s="20" t="s">
        <v>142</v>
      </c>
      <c r="E286" s="20" t="s">
        <v>18</v>
      </c>
      <c r="F286" s="20" t="s">
        <v>19</v>
      </c>
      <c r="G286" s="23">
        <v>1631971.4</v>
      </c>
      <c r="H286" s="24">
        <v>3.366814251E7</v>
      </c>
      <c r="I286" s="47">
        <v>0.9508865482737785</v>
      </c>
      <c r="J286" s="47" t="str">
        <f t="shared" si="5"/>
        <v>#REF!</v>
      </c>
      <c r="K286" s="47" t="str">
        <f t="shared" si="6"/>
        <v>#REF!</v>
      </c>
      <c r="L286" s="47" t="str">
        <f t="shared" si="7"/>
        <v>#REF!</v>
      </c>
      <c r="M286" s="47" t="str">
        <f t="shared" ref="M286:M294" si="29">+I286*L286</f>
        <v>#REF!</v>
      </c>
      <c r="N286" s="47">
        <f t="shared" si="9"/>
        <v>1631971.4</v>
      </c>
      <c r="O286" s="47" t="str">
        <f t="shared" si="10"/>
        <v>#REF!</v>
      </c>
      <c r="P286" s="47" t="str">
        <f t="shared" si="11"/>
        <v>#REF!</v>
      </c>
      <c r="Q286" s="47">
        <v>0.0</v>
      </c>
      <c r="R286" s="47">
        <f t="shared" si="13"/>
        <v>0</v>
      </c>
      <c r="S286" s="47">
        <f t="shared" si="14"/>
        <v>1631971.4</v>
      </c>
      <c r="T286" s="47">
        <f t="shared" si="15"/>
        <v>0</v>
      </c>
      <c r="U286" s="48"/>
      <c r="V286" s="21"/>
      <c r="W286" s="21"/>
      <c r="X286" s="21"/>
      <c r="Y286" s="21"/>
      <c r="Z286" s="21"/>
      <c r="AA286" s="21"/>
    </row>
    <row r="287" ht="15.75" customHeight="1">
      <c r="A287" s="20" t="s">
        <v>141</v>
      </c>
      <c r="B287" s="20" t="str">
        <f t="shared" si="4"/>
        <v>05</v>
      </c>
      <c r="C287" s="21" t="s">
        <v>16</v>
      </c>
      <c r="D287" s="20" t="s">
        <v>142</v>
      </c>
      <c r="E287" s="20" t="s">
        <v>44</v>
      </c>
      <c r="F287" s="20" t="s">
        <v>45</v>
      </c>
      <c r="G287" s="23">
        <v>9562.73</v>
      </c>
      <c r="H287" s="24">
        <v>197282.53</v>
      </c>
      <c r="I287" s="47">
        <v>0.005571832522171718</v>
      </c>
      <c r="J287" s="47" t="str">
        <f t="shared" si="5"/>
        <v>#REF!</v>
      </c>
      <c r="K287" s="47" t="str">
        <f t="shared" si="6"/>
        <v>#REF!</v>
      </c>
      <c r="L287" s="47" t="str">
        <f t="shared" si="7"/>
        <v>#REF!</v>
      </c>
      <c r="M287" s="47" t="str">
        <f t="shared" si="29"/>
        <v>#REF!</v>
      </c>
      <c r="N287" s="47">
        <f t="shared" si="9"/>
        <v>9562.73</v>
      </c>
      <c r="O287" s="47" t="str">
        <f t="shared" si="10"/>
        <v>#REF!</v>
      </c>
      <c r="P287" s="47" t="str">
        <f t="shared" si="11"/>
        <v>#REF!</v>
      </c>
      <c r="Q287" s="47">
        <v>0.0</v>
      </c>
      <c r="R287" s="47">
        <f t="shared" si="13"/>
        <v>0</v>
      </c>
      <c r="S287" s="47">
        <f t="shared" si="14"/>
        <v>9562.73</v>
      </c>
      <c r="T287" s="47">
        <f t="shared" si="15"/>
        <v>0</v>
      </c>
      <c r="U287" s="48"/>
      <c r="V287" s="21"/>
      <c r="W287" s="21"/>
      <c r="X287" s="21"/>
      <c r="Y287" s="21"/>
      <c r="Z287" s="21"/>
      <c r="AA287" s="21"/>
    </row>
    <row r="288" ht="15.75" customHeight="1">
      <c r="A288" s="20" t="s">
        <v>141</v>
      </c>
      <c r="B288" s="20" t="str">
        <f t="shared" si="4"/>
        <v>05</v>
      </c>
      <c r="C288" s="21" t="s">
        <v>16</v>
      </c>
      <c r="D288" s="20" t="s">
        <v>142</v>
      </c>
      <c r="E288" s="20" t="s">
        <v>20</v>
      </c>
      <c r="F288" s="20" t="s">
        <v>21</v>
      </c>
      <c r="G288" s="23">
        <v>1250.97</v>
      </c>
      <c r="H288" s="24">
        <v>25807.88</v>
      </c>
      <c r="I288" s="47">
        <v>7.288917840680596E-4</v>
      </c>
      <c r="J288" s="47" t="str">
        <f t="shared" si="5"/>
        <v>#REF!</v>
      </c>
      <c r="K288" s="47" t="str">
        <f t="shared" si="6"/>
        <v>#REF!</v>
      </c>
      <c r="L288" s="47" t="str">
        <f t="shared" si="7"/>
        <v>#REF!</v>
      </c>
      <c r="M288" s="47" t="str">
        <f t="shared" si="29"/>
        <v>#REF!</v>
      </c>
      <c r="N288" s="47">
        <f t="shared" si="9"/>
        <v>1250.97</v>
      </c>
      <c r="O288" s="47" t="str">
        <f t="shared" si="10"/>
        <v>#REF!</v>
      </c>
      <c r="P288" s="47" t="str">
        <f t="shared" si="11"/>
        <v>#REF!</v>
      </c>
      <c r="Q288" s="47">
        <v>0.0</v>
      </c>
      <c r="R288" s="47">
        <f t="shared" si="13"/>
        <v>0</v>
      </c>
      <c r="S288" s="47">
        <f t="shared" si="14"/>
        <v>1250.97</v>
      </c>
      <c r="T288" s="47">
        <f t="shared" si="15"/>
        <v>0</v>
      </c>
      <c r="U288" s="48"/>
      <c r="V288" s="21"/>
      <c r="W288" s="21"/>
      <c r="X288" s="21"/>
      <c r="Y288" s="21"/>
      <c r="Z288" s="21"/>
      <c r="AA288" s="21"/>
    </row>
    <row r="289" ht="15.75" customHeight="1">
      <c r="A289" s="20" t="s">
        <v>141</v>
      </c>
      <c r="B289" s="20" t="str">
        <f t="shared" si="4"/>
        <v>05</v>
      </c>
      <c r="C289" s="21" t="s">
        <v>16</v>
      </c>
      <c r="D289" s="20" t="s">
        <v>142</v>
      </c>
      <c r="E289" s="20" t="s">
        <v>22</v>
      </c>
      <c r="F289" s="20" t="s">
        <v>23</v>
      </c>
      <c r="G289" s="23">
        <v>17586.12</v>
      </c>
      <c r="H289" s="24">
        <v>362807.84</v>
      </c>
      <c r="I289" s="47">
        <v>0.010246751226356333</v>
      </c>
      <c r="J289" s="47" t="str">
        <f t="shared" si="5"/>
        <v>#REF!</v>
      </c>
      <c r="K289" s="47" t="str">
        <f t="shared" si="6"/>
        <v>#REF!</v>
      </c>
      <c r="L289" s="47" t="str">
        <f t="shared" si="7"/>
        <v>#REF!</v>
      </c>
      <c r="M289" s="47" t="str">
        <f t="shared" si="29"/>
        <v>#REF!</v>
      </c>
      <c r="N289" s="47">
        <f t="shared" si="9"/>
        <v>17586.12</v>
      </c>
      <c r="O289" s="47" t="str">
        <f t="shared" si="10"/>
        <v>#REF!</v>
      </c>
      <c r="P289" s="47" t="str">
        <f t="shared" si="11"/>
        <v>#REF!</v>
      </c>
      <c r="Q289" s="47">
        <v>0.0</v>
      </c>
      <c r="R289" s="47">
        <f t="shared" si="13"/>
        <v>0</v>
      </c>
      <c r="S289" s="47">
        <f t="shared" si="14"/>
        <v>17586.12</v>
      </c>
      <c r="T289" s="47">
        <f t="shared" si="15"/>
        <v>0</v>
      </c>
      <c r="U289" s="48"/>
      <c r="V289" s="21"/>
      <c r="W289" s="21"/>
      <c r="X289" s="21"/>
      <c r="Y289" s="21"/>
      <c r="Z289" s="21"/>
      <c r="AA289" s="21"/>
    </row>
    <row r="290" ht="15.75" customHeight="1">
      <c r="A290" s="20" t="s">
        <v>141</v>
      </c>
      <c r="B290" s="20" t="str">
        <f t="shared" si="4"/>
        <v>05</v>
      </c>
      <c r="C290" s="21" t="s">
        <v>16</v>
      </c>
      <c r="D290" s="20" t="s">
        <v>142</v>
      </c>
      <c r="E290" s="20" t="s">
        <v>28</v>
      </c>
      <c r="F290" s="20" t="s">
        <v>29</v>
      </c>
      <c r="G290" s="23">
        <v>26891.42</v>
      </c>
      <c r="H290" s="24">
        <v>554779.37</v>
      </c>
      <c r="I290" s="47">
        <v>0.01566858925467717</v>
      </c>
      <c r="J290" s="47" t="str">
        <f t="shared" si="5"/>
        <v>#REF!</v>
      </c>
      <c r="K290" s="47" t="str">
        <f t="shared" si="6"/>
        <v>#REF!</v>
      </c>
      <c r="L290" s="47" t="str">
        <f t="shared" si="7"/>
        <v>#REF!</v>
      </c>
      <c r="M290" s="47" t="str">
        <f t="shared" si="29"/>
        <v>#REF!</v>
      </c>
      <c r="N290" s="47">
        <f t="shared" si="9"/>
        <v>26891.42</v>
      </c>
      <c r="O290" s="47" t="str">
        <f t="shared" si="10"/>
        <v>#REF!</v>
      </c>
      <c r="P290" s="47" t="str">
        <f t="shared" si="11"/>
        <v>#REF!</v>
      </c>
      <c r="Q290" s="47">
        <v>0.0</v>
      </c>
      <c r="R290" s="47">
        <f t="shared" si="13"/>
        <v>0</v>
      </c>
      <c r="S290" s="47">
        <f t="shared" si="14"/>
        <v>26891.42</v>
      </c>
      <c r="T290" s="47">
        <f t="shared" si="15"/>
        <v>0</v>
      </c>
      <c r="U290" s="48"/>
      <c r="V290" s="21"/>
      <c r="W290" s="21"/>
      <c r="X290" s="21"/>
      <c r="Y290" s="21"/>
      <c r="Z290" s="21"/>
      <c r="AA290" s="21"/>
    </row>
    <row r="291" ht="15.75" customHeight="1">
      <c r="A291" s="20" t="s">
        <v>141</v>
      </c>
      <c r="B291" s="20" t="str">
        <f t="shared" si="4"/>
        <v>05</v>
      </c>
      <c r="C291" s="21" t="s">
        <v>16</v>
      </c>
      <c r="D291" s="20" t="s">
        <v>142</v>
      </c>
      <c r="E291" s="20" t="s">
        <v>30</v>
      </c>
      <c r="F291" s="20" t="s">
        <v>31</v>
      </c>
      <c r="G291" s="23">
        <v>17407.59</v>
      </c>
      <c r="H291" s="24">
        <v>359124.78</v>
      </c>
      <c r="I291" s="47">
        <v>0.010142728707663104</v>
      </c>
      <c r="J291" s="47" t="str">
        <f t="shared" si="5"/>
        <v>#REF!</v>
      </c>
      <c r="K291" s="47" t="str">
        <f t="shared" si="6"/>
        <v>#REF!</v>
      </c>
      <c r="L291" s="47" t="str">
        <f t="shared" si="7"/>
        <v>#REF!</v>
      </c>
      <c r="M291" s="47" t="str">
        <f t="shared" si="29"/>
        <v>#REF!</v>
      </c>
      <c r="N291" s="47">
        <f t="shared" si="9"/>
        <v>17407.59</v>
      </c>
      <c r="O291" s="47" t="str">
        <f t="shared" si="10"/>
        <v>#REF!</v>
      </c>
      <c r="P291" s="47" t="str">
        <f t="shared" si="11"/>
        <v>#REF!</v>
      </c>
      <c r="Q291" s="47">
        <v>0.0</v>
      </c>
      <c r="R291" s="47">
        <f t="shared" si="13"/>
        <v>0</v>
      </c>
      <c r="S291" s="47">
        <f t="shared" si="14"/>
        <v>17407.59</v>
      </c>
      <c r="T291" s="47">
        <f t="shared" si="15"/>
        <v>0</v>
      </c>
      <c r="U291" s="48"/>
      <c r="V291" s="21"/>
      <c r="W291" s="21"/>
      <c r="X291" s="21"/>
      <c r="Y291" s="21"/>
      <c r="Z291" s="21"/>
      <c r="AA291" s="21"/>
    </row>
    <row r="292" ht="15.75" customHeight="1">
      <c r="A292" s="20" t="s">
        <v>141</v>
      </c>
      <c r="B292" s="20" t="str">
        <f t="shared" si="4"/>
        <v>05</v>
      </c>
      <c r="C292" s="21" t="s">
        <v>16</v>
      </c>
      <c r="D292" s="20" t="s">
        <v>142</v>
      </c>
      <c r="E292" s="20" t="s">
        <v>32</v>
      </c>
      <c r="F292" s="20" t="s">
        <v>33</v>
      </c>
      <c r="G292" s="23">
        <v>1525.32</v>
      </c>
      <c r="H292" s="24">
        <v>31467.99</v>
      </c>
      <c r="I292" s="47">
        <v>8.887449068120678E-4</v>
      </c>
      <c r="J292" s="47" t="str">
        <f t="shared" si="5"/>
        <v>#REF!</v>
      </c>
      <c r="K292" s="47" t="str">
        <f t="shared" si="6"/>
        <v>#REF!</v>
      </c>
      <c r="L292" s="47" t="str">
        <f t="shared" si="7"/>
        <v>#REF!</v>
      </c>
      <c r="M292" s="47" t="str">
        <f t="shared" si="29"/>
        <v>#REF!</v>
      </c>
      <c r="N292" s="47">
        <f t="shared" si="9"/>
        <v>1525.32</v>
      </c>
      <c r="O292" s="47" t="str">
        <f t="shared" si="10"/>
        <v>#REF!</v>
      </c>
      <c r="P292" s="47" t="str">
        <f t="shared" si="11"/>
        <v>#REF!</v>
      </c>
      <c r="Q292" s="47">
        <v>0.0</v>
      </c>
      <c r="R292" s="47">
        <f t="shared" si="13"/>
        <v>0</v>
      </c>
      <c r="S292" s="47">
        <f t="shared" si="14"/>
        <v>1525.32</v>
      </c>
      <c r="T292" s="47">
        <f t="shared" si="15"/>
        <v>0</v>
      </c>
      <c r="U292" s="48"/>
      <c r="V292" s="21"/>
      <c r="W292" s="21"/>
      <c r="X292" s="21"/>
      <c r="Y292" s="21"/>
      <c r="Z292" s="21"/>
      <c r="AA292" s="21"/>
    </row>
    <row r="293" ht="15.75" customHeight="1">
      <c r="A293" s="20" t="s">
        <v>141</v>
      </c>
      <c r="B293" s="20" t="str">
        <f t="shared" si="4"/>
        <v>05</v>
      </c>
      <c r="C293" s="21" t="s">
        <v>16</v>
      </c>
      <c r="D293" s="20" t="s">
        <v>142</v>
      </c>
      <c r="E293" s="20" t="s">
        <v>36</v>
      </c>
      <c r="F293" s="20" t="s">
        <v>37</v>
      </c>
      <c r="G293" s="23">
        <v>476.78</v>
      </c>
      <c r="H293" s="24">
        <v>9836.23</v>
      </c>
      <c r="I293" s="47">
        <v>2.778012460794179E-4</v>
      </c>
      <c r="J293" s="47" t="str">
        <f t="shared" si="5"/>
        <v>#REF!</v>
      </c>
      <c r="K293" s="47" t="str">
        <f t="shared" si="6"/>
        <v>#REF!</v>
      </c>
      <c r="L293" s="47" t="str">
        <f t="shared" si="7"/>
        <v>#REF!</v>
      </c>
      <c r="M293" s="47" t="str">
        <f t="shared" si="29"/>
        <v>#REF!</v>
      </c>
      <c r="N293" s="47">
        <f t="shared" si="9"/>
        <v>476.78</v>
      </c>
      <c r="O293" s="47" t="str">
        <f t="shared" si="10"/>
        <v>#REF!</v>
      </c>
      <c r="P293" s="47" t="str">
        <f t="shared" si="11"/>
        <v>#REF!</v>
      </c>
      <c r="Q293" s="47">
        <v>0.0</v>
      </c>
      <c r="R293" s="47">
        <f t="shared" si="13"/>
        <v>0</v>
      </c>
      <c r="S293" s="47">
        <f t="shared" si="14"/>
        <v>476.78</v>
      </c>
      <c r="T293" s="47">
        <f t="shared" si="15"/>
        <v>0</v>
      </c>
      <c r="U293" s="48"/>
      <c r="V293" s="21"/>
      <c r="W293" s="21"/>
      <c r="X293" s="21"/>
      <c r="Y293" s="21"/>
      <c r="Z293" s="21"/>
      <c r="AA293" s="21"/>
    </row>
    <row r="294" ht="15.75" customHeight="1">
      <c r="A294" s="20" t="s">
        <v>141</v>
      </c>
      <c r="B294" s="20" t="str">
        <f t="shared" si="4"/>
        <v>05</v>
      </c>
      <c r="C294" s="21" t="s">
        <v>16</v>
      </c>
      <c r="D294" s="20" t="s">
        <v>142</v>
      </c>
      <c r="E294" s="20" t="s">
        <v>40</v>
      </c>
      <c r="F294" s="20" t="s">
        <v>41</v>
      </c>
      <c r="G294" s="23">
        <v>9590.67</v>
      </c>
      <c r="H294" s="24">
        <v>197858.87</v>
      </c>
      <c r="I294" s="47">
        <v>0.00558811207839358</v>
      </c>
      <c r="J294" s="47" t="str">
        <f t="shared" si="5"/>
        <v>#REF!</v>
      </c>
      <c r="K294" s="47" t="str">
        <f t="shared" si="6"/>
        <v>#REF!</v>
      </c>
      <c r="L294" s="47" t="str">
        <f t="shared" si="7"/>
        <v>#REF!</v>
      </c>
      <c r="M294" s="47" t="str">
        <f t="shared" si="29"/>
        <v>#REF!</v>
      </c>
      <c r="N294" s="47">
        <f t="shared" si="9"/>
        <v>9590.67</v>
      </c>
      <c r="O294" s="47" t="str">
        <f t="shared" si="10"/>
        <v>#REF!</v>
      </c>
      <c r="P294" s="47" t="str">
        <f t="shared" si="11"/>
        <v>#REF!</v>
      </c>
      <c r="Q294" s="47">
        <v>0.0</v>
      </c>
      <c r="R294" s="47">
        <f t="shared" si="13"/>
        <v>0</v>
      </c>
      <c r="S294" s="47">
        <f t="shared" si="14"/>
        <v>9590.67</v>
      </c>
      <c r="T294" s="47">
        <f t="shared" si="15"/>
        <v>0</v>
      </c>
      <c r="U294" s="48"/>
      <c r="V294" s="21"/>
      <c r="W294" s="21"/>
      <c r="X294" s="21"/>
      <c r="Y294" s="21"/>
      <c r="Z294" s="21"/>
      <c r="AA294" s="21"/>
    </row>
    <row r="295" ht="15.75" customHeight="1">
      <c r="A295" s="20" t="s">
        <v>143</v>
      </c>
      <c r="B295" s="20" t="str">
        <f t="shared" si="4"/>
        <v>05</v>
      </c>
      <c r="C295" s="21" t="s">
        <v>16</v>
      </c>
      <c r="D295" s="20" t="s">
        <v>144</v>
      </c>
      <c r="E295" s="20" t="s">
        <v>18</v>
      </c>
      <c r="F295" s="20" t="s">
        <v>19</v>
      </c>
      <c r="G295" s="23">
        <v>4.021207878E7</v>
      </c>
      <c r="H295" s="24">
        <v>2653164.71</v>
      </c>
      <c r="I295" s="21"/>
      <c r="J295" s="47" t="str">
        <f t="shared" si="5"/>
        <v>#REF!</v>
      </c>
      <c r="K295" s="47" t="str">
        <f t="shared" si="6"/>
        <v>#REF!</v>
      </c>
      <c r="L295" s="47" t="str">
        <f t="shared" si="7"/>
        <v>#REF!</v>
      </c>
      <c r="M295" s="21"/>
      <c r="N295" s="47">
        <f t="shared" si="9"/>
        <v>0</v>
      </c>
      <c r="O295" s="47" t="str">
        <f t="shared" si="10"/>
        <v>#REF!</v>
      </c>
      <c r="P295" s="47" t="str">
        <f t="shared" si="11"/>
        <v>#REF!</v>
      </c>
      <c r="Q295" s="47">
        <f t="shared" ref="Q295:Q364" si="30">+G295-M295</f>
        <v>40212078.78</v>
      </c>
      <c r="R295" s="47">
        <f t="shared" si="13"/>
        <v>40212079</v>
      </c>
      <c r="S295" s="47">
        <f t="shared" si="14"/>
        <v>40212079</v>
      </c>
      <c r="T295" s="47">
        <f t="shared" si="15"/>
        <v>40212079</v>
      </c>
      <c r="U295" s="48"/>
      <c r="V295" s="21"/>
      <c r="W295" s="21"/>
      <c r="X295" s="21"/>
      <c r="Y295" s="21"/>
      <c r="Z295" s="21"/>
      <c r="AA295" s="21"/>
    </row>
    <row r="296" ht="15.75" customHeight="1">
      <c r="A296" s="20" t="s">
        <v>143</v>
      </c>
      <c r="B296" s="20" t="str">
        <f t="shared" si="4"/>
        <v>05</v>
      </c>
      <c r="C296" s="21" t="s">
        <v>16</v>
      </c>
      <c r="D296" s="20" t="s">
        <v>144</v>
      </c>
      <c r="E296" s="20" t="s">
        <v>44</v>
      </c>
      <c r="F296" s="20" t="s">
        <v>45</v>
      </c>
      <c r="G296" s="23">
        <v>6430304.43</v>
      </c>
      <c r="H296" s="24">
        <v>424266.97</v>
      </c>
      <c r="I296" s="21"/>
      <c r="J296" s="47" t="str">
        <f t="shared" si="5"/>
        <v>#REF!</v>
      </c>
      <c r="K296" s="47" t="str">
        <f t="shared" si="6"/>
        <v>#REF!</v>
      </c>
      <c r="L296" s="47" t="str">
        <f t="shared" si="7"/>
        <v>#REF!</v>
      </c>
      <c r="M296" s="21"/>
      <c r="N296" s="47">
        <f t="shared" si="9"/>
        <v>0</v>
      </c>
      <c r="O296" s="47" t="str">
        <f t="shared" si="10"/>
        <v>#REF!</v>
      </c>
      <c r="P296" s="47" t="str">
        <f t="shared" si="11"/>
        <v>#REF!</v>
      </c>
      <c r="Q296" s="47">
        <f t="shared" si="30"/>
        <v>6430304.43</v>
      </c>
      <c r="R296" s="47">
        <f t="shared" si="13"/>
        <v>6430304</v>
      </c>
      <c r="S296" s="47">
        <f t="shared" si="14"/>
        <v>6430304</v>
      </c>
      <c r="T296" s="47">
        <f t="shared" si="15"/>
        <v>6430304</v>
      </c>
      <c r="U296" s="48"/>
      <c r="V296" s="21"/>
      <c r="W296" s="21"/>
      <c r="X296" s="21"/>
      <c r="Y296" s="21"/>
      <c r="Z296" s="21"/>
      <c r="AA296" s="21"/>
    </row>
    <row r="297" ht="15.75" customHeight="1">
      <c r="A297" s="20" t="s">
        <v>143</v>
      </c>
      <c r="B297" s="20" t="str">
        <f t="shared" si="4"/>
        <v>05</v>
      </c>
      <c r="C297" s="21" t="s">
        <v>16</v>
      </c>
      <c r="D297" s="20" t="s">
        <v>144</v>
      </c>
      <c r="E297" s="20" t="s">
        <v>20</v>
      </c>
      <c r="F297" s="20" t="s">
        <v>21</v>
      </c>
      <c r="G297" s="23">
        <v>204935.76</v>
      </c>
      <c r="H297" s="24">
        <v>13521.52</v>
      </c>
      <c r="I297" s="21"/>
      <c r="J297" s="47" t="str">
        <f t="shared" si="5"/>
        <v>#REF!</v>
      </c>
      <c r="K297" s="47" t="str">
        <f t="shared" si="6"/>
        <v>#REF!</v>
      </c>
      <c r="L297" s="47" t="str">
        <f t="shared" si="7"/>
        <v>#REF!</v>
      </c>
      <c r="M297" s="21"/>
      <c r="N297" s="47">
        <f t="shared" si="9"/>
        <v>0</v>
      </c>
      <c r="O297" s="47" t="str">
        <f t="shared" si="10"/>
        <v>#REF!</v>
      </c>
      <c r="P297" s="47" t="str">
        <f t="shared" si="11"/>
        <v>#REF!</v>
      </c>
      <c r="Q297" s="47">
        <f t="shared" si="30"/>
        <v>204935.76</v>
      </c>
      <c r="R297" s="47">
        <f t="shared" si="13"/>
        <v>204936</v>
      </c>
      <c r="S297" s="47">
        <f t="shared" si="14"/>
        <v>204936</v>
      </c>
      <c r="T297" s="47">
        <f t="shared" si="15"/>
        <v>204936</v>
      </c>
      <c r="U297" s="48"/>
      <c r="V297" s="21"/>
      <c r="W297" s="21"/>
      <c r="X297" s="21"/>
      <c r="Y297" s="21"/>
      <c r="Z297" s="21"/>
      <c r="AA297" s="21"/>
    </row>
    <row r="298" ht="15.75" customHeight="1">
      <c r="A298" s="20" t="s">
        <v>143</v>
      </c>
      <c r="B298" s="20" t="str">
        <f t="shared" si="4"/>
        <v>05</v>
      </c>
      <c r="C298" s="21" t="s">
        <v>16</v>
      </c>
      <c r="D298" s="20" t="s">
        <v>144</v>
      </c>
      <c r="E298" s="20" t="s">
        <v>30</v>
      </c>
      <c r="F298" s="20" t="s">
        <v>31</v>
      </c>
      <c r="G298" s="23">
        <v>724805.91</v>
      </c>
      <c r="H298" s="24">
        <v>47822.19</v>
      </c>
      <c r="I298" s="21"/>
      <c r="J298" s="47" t="str">
        <f t="shared" si="5"/>
        <v>#REF!</v>
      </c>
      <c r="K298" s="47" t="str">
        <f t="shared" si="6"/>
        <v>#REF!</v>
      </c>
      <c r="L298" s="47" t="str">
        <f t="shared" si="7"/>
        <v>#REF!</v>
      </c>
      <c r="M298" s="21"/>
      <c r="N298" s="47">
        <f t="shared" si="9"/>
        <v>0</v>
      </c>
      <c r="O298" s="47" t="str">
        <f t="shared" si="10"/>
        <v>#REF!</v>
      </c>
      <c r="P298" s="47" t="str">
        <f t="shared" si="11"/>
        <v>#REF!</v>
      </c>
      <c r="Q298" s="47">
        <f t="shared" si="30"/>
        <v>724805.91</v>
      </c>
      <c r="R298" s="47">
        <f t="shared" si="13"/>
        <v>724806</v>
      </c>
      <c r="S298" s="47">
        <f t="shared" si="14"/>
        <v>724806</v>
      </c>
      <c r="T298" s="47">
        <f t="shared" si="15"/>
        <v>724806</v>
      </c>
      <c r="U298" s="48"/>
      <c r="V298" s="21"/>
      <c r="W298" s="21"/>
      <c r="X298" s="21"/>
      <c r="Y298" s="21"/>
      <c r="Z298" s="21"/>
      <c r="AA298" s="21"/>
    </row>
    <row r="299" ht="15.75" customHeight="1">
      <c r="A299" s="20" t="s">
        <v>143</v>
      </c>
      <c r="B299" s="20" t="str">
        <f t="shared" si="4"/>
        <v>05</v>
      </c>
      <c r="C299" s="21" t="s">
        <v>16</v>
      </c>
      <c r="D299" s="20" t="s">
        <v>144</v>
      </c>
      <c r="E299" s="20" t="s">
        <v>32</v>
      </c>
      <c r="F299" s="20" t="s">
        <v>33</v>
      </c>
      <c r="G299" s="23">
        <v>294178.68</v>
      </c>
      <c r="H299" s="24">
        <v>19409.7</v>
      </c>
      <c r="I299" s="21"/>
      <c r="J299" s="47" t="str">
        <f t="shared" si="5"/>
        <v>#REF!</v>
      </c>
      <c r="K299" s="47" t="str">
        <f t="shared" si="6"/>
        <v>#REF!</v>
      </c>
      <c r="L299" s="47" t="str">
        <f t="shared" si="7"/>
        <v>#REF!</v>
      </c>
      <c r="M299" s="21"/>
      <c r="N299" s="47">
        <f t="shared" si="9"/>
        <v>0</v>
      </c>
      <c r="O299" s="47" t="str">
        <f t="shared" si="10"/>
        <v>#REF!</v>
      </c>
      <c r="P299" s="47" t="str">
        <f t="shared" si="11"/>
        <v>#REF!</v>
      </c>
      <c r="Q299" s="47">
        <f t="shared" si="30"/>
        <v>294178.68</v>
      </c>
      <c r="R299" s="47">
        <f t="shared" si="13"/>
        <v>294179</v>
      </c>
      <c r="S299" s="47">
        <f t="shared" si="14"/>
        <v>294179</v>
      </c>
      <c r="T299" s="47">
        <f t="shared" si="15"/>
        <v>294179</v>
      </c>
      <c r="U299" s="48"/>
      <c r="V299" s="21"/>
      <c r="W299" s="21"/>
      <c r="X299" s="21"/>
      <c r="Y299" s="21"/>
      <c r="Z299" s="21"/>
      <c r="AA299" s="21"/>
    </row>
    <row r="300" ht="15.75" customHeight="1">
      <c r="A300" s="20" t="s">
        <v>143</v>
      </c>
      <c r="B300" s="20" t="str">
        <f t="shared" si="4"/>
        <v>05</v>
      </c>
      <c r="C300" s="21" t="s">
        <v>16</v>
      </c>
      <c r="D300" s="20" t="s">
        <v>144</v>
      </c>
      <c r="E300" s="20" t="s">
        <v>40</v>
      </c>
      <c r="F300" s="20" t="s">
        <v>41</v>
      </c>
      <c r="G300" s="23">
        <v>129069.44</v>
      </c>
      <c r="H300" s="24">
        <v>8515.91</v>
      </c>
      <c r="I300" s="21"/>
      <c r="J300" s="47" t="str">
        <f t="shared" si="5"/>
        <v>#REF!</v>
      </c>
      <c r="K300" s="47" t="str">
        <f t="shared" si="6"/>
        <v>#REF!</v>
      </c>
      <c r="L300" s="47" t="str">
        <f t="shared" si="7"/>
        <v>#REF!</v>
      </c>
      <c r="M300" s="21"/>
      <c r="N300" s="47">
        <f t="shared" si="9"/>
        <v>0</v>
      </c>
      <c r="O300" s="47" t="str">
        <f t="shared" si="10"/>
        <v>#REF!</v>
      </c>
      <c r="P300" s="47" t="str">
        <f t="shared" si="11"/>
        <v>#REF!</v>
      </c>
      <c r="Q300" s="47">
        <f t="shared" si="30"/>
        <v>129069.44</v>
      </c>
      <c r="R300" s="47">
        <f t="shared" si="13"/>
        <v>129069</v>
      </c>
      <c r="S300" s="47">
        <f t="shared" si="14"/>
        <v>129069</v>
      </c>
      <c r="T300" s="47">
        <f t="shared" si="15"/>
        <v>129069</v>
      </c>
      <c r="U300" s="48"/>
      <c r="V300" s="21"/>
      <c r="W300" s="21"/>
      <c r="X300" s="21"/>
      <c r="Y300" s="21"/>
      <c r="Z300" s="21"/>
      <c r="AA300" s="21"/>
    </row>
    <row r="301" ht="15.75" customHeight="1">
      <c r="A301" s="20" t="s">
        <v>145</v>
      </c>
      <c r="B301" s="20" t="str">
        <f t="shared" si="4"/>
        <v>05</v>
      </c>
      <c r="C301" s="21" t="s">
        <v>16</v>
      </c>
      <c r="D301" s="20" t="s">
        <v>146</v>
      </c>
      <c r="E301" s="20" t="s">
        <v>18</v>
      </c>
      <c r="F301" s="20" t="s">
        <v>19</v>
      </c>
      <c r="G301" s="23">
        <v>833986.21</v>
      </c>
      <c r="H301" s="24">
        <v>746896.61</v>
      </c>
      <c r="I301" s="21"/>
      <c r="J301" s="47" t="str">
        <f t="shared" si="5"/>
        <v>#REF!</v>
      </c>
      <c r="K301" s="47" t="str">
        <f t="shared" si="6"/>
        <v>#REF!</v>
      </c>
      <c r="L301" s="47" t="str">
        <f t="shared" si="7"/>
        <v>#REF!</v>
      </c>
      <c r="M301" s="21"/>
      <c r="N301" s="47">
        <f t="shared" si="9"/>
        <v>0</v>
      </c>
      <c r="O301" s="47" t="str">
        <f t="shared" si="10"/>
        <v>#REF!</v>
      </c>
      <c r="P301" s="47" t="str">
        <f t="shared" si="11"/>
        <v>#REF!</v>
      </c>
      <c r="Q301" s="47">
        <f t="shared" si="30"/>
        <v>833986.21</v>
      </c>
      <c r="R301" s="47">
        <f t="shared" si="13"/>
        <v>833986</v>
      </c>
      <c r="S301" s="47">
        <f t="shared" si="14"/>
        <v>833986</v>
      </c>
      <c r="T301" s="47">
        <f t="shared" si="15"/>
        <v>833986</v>
      </c>
      <c r="U301" s="48"/>
      <c r="V301" s="21"/>
      <c r="W301" s="21"/>
      <c r="X301" s="21"/>
      <c r="Y301" s="21"/>
      <c r="Z301" s="21"/>
      <c r="AA301" s="21"/>
    </row>
    <row r="302" ht="15.75" customHeight="1">
      <c r="A302" s="20" t="s">
        <v>145</v>
      </c>
      <c r="B302" s="20" t="str">
        <f t="shared" si="4"/>
        <v>05</v>
      </c>
      <c r="C302" s="21" t="s">
        <v>16</v>
      </c>
      <c r="D302" s="20" t="s">
        <v>146</v>
      </c>
      <c r="E302" s="20" t="s">
        <v>44</v>
      </c>
      <c r="F302" s="20" t="s">
        <v>45</v>
      </c>
      <c r="G302" s="23">
        <v>276449.14</v>
      </c>
      <c r="H302" s="24">
        <v>247580.75</v>
      </c>
      <c r="I302" s="21"/>
      <c r="J302" s="47" t="str">
        <f t="shared" si="5"/>
        <v>#REF!</v>
      </c>
      <c r="K302" s="47" t="str">
        <f t="shared" si="6"/>
        <v>#REF!</v>
      </c>
      <c r="L302" s="47" t="str">
        <f t="shared" si="7"/>
        <v>#REF!</v>
      </c>
      <c r="M302" s="21"/>
      <c r="N302" s="47">
        <f t="shared" si="9"/>
        <v>0</v>
      </c>
      <c r="O302" s="47" t="str">
        <f t="shared" si="10"/>
        <v>#REF!</v>
      </c>
      <c r="P302" s="47" t="str">
        <f t="shared" si="11"/>
        <v>#REF!</v>
      </c>
      <c r="Q302" s="47">
        <f t="shared" si="30"/>
        <v>276449.14</v>
      </c>
      <c r="R302" s="47">
        <f t="shared" si="13"/>
        <v>276449</v>
      </c>
      <c r="S302" s="47">
        <f t="shared" si="14"/>
        <v>276449</v>
      </c>
      <c r="T302" s="47">
        <f t="shared" si="15"/>
        <v>276449</v>
      </c>
      <c r="U302" s="48"/>
      <c r="V302" s="21"/>
      <c r="W302" s="21"/>
      <c r="X302" s="21"/>
      <c r="Y302" s="21"/>
      <c r="Z302" s="21"/>
      <c r="AA302" s="21"/>
    </row>
    <row r="303" ht="15.75" customHeight="1">
      <c r="A303" s="20" t="s">
        <v>145</v>
      </c>
      <c r="B303" s="20" t="str">
        <f t="shared" si="4"/>
        <v>05</v>
      </c>
      <c r="C303" s="21" t="s">
        <v>16</v>
      </c>
      <c r="D303" s="20" t="s">
        <v>146</v>
      </c>
      <c r="E303" s="20" t="s">
        <v>71</v>
      </c>
      <c r="F303" s="20" t="s">
        <v>72</v>
      </c>
      <c r="G303" s="23">
        <v>778494.57</v>
      </c>
      <c r="H303" s="24">
        <v>697199.73</v>
      </c>
      <c r="I303" s="21"/>
      <c r="J303" s="47" t="str">
        <f t="shared" si="5"/>
        <v>#REF!</v>
      </c>
      <c r="K303" s="47" t="str">
        <f t="shared" si="6"/>
        <v>#REF!</v>
      </c>
      <c r="L303" s="47" t="str">
        <f t="shared" si="7"/>
        <v>#REF!</v>
      </c>
      <c r="M303" s="21"/>
      <c r="N303" s="47">
        <f t="shared" si="9"/>
        <v>0</v>
      </c>
      <c r="O303" s="47" t="str">
        <f t="shared" si="10"/>
        <v>#REF!</v>
      </c>
      <c r="P303" s="47" t="str">
        <f t="shared" si="11"/>
        <v>#REF!</v>
      </c>
      <c r="Q303" s="47">
        <f t="shared" si="30"/>
        <v>778494.57</v>
      </c>
      <c r="R303" s="47">
        <f t="shared" si="13"/>
        <v>778495</v>
      </c>
      <c r="S303" s="47">
        <f t="shared" si="14"/>
        <v>778495</v>
      </c>
      <c r="T303" s="47">
        <f t="shared" si="15"/>
        <v>778495</v>
      </c>
      <c r="U303" s="48"/>
      <c r="V303" s="21"/>
      <c r="W303" s="21"/>
      <c r="X303" s="21"/>
      <c r="Y303" s="21"/>
      <c r="Z303" s="21"/>
      <c r="AA303" s="21"/>
    </row>
    <row r="304" ht="15.75" customHeight="1">
      <c r="A304" s="20" t="s">
        <v>145</v>
      </c>
      <c r="B304" s="20" t="str">
        <f t="shared" si="4"/>
        <v>05</v>
      </c>
      <c r="C304" s="21" t="s">
        <v>16</v>
      </c>
      <c r="D304" s="20" t="s">
        <v>146</v>
      </c>
      <c r="E304" s="20" t="s">
        <v>20</v>
      </c>
      <c r="F304" s="20" t="s">
        <v>21</v>
      </c>
      <c r="G304" s="23">
        <v>1915.3</v>
      </c>
      <c r="H304" s="24">
        <v>1715.29</v>
      </c>
      <c r="I304" s="21"/>
      <c r="J304" s="47" t="str">
        <f t="shared" si="5"/>
        <v>#REF!</v>
      </c>
      <c r="K304" s="47" t="str">
        <f t="shared" si="6"/>
        <v>#REF!</v>
      </c>
      <c r="L304" s="47" t="str">
        <f t="shared" si="7"/>
        <v>#REF!</v>
      </c>
      <c r="M304" s="21"/>
      <c r="N304" s="47">
        <f t="shared" si="9"/>
        <v>0</v>
      </c>
      <c r="O304" s="47" t="str">
        <f t="shared" si="10"/>
        <v>#REF!</v>
      </c>
      <c r="P304" s="47" t="str">
        <f t="shared" si="11"/>
        <v>#REF!</v>
      </c>
      <c r="Q304" s="47">
        <f t="shared" si="30"/>
        <v>1915.3</v>
      </c>
      <c r="R304" s="47">
        <f t="shared" si="13"/>
        <v>1915</v>
      </c>
      <c r="S304" s="47">
        <f t="shared" si="14"/>
        <v>1915</v>
      </c>
      <c r="T304" s="47">
        <f t="shared" si="15"/>
        <v>1915</v>
      </c>
      <c r="U304" s="48"/>
      <c r="V304" s="21"/>
      <c r="W304" s="21"/>
      <c r="X304" s="21"/>
      <c r="Y304" s="21"/>
      <c r="Z304" s="21"/>
      <c r="AA304" s="21"/>
    </row>
    <row r="305" ht="15.75" customHeight="1">
      <c r="A305" s="20" t="s">
        <v>145</v>
      </c>
      <c r="B305" s="20" t="str">
        <f t="shared" si="4"/>
        <v>05</v>
      </c>
      <c r="C305" s="21" t="s">
        <v>16</v>
      </c>
      <c r="D305" s="20" t="s">
        <v>146</v>
      </c>
      <c r="E305" s="20" t="s">
        <v>30</v>
      </c>
      <c r="F305" s="20" t="s">
        <v>31</v>
      </c>
      <c r="G305" s="23">
        <v>41732.18</v>
      </c>
      <c r="H305" s="24">
        <v>37374.27</v>
      </c>
      <c r="I305" s="21"/>
      <c r="J305" s="47" t="str">
        <f t="shared" si="5"/>
        <v>#REF!</v>
      </c>
      <c r="K305" s="47" t="str">
        <f t="shared" si="6"/>
        <v>#REF!</v>
      </c>
      <c r="L305" s="47" t="str">
        <f t="shared" si="7"/>
        <v>#REF!</v>
      </c>
      <c r="M305" s="21"/>
      <c r="N305" s="47">
        <f t="shared" si="9"/>
        <v>0</v>
      </c>
      <c r="O305" s="47" t="str">
        <f t="shared" si="10"/>
        <v>#REF!</v>
      </c>
      <c r="P305" s="47" t="str">
        <f t="shared" si="11"/>
        <v>#REF!</v>
      </c>
      <c r="Q305" s="47">
        <f t="shared" si="30"/>
        <v>41732.18</v>
      </c>
      <c r="R305" s="47">
        <f t="shared" si="13"/>
        <v>41732</v>
      </c>
      <c r="S305" s="47">
        <f t="shared" si="14"/>
        <v>41732</v>
      </c>
      <c r="T305" s="47">
        <f t="shared" si="15"/>
        <v>41732</v>
      </c>
      <c r="U305" s="48"/>
      <c r="V305" s="21"/>
      <c r="W305" s="21"/>
      <c r="X305" s="21"/>
      <c r="Y305" s="21"/>
      <c r="Z305" s="21"/>
      <c r="AA305" s="21"/>
    </row>
    <row r="306" ht="15.75" customHeight="1">
      <c r="A306" s="20" t="s">
        <v>145</v>
      </c>
      <c r="B306" s="20" t="str">
        <f t="shared" si="4"/>
        <v>05</v>
      </c>
      <c r="C306" s="21" t="s">
        <v>16</v>
      </c>
      <c r="D306" s="20" t="s">
        <v>146</v>
      </c>
      <c r="E306" s="20" t="s">
        <v>32</v>
      </c>
      <c r="F306" s="20" t="s">
        <v>33</v>
      </c>
      <c r="G306" s="23">
        <v>2881.56</v>
      </c>
      <c r="H306" s="24">
        <v>2580.66</v>
      </c>
      <c r="I306" s="21"/>
      <c r="J306" s="47" t="str">
        <f t="shared" si="5"/>
        <v>#REF!</v>
      </c>
      <c r="K306" s="47" t="str">
        <f t="shared" si="6"/>
        <v>#REF!</v>
      </c>
      <c r="L306" s="47" t="str">
        <f t="shared" si="7"/>
        <v>#REF!</v>
      </c>
      <c r="M306" s="21"/>
      <c r="N306" s="47">
        <f t="shared" si="9"/>
        <v>0</v>
      </c>
      <c r="O306" s="47" t="str">
        <f t="shared" si="10"/>
        <v>#REF!</v>
      </c>
      <c r="P306" s="47" t="str">
        <f t="shared" si="11"/>
        <v>#REF!</v>
      </c>
      <c r="Q306" s="47">
        <f t="shared" si="30"/>
        <v>2881.56</v>
      </c>
      <c r="R306" s="47">
        <f t="shared" si="13"/>
        <v>2882</v>
      </c>
      <c r="S306" s="47">
        <f t="shared" si="14"/>
        <v>2882</v>
      </c>
      <c r="T306" s="47">
        <f t="shared" si="15"/>
        <v>2882</v>
      </c>
      <c r="U306" s="48"/>
      <c r="V306" s="21"/>
      <c r="W306" s="21"/>
      <c r="X306" s="21"/>
      <c r="Y306" s="21"/>
      <c r="Z306" s="21"/>
      <c r="AA306" s="21"/>
    </row>
    <row r="307" ht="15.75" customHeight="1">
      <c r="A307" s="20" t="s">
        <v>145</v>
      </c>
      <c r="B307" s="20" t="str">
        <f t="shared" si="4"/>
        <v>05</v>
      </c>
      <c r="C307" s="21" t="s">
        <v>16</v>
      </c>
      <c r="D307" s="20" t="s">
        <v>146</v>
      </c>
      <c r="E307" s="20" t="s">
        <v>40</v>
      </c>
      <c r="F307" s="20" t="s">
        <v>41</v>
      </c>
      <c r="G307" s="23">
        <v>4873.94</v>
      </c>
      <c r="H307" s="24">
        <v>4364.97</v>
      </c>
      <c r="I307" s="21"/>
      <c r="J307" s="47" t="str">
        <f t="shared" si="5"/>
        <v>#REF!</v>
      </c>
      <c r="K307" s="47" t="str">
        <f t="shared" si="6"/>
        <v>#REF!</v>
      </c>
      <c r="L307" s="47" t="str">
        <f t="shared" si="7"/>
        <v>#REF!</v>
      </c>
      <c r="M307" s="21"/>
      <c r="N307" s="47">
        <f t="shared" si="9"/>
        <v>0</v>
      </c>
      <c r="O307" s="47" t="str">
        <f t="shared" si="10"/>
        <v>#REF!</v>
      </c>
      <c r="P307" s="47" t="str">
        <f t="shared" si="11"/>
        <v>#REF!</v>
      </c>
      <c r="Q307" s="47">
        <f t="shared" si="30"/>
        <v>4873.94</v>
      </c>
      <c r="R307" s="47">
        <f t="shared" si="13"/>
        <v>4874</v>
      </c>
      <c r="S307" s="47">
        <f t="shared" si="14"/>
        <v>4874</v>
      </c>
      <c r="T307" s="47">
        <f t="shared" si="15"/>
        <v>4874</v>
      </c>
      <c r="U307" s="48"/>
      <c r="V307" s="21"/>
      <c r="W307" s="21"/>
      <c r="X307" s="21"/>
      <c r="Y307" s="21"/>
      <c r="Z307" s="21"/>
      <c r="AA307" s="21"/>
    </row>
    <row r="308" ht="15.75" customHeight="1">
      <c r="A308" s="20" t="s">
        <v>145</v>
      </c>
      <c r="B308" s="20" t="str">
        <f t="shared" si="4"/>
        <v>05</v>
      </c>
      <c r="C308" s="21" t="s">
        <v>16</v>
      </c>
      <c r="D308" s="20" t="s">
        <v>146</v>
      </c>
      <c r="E308" s="20" t="s">
        <v>46</v>
      </c>
      <c r="F308" s="20" t="s">
        <v>47</v>
      </c>
      <c r="G308" s="23">
        <v>3198258.1</v>
      </c>
      <c r="H308" s="24">
        <v>2864277.72</v>
      </c>
      <c r="I308" s="21"/>
      <c r="J308" s="47" t="str">
        <f t="shared" si="5"/>
        <v>#REF!</v>
      </c>
      <c r="K308" s="47" t="str">
        <f t="shared" si="6"/>
        <v>#REF!</v>
      </c>
      <c r="L308" s="47" t="str">
        <f t="shared" si="7"/>
        <v>#REF!</v>
      </c>
      <c r="M308" s="21"/>
      <c r="N308" s="47">
        <f t="shared" si="9"/>
        <v>0</v>
      </c>
      <c r="O308" s="47" t="str">
        <f t="shared" si="10"/>
        <v>#REF!</v>
      </c>
      <c r="P308" s="47" t="str">
        <f t="shared" si="11"/>
        <v>#REF!</v>
      </c>
      <c r="Q308" s="47">
        <f t="shared" si="30"/>
        <v>3198258.1</v>
      </c>
      <c r="R308" s="47">
        <f t="shared" si="13"/>
        <v>3198258</v>
      </c>
      <c r="S308" s="47">
        <f t="shared" si="14"/>
        <v>3198258</v>
      </c>
      <c r="T308" s="47">
        <f t="shared" si="15"/>
        <v>3198258</v>
      </c>
      <c r="U308" s="48"/>
      <c r="V308" s="21"/>
      <c r="W308" s="21"/>
      <c r="X308" s="21"/>
      <c r="Y308" s="21"/>
      <c r="Z308" s="21"/>
      <c r="AA308" s="21"/>
    </row>
    <row r="309" ht="15.75" customHeight="1">
      <c r="A309" s="20" t="s">
        <v>147</v>
      </c>
      <c r="B309" s="20" t="str">
        <f t="shared" si="4"/>
        <v>05</v>
      </c>
      <c r="C309" s="21" t="s">
        <v>16</v>
      </c>
      <c r="D309" s="20" t="s">
        <v>148</v>
      </c>
      <c r="E309" s="20" t="s">
        <v>44</v>
      </c>
      <c r="F309" s="20" t="s">
        <v>45</v>
      </c>
      <c r="G309" s="23">
        <v>6934660.24</v>
      </c>
      <c r="H309" s="24">
        <v>838306.98</v>
      </c>
      <c r="I309" s="21"/>
      <c r="J309" s="47" t="str">
        <f t="shared" si="5"/>
        <v>#REF!</v>
      </c>
      <c r="K309" s="47" t="str">
        <f t="shared" si="6"/>
        <v>#REF!</v>
      </c>
      <c r="L309" s="47" t="str">
        <f t="shared" si="7"/>
        <v>#REF!</v>
      </c>
      <c r="M309" s="21"/>
      <c r="N309" s="47">
        <f t="shared" si="9"/>
        <v>0</v>
      </c>
      <c r="O309" s="47" t="str">
        <f t="shared" si="10"/>
        <v>#REF!</v>
      </c>
      <c r="P309" s="47" t="str">
        <f t="shared" si="11"/>
        <v>#REF!</v>
      </c>
      <c r="Q309" s="47">
        <f t="shared" si="30"/>
        <v>6934660.24</v>
      </c>
      <c r="R309" s="47">
        <f t="shared" si="13"/>
        <v>6934660</v>
      </c>
      <c r="S309" s="47">
        <f t="shared" si="14"/>
        <v>6934660</v>
      </c>
      <c r="T309" s="47">
        <f t="shared" si="15"/>
        <v>6934660</v>
      </c>
      <c r="U309" s="48"/>
      <c r="V309" s="21"/>
      <c r="W309" s="21"/>
      <c r="X309" s="21"/>
      <c r="Y309" s="21"/>
      <c r="Z309" s="21"/>
      <c r="AA309" s="21"/>
    </row>
    <row r="310" ht="15.75" customHeight="1">
      <c r="A310" s="20" t="s">
        <v>147</v>
      </c>
      <c r="B310" s="20" t="str">
        <f t="shared" si="4"/>
        <v>05</v>
      </c>
      <c r="C310" s="21" t="s">
        <v>16</v>
      </c>
      <c r="D310" s="20" t="s">
        <v>148</v>
      </c>
      <c r="E310" s="20" t="s">
        <v>30</v>
      </c>
      <c r="F310" s="20" t="s">
        <v>31</v>
      </c>
      <c r="G310" s="23">
        <v>215728.46</v>
      </c>
      <c r="H310" s="24">
        <v>26078.66</v>
      </c>
      <c r="I310" s="21"/>
      <c r="J310" s="47" t="str">
        <f t="shared" si="5"/>
        <v>#REF!</v>
      </c>
      <c r="K310" s="47" t="str">
        <f t="shared" si="6"/>
        <v>#REF!</v>
      </c>
      <c r="L310" s="47" t="str">
        <f t="shared" si="7"/>
        <v>#REF!</v>
      </c>
      <c r="M310" s="21"/>
      <c r="N310" s="47">
        <f t="shared" si="9"/>
        <v>0</v>
      </c>
      <c r="O310" s="47" t="str">
        <f t="shared" si="10"/>
        <v>#REF!</v>
      </c>
      <c r="P310" s="47" t="str">
        <f t="shared" si="11"/>
        <v>#REF!</v>
      </c>
      <c r="Q310" s="47">
        <f t="shared" si="30"/>
        <v>215728.46</v>
      </c>
      <c r="R310" s="47">
        <f t="shared" si="13"/>
        <v>215728</v>
      </c>
      <c r="S310" s="47">
        <f t="shared" si="14"/>
        <v>215728</v>
      </c>
      <c r="T310" s="47">
        <f t="shared" si="15"/>
        <v>215728</v>
      </c>
      <c r="U310" s="48"/>
      <c r="V310" s="21"/>
      <c r="W310" s="21"/>
      <c r="X310" s="21"/>
      <c r="Y310" s="21"/>
      <c r="Z310" s="21"/>
      <c r="AA310" s="21"/>
    </row>
    <row r="311" ht="15.75" customHeight="1">
      <c r="A311" s="20" t="s">
        <v>147</v>
      </c>
      <c r="B311" s="20" t="str">
        <f t="shared" si="4"/>
        <v>05</v>
      </c>
      <c r="C311" s="21" t="s">
        <v>16</v>
      </c>
      <c r="D311" s="20" t="s">
        <v>148</v>
      </c>
      <c r="E311" s="20" t="s">
        <v>32</v>
      </c>
      <c r="F311" s="20" t="s">
        <v>33</v>
      </c>
      <c r="G311" s="23">
        <v>1504.25</v>
      </c>
      <c r="H311" s="24">
        <v>181.84</v>
      </c>
      <c r="I311" s="21"/>
      <c r="J311" s="47" t="str">
        <f t="shared" si="5"/>
        <v>#REF!</v>
      </c>
      <c r="K311" s="47" t="str">
        <f t="shared" si="6"/>
        <v>#REF!</v>
      </c>
      <c r="L311" s="47" t="str">
        <f t="shared" si="7"/>
        <v>#REF!</v>
      </c>
      <c r="M311" s="21"/>
      <c r="N311" s="47">
        <f t="shared" si="9"/>
        <v>0</v>
      </c>
      <c r="O311" s="47" t="str">
        <f t="shared" si="10"/>
        <v>#REF!</v>
      </c>
      <c r="P311" s="47" t="str">
        <f t="shared" si="11"/>
        <v>#REF!</v>
      </c>
      <c r="Q311" s="47">
        <f t="shared" si="30"/>
        <v>1504.25</v>
      </c>
      <c r="R311" s="47">
        <f t="shared" si="13"/>
        <v>1504</v>
      </c>
      <c r="S311" s="47">
        <f t="shared" si="14"/>
        <v>1504</v>
      </c>
      <c r="T311" s="47">
        <f t="shared" si="15"/>
        <v>1504</v>
      </c>
      <c r="U311" s="48"/>
      <c r="V311" s="21"/>
      <c r="W311" s="21"/>
      <c r="X311" s="21"/>
      <c r="Y311" s="21"/>
      <c r="Z311" s="21"/>
      <c r="AA311" s="21"/>
    </row>
    <row r="312" ht="15.75" customHeight="1">
      <c r="A312" s="20" t="s">
        <v>147</v>
      </c>
      <c r="B312" s="20" t="str">
        <f t="shared" si="4"/>
        <v>05</v>
      </c>
      <c r="C312" s="21" t="s">
        <v>16</v>
      </c>
      <c r="D312" s="20" t="s">
        <v>148</v>
      </c>
      <c r="E312" s="20" t="s">
        <v>40</v>
      </c>
      <c r="F312" s="20" t="s">
        <v>41</v>
      </c>
      <c r="G312" s="23">
        <v>5284.04</v>
      </c>
      <c r="H312" s="24">
        <v>638.77</v>
      </c>
      <c r="I312" s="21"/>
      <c r="J312" s="47" t="str">
        <f t="shared" si="5"/>
        <v>#REF!</v>
      </c>
      <c r="K312" s="47" t="str">
        <f t="shared" si="6"/>
        <v>#REF!</v>
      </c>
      <c r="L312" s="47" t="str">
        <f t="shared" si="7"/>
        <v>#REF!</v>
      </c>
      <c r="M312" s="21"/>
      <c r="N312" s="47">
        <f t="shared" si="9"/>
        <v>0</v>
      </c>
      <c r="O312" s="47" t="str">
        <f t="shared" si="10"/>
        <v>#REF!</v>
      </c>
      <c r="P312" s="47" t="str">
        <f t="shared" si="11"/>
        <v>#REF!</v>
      </c>
      <c r="Q312" s="47">
        <f t="shared" si="30"/>
        <v>5284.04</v>
      </c>
      <c r="R312" s="47">
        <f t="shared" si="13"/>
        <v>5284</v>
      </c>
      <c r="S312" s="47">
        <f t="shared" si="14"/>
        <v>5284</v>
      </c>
      <c r="T312" s="47">
        <f t="shared" si="15"/>
        <v>5284</v>
      </c>
      <c r="U312" s="48"/>
      <c r="V312" s="21"/>
      <c r="W312" s="21"/>
      <c r="X312" s="21"/>
      <c r="Y312" s="21"/>
      <c r="Z312" s="21"/>
      <c r="AA312" s="21"/>
    </row>
    <row r="313" ht="15.75" customHeight="1">
      <c r="A313" s="20" t="s">
        <v>147</v>
      </c>
      <c r="B313" s="20" t="str">
        <f t="shared" si="4"/>
        <v>05</v>
      </c>
      <c r="C313" s="21" t="s">
        <v>16</v>
      </c>
      <c r="D313" s="20" t="s">
        <v>148</v>
      </c>
      <c r="E313" s="20" t="s">
        <v>54</v>
      </c>
      <c r="F313" s="20" t="s">
        <v>55</v>
      </c>
      <c r="G313" s="23">
        <v>1725641.01</v>
      </c>
      <c r="H313" s="24">
        <v>208606.75</v>
      </c>
      <c r="I313" s="21"/>
      <c r="J313" s="47" t="str">
        <f t="shared" si="5"/>
        <v>#REF!</v>
      </c>
      <c r="K313" s="47" t="str">
        <f t="shared" si="6"/>
        <v>#REF!</v>
      </c>
      <c r="L313" s="47" t="str">
        <f t="shared" si="7"/>
        <v>#REF!</v>
      </c>
      <c r="M313" s="21"/>
      <c r="N313" s="47">
        <f t="shared" si="9"/>
        <v>0</v>
      </c>
      <c r="O313" s="47" t="str">
        <f t="shared" si="10"/>
        <v>#REF!</v>
      </c>
      <c r="P313" s="47" t="str">
        <f t="shared" si="11"/>
        <v>#REF!</v>
      </c>
      <c r="Q313" s="47">
        <f t="shared" si="30"/>
        <v>1725641.01</v>
      </c>
      <c r="R313" s="47">
        <f t="shared" si="13"/>
        <v>1725641</v>
      </c>
      <c r="S313" s="47">
        <f t="shared" si="14"/>
        <v>1725641</v>
      </c>
      <c r="T313" s="47">
        <f t="shared" si="15"/>
        <v>1725641</v>
      </c>
      <c r="U313" s="48"/>
      <c r="V313" s="21"/>
      <c r="W313" s="21"/>
      <c r="X313" s="21"/>
      <c r="Y313" s="21"/>
      <c r="Z313" s="21"/>
      <c r="AA313" s="21"/>
    </row>
    <row r="314" ht="15.75" customHeight="1">
      <c r="A314" s="20" t="s">
        <v>149</v>
      </c>
      <c r="B314" s="20" t="str">
        <f t="shared" si="4"/>
        <v>05</v>
      </c>
      <c r="C314" s="21" t="s">
        <v>16</v>
      </c>
      <c r="D314" s="20" t="s">
        <v>150</v>
      </c>
      <c r="E314" s="20" t="s">
        <v>18</v>
      </c>
      <c r="F314" s="20" t="s">
        <v>19</v>
      </c>
      <c r="G314" s="23">
        <v>6.30188747E7</v>
      </c>
      <c r="H314" s="24">
        <v>1.368127417E7</v>
      </c>
      <c r="I314" s="21"/>
      <c r="J314" s="47" t="str">
        <f t="shared" si="5"/>
        <v>#REF!</v>
      </c>
      <c r="K314" s="47" t="str">
        <f t="shared" si="6"/>
        <v>#REF!</v>
      </c>
      <c r="L314" s="47" t="str">
        <f t="shared" si="7"/>
        <v>#REF!</v>
      </c>
      <c r="M314" s="21"/>
      <c r="N314" s="47">
        <f t="shared" si="9"/>
        <v>0</v>
      </c>
      <c r="O314" s="47" t="str">
        <f t="shared" si="10"/>
        <v>#REF!</v>
      </c>
      <c r="P314" s="47" t="str">
        <f t="shared" si="11"/>
        <v>#REF!</v>
      </c>
      <c r="Q314" s="47">
        <f t="shared" si="30"/>
        <v>63018874.7</v>
      </c>
      <c r="R314" s="47">
        <f t="shared" si="13"/>
        <v>63018875</v>
      </c>
      <c r="S314" s="47">
        <f t="shared" si="14"/>
        <v>63018875</v>
      </c>
      <c r="T314" s="47">
        <f t="shared" si="15"/>
        <v>63018875</v>
      </c>
      <c r="U314" s="48"/>
      <c r="V314" s="21"/>
      <c r="W314" s="21"/>
      <c r="X314" s="21"/>
      <c r="Y314" s="21"/>
      <c r="Z314" s="21"/>
      <c r="AA314" s="21"/>
    </row>
    <row r="315" ht="15.75" customHeight="1">
      <c r="A315" s="20" t="s">
        <v>149</v>
      </c>
      <c r="B315" s="20" t="str">
        <f t="shared" si="4"/>
        <v>05</v>
      </c>
      <c r="C315" s="21" t="s">
        <v>16</v>
      </c>
      <c r="D315" s="20" t="s">
        <v>150</v>
      </c>
      <c r="E315" s="20" t="s">
        <v>44</v>
      </c>
      <c r="F315" s="20" t="s">
        <v>45</v>
      </c>
      <c r="G315" s="23">
        <v>151150.05</v>
      </c>
      <c r="H315" s="24">
        <v>32814.38</v>
      </c>
      <c r="I315" s="21"/>
      <c r="J315" s="47" t="str">
        <f t="shared" si="5"/>
        <v>#REF!</v>
      </c>
      <c r="K315" s="47" t="str">
        <f t="shared" si="6"/>
        <v>#REF!</v>
      </c>
      <c r="L315" s="47" t="str">
        <f t="shared" si="7"/>
        <v>#REF!</v>
      </c>
      <c r="M315" s="21"/>
      <c r="N315" s="47">
        <f t="shared" si="9"/>
        <v>0</v>
      </c>
      <c r="O315" s="47" t="str">
        <f t="shared" si="10"/>
        <v>#REF!</v>
      </c>
      <c r="P315" s="47" t="str">
        <f t="shared" si="11"/>
        <v>#REF!</v>
      </c>
      <c r="Q315" s="47">
        <f t="shared" si="30"/>
        <v>151150.05</v>
      </c>
      <c r="R315" s="47">
        <f t="shared" si="13"/>
        <v>151150</v>
      </c>
      <c r="S315" s="47">
        <f t="shared" si="14"/>
        <v>151150</v>
      </c>
      <c r="T315" s="47">
        <f t="shared" si="15"/>
        <v>151150</v>
      </c>
      <c r="U315" s="48"/>
      <c r="V315" s="21"/>
      <c r="W315" s="21"/>
      <c r="X315" s="21"/>
      <c r="Y315" s="21"/>
      <c r="Z315" s="21"/>
      <c r="AA315" s="21"/>
    </row>
    <row r="316" ht="15.75" customHeight="1">
      <c r="A316" s="20" t="s">
        <v>149</v>
      </c>
      <c r="B316" s="20" t="str">
        <f t="shared" si="4"/>
        <v>05</v>
      </c>
      <c r="C316" s="21" t="s">
        <v>16</v>
      </c>
      <c r="D316" s="20" t="s">
        <v>150</v>
      </c>
      <c r="E316" s="20" t="s">
        <v>20</v>
      </c>
      <c r="F316" s="20" t="s">
        <v>21</v>
      </c>
      <c r="G316" s="23">
        <v>40008.48</v>
      </c>
      <c r="H316" s="24">
        <v>8685.76</v>
      </c>
      <c r="I316" s="21"/>
      <c r="J316" s="47" t="str">
        <f t="shared" si="5"/>
        <v>#REF!</v>
      </c>
      <c r="K316" s="47" t="str">
        <f t="shared" si="6"/>
        <v>#REF!</v>
      </c>
      <c r="L316" s="47" t="str">
        <f t="shared" si="7"/>
        <v>#REF!</v>
      </c>
      <c r="M316" s="21"/>
      <c r="N316" s="47">
        <f t="shared" si="9"/>
        <v>0</v>
      </c>
      <c r="O316" s="47" t="str">
        <f t="shared" si="10"/>
        <v>#REF!</v>
      </c>
      <c r="P316" s="47" t="str">
        <f t="shared" si="11"/>
        <v>#REF!</v>
      </c>
      <c r="Q316" s="47">
        <f t="shared" si="30"/>
        <v>40008.48</v>
      </c>
      <c r="R316" s="47">
        <f t="shared" si="13"/>
        <v>40008</v>
      </c>
      <c r="S316" s="47">
        <f t="shared" si="14"/>
        <v>40008</v>
      </c>
      <c r="T316" s="47">
        <f t="shared" si="15"/>
        <v>40008</v>
      </c>
      <c r="U316" s="48"/>
      <c r="V316" s="21"/>
      <c r="W316" s="21"/>
      <c r="X316" s="21"/>
      <c r="Y316" s="21"/>
      <c r="Z316" s="21"/>
      <c r="AA316" s="21"/>
    </row>
    <row r="317" ht="15.75" customHeight="1">
      <c r="A317" s="20" t="s">
        <v>149</v>
      </c>
      <c r="B317" s="20" t="str">
        <f t="shared" si="4"/>
        <v>05</v>
      </c>
      <c r="C317" s="21" t="s">
        <v>16</v>
      </c>
      <c r="D317" s="20" t="s">
        <v>150</v>
      </c>
      <c r="E317" s="20" t="s">
        <v>22</v>
      </c>
      <c r="F317" s="20" t="s">
        <v>23</v>
      </c>
      <c r="G317" s="23">
        <v>690085.14</v>
      </c>
      <c r="H317" s="24">
        <v>149816.13</v>
      </c>
      <c r="I317" s="21"/>
      <c r="J317" s="47" t="str">
        <f t="shared" si="5"/>
        <v>#REF!</v>
      </c>
      <c r="K317" s="47" t="str">
        <f t="shared" si="6"/>
        <v>#REF!</v>
      </c>
      <c r="L317" s="47" t="str">
        <f t="shared" si="7"/>
        <v>#REF!</v>
      </c>
      <c r="M317" s="21"/>
      <c r="N317" s="47">
        <f t="shared" si="9"/>
        <v>0</v>
      </c>
      <c r="O317" s="47" t="str">
        <f t="shared" si="10"/>
        <v>#REF!</v>
      </c>
      <c r="P317" s="47" t="str">
        <f t="shared" si="11"/>
        <v>#REF!</v>
      </c>
      <c r="Q317" s="47">
        <f t="shared" si="30"/>
        <v>690085.14</v>
      </c>
      <c r="R317" s="47">
        <f t="shared" si="13"/>
        <v>690085</v>
      </c>
      <c r="S317" s="47">
        <f t="shared" si="14"/>
        <v>690085</v>
      </c>
      <c r="T317" s="47">
        <f t="shared" si="15"/>
        <v>690085</v>
      </c>
      <c r="U317" s="48"/>
      <c r="V317" s="21"/>
      <c r="W317" s="21"/>
      <c r="X317" s="21"/>
      <c r="Y317" s="21"/>
      <c r="Z317" s="21"/>
      <c r="AA317" s="21"/>
    </row>
    <row r="318" ht="15.75" customHeight="1">
      <c r="A318" s="20" t="s">
        <v>149</v>
      </c>
      <c r="B318" s="20" t="str">
        <f t="shared" si="4"/>
        <v>05</v>
      </c>
      <c r="C318" s="21" t="s">
        <v>16</v>
      </c>
      <c r="D318" s="20" t="s">
        <v>150</v>
      </c>
      <c r="E318" s="20" t="s">
        <v>28</v>
      </c>
      <c r="F318" s="20" t="s">
        <v>29</v>
      </c>
      <c r="G318" s="23">
        <v>3650826.31</v>
      </c>
      <c r="H318" s="24">
        <v>792587.24</v>
      </c>
      <c r="I318" s="21"/>
      <c r="J318" s="47" t="str">
        <f t="shared" si="5"/>
        <v>#REF!</v>
      </c>
      <c r="K318" s="47" t="str">
        <f t="shared" si="6"/>
        <v>#REF!</v>
      </c>
      <c r="L318" s="47" t="str">
        <f t="shared" si="7"/>
        <v>#REF!</v>
      </c>
      <c r="M318" s="21"/>
      <c r="N318" s="47">
        <f t="shared" si="9"/>
        <v>0</v>
      </c>
      <c r="O318" s="47" t="str">
        <f t="shared" si="10"/>
        <v>#REF!</v>
      </c>
      <c r="P318" s="47" t="str">
        <f t="shared" si="11"/>
        <v>#REF!</v>
      </c>
      <c r="Q318" s="47">
        <f t="shared" si="30"/>
        <v>3650826.31</v>
      </c>
      <c r="R318" s="47">
        <f t="shared" si="13"/>
        <v>3650826</v>
      </c>
      <c r="S318" s="47">
        <f t="shared" si="14"/>
        <v>3650826</v>
      </c>
      <c r="T318" s="47">
        <f t="shared" si="15"/>
        <v>3650826</v>
      </c>
      <c r="U318" s="48"/>
      <c r="V318" s="21"/>
      <c r="W318" s="21"/>
      <c r="X318" s="21"/>
      <c r="Y318" s="21"/>
      <c r="Z318" s="21"/>
      <c r="AA318" s="21"/>
    </row>
    <row r="319" ht="15.75" customHeight="1">
      <c r="A319" s="20" t="s">
        <v>149</v>
      </c>
      <c r="B319" s="20" t="str">
        <f t="shared" si="4"/>
        <v>05</v>
      </c>
      <c r="C319" s="21" t="s">
        <v>16</v>
      </c>
      <c r="D319" s="20" t="s">
        <v>150</v>
      </c>
      <c r="E319" s="20" t="s">
        <v>30</v>
      </c>
      <c r="F319" s="20" t="s">
        <v>31</v>
      </c>
      <c r="G319" s="23">
        <v>735024.48</v>
      </c>
      <c r="H319" s="24">
        <v>159572.37</v>
      </c>
      <c r="I319" s="21"/>
      <c r="J319" s="47" t="str">
        <f t="shared" si="5"/>
        <v>#REF!</v>
      </c>
      <c r="K319" s="47" t="str">
        <f t="shared" si="6"/>
        <v>#REF!</v>
      </c>
      <c r="L319" s="47" t="str">
        <f t="shared" si="7"/>
        <v>#REF!</v>
      </c>
      <c r="M319" s="21"/>
      <c r="N319" s="47">
        <f t="shared" si="9"/>
        <v>0</v>
      </c>
      <c r="O319" s="47" t="str">
        <f t="shared" si="10"/>
        <v>#REF!</v>
      </c>
      <c r="P319" s="47" t="str">
        <f t="shared" si="11"/>
        <v>#REF!</v>
      </c>
      <c r="Q319" s="47">
        <f t="shared" si="30"/>
        <v>735024.48</v>
      </c>
      <c r="R319" s="47">
        <f t="shared" si="13"/>
        <v>735024</v>
      </c>
      <c r="S319" s="47">
        <f t="shared" si="14"/>
        <v>735024</v>
      </c>
      <c r="T319" s="47">
        <f t="shared" si="15"/>
        <v>735024</v>
      </c>
      <c r="U319" s="48"/>
      <c r="V319" s="21"/>
      <c r="W319" s="21"/>
      <c r="X319" s="21"/>
      <c r="Y319" s="21"/>
      <c r="Z319" s="21"/>
      <c r="AA319" s="21"/>
    </row>
    <row r="320" ht="15.75" customHeight="1">
      <c r="A320" s="20" t="s">
        <v>149</v>
      </c>
      <c r="B320" s="20" t="str">
        <f t="shared" si="4"/>
        <v>05</v>
      </c>
      <c r="C320" s="21" t="s">
        <v>16</v>
      </c>
      <c r="D320" s="20" t="s">
        <v>150</v>
      </c>
      <c r="E320" s="20" t="s">
        <v>32</v>
      </c>
      <c r="F320" s="20" t="s">
        <v>33</v>
      </c>
      <c r="G320" s="23">
        <v>239121.82</v>
      </c>
      <c r="H320" s="24">
        <v>51912.88</v>
      </c>
      <c r="I320" s="21"/>
      <c r="J320" s="47" t="str">
        <f t="shared" si="5"/>
        <v>#REF!</v>
      </c>
      <c r="K320" s="47" t="str">
        <f t="shared" si="6"/>
        <v>#REF!</v>
      </c>
      <c r="L320" s="47" t="str">
        <f t="shared" si="7"/>
        <v>#REF!</v>
      </c>
      <c r="M320" s="21"/>
      <c r="N320" s="47">
        <f t="shared" si="9"/>
        <v>0</v>
      </c>
      <c r="O320" s="47" t="str">
        <f t="shared" si="10"/>
        <v>#REF!</v>
      </c>
      <c r="P320" s="47" t="str">
        <f t="shared" si="11"/>
        <v>#REF!</v>
      </c>
      <c r="Q320" s="47">
        <f t="shared" si="30"/>
        <v>239121.82</v>
      </c>
      <c r="R320" s="47">
        <f t="shared" si="13"/>
        <v>239122</v>
      </c>
      <c r="S320" s="47">
        <f t="shared" si="14"/>
        <v>239122</v>
      </c>
      <c r="T320" s="47">
        <f t="shared" si="15"/>
        <v>239122</v>
      </c>
      <c r="U320" s="48"/>
      <c r="V320" s="21"/>
      <c r="W320" s="21"/>
      <c r="X320" s="21"/>
      <c r="Y320" s="21"/>
      <c r="Z320" s="21"/>
      <c r="AA320" s="21"/>
    </row>
    <row r="321" ht="15.75" customHeight="1">
      <c r="A321" s="20" t="s">
        <v>149</v>
      </c>
      <c r="B321" s="20" t="str">
        <f t="shared" si="4"/>
        <v>05</v>
      </c>
      <c r="C321" s="21" t="s">
        <v>16</v>
      </c>
      <c r="D321" s="20" t="s">
        <v>150</v>
      </c>
      <c r="E321" s="20" t="s">
        <v>40</v>
      </c>
      <c r="F321" s="20" t="s">
        <v>41</v>
      </c>
      <c r="G321" s="23">
        <v>578550.02</v>
      </c>
      <c r="H321" s="24">
        <v>125602.07</v>
      </c>
      <c r="I321" s="21"/>
      <c r="J321" s="47" t="str">
        <f t="shared" si="5"/>
        <v>#REF!</v>
      </c>
      <c r="K321" s="47" t="str">
        <f t="shared" si="6"/>
        <v>#REF!</v>
      </c>
      <c r="L321" s="47" t="str">
        <f t="shared" si="7"/>
        <v>#REF!</v>
      </c>
      <c r="M321" s="21"/>
      <c r="N321" s="47">
        <f t="shared" si="9"/>
        <v>0</v>
      </c>
      <c r="O321" s="47" t="str">
        <f t="shared" si="10"/>
        <v>#REF!</v>
      </c>
      <c r="P321" s="47" t="str">
        <f t="shared" si="11"/>
        <v>#REF!</v>
      </c>
      <c r="Q321" s="47">
        <f t="shared" si="30"/>
        <v>578550.02</v>
      </c>
      <c r="R321" s="47">
        <f t="shared" si="13"/>
        <v>578550</v>
      </c>
      <c r="S321" s="47">
        <f t="shared" si="14"/>
        <v>578550</v>
      </c>
      <c r="T321" s="47">
        <f t="shared" si="15"/>
        <v>578550</v>
      </c>
      <c r="U321" s="48"/>
      <c r="V321" s="21"/>
      <c r="W321" s="21"/>
      <c r="X321" s="21"/>
      <c r="Y321" s="21"/>
      <c r="Z321" s="21"/>
      <c r="AA321" s="21"/>
    </row>
    <row r="322" ht="15.75" customHeight="1">
      <c r="A322" s="20" t="s">
        <v>151</v>
      </c>
      <c r="B322" s="20" t="str">
        <f t="shared" si="4"/>
        <v>05</v>
      </c>
      <c r="C322" s="21" t="s">
        <v>16</v>
      </c>
      <c r="D322" s="20" t="s">
        <v>152</v>
      </c>
      <c r="E322" s="20" t="s">
        <v>18</v>
      </c>
      <c r="F322" s="20" t="s">
        <v>19</v>
      </c>
      <c r="G322" s="23">
        <v>4.733168488E7</v>
      </c>
      <c r="H322" s="24">
        <v>1234221.83</v>
      </c>
      <c r="I322" s="21"/>
      <c r="J322" s="47" t="str">
        <f t="shared" si="5"/>
        <v>#REF!</v>
      </c>
      <c r="K322" s="47" t="str">
        <f t="shared" si="6"/>
        <v>#REF!</v>
      </c>
      <c r="L322" s="47" t="str">
        <f t="shared" si="7"/>
        <v>#REF!</v>
      </c>
      <c r="M322" s="21"/>
      <c r="N322" s="47">
        <f t="shared" si="9"/>
        <v>0</v>
      </c>
      <c r="O322" s="47" t="str">
        <f t="shared" si="10"/>
        <v>#REF!</v>
      </c>
      <c r="P322" s="47" t="str">
        <f t="shared" si="11"/>
        <v>#REF!</v>
      </c>
      <c r="Q322" s="47">
        <f t="shared" si="30"/>
        <v>47331684.88</v>
      </c>
      <c r="R322" s="47">
        <f t="shared" si="13"/>
        <v>47331685</v>
      </c>
      <c r="S322" s="47">
        <f t="shared" si="14"/>
        <v>47331685</v>
      </c>
      <c r="T322" s="47">
        <f t="shared" si="15"/>
        <v>47331685</v>
      </c>
      <c r="U322" s="48"/>
      <c r="V322" s="21"/>
      <c r="W322" s="21"/>
      <c r="X322" s="21"/>
      <c r="Y322" s="21"/>
      <c r="Z322" s="21"/>
      <c r="AA322" s="21"/>
    </row>
    <row r="323" ht="15.75" customHeight="1">
      <c r="A323" s="20" t="s">
        <v>151</v>
      </c>
      <c r="B323" s="20" t="str">
        <f t="shared" si="4"/>
        <v>05</v>
      </c>
      <c r="C323" s="21" t="s">
        <v>16</v>
      </c>
      <c r="D323" s="20" t="s">
        <v>152</v>
      </c>
      <c r="E323" s="20" t="s">
        <v>30</v>
      </c>
      <c r="F323" s="20" t="s">
        <v>31</v>
      </c>
      <c r="G323" s="23">
        <v>1164752.36</v>
      </c>
      <c r="H323" s="24">
        <v>30372.1</v>
      </c>
      <c r="I323" s="21"/>
      <c r="J323" s="47" t="str">
        <f t="shared" si="5"/>
        <v>#REF!</v>
      </c>
      <c r="K323" s="47" t="str">
        <f t="shared" si="6"/>
        <v>#REF!</v>
      </c>
      <c r="L323" s="47" t="str">
        <f t="shared" si="7"/>
        <v>#REF!</v>
      </c>
      <c r="M323" s="21"/>
      <c r="N323" s="47">
        <f t="shared" si="9"/>
        <v>0</v>
      </c>
      <c r="O323" s="47" t="str">
        <f t="shared" si="10"/>
        <v>#REF!</v>
      </c>
      <c r="P323" s="47" t="str">
        <f t="shared" si="11"/>
        <v>#REF!</v>
      </c>
      <c r="Q323" s="47">
        <f t="shared" si="30"/>
        <v>1164752.36</v>
      </c>
      <c r="R323" s="47">
        <f t="shared" si="13"/>
        <v>1164752</v>
      </c>
      <c r="S323" s="47">
        <f t="shared" si="14"/>
        <v>1164752</v>
      </c>
      <c r="T323" s="47">
        <f t="shared" si="15"/>
        <v>1164752</v>
      </c>
      <c r="U323" s="48"/>
      <c r="V323" s="21"/>
      <c r="W323" s="21"/>
      <c r="X323" s="21"/>
      <c r="Y323" s="21"/>
      <c r="Z323" s="21"/>
      <c r="AA323" s="21"/>
    </row>
    <row r="324" ht="15.75" customHeight="1">
      <c r="A324" s="20" t="s">
        <v>151</v>
      </c>
      <c r="B324" s="20" t="str">
        <f t="shared" si="4"/>
        <v>05</v>
      </c>
      <c r="C324" s="21" t="s">
        <v>16</v>
      </c>
      <c r="D324" s="20" t="s">
        <v>152</v>
      </c>
      <c r="E324" s="20" t="s">
        <v>32</v>
      </c>
      <c r="F324" s="20" t="s">
        <v>33</v>
      </c>
      <c r="G324" s="23">
        <v>184761.98</v>
      </c>
      <c r="H324" s="24">
        <v>4817.86</v>
      </c>
      <c r="I324" s="21"/>
      <c r="J324" s="47" t="str">
        <f t="shared" si="5"/>
        <v>#REF!</v>
      </c>
      <c r="K324" s="47" t="str">
        <f t="shared" si="6"/>
        <v>#REF!</v>
      </c>
      <c r="L324" s="47" t="str">
        <f t="shared" si="7"/>
        <v>#REF!</v>
      </c>
      <c r="M324" s="21"/>
      <c r="N324" s="47">
        <f t="shared" si="9"/>
        <v>0</v>
      </c>
      <c r="O324" s="47" t="str">
        <f t="shared" si="10"/>
        <v>#REF!</v>
      </c>
      <c r="P324" s="47" t="str">
        <f t="shared" si="11"/>
        <v>#REF!</v>
      </c>
      <c r="Q324" s="47">
        <f t="shared" si="30"/>
        <v>184761.98</v>
      </c>
      <c r="R324" s="47">
        <f t="shared" si="13"/>
        <v>184762</v>
      </c>
      <c r="S324" s="47">
        <f t="shared" si="14"/>
        <v>184762</v>
      </c>
      <c r="T324" s="47">
        <f t="shared" si="15"/>
        <v>184762</v>
      </c>
      <c r="U324" s="48"/>
      <c r="V324" s="21"/>
      <c r="W324" s="21"/>
      <c r="X324" s="21"/>
      <c r="Y324" s="21"/>
      <c r="Z324" s="21"/>
      <c r="AA324" s="21"/>
    </row>
    <row r="325" ht="15.75" customHeight="1">
      <c r="A325" s="20" t="s">
        <v>151</v>
      </c>
      <c r="B325" s="20" t="str">
        <f t="shared" si="4"/>
        <v>05</v>
      </c>
      <c r="C325" s="21" t="s">
        <v>16</v>
      </c>
      <c r="D325" s="20" t="s">
        <v>152</v>
      </c>
      <c r="E325" s="20" t="s">
        <v>40</v>
      </c>
      <c r="F325" s="20" t="s">
        <v>41</v>
      </c>
      <c r="G325" s="23">
        <v>77780.78</v>
      </c>
      <c r="H325" s="24">
        <v>2028.21</v>
      </c>
      <c r="I325" s="21"/>
      <c r="J325" s="47" t="str">
        <f t="shared" si="5"/>
        <v>#REF!</v>
      </c>
      <c r="K325" s="47" t="str">
        <f t="shared" si="6"/>
        <v>#REF!</v>
      </c>
      <c r="L325" s="47" t="str">
        <f t="shared" si="7"/>
        <v>#REF!</v>
      </c>
      <c r="M325" s="21"/>
      <c r="N325" s="47">
        <f t="shared" si="9"/>
        <v>0</v>
      </c>
      <c r="O325" s="47" t="str">
        <f t="shared" si="10"/>
        <v>#REF!</v>
      </c>
      <c r="P325" s="47" t="str">
        <f t="shared" si="11"/>
        <v>#REF!</v>
      </c>
      <c r="Q325" s="47">
        <f t="shared" si="30"/>
        <v>77780.78</v>
      </c>
      <c r="R325" s="47">
        <f t="shared" si="13"/>
        <v>77781</v>
      </c>
      <c r="S325" s="47">
        <f t="shared" si="14"/>
        <v>77781</v>
      </c>
      <c r="T325" s="47">
        <f t="shared" si="15"/>
        <v>77781</v>
      </c>
      <c r="U325" s="48"/>
      <c r="V325" s="21"/>
      <c r="W325" s="21"/>
      <c r="X325" s="21"/>
      <c r="Y325" s="21"/>
      <c r="Z325" s="21"/>
      <c r="AA325" s="21"/>
    </row>
    <row r="326" ht="15.75" customHeight="1">
      <c r="A326" s="20" t="s">
        <v>153</v>
      </c>
      <c r="B326" s="20" t="str">
        <f t="shared" si="4"/>
        <v>05</v>
      </c>
      <c r="C326" s="21" t="s">
        <v>16</v>
      </c>
      <c r="D326" s="20" t="s">
        <v>154</v>
      </c>
      <c r="E326" s="20" t="s">
        <v>18</v>
      </c>
      <c r="F326" s="20" t="s">
        <v>19</v>
      </c>
      <c r="G326" s="23">
        <v>843758.31</v>
      </c>
      <c r="H326" s="24">
        <v>1158467.78</v>
      </c>
      <c r="I326" s="21"/>
      <c r="J326" s="47" t="str">
        <f t="shared" si="5"/>
        <v>#REF!</v>
      </c>
      <c r="K326" s="47" t="str">
        <f t="shared" si="6"/>
        <v>#REF!</v>
      </c>
      <c r="L326" s="47" t="str">
        <f t="shared" si="7"/>
        <v>#REF!</v>
      </c>
      <c r="M326" s="21"/>
      <c r="N326" s="47">
        <f t="shared" si="9"/>
        <v>0</v>
      </c>
      <c r="O326" s="47" t="str">
        <f t="shared" si="10"/>
        <v>#REF!</v>
      </c>
      <c r="P326" s="47" t="str">
        <f t="shared" si="11"/>
        <v>#REF!</v>
      </c>
      <c r="Q326" s="47">
        <f t="shared" si="30"/>
        <v>843758.31</v>
      </c>
      <c r="R326" s="47">
        <f t="shared" si="13"/>
        <v>843758</v>
      </c>
      <c r="S326" s="47">
        <f t="shared" si="14"/>
        <v>843758</v>
      </c>
      <c r="T326" s="47">
        <f t="shared" si="15"/>
        <v>843758</v>
      </c>
      <c r="U326" s="48"/>
      <c r="V326" s="21"/>
      <c r="W326" s="21"/>
      <c r="X326" s="21"/>
      <c r="Y326" s="21"/>
      <c r="Z326" s="21"/>
      <c r="AA326" s="21"/>
    </row>
    <row r="327" ht="15.75" customHeight="1">
      <c r="A327" s="20" t="s">
        <v>153</v>
      </c>
      <c r="B327" s="20" t="str">
        <f t="shared" si="4"/>
        <v>05</v>
      </c>
      <c r="C327" s="21" t="s">
        <v>16</v>
      </c>
      <c r="D327" s="20" t="s">
        <v>154</v>
      </c>
      <c r="E327" s="20" t="s">
        <v>30</v>
      </c>
      <c r="F327" s="20" t="s">
        <v>31</v>
      </c>
      <c r="G327" s="23">
        <v>16298.01</v>
      </c>
      <c r="H327" s="24">
        <v>22376.94</v>
      </c>
      <c r="I327" s="21"/>
      <c r="J327" s="47" t="str">
        <f t="shared" si="5"/>
        <v>#REF!</v>
      </c>
      <c r="K327" s="47" t="str">
        <f t="shared" si="6"/>
        <v>#REF!</v>
      </c>
      <c r="L327" s="47" t="str">
        <f t="shared" si="7"/>
        <v>#REF!</v>
      </c>
      <c r="M327" s="21"/>
      <c r="N327" s="47">
        <f t="shared" si="9"/>
        <v>0</v>
      </c>
      <c r="O327" s="47" t="str">
        <f t="shared" si="10"/>
        <v>#REF!</v>
      </c>
      <c r="P327" s="47" t="str">
        <f t="shared" si="11"/>
        <v>#REF!</v>
      </c>
      <c r="Q327" s="47">
        <f t="shared" si="30"/>
        <v>16298.01</v>
      </c>
      <c r="R327" s="47">
        <f t="shared" si="13"/>
        <v>16298</v>
      </c>
      <c r="S327" s="47">
        <f t="shared" si="14"/>
        <v>16298</v>
      </c>
      <c r="T327" s="47">
        <f t="shared" si="15"/>
        <v>16298</v>
      </c>
      <c r="U327" s="48"/>
      <c r="V327" s="21"/>
      <c r="W327" s="21"/>
      <c r="X327" s="21"/>
      <c r="Y327" s="21"/>
      <c r="Z327" s="21"/>
      <c r="AA327" s="21"/>
    </row>
    <row r="328" ht="15.75" customHeight="1">
      <c r="A328" s="20" t="s">
        <v>153</v>
      </c>
      <c r="B328" s="20" t="str">
        <f t="shared" si="4"/>
        <v>05</v>
      </c>
      <c r="C328" s="21" t="s">
        <v>16</v>
      </c>
      <c r="D328" s="20" t="s">
        <v>154</v>
      </c>
      <c r="E328" s="20" t="s">
        <v>32</v>
      </c>
      <c r="F328" s="20" t="s">
        <v>33</v>
      </c>
      <c r="G328" s="23">
        <v>2345.76</v>
      </c>
      <c r="H328" s="24">
        <v>3220.69</v>
      </c>
      <c r="I328" s="21"/>
      <c r="J328" s="47" t="str">
        <f t="shared" si="5"/>
        <v>#REF!</v>
      </c>
      <c r="K328" s="47" t="str">
        <f t="shared" si="6"/>
        <v>#REF!</v>
      </c>
      <c r="L328" s="47" t="str">
        <f t="shared" si="7"/>
        <v>#REF!</v>
      </c>
      <c r="M328" s="21"/>
      <c r="N328" s="47">
        <f t="shared" si="9"/>
        <v>0</v>
      </c>
      <c r="O328" s="47" t="str">
        <f t="shared" si="10"/>
        <v>#REF!</v>
      </c>
      <c r="P328" s="47" t="str">
        <f t="shared" si="11"/>
        <v>#REF!</v>
      </c>
      <c r="Q328" s="47">
        <f t="shared" si="30"/>
        <v>2345.76</v>
      </c>
      <c r="R328" s="47">
        <f t="shared" si="13"/>
        <v>2346</v>
      </c>
      <c r="S328" s="47">
        <f t="shared" si="14"/>
        <v>2346</v>
      </c>
      <c r="T328" s="47">
        <f t="shared" si="15"/>
        <v>2346</v>
      </c>
      <c r="U328" s="48"/>
      <c r="V328" s="21"/>
      <c r="W328" s="21"/>
      <c r="X328" s="21"/>
      <c r="Y328" s="21"/>
      <c r="Z328" s="21"/>
      <c r="AA328" s="21"/>
    </row>
    <row r="329" ht="15.75" customHeight="1">
      <c r="A329" s="20" t="s">
        <v>153</v>
      </c>
      <c r="B329" s="20" t="str">
        <f t="shared" si="4"/>
        <v>05</v>
      </c>
      <c r="C329" s="21" t="s">
        <v>16</v>
      </c>
      <c r="D329" s="20" t="s">
        <v>154</v>
      </c>
      <c r="E329" s="20" t="s">
        <v>40</v>
      </c>
      <c r="F329" s="20" t="s">
        <v>41</v>
      </c>
      <c r="G329" s="23">
        <v>5443.46</v>
      </c>
      <c r="H329" s="24">
        <v>7473.8</v>
      </c>
      <c r="I329" s="21"/>
      <c r="J329" s="47" t="str">
        <f t="shared" si="5"/>
        <v>#REF!</v>
      </c>
      <c r="K329" s="47" t="str">
        <f t="shared" si="6"/>
        <v>#REF!</v>
      </c>
      <c r="L329" s="47" t="str">
        <f t="shared" si="7"/>
        <v>#REF!</v>
      </c>
      <c r="M329" s="21"/>
      <c r="N329" s="47">
        <f t="shared" si="9"/>
        <v>0</v>
      </c>
      <c r="O329" s="47" t="str">
        <f t="shared" si="10"/>
        <v>#REF!</v>
      </c>
      <c r="P329" s="47" t="str">
        <f t="shared" si="11"/>
        <v>#REF!</v>
      </c>
      <c r="Q329" s="47">
        <f t="shared" si="30"/>
        <v>5443.46</v>
      </c>
      <c r="R329" s="47">
        <f t="shared" si="13"/>
        <v>5443</v>
      </c>
      <c r="S329" s="47">
        <f t="shared" si="14"/>
        <v>5443</v>
      </c>
      <c r="T329" s="47">
        <f t="shared" si="15"/>
        <v>5443</v>
      </c>
      <c r="U329" s="48"/>
      <c r="V329" s="21"/>
      <c r="W329" s="21"/>
      <c r="X329" s="21"/>
      <c r="Y329" s="21"/>
      <c r="Z329" s="21"/>
      <c r="AA329" s="21"/>
    </row>
    <row r="330" ht="15.75" customHeight="1">
      <c r="A330" s="20" t="s">
        <v>153</v>
      </c>
      <c r="B330" s="20" t="str">
        <f t="shared" si="4"/>
        <v>05</v>
      </c>
      <c r="C330" s="21" t="s">
        <v>16</v>
      </c>
      <c r="D330" s="20" t="s">
        <v>154</v>
      </c>
      <c r="E330" s="20" t="s">
        <v>54</v>
      </c>
      <c r="F330" s="20" t="s">
        <v>55</v>
      </c>
      <c r="G330" s="23">
        <v>331673.46</v>
      </c>
      <c r="H330" s="24">
        <v>455382.79</v>
      </c>
      <c r="I330" s="21"/>
      <c r="J330" s="47" t="str">
        <f t="shared" si="5"/>
        <v>#REF!</v>
      </c>
      <c r="K330" s="47" t="str">
        <f t="shared" si="6"/>
        <v>#REF!</v>
      </c>
      <c r="L330" s="47" t="str">
        <f t="shared" si="7"/>
        <v>#REF!</v>
      </c>
      <c r="M330" s="21"/>
      <c r="N330" s="47">
        <f t="shared" si="9"/>
        <v>0</v>
      </c>
      <c r="O330" s="47" t="str">
        <f t="shared" si="10"/>
        <v>#REF!</v>
      </c>
      <c r="P330" s="47" t="str">
        <f t="shared" si="11"/>
        <v>#REF!</v>
      </c>
      <c r="Q330" s="47">
        <f t="shared" si="30"/>
        <v>331673.46</v>
      </c>
      <c r="R330" s="47">
        <f t="shared" si="13"/>
        <v>331673</v>
      </c>
      <c r="S330" s="47">
        <f t="shared" si="14"/>
        <v>331673</v>
      </c>
      <c r="T330" s="47">
        <f t="shared" si="15"/>
        <v>331673</v>
      </c>
      <c r="U330" s="48"/>
      <c r="V330" s="21"/>
      <c r="W330" s="21"/>
      <c r="X330" s="21"/>
      <c r="Y330" s="21"/>
      <c r="Z330" s="21"/>
      <c r="AA330" s="21"/>
    </row>
    <row r="331" ht="15.75" customHeight="1">
      <c r="A331" s="20" t="s">
        <v>155</v>
      </c>
      <c r="B331" s="20" t="str">
        <f t="shared" si="4"/>
        <v>05</v>
      </c>
      <c r="C331" s="21" t="s">
        <v>16</v>
      </c>
      <c r="D331" s="20" t="s">
        <v>156</v>
      </c>
      <c r="E331" s="20" t="s">
        <v>18</v>
      </c>
      <c r="F331" s="20" t="s">
        <v>19</v>
      </c>
      <c r="G331" s="23">
        <v>4722741.93</v>
      </c>
      <c r="H331" s="24">
        <v>1200919.54</v>
      </c>
      <c r="I331" s="21"/>
      <c r="J331" s="47" t="str">
        <f t="shared" si="5"/>
        <v>#REF!</v>
      </c>
      <c r="K331" s="47" t="str">
        <f t="shared" si="6"/>
        <v>#REF!</v>
      </c>
      <c r="L331" s="47" t="str">
        <f t="shared" si="7"/>
        <v>#REF!</v>
      </c>
      <c r="M331" s="21"/>
      <c r="N331" s="47">
        <f t="shared" si="9"/>
        <v>0</v>
      </c>
      <c r="O331" s="47" t="str">
        <f t="shared" si="10"/>
        <v>#REF!</v>
      </c>
      <c r="P331" s="47" t="str">
        <f t="shared" si="11"/>
        <v>#REF!</v>
      </c>
      <c r="Q331" s="47">
        <f t="shared" si="30"/>
        <v>4722741.93</v>
      </c>
      <c r="R331" s="47">
        <f t="shared" si="13"/>
        <v>4722742</v>
      </c>
      <c r="S331" s="47">
        <f t="shared" si="14"/>
        <v>4722742</v>
      </c>
      <c r="T331" s="47">
        <f t="shared" si="15"/>
        <v>4722742</v>
      </c>
      <c r="U331" s="48"/>
      <c r="V331" s="21"/>
      <c r="W331" s="21"/>
      <c r="X331" s="21"/>
      <c r="Y331" s="21"/>
      <c r="Z331" s="21"/>
      <c r="AA331" s="21"/>
    </row>
    <row r="332" ht="15.75" customHeight="1">
      <c r="A332" s="20" t="s">
        <v>155</v>
      </c>
      <c r="B332" s="20" t="str">
        <f t="shared" si="4"/>
        <v>05</v>
      </c>
      <c r="C332" s="21" t="s">
        <v>16</v>
      </c>
      <c r="D332" s="20" t="s">
        <v>156</v>
      </c>
      <c r="E332" s="20" t="s">
        <v>44</v>
      </c>
      <c r="F332" s="20" t="s">
        <v>45</v>
      </c>
      <c r="G332" s="23">
        <v>1766834.33</v>
      </c>
      <c r="H332" s="24">
        <v>449278.38</v>
      </c>
      <c r="I332" s="21"/>
      <c r="J332" s="47" t="str">
        <f t="shared" si="5"/>
        <v>#REF!</v>
      </c>
      <c r="K332" s="47" t="str">
        <f t="shared" si="6"/>
        <v>#REF!</v>
      </c>
      <c r="L332" s="47" t="str">
        <f t="shared" si="7"/>
        <v>#REF!</v>
      </c>
      <c r="M332" s="21"/>
      <c r="N332" s="47">
        <f t="shared" si="9"/>
        <v>0</v>
      </c>
      <c r="O332" s="47" t="str">
        <f t="shared" si="10"/>
        <v>#REF!</v>
      </c>
      <c r="P332" s="47" t="str">
        <f t="shared" si="11"/>
        <v>#REF!</v>
      </c>
      <c r="Q332" s="47">
        <f t="shared" si="30"/>
        <v>1766834.33</v>
      </c>
      <c r="R332" s="47">
        <f t="shared" si="13"/>
        <v>1766834</v>
      </c>
      <c r="S332" s="47">
        <f t="shared" si="14"/>
        <v>1766834</v>
      </c>
      <c r="T332" s="47">
        <f t="shared" si="15"/>
        <v>1766834</v>
      </c>
      <c r="U332" s="48"/>
      <c r="V332" s="21"/>
      <c r="W332" s="21"/>
      <c r="X332" s="21"/>
      <c r="Y332" s="21"/>
      <c r="Z332" s="21"/>
      <c r="AA332" s="21"/>
    </row>
    <row r="333" ht="15.75" customHeight="1">
      <c r="A333" s="20" t="s">
        <v>155</v>
      </c>
      <c r="B333" s="20" t="str">
        <f t="shared" si="4"/>
        <v>05</v>
      </c>
      <c r="C333" s="21" t="s">
        <v>16</v>
      </c>
      <c r="D333" s="20" t="s">
        <v>156</v>
      </c>
      <c r="E333" s="20" t="s">
        <v>30</v>
      </c>
      <c r="F333" s="20" t="s">
        <v>31</v>
      </c>
      <c r="G333" s="23">
        <v>169024.14</v>
      </c>
      <c r="H333" s="24">
        <v>42980.2</v>
      </c>
      <c r="I333" s="21"/>
      <c r="J333" s="47" t="str">
        <f t="shared" si="5"/>
        <v>#REF!</v>
      </c>
      <c r="K333" s="47" t="str">
        <f t="shared" si="6"/>
        <v>#REF!</v>
      </c>
      <c r="L333" s="47" t="str">
        <f t="shared" si="7"/>
        <v>#REF!</v>
      </c>
      <c r="M333" s="21"/>
      <c r="N333" s="47">
        <f t="shared" si="9"/>
        <v>0</v>
      </c>
      <c r="O333" s="47" t="str">
        <f t="shared" si="10"/>
        <v>#REF!</v>
      </c>
      <c r="P333" s="47" t="str">
        <f t="shared" si="11"/>
        <v>#REF!</v>
      </c>
      <c r="Q333" s="47">
        <f t="shared" si="30"/>
        <v>169024.14</v>
      </c>
      <c r="R333" s="47">
        <f t="shared" si="13"/>
        <v>169024</v>
      </c>
      <c r="S333" s="47">
        <f t="shared" si="14"/>
        <v>169024</v>
      </c>
      <c r="T333" s="47">
        <f t="shared" si="15"/>
        <v>169024</v>
      </c>
      <c r="U333" s="48"/>
      <c r="V333" s="21"/>
      <c r="W333" s="21"/>
      <c r="X333" s="21"/>
      <c r="Y333" s="21"/>
      <c r="Z333" s="21"/>
      <c r="AA333" s="21"/>
    </row>
    <row r="334" ht="15.75" customHeight="1">
      <c r="A334" s="20" t="s">
        <v>155</v>
      </c>
      <c r="B334" s="20" t="str">
        <f t="shared" si="4"/>
        <v>05</v>
      </c>
      <c r="C334" s="21" t="s">
        <v>16</v>
      </c>
      <c r="D334" s="20" t="s">
        <v>156</v>
      </c>
      <c r="E334" s="20" t="s">
        <v>40</v>
      </c>
      <c r="F334" s="20" t="s">
        <v>41</v>
      </c>
      <c r="G334" s="23">
        <v>34130.6</v>
      </c>
      <c r="H334" s="24">
        <v>8678.88</v>
      </c>
      <c r="I334" s="21"/>
      <c r="J334" s="47" t="str">
        <f t="shared" si="5"/>
        <v>#REF!</v>
      </c>
      <c r="K334" s="47" t="str">
        <f t="shared" si="6"/>
        <v>#REF!</v>
      </c>
      <c r="L334" s="47" t="str">
        <f t="shared" si="7"/>
        <v>#REF!</v>
      </c>
      <c r="M334" s="21"/>
      <c r="N334" s="47">
        <f t="shared" si="9"/>
        <v>0</v>
      </c>
      <c r="O334" s="47" t="str">
        <f t="shared" si="10"/>
        <v>#REF!</v>
      </c>
      <c r="P334" s="47" t="str">
        <f t="shared" si="11"/>
        <v>#REF!</v>
      </c>
      <c r="Q334" s="47">
        <f t="shared" si="30"/>
        <v>34130.6</v>
      </c>
      <c r="R334" s="47">
        <f t="shared" si="13"/>
        <v>34131</v>
      </c>
      <c r="S334" s="47">
        <f t="shared" si="14"/>
        <v>34131</v>
      </c>
      <c r="T334" s="47">
        <f t="shared" si="15"/>
        <v>34131</v>
      </c>
      <c r="U334" s="48"/>
      <c r="V334" s="21"/>
      <c r="W334" s="21"/>
      <c r="X334" s="21"/>
      <c r="Y334" s="21"/>
      <c r="Z334" s="21"/>
      <c r="AA334" s="21"/>
    </row>
    <row r="335" ht="15.75" customHeight="1">
      <c r="A335" s="20" t="s">
        <v>157</v>
      </c>
      <c r="B335" s="20" t="str">
        <f t="shared" si="4"/>
        <v>05</v>
      </c>
      <c r="C335" s="21" t="s">
        <v>16</v>
      </c>
      <c r="D335" s="20" t="s">
        <v>158</v>
      </c>
      <c r="E335" s="20" t="s">
        <v>18</v>
      </c>
      <c r="F335" s="20" t="s">
        <v>19</v>
      </c>
      <c r="G335" s="23">
        <v>8475114.49</v>
      </c>
      <c r="H335" s="24">
        <v>1.356820478E7</v>
      </c>
      <c r="I335" s="21"/>
      <c r="J335" s="47" t="str">
        <f t="shared" si="5"/>
        <v>#REF!</v>
      </c>
      <c r="K335" s="47" t="str">
        <f t="shared" si="6"/>
        <v>#REF!</v>
      </c>
      <c r="L335" s="47" t="str">
        <f t="shared" si="7"/>
        <v>#REF!</v>
      </c>
      <c r="M335" s="21"/>
      <c r="N335" s="47">
        <f t="shared" si="9"/>
        <v>0</v>
      </c>
      <c r="O335" s="47" t="str">
        <f t="shared" si="10"/>
        <v>#REF!</v>
      </c>
      <c r="P335" s="47" t="str">
        <f t="shared" si="11"/>
        <v>#REF!</v>
      </c>
      <c r="Q335" s="47">
        <f t="shared" si="30"/>
        <v>8475114.49</v>
      </c>
      <c r="R335" s="47">
        <f t="shared" si="13"/>
        <v>8475114</v>
      </c>
      <c r="S335" s="47">
        <f t="shared" si="14"/>
        <v>8475114</v>
      </c>
      <c r="T335" s="47">
        <f t="shared" si="15"/>
        <v>8475114</v>
      </c>
      <c r="U335" s="48"/>
      <c r="V335" s="21"/>
      <c r="W335" s="21"/>
      <c r="X335" s="21"/>
      <c r="Y335" s="21"/>
      <c r="Z335" s="21"/>
      <c r="AA335" s="21"/>
    </row>
    <row r="336" ht="15.75" customHeight="1">
      <c r="A336" s="20" t="s">
        <v>157</v>
      </c>
      <c r="B336" s="20" t="str">
        <f t="shared" si="4"/>
        <v>05</v>
      </c>
      <c r="C336" s="21" t="s">
        <v>16</v>
      </c>
      <c r="D336" s="20" t="s">
        <v>158</v>
      </c>
      <c r="E336" s="20" t="s">
        <v>44</v>
      </c>
      <c r="F336" s="20" t="s">
        <v>45</v>
      </c>
      <c r="G336" s="23">
        <v>1372338.87</v>
      </c>
      <c r="H336" s="24">
        <v>2197041.1</v>
      </c>
      <c r="I336" s="21"/>
      <c r="J336" s="47" t="str">
        <f t="shared" si="5"/>
        <v>#REF!</v>
      </c>
      <c r="K336" s="47" t="str">
        <f t="shared" si="6"/>
        <v>#REF!</v>
      </c>
      <c r="L336" s="47" t="str">
        <f t="shared" si="7"/>
        <v>#REF!</v>
      </c>
      <c r="M336" s="21"/>
      <c r="N336" s="47">
        <f t="shared" si="9"/>
        <v>0</v>
      </c>
      <c r="O336" s="47" t="str">
        <f t="shared" si="10"/>
        <v>#REF!</v>
      </c>
      <c r="P336" s="47" t="str">
        <f t="shared" si="11"/>
        <v>#REF!</v>
      </c>
      <c r="Q336" s="47">
        <f t="shared" si="30"/>
        <v>1372338.87</v>
      </c>
      <c r="R336" s="47">
        <f t="shared" si="13"/>
        <v>1372339</v>
      </c>
      <c r="S336" s="47">
        <f t="shared" si="14"/>
        <v>1372339</v>
      </c>
      <c r="T336" s="47">
        <f t="shared" si="15"/>
        <v>1372339</v>
      </c>
      <c r="U336" s="48"/>
      <c r="V336" s="21"/>
      <c r="W336" s="21"/>
      <c r="X336" s="21"/>
      <c r="Y336" s="21"/>
      <c r="Z336" s="21"/>
      <c r="AA336" s="21"/>
    </row>
    <row r="337" ht="15.75" customHeight="1">
      <c r="A337" s="20" t="s">
        <v>157</v>
      </c>
      <c r="B337" s="20" t="str">
        <f t="shared" si="4"/>
        <v>05</v>
      </c>
      <c r="C337" s="21" t="s">
        <v>16</v>
      </c>
      <c r="D337" s="20" t="s">
        <v>158</v>
      </c>
      <c r="E337" s="20" t="s">
        <v>22</v>
      </c>
      <c r="F337" s="20" t="s">
        <v>23</v>
      </c>
      <c r="G337" s="23">
        <v>11758.29</v>
      </c>
      <c r="H337" s="24">
        <v>18824.4</v>
      </c>
      <c r="I337" s="21"/>
      <c r="J337" s="47" t="str">
        <f t="shared" si="5"/>
        <v>#REF!</v>
      </c>
      <c r="K337" s="47" t="str">
        <f t="shared" si="6"/>
        <v>#REF!</v>
      </c>
      <c r="L337" s="47" t="str">
        <f t="shared" si="7"/>
        <v>#REF!</v>
      </c>
      <c r="M337" s="21"/>
      <c r="N337" s="47">
        <f t="shared" si="9"/>
        <v>0</v>
      </c>
      <c r="O337" s="47" t="str">
        <f t="shared" si="10"/>
        <v>#REF!</v>
      </c>
      <c r="P337" s="47" t="str">
        <f t="shared" si="11"/>
        <v>#REF!</v>
      </c>
      <c r="Q337" s="47">
        <f t="shared" si="30"/>
        <v>11758.29</v>
      </c>
      <c r="R337" s="47">
        <f t="shared" si="13"/>
        <v>11758</v>
      </c>
      <c r="S337" s="47">
        <f t="shared" si="14"/>
        <v>11758</v>
      </c>
      <c r="T337" s="47">
        <f t="shared" si="15"/>
        <v>11758</v>
      </c>
      <c r="U337" s="48"/>
      <c r="V337" s="21"/>
      <c r="W337" s="21"/>
      <c r="X337" s="21"/>
      <c r="Y337" s="21"/>
      <c r="Z337" s="21"/>
      <c r="AA337" s="21"/>
    </row>
    <row r="338" ht="15.75" customHeight="1">
      <c r="A338" s="20" t="s">
        <v>157</v>
      </c>
      <c r="B338" s="20" t="str">
        <f t="shared" si="4"/>
        <v>05</v>
      </c>
      <c r="C338" s="21" t="s">
        <v>16</v>
      </c>
      <c r="D338" s="20" t="s">
        <v>158</v>
      </c>
      <c r="E338" s="20" t="s">
        <v>28</v>
      </c>
      <c r="F338" s="20" t="s">
        <v>29</v>
      </c>
      <c r="G338" s="23">
        <v>190622.83</v>
      </c>
      <c r="H338" s="24">
        <v>305176.94</v>
      </c>
      <c r="I338" s="21"/>
      <c r="J338" s="47" t="str">
        <f t="shared" si="5"/>
        <v>#REF!</v>
      </c>
      <c r="K338" s="47" t="str">
        <f t="shared" si="6"/>
        <v>#REF!</v>
      </c>
      <c r="L338" s="47" t="str">
        <f t="shared" si="7"/>
        <v>#REF!</v>
      </c>
      <c r="M338" s="21"/>
      <c r="N338" s="47">
        <f t="shared" si="9"/>
        <v>0</v>
      </c>
      <c r="O338" s="47" t="str">
        <f t="shared" si="10"/>
        <v>#REF!</v>
      </c>
      <c r="P338" s="47" t="str">
        <f t="shared" si="11"/>
        <v>#REF!</v>
      </c>
      <c r="Q338" s="47">
        <f t="shared" si="30"/>
        <v>190622.83</v>
      </c>
      <c r="R338" s="47">
        <f t="shared" si="13"/>
        <v>190623</v>
      </c>
      <c r="S338" s="47">
        <f t="shared" si="14"/>
        <v>190623</v>
      </c>
      <c r="T338" s="47">
        <f t="shared" si="15"/>
        <v>190623</v>
      </c>
      <c r="U338" s="48"/>
      <c r="V338" s="21"/>
      <c r="W338" s="21"/>
      <c r="X338" s="21"/>
      <c r="Y338" s="21"/>
      <c r="Z338" s="21"/>
      <c r="AA338" s="21"/>
    </row>
    <row r="339" ht="15.75" customHeight="1">
      <c r="A339" s="20" t="s">
        <v>157</v>
      </c>
      <c r="B339" s="20" t="str">
        <f t="shared" si="4"/>
        <v>05</v>
      </c>
      <c r="C339" s="21" t="s">
        <v>16</v>
      </c>
      <c r="D339" s="20" t="s">
        <v>158</v>
      </c>
      <c r="E339" s="20" t="s">
        <v>30</v>
      </c>
      <c r="F339" s="20" t="s">
        <v>31</v>
      </c>
      <c r="G339" s="23">
        <v>90717.88</v>
      </c>
      <c r="H339" s="24">
        <v>145234.47</v>
      </c>
      <c r="I339" s="21"/>
      <c r="J339" s="47" t="str">
        <f t="shared" si="5"/>
        <v>#REF!</v>
      </c>
      <c r="K339" s="47" t="str">
        <f t="shared" si="6"/>
        <v>#REF!</v>
      </c>
      <c r="L339" s="47" t="str">
        <f t="shared" si="7"/>
        <v>#REF!</v>
      </c>
      <c r="M339" s="21"/>
      <c r="N339" s="47">
        <f t="shared" si="9"/>
        <v>0</v>
      </c>
      <c r="O339" s="47" t="str">
        <f t="shared" si="10"/>
        <v>#REF!</v>
      </c>
      <c r="P339" s="47" t="str">
        <f t="shared" si="11"/>
        <v>#REF!</v>
      </c>
      <c r="Q339" s="47">
        <f t="shared" si="30"/>
        <v>90717.88</v>
      </c>
      <c r="R339" s="47">
        <f t="shared" si="13"/>
        <v>90718</v>
      </c>
      <c r="S339" s="47">
        <f t="shared" si="14"/>
        <v>90718</v>
      </c>
      <c r="T339" s="47">
        <f t="shared" si="15"/>
        <v>90718</v>
      </c>
      <c r="U339" s="48"/>
      <c r="V339" s="21"/>
      <c r="W339" s="21"/>
      <c r="X339" s="21"/>
      <c r="Y339" s="21"/>
      <c r="Z339" s="21"/>
      <c r="AA339" s="21"/>
    </row>
    <row r="340" ht="15.75" customHeight="1">
      <c r="A340" s="20" t="s">
        <v>157</v>
      </c>
      <c r="B340" s="20" t="str">
        <f t="shared" si="4"/>
        <v>05</v>
      </c>
      <c r="C340" s="21" t="s">
        <v>16</v>
      </c>
      <c r="D340" s="20" t="s">
        <v>158</v>
      </c>
      <c r="E340" s="20" t="s">
        <v>32</v>
      </c>
      <c r="F340" s="20" t="s">
        <v>33</v>
      </c>
      <c r="G340" s="23">
        <v>96728.18</v>
      </c>
      <c r="H340" s="24">
        <v>154856.63</v>
      </c>
      <c r="I340" s="21"/>
      <c r="J340" s="47" t="str">
        <f t="shared" si="5"/>
        <v>#REF!</v>
      </c>
      <c r="K340" s="47" t="str">
        <f t="shared" si="6"/>
        <v>#REF!</v>
      </c>
      <c r="L340" s="47" t="str">
        <f t="shared" si="7"/>
        <v>#REF!</v>
      </c>
      <c r="M340" s="21"/>
      <c r="N340" s="47">
        <f t="shared" si="9"/>
        <v>0</v>
      </c>
      <c r="O340" s="47" t="str">
        <f t="shared" si="10"/>
        <v>#REF!</v>
      </c>
      <c r="P340" s="47" t="str">
        <f t="shared" si="11"/>
        <v>#REF!</v>
      </c>
      <c r="Q340" s="47">
        <f t="shared" si="30"/>
        <v>96728.18</v>
      </c>
      <c r="R340" s="47">
        <f t="shared" si="13"/>
        <v>96728</v>
      </c>
      <c r="S340" s="47">
        <f t="shared" si="14"/>
        <v>96728</v>
      </c>
      <c r="T340" s="47">
        <f t="shared" si="15"/>
        <v>96728</v>
      </c>
      <c r="U340" s="48"/>
      <c r="V340" s="21"/>
      <c r="W340" s="21"/>
      <c r="X340" s="21"/>
      <c r="Y340" s="21"/>
      <c r="Z340" s="21"/>
      <c r="AA340" s="21"/>
    </row>
    <row r="341" ht="15.75" customHeight="1">
      <c r="A341" s="20" t="s">
        <v>157</v>
      </c>
      <c r="B341" s="20" t="str">
        <f t="shared" si="4"/>
        <v>05</v>
      </c>
      <c r="C341" s="21" t="s">
        <v>16</v>
      </c>
      <c r="D341" s="20" t="s">
        <v>158</v>
      </c>
      <c r="E341" s="20" t="s">
        <v>34</v>
      </c>
      <c r="F341" s="20" t="s">
        <v>35</v>
      </c>
      <c r="G341" s="23">
        <v>590.98</v>
      </c>
      <c r="H341" s="24">
        <v>946.12</v>
      </c>
      <c r="I341" s="21"/>
      <c r="J341" s="47" t="str">
        <f t="shared" si="5"/>
        <v>#REF!</v>
      </c>
      <c r="K341" s="47" t="str">
        <f t="shared" si="6"/>
        <v>#REF!</v>
      </c>
      <c r="L341" s="47" t="str">
        <f t="shared" si="7"/>
        <v>#REF!</v>
      </c>
      <c r="M341" s="21"/>
      <c r="N341" s="47">
        <f t="shared" si="9"/>
        <v>0</v>
      </c>
      <c r="O341" s="47" t="str">
        <f t="shared" si="10"/>
        <v>#REF!</v>
      </c>
      <c r="P341" s="47" t="str">
        <f t="shared" si="11"/>
        <v>#REF!</v>
      </c>
      <c r="Q341" s="47">
        <f t="shared" si="30"/>
        <v>590.98</v>
      </c>
      <c r="R341" s="47">
        <f t="shared" si="13"/>
        <v>591</v>
      </c>
      <c r="S341" s="47">
        <f t="shared" si="14"/>
        <v>591</v>
      </c>
      <c r="T341" s="47">
        <f t="shared" si="15"/>
        <v>591</v>
      </c>
      <c r="U341" s="48"/>
      <c r="V341" s="21"/>
      <c r="W341" s="21"/>
      <c r="X341" s="21"/>
      <c r="Y341" s="21"/>
      <c r="Z341" s="21"/>
      <c r="AA341" s="21"/>
    </row>
    <row r="342" ht="15.75" customHeight="1">
      <c r="A342" s="20" t="s">
        <v>157</v>
      </c>
      <c r="B342" s="20" t="str">
        <f t="shared" si="4"/>
        <v>05</v>
      </c>
      <c r="C342" s="21" t="s">
        <v>16</v>
      </c>
      <c r="D342" s="20" t="s">
        <v>158</v>
      </c>
      <c r="E342" s="20" t="s">
        <v>40</v>
      </c>
      <c r="F342" s="20" t="s">
        <v>41</v>
      </c>
      <c r="G342" s="23">
        <v>75419.48</v>
      </c>
      <c r="H342" s="24">
        <v>120742.56</v>
      </c>
      <c r="I342" s="21"/>
      <c r="J342" s="47" t="str">
        <f t="shared" si="5"/>
        <v>#REF!</v>
      </c>
      <c r="K342" s="47" t="str">
        <f t="shared" si="6"/>
        <v>#REF!</v>
      </c>
      <c r="L342" s="47" t="str">
        <f t="shared" si="7"/>
        <v>#REF!</v>
      </c>
      <c r="M342" s="21"/>
      <c r="N342" s="47">
        <f t="shared" si="9"/>
        <v>0</v>
      </c>
      <c r="O342" s="47" t="str">
        <f t="shared" si="10"/>
        <v>#REF!</v>
      </c>
      <c r="P342" s="47" t="str">
        <f t="shared" si="11"/>
        <v>#REF!</v>
      </c>
      <c r="Q342" s="47">
        <f t="shared" si="30"/>
        <v>75419.48</v>
      </c>
      <c r="R342" s="47">
        <f t="shared" si="13"/>
        <v>75419</v>
      </c>
      <c r="S342" s="47">
        <f t="shared" si="14"/>
        <v>75419</v>
      </c>
      <c r="T342" s="47">
        <f t="shared" si="15"/>
        <v>75419</v>
      </c>
      <c r="U342" s="48"/>
      <c r="V342" s="21"/>
      <c r="W342" s="21"/>
      <c r="X342" s="21"/>
      <c r="Y342" s="21"/>
      <c r="Z342" s="21"/>
      <c r="AA342" s="21"/>
    </row>
    <row r="343" ht="15.75" customHeight="1">
      <c r="A343" s="20" t="s">
        <v>159</v>
      </c>
      <c r="B343" s="20" t="str">
        <f t="shared" si="4"/>
        <v>05</v>
      </c>
      <c r="C343" s="21" t="s">
        <v>16</v>
      </c>
      <c r="D343" s="20" t="s">
        <v>160</v>
      </c>
      <c r="E343" s="20" t="s">
        <v>18</v>
      </c>
      <c r="F343" s="20" t="s">
        <v>19</v>
      </c>
      <c r="G343" s="23">
        <v>0.0</v>
      </c>
      <c r="H343" s="24">
        <v>624925.51</v>
      </c>
      <c r="I343" s="21"/>
      <c r="J343" s="47" t="str">
        <f t="shared" si="5"/>
        <v>#REF!</v>
      </c>
      <c r="K343" s="47" t="str">
        <f t="shared" si="6"/>
        <v>#REF!</v>
      </c>
      <c r="L343" s="47" t="str">
        <f t="shared" si="7"/>
        <v>#REF!</v>
      </c>
      <c r="M343" s="21"/>
      <c r="N343" s="47">
        <f t="shared" si="9"/>
        <v>0</v>
      </c>
      <c r="O343" s="47" t="str">
        <f t="shared" si="10"/>
        <v>#REF!</v>
      </c>
      <c r="P343" s="47" t="str">
        <f t="shared" si="11"/>
        <v>#REF!</v>
      </c>
      <c r="Q343" s="47">
        <f t="shared" si="30"/>
        <v>0</v>
      </c>
      <c r="R343" s="47">
        <f t="shared" si="13"/>
        <v>0</v>
      </c>
      <c r="S343" s="47">
        <f t="shared" si="14"/>
        <v>0</v>
      </c>
      <c r="T343" s="47">
        <f t="shared" si="15"/>
        <v>0</v>
      </c>
      <c r="U343" s="48"/>
      <c r="V343" s="21"/>
      <c r="W343" s="21"/>
      <c r="X343" s="21"/>
      <c r="Y343" s="21"/>
      <c r="Z343" s="21"/>
      <c r="AA343" s="21"/>
    </row>
    <row r="344" ht="15.75" customHeight="1">
      <c r="A344" s="20" t="s">
        <v>159</v>
      </c>
      <c r="B344" s="20" t="str">
        <f t="shared" si="4"/>
        <v>05</v>
      </c>
      <c r="C344" s="21" t="s">
        <v>16</v>
      </c>
      <c r="D344" s="20" t="s">
        <v>160</v>
      </c>
      <c r="E344" s="20" t="s">
        <v>30</v>
      </c>
      <c r="F344" s="20" t="s">
        <v>31</v>
      </c>
      <c r="G344" s="23">
        <v>0.0</v>
      </c>
      <c r="H344" s="24">
        <v>14446.41</v>
      </c>
      <c r="I344" s="21"/>
      <c r="J344" s="47" t="str">
        <f t="shared" si="5"/>
        <v>#REF!</v>
      </c>
      <c r="K344" s="47" t="str">
        <f t="shared" si="6"/>
        <v>#REF!</v>
      </c>
      <c r="L344" s="47" t="str">
        <f t="shared" si="7"/>
        <v>#REF!</v>
      </c>
      <c r="M344" s="21"/>
      <c r="N344" s="47">
        <f t="shared" si="9"/>
        <v>0</v>
      </c>
      <c r="O344" s="47" t="str">
        <f t="shared" si="10"/>
        <v>#REF!</v>
      </c>
      <c r="P344" s="47" t="str">
        <f t="shared" si="11"/>
        <v>#REF!</v>
      </c>
      <c r="Q344" s="47">
        <f t="shared" si="30"/>
        <v>0</v>
      </c>
      <c r="R344" s="47">
        <f t="shared" si="13"/>
        <v>0</v>
      </c>
      <c r="S344" s="47">
        <f t="shared" si="14"/>
        <v>0</v>
      </c>
      <c r="T344" s="47">
        <f t="shared" si="15"/>
        <v>0</v>
      </c>
      <c r="U344" s="48"/>
      <c r="V344" s="21"/>
      <c r="W344" s="21"/>
      <c r="X344" s="21"/>
      <c r="Y344" s="21"/>
      <c r="Z344" s="21"/>
      <c r="AA344" s="21"/>
    </row>
    <row r="345" ht="15.75" customHeight="1">
      <c r="A345" s="20" t="s">
        <v>159</v>
      </c>
      <c r="B345" s="20" t="str">
        <f t="shared" si="4"/>
        <v>05</v>
      </c>
      <c r="C345" s="21" t="s">
        <v>16</v>
      </c>
      <c r="D345" s="20" t="s">
        <v>160</v>
      </c>
      <c r="E345" s="20" t="s">
        <v>32</v>
      </c>
      <c r="F345" s="20" t="s">
        <v>33</v>
      </c>
      <c r="G345" s="23">
        <v>0.0</v>
      </c>
      <c r="H345" s="24">
        <v>3814.25</v>
      </c>
      <c r="I345" s="21"/>
      <c r="J345" s="47" t="str">
        <f t="shared" si="5"/>
        <v>#REF!</v>
      </c>
      <c r="K345" s="47" t="str">
        <f t="shared" si="6"/>
        <v>#REF!</v>
      </c>
      <c r="L345" s="47" t="str">
        <f t="shared" si="7"/>
        <v>#REF!</v>
      </c>
      <c r="M345" s="21"/>
      <c r="N345" s="47">
        <f t="shared" si="9"/>
        <v>0</v>
      </c>
      <c r="O345" s="47" t="str">
        <f t="shared" si="10"/>
        <v>#REF!</v>
      </c>
      <c r="P345" s="47" t="str">
        <f t="shared" si="11"/>
        <v>#REF!</v>
      </c>
      <c r="Q345" s="47">
        <f t="shared" si="30"/>
        <v>0</v>
      </c>
      <c r="R345" s="47">
        <f t="shared" si="13"/>
        <v>0</v>
      </c>
      <c r="S345" s="47">
        <f t="shared" si="14"/>
        <v>0</v>
      </c>
      <c r="T345" s="47">
        <f t="shared" si="15"/>
        <v>0</v>
      </c>
      <c r="U345" s="48"/>
      <c r="V345" s="21"/>
      <c r="W345" s="21"/>
      <c r="X345" s="21"/>
      <c r="Y345" s="21"/>
      <c r="Z345" s="21"/>
      <c r="AA345" s="21"/>
    </row>
    <row r="346" ht="15.75" customHeight="1">
      <c r="A346" s="20" t="s">
        <v>159</v>
      </c>
      <c r="B346" s="20" t="str">
        <f t="shared" si="4"/>
        <v>05</v>
      </c>
      <c r="C346" s="21" t="s">
        <v>16</v>
      </c>
      <c r="D346" s="20" t="s">
        <v>160</v>
      </c>
      <c r="E346" s="20" t="s">
        <v>40</v>
      </c>
      <c r="F346" s="20" t="s">
        <v>41</v>
      </c>
      <c r="G346" s="23">
        <v>0.0</v>
      </c>
      <c r="H346" s="24">
        <v>6889.83</v>
      </c>
      <c r="I346" s="21"/>
      <c r="J346" s="47" t="str">
        <f t="shared" si="5"/>
        <v>#REF!</v>
      </c>
      <c r="K346" s="47" t="str">
        <f t="shared" si="6"/>
        <v>#REF!</v>
      </c>
      <c r="L346" s="47" t="str">
        <f t="shared" si="7"/>
        <v>#REF!</v>
      </c>
      <c r="M346" s="21"/>
      <c r="N346" s="47">
        <f t="shared" si="9"/>
        <v>0</v>
      </c>
      <c r="O346" s="47" t="str">
        <f t="shared" si="10"/>
        <v>#REF!</v>
      </c>
      <c r="P346" s="47" t="str">
        <f t="shared" si="11"/>
        <v>#REF!</v>
      </c>
      <c r="Q346" s="47">
        <f t="shared" si="30"/>
        <v>0</v>
      </c>
      <c r="R346" s="47">
        <f t="shared" si="13"/>
        <v>0</v>
      </c>
      <c r="S346" s="47">
        <f t="shared" si="14"/>
        <v>0</v>
      </c>
      <c r="T346" s="47">
        <f t="shared" si="15"/>
        <v>0</v>
      </c>
      <c r="U346" s="48"/>
      <c r="V346" s="21"/>
      <c r="W346" s="21"/>
      <c r="X346" s="21"/>
      <c r="Y346" s="21"/>
      <c r="Z346" s="21"/>
      <c r="AA346" s="21"/>
    </row>
    <row r="347" ht="15.75" customHeight="1">
      <c r="A347" s="20" t="s">
        <v>161</v>
      </c>
      <c r="B347" s="20" t="str">
        <f t="shared" si="4"/>
        <v>05</v>
      </c>
      <c r="C347" s="21" t="s">
        <v>16</v>
      </c>
      <c r="D347" s="20" t="s">
        <v>162</v>
      </c>
      <c r="E347" s="20" t="s">
        <v>18</v>
      </c>
      <c r="F347" s="20" t="s">
        <v>19</v>
      </c>
      <c r="G347" s="23">
        <v>2.225919866E7</v>
      </c>
      <c r="H347" s="24">
        <v>721132.95</v>
      </c>
      <c r="I347" s="21"/>
      <c r="J347" s="47" t="str">
        <f t="shared" si="5"/>
        <v>#REF!</v>
      </c>
      <c r="K347" s="47" t="str">
        <f t="shared" si="6"/>
        <v>#REF!</v>
      </c>
      <c r="L347" s="47" t="str">
        <f t="shared" si="7"/>
        <v>#REF!</v>
      </c>
      <c r="M347" s="21"/>
      <c r="N347" s="47">
        <f t="shared" si="9"/>
        <v>0</v>
      </c>
      <c r="O347" s="47" t="str">
        <f t="shared" si="10"/>
        <v>#REF!</v>
      </c>
      <c r="P347" s="47" t="str">
        <f t="shared" si="11"/>
        <v>#REF!</v>
      </c>
      <c r="Q347" s="47">
        <f t="shared" si="30"/>
        <v>22259198.66</v>
      </c>
      <c r="R347" s="47">
        <f t="shared" si="13"/>
        <v>22259199</v>
      </c>
      <c r="S347" s="47">
        <f t="shared" si="14"/>
        <v>22259199</v>
      </c>
      <c r="T347" s="47">
        <f t="shared" si="15"/>
        <v>22259199</v>
      </c>
      <c r="U347" s="48"/>
      <c r="V347" s="21"/>
      <c r="W347" s="21"/>
      <c r="X347" s="21"/>
      <c r="Y347" s="21"/>
      <c r="Z347" s="21"/>
      <c r="AA347" s="21"/>
    </row>
    <row r="348" ht="15.75" customHeight="1">
      <c r="A348" s="20" t="s">
        <v>161</v>
      </c>
      <c r="B348" s="20" t="str">
        <f t="shared" si="4"/>
        <v>05</v>
      </c>
      <c r="C348" s="21" t="s">
        <v>16</v>
      </c>
      <c r="D348" s="20" t="s">
        <v>162</v>
      </c>
      <c r="E348" s="20" t="s">
        <v>44</v>
      </c>
      <c r="F348" s="20" t="s">
        <v>45</v>
      </c>
      <c r="G348" s="23">
        <v>7556467.61</v>
      </c>
      <c r="H348" s="24">
        <v>244807.45</v>
      </c>
      <c r="I348" s="21"/>
      <c r="J348" s="47" t="str">
        <f t="shared" si="5"/>
        <v>#REF!</v>
      </c>
      <c r="K348" s="47" t="str">
        <f t="shared" si="6"/>
        <v>#REF!</v>
      </c>
      <c r="L348" s="47" t="str">
        <f t="shared" si="7"/>
        <v>#REF!</v>
      </c>
      <c r="M348" s="21"/>
      <c r="N348" s="47">
        <f t="shared" si="9"/>
        <v>0</v>
      </c>
      <c r="O348" s="47" t="str">
        <f t="shared" si="10"/>
        <v>#REF!</v>
      </c>
      <c r="P348" s="47" t="str">
        <f t="shared" si="11"/>
        <v>#REF!</v>
      </c>
      <c r="Q348" s="47">
        <f t="shared" si="30"/>
        <v>7556467.61</v>
      </c>
      <c r="R348" s="47">
        <f t="shared" si="13"/>
        <v>7556468</v>
      </c>
      <c r="S348" s="47">
        <f t="shared" si="14"/>
        <v>7556468</v>
      </c>
      <c r="T348" s="47">
        <f t="shared" si="15"/>
        <v>7556468</v>
      </c>
      <c r="U348" s="48"/>
      <c r="V348" s="21"/>
      <c r="W348" s="21"/>
      <c r="X348" s="21"/>
      <c r="Y348" s="21"/>
      <c r="Z348" s="21"/>
      <c r="AA348" s="21"/>
    </row>
    <row r="349" ht="15.75" customHeight="1">
      <c r="A349" s="20" t="s">
        <v>161</v>
      </c>
      <c r="B349" s="20" t="str">
        <f t="shared" si="4"/>
        <v>05</v>
      </c>
      <c r="C349" s="21" t="s">
        <v>16</v>
      </c>
      <c r="D349" s="20" t="s">
        <v>162</v>
      </c>
      <c r="E349" s="20" t="s">
        <v>30</v>
      </c>
      <c r="F349" s="20" t="s">
        <v>31</v>
      </c>
      <c r="G349" s="23">
        <v>426367.12</v>
      </c>
      <c r="H349" s="24">
        <v>13813.05</v>
      </c>
      <c r="I349" s="21"/>
      <c r="J349" s="47" t="str">
        <f t="shared" si="5"/>
        <v>#REF!</v>
      </c>
      <c r="K349" s="47" t="str">
        <f t="shared" si="6"/>
        <v>#REF!</v>
      </c>
      <c r="L349" s="47" t="str">
        <f t="shared" si="7"/>
        <v>#REF!</v>
      </c>
      <c r="M349" s="21"/>
      <c r="N349" s="47">
        <f t="shared" si="9"/>
        <v>0</v>
      </c>
      <c r="O349" s="47" t="str">
        <f t="shared" si="10"/>
        <v>#REF!</v>
      </c>
      <c r="P349" s="47" t="str">
        <f t="shared" si="11"/>
        <v>#REF!</v>
      </c>
      <c r="Q349" s="47">
        <f t="shared" si="30"/>
        <v>426367.12</v>
      </c>
      <c r="R349" s="47">
        <f t="shared" si="13"/>
        <v>426367</v>
      </c>
      <c r="S349" s="47">
        <f t="shared" si="14"/>
        <v>426367</v>
      </c>
      <c r="T349" s="47">
        <f t="shared" si="15"/>
        <v>426367</v>
      </c>
      <c r="U349" s="48"/>
      <c r="V349" s="21"/>
      <c r="W349" s="21"/>
      <c r="X349" s="21"/>
      <c r="Y349" s="21"/>
      <c r="Z349" s="21"/>
      <c r="AA349" s="21"/>
    </row>
    <row r="350" ht="15.75" customHeight="1">
      <c r="A350" s="20" t="s">
        <v>161</v>
      </c>
      <c r="B350" s="20" t="str">
        <f t="shared" si="4"/>
        <v>05</v>
      </c>
      <c r="C350" s="21" t="s">
        <v>16</v>
      </c>
      <c r="D350" s="20" t="s">
        <v>162</v>
      </c>
      <c r="E350" s="20" t="s">
        <v>32</v>
      </c>
      <c r="F350" s="20" t="s">
        <v>33</v>
      </c>
      <c r="G350" s="23">
        <v>39376.66</v>
      </c>
      <c r="H350" s="24">
        <v>1275.69</v>
      </c>
      <c r="I350" s="21"/>
      <c r="J350" s="47" t="str">
        <f t="shared" si="5"/>
        <v>#REF!</v>
      </c>
      <c r="K350" s="47" t="str">
        <f t="shared" si="6"/>
        <v>#REF!</v>
      </c>
      <c r="L350" s="47" t="str">
        <f t="shared" si="7"/>
        <v>#REF!</v>
      </c>
      <c r="M350" s="21"/>
      <c r="N350" s="47">
        <f t="shared" si="9"/>
        <v>0</v>
      </c>
      <c r="O350" s="47" t="str">
        <f t="shared" si="10"/>
        <v>#REF!</v>
      </c>
      <c r="P350" s="47" t="str">
        <f t="shared" si="11"/>
        <v>#REF!</v>
      </c>
      <c r="Q350" s="47">
        <f t="shared" si="30"/>
        <v>39376.66</v>
      </c>
      <c r="R350" s="47">
        <f t="shared" si="13"/>
        <v>39377</v>
      </c>
      <c r="S350" s="47">
        <f t="shared" si="14"/>
        <v>39377</v>
      </c>
      <c r="T350" s="47">
        <f t="shared" si="15"/>
        <v>39377</v>
      </c>
      <c r="U350" s="48"/>
      <c r="V350" s="21"/>
      <c r="W350" s="21"/>
      <c r="X350" s="21"/>
      <c r="Y350" s="21"/>
      <c r="Z350" s="21"/>
      <c r="AA350" s="21"/>
    </row>
    <row r="351" ht="15.75" customHeight="1">
      <c r="A351" s="20" t="s">
        <v>161</v>
      </c>
      <c r="B351" s="20" t="str">
        <f t="shared" si="4"/>
        <v>05</v>
      </c>
      <c r="C351" s="21" t="s">
        <v>16</v>
      </c>
      <c r="D351" s="20" t="s">
        <v>162</v>
      </c>
      <c r="E351" s="20" t="s">
        <v>40</v>
      </c>
      <c r="F351" s="20" t="s">
        <v>41</v>
      </c>
      <c r="G351" s="23">
        <v>99263.95</v>
      </c>
      <c r="H351" s="24">
        <v>3215.86</v>
      </c>
      <c r="I351" s="21"/>
      <c r="J351" s="47" t="str">
        <f t="shared" si="5"/>
        <v>#REF!</v>
      </c>
      <c r="K351" s="47" t="str">
        <f t="shared" si="6"/>
        <v>#REF!</v>
      </c>
      <c r="L351" s="47" t="str">
        <f t="shared" si="7"/>
        <v>#REF!</v>
      </c>
      <c r="M351" s="21"/>
      <c r="N351" s="47">
        <f t="shared" si="9"/>
        <v>0</v>
      </c>
      <c r="O351" s="47" t="str">
        <f t="shared" si="10"/>
        <v>#REF!</v>
      </c>
      <c r="P351" s="47" t="str">
        <f t="shared" si="11"/>
        <v>#REF!</v>
      </c>
      <c r="Q351" s="47">
        <f t="shared" si="30"/>
        <v>99263.95</v>
      </c>
      <c r="R351" s="47">
        <f t="shared" si="13"/>
        <v>99264</v>
      </c>
      <c r="S351" s="47">
        <f t="shared" si="14"/>
        <v>99264</v>
      </c>
      <c r="T351" s="47">
        <f t="shared" si="15"/>
        <v>99264</v>
      </c>
      <c r="U351" s="48"/>
      <c r="V351" s="21"/>
      <c r="W351" s="21"/>
      <c r="X351" s="21"/>
      <c r="Y351" s="21"/>
      <c r="Z351" s="21"/>
      <c r="AA351" s="21"/>
    </row>
    <row r="352" ht="15.75" customHeight="1">
      <c r="A352" s="20" t="s">
        <v>163</v>
      </c>
      <c r="B352" s="20" t="str">
        <f t="shared" si="4"/>
        <v>05</v>
      </c>
      <c r="C352" s="21" t="s">
        <v>16</v>
      </c>
      <c r="D352" s="20" t="s">
        <v>164</v>
      </c>
      <c r="E352" s="20" t="s">
        <v>18</v>
      </c>
      <c r="F352" s="20" t="s">
        <v>19</v>
      </c>
      <c r="G352" s="23">
        <v>1107629.06</v>
      </c>
      <c r="H352" s="24">
        <v>347431.39</v>
      </c>
      <c r="I352" s="21"/>
      <c r="J352" s="47" t="str">
        <f t="shared" si="5"/>
        <v>#REF!</v>
      </c>
      <c r="K352" s="47" t="str">
        <f t="shared" si="6"/>
        <v>#REF!</v>
      </c>
      <c r="L352" s="47" t="str">
        <f t="shared" si="7"/>
        <v>#REF!</v>
      </c>
      <c r="M352" s="21"/>
      <c r="N352" s="47">
        <f t="shared" si="9"/>
        <v>0</v>
      </c>
      <c r="O352" s="47" t="str">
        <f t="shared" si="10"/>
        <v>#REF!</v>
      </c>
      <c r="P352" s="47" t="str">
        <f t="shared" si="11"/>
        <v>#REF!</v>
      </c>
      <c r="Q352" s="47">
        <f t="shared" si="30"/>
        <v>1107629.06</v>
      </c>
      <c r="R352" s="47">
        <f t="shared" si="13"/>
        <v>1107629</v>
      </c>
      <c r="S352" s="47">
        <f t="shared" si="14"/>
        <v>1107629</v>
      </c>
      <c r="T352" s="47">
        <f t="shared" si="15"/>
        <v>1107629</v>
      </c>
      <c r="U352" s="48"/>
      <c r="V352" s="21"/>
      <c r="W352" s="21"/>
      <c r="X352" s="21"/>
      <c r="Y352" s="21"/>
      <c r="Z352" s="21"/>
      <c r="AA352" s="21"/>
    </row>
    <row r="353" ht="15.75" customHeight="1">
      <c r="A353" s="20" t="s">
        <v>163</v>
      </c>
      <c r="B353" s="20" t="str">
        <f t="shared" si="4"/>
        <v>05</v>
      </c>
      <c r="C353" s="21" t="s">
        <v>16</v>
      </c>
      <c r="D353" s="20" t="s">
        <v>164</v>
      </c>
      <c r="E353" s="20" t="s">
        <v>30</v>
      </c>
      <c r="F353" s="20" t="s">
        <v>31</v>
      </c>
      <c r="G353" s="23">
        <v>241770.7</v>
      </c>
      <c r="H353" s="24">
        <v>75836.52</v>
      </c>
      <c r="I353" s="21"/>
      <c r="J353" s="47" t="str">
        <f t="shared" si="5"/>
        <v>#REF!</v>
      </c>
      <c r="K353" s="47" t="str">
        <f t="shared" si="6"/>
        <v>#REF!</v>
      </c>
      <c r="L353" s="47" t="str">
        <f t="shared" si="7"/>
        <v>#REF!</v>
      </c>
      <c r="M353" s="21"/>
      <c r="N353" s="47">
        <f t="shared" si="9"/>
        <v>0</v>
      </c>
      <c r="O353" s="47" t="str">
        <f t="shared" si="10"/>
        <v>#REF!</v>
      </c>
      <c r="P353" s="47" t="str">
        <f t="shared" si="11"/>
        <v>#REF!</v>
      </c>
      <c r="Q353" s="47">
        <f t="shared" si="30"/>
        <v>241770.7</v>
      </c>
      <c r="R353" s="47">
        <f t="shared" si="13"/>
        <v>241771</v>
      </c>
      <c r="S353" s="47">
        <f t="shared" si="14"/>
        <v>241771</v>
      </c>
      <c r="T353" s="47">
        <f t="shared" si="15"/>
        <v>241771</v>
      </c>
      <c r="U353" s="48"/>
      <c r="V353" s="21"/>
      <c r="W353" s="21"/>
      <c r="X353" s="21"/>
      <c r="Y353" s="21"/>
      <c r="Z353" s="21"/>
      <c r="AA353" s="21"/>
    </row>
    <row r="354" ht="15.75" customHeight="1">
      <c r="A354" s="20" t="s">
        <v>163</v>
      </c>
      <c r="B354" s="20" t="str">
        <f t="shared" si="4"/>
        <v>05</v>
      </c>
      <c r="C354" s="21" t="s">
        <v>16</v>
      </c>
      <c r="D354" s="20" t="s">
        <v>164</v>
      </c>
      <c r="E354" s="20" t="s">
        <v>32</v>
      </c>
      <c r="F354" s="20" t="s">
        <v>33</v>
      </c>
      <c r="G354" s="23">
        <v>15428.3</v>
      </c>
      <c r="H354" s="24">
        <v>4839.41</v>
      </c>
      <c r="I354" s="21"/>
      <c r="J354" s="47" t="str">
        <f t="shared" si="5"/>
        <v>#REF!</v>
      </c>
      <c r="K354" s="47" t="str">
        <f t="shared" si="6"/>
        <v>#REF!</v>
      </c>
      <c r="L354" s="47" t="str">
        <f t="shared" si="7"/>
        <v>#REF!</v>
      </c>
      <c r="M354" s="21"/>
      <c r="N354" s="47">
        <f t="shared" si="9"/>
        <v>0</v>
      </c>
      <c r="O354" s="47" t="str">
        <f t="shared" si="10"/>
        <v>#REF!</v>
      </c>
      <c r="P354" s="47" t="str">
        <f t="shared" si="11"/>
        <v>#REF!</v>
      </c>
      <c r="Q354" s="47">
        <f t="shared" si="30"/>
        <v>15428.3</v>
      </c>
      <c r="R354" s="47">
        <f t="shared" si="13"/>
        <v>15428</v>
      </c>
      <c r="S354" s="47">
        <f t="shared" si="14"/>
        <v>15428</v>
      </c>
      <c r="T354" s="47">
        <f t="shared" si="15"/>
        <v>15428</v>
      </c>
      <c r="U354" s="48"/>
      <c r="V354" s="21"/>
      <c r="W354" s="21"/>
      <c r="X354" s="21"/>
      <c r="Y354" s="21"/>
      <c r="Z354" s="21"/>
      <c r="AA354" s="21"/>
    </row>
    <row r="355" ht="15.75" customHeight="1">
      <c r="A355" s="20" t="s">
        <v>163</v>
      </c>
      <c r="B355" s="20" t="str">
        <f t="shared" si="4"/>
        <v>05</v>
      </c>
      <c r="C355" s="21" t="s">
        <v>16</v>
      </c>
      <c r="D355" s="20" t="s">
        <v>164</v>
      </c>
      <c r="E355" s="20" t="s">
        <v>40</v>
      </c>
      <c r="F355" s="20" t="s">
        <v>41</v>
      </c>
      <c r="G355" s="23">
        <v>56021.7</v>
      </c>
      <c r="H355" s="24">
        <v>17572.4</v>
      </c>
      <c r="I355" s="21"/>
      <c r="J355" s="47" t="str">
        <f t="shared" si="5"/>
        <v>#REF!</v>
      </c>
      <c r="K355" s="47" t="str">
        <f t="shared" si="6"/>
        <v>#REF!</v>
      </c>
      <c r="L355" s="47" t="str">
        <f t="shared" si="7"/>
        <v>#REF!</v>
      </c>
      <c r="M355" s="21"/>
      <c r="N355" s="47">
        <f t="shared" si="9"/>
        <v>0</v>
      </c>
      <c r="O355" s="47" t="str">
        <f t="shared" si="10"/>
        <v>#REF!</v>
      </c>
      <c r="P355" s="47" t="str">
        <f t="shared" si="11"/>
        <v>#REF!</v>
      </c>
      <c r="Q355" s="47">
        <f t="shared" si="30"/>
        <v>56021.7</v>
      </c>
      <c r="R355" s="47">
        <f t="shared" si="13"/>
        <v>56022</v>
      </c>
      <c r="S355" s="47">
        <f t="shared" si="14"/>
        <v>56022</v>
      </c>
      <c r="T355" s="47">
        <f t="shared" si="15"/>
        <v>56022</v>
      </c>
      <c r="U355" s="48"/>
      <c r="V355" s="21"/>
      <c r="W355" s="21"/>
      <c r="X355" s="21"/>
      <c r="Y355" s="21"/>
      <c r="Z355" s="21"/>
      <c r="AA355" s="21"/>
    </row>
    <row r="356" ht="15.75" customHeight="1">
      <c r="A356" s="20" t="s">
        <v>163</v>
      </c>
      <c r="B356" s="20" t="str">
        <f t="shared" si="4"/>
        <v>05</v>
      </c>
      <c r="C356" s="21" t="s">
        <v>16</v>
      </c>
      <c r="D356" s="20" t="s">
        <v>164</v>
      </c>
      <c r="E356" s="20" t="s">
        <v>46</v>
      </c>
      <c r="F356" s="20" t="s">
        <v>47</v>
      </c>
      <c r="G356" s="23">
        <v>8442467.24</v>
      </c>
      <c r="H356" s="24">
        <v>2648159.28</v>
      </c>
      <c r="I356" s="21"/>
      <c r="J356" s="47" t="str">
        <f t="shared" si="5"/>
        <v>#REF!</v>
      </c>
      <c r="K356" s="47" t="str">
        <f t="shared" si="6"/>
        <v>#REF!</v>
      </c>
      <c r="L356" s="47" t="str">
        <f t="shared" si="7"/>
        <v>#REF!</v>
      </c>
      <c r="M356" s="21"/>
      <c r="N356" s="47">
        <f t="shared" si="9"/>
        <v>0</v>
      </c>
      <c r="O356" s="47" t="str">
        <f t="shared" si="10"/>
        <v>#REF!</v>
      </c>
      <c r="P356" s="47" t="str">
        <f t="shared" si="11"/>
        <v>#REF!</v>
      </c>
      <c r="Q356" s="47">
        <f t="shared" si="30"/>
        <v>8442467.24</v>
      </c>
      <c r="R356" s="47">
        <f t="shared" si="13"/>
        <v>8442467</v>
      </c>
      <c r="S356" s="47">
        <f t="shared" si="14"/>
        <v>8442467</v>
      </c>
      <c r="T356" s="47">
        <f t="shared" si="15"/>
        <v>8442467</v>
      </c>
      <c r="U356" s="48"/>
      <c r="V356" s="21"/>
      <c r="W356" s="21"/>
      <c r="X356" s="21"/>
      <c r="Y356" s="21"/>
      <c r="Z356" s="21"/>
      <c r="AA356" s="21"/>
    </row>
    <row r="357" ht="15.75" customHeight="1">
      <c r="A357" s="20" t="s">
        <v>165</v>
      </c>
      <c r="B357" s="20" t="str">
        <f t="shared" si="4"/>
        <v>05</v>
      </c>
      <c r="C357" s="21" t="s">
        <v>16</v>
      </c>
      <c r="D357" s="20" t="s">
        <v>166</v>
      </c>
      <c r="E357" s="20" t="s">
        <v>18</v>
      </c>
      <c r="F357" s="20" t="s">
        <v>19</v>
      </c>
      <c r="G357" s="23">
        <v>3.10703683E8</v>
      </c>
      <c r="H357" s="24">
        <v>7.132455841E7</v>
      </c>
      <c r="I357" s="47">
        <v>0.8706874722468154</v>
      </c>
      <c r="J357" s="47" t="str">
        <f t="shared" si="5"/>
        <v>#REF!</v>
      </c>
      <c r="K357" s="47" t="str">
        <f t="shared" si="6"/>
        <v>#REF!</v>
      </c>
      <c r="L357" s="47" t="str">
        <f t="shared" si="7"/>
        <v>#REF!</v>
      </c>
      <c r="M357" s="47" t="str">
        <f t="shared" ref="M357:M369" si="31">+I357*L357</f>
        <v>#REF!</v>
      </c>
      <c r="N357" s="47" t="str">
        <f t="shared" si="9"/>
        <v>#REF!</v>
      </c>
      <c r="O357" s="47" t="str">
        <f t="shared" si="10"/>
        <v>#REF!</v>
      </c>
      <c r="P357" s="47" t="str">
        <f t="shared" si="11"/>
        <v>#REF!</v>
      </c>
      <c r="Q357" s="47" t="str">
        <f t="shared" si="30"/>
        <v>#REF!</v>
      </c>
      <c r="R357" s="47" t="str">
        <f t="shared" si="13"/>
        <v>#REF!</v>
      </c>
      <c r="S357" s="47" t="str">
        <f t="shared" si="14"/>
        <v>#REF!</v>
      </c>
      <c r="T357" s="47" t="str">
        <f t="shared" si="15"/>
        <v>#REF!</v>
      </c>
      <c r="U357" s="48"/>
      <c r="V357" s="21"/>
      <c r="W357" s="21"/>
      <c r="X357" s="21"/>
      <c r="Y357" s="21"/>
      <c r="Z357" s="21"/>
      <c r="AA357" s="21"/>
    </row>
    <row r="358" ht="15.75" customHeight="1">
      <c r="A358" s="20" t="s">
        <v>165</v>
      </c>
      <c r="B358" s="20" t="str">
        <f t="shared" si="4"/>
        <v>05</v>
      </c>
      <c r="C358" s="21" t="s">
        <v>16</v>
      </c>
      <c r="D358" s="20" t="s">
        <v>166</v>
      </c>
      <c r="E358" s="20" t="s">
        <v>44</v>
      </c>
      <c r="F358" s="20" t="s">
        <v>45</v>
      </c>
      <c r="G358" s="23">
        <v>2.263621687E7</v>
      </c>
      <c r="H358" s="24">
        <v>5196327.76</v>
      </c>
      <c r="I358" s="47">
        <v>0.06343365568592574</v>
      </c>
      <c r="J358" s="47" t="str">
        <f t="shared" si="5"/>
        <v>#REF!</v>
      </c>
      <c r="K358" s="47" t="str">
        <f t="shared" si="6"/>
        <v>#REF!</v>
      </c>
      <c r="L358" s="47" t="str">
        <f t="shared" si="7"/>
        <v>#REF!</v>
      </c>
      <c r="M358" s="47" t="str">
        <f t="shared" si="31"/>
        <v>#REF!</v>
      </c>
      <c r="N358" s="47" t="str">
        <f t="shared" si="9"/>
        <v>#REF!</v>
      </c>
      <c r="O358" s="47" t="str">
        <f t="shared" si="10"/>
        <v>#REF!</v>
      </c>
      <c r="P358" s="47" t="str">
        <f t="shared" si="11"/>
        <v>#REF!</v>
      </c>
      <c r="Q358" s="47" t="str">
        <f t="shared" si="30"/>
        <v>#REF!</v>
      </c>
      <c r="R358" s="47" t="str">
        <f t="shared" si="13"/>
        <v>#REF!</v>
      </c>
      <c r="S358" s="47" t="str">
        <f t="shared" si="14"/>
        <v>#REF!</v>
      </c>
      <c r="T358" s="47" t="str">
        <f t="shared" si="15"/>
        <v>#REF!</v>
      </c>
      <c r="U358" s="48"/>
      <c r="V358" s="21"/>
      <c r="W358" s="21"/>
      <c r="X358" s="21"/>
      <c r="Y358" s="21"/>
      <c r="Z358" s="21"/>
      <c r="AA358" s="21"/>
    </row>
    <row r="359" ht="15.75" customHeight="1">
      <c r="A359" s="20" t="s">
        <v>165</v>
      </c>
      <c r="B359" s="20" t="str">
        <f t="shared" si="4"/>
        <v>05</v>
      </c>
      <c r="C359" s="21" t="s">
        <v>16</v>
      </c>
      <c r="D359" s="20" t="s">
        <v>166</v>
      </c>
      <c r="E359" s="20" t="s">
        <v>20</v>
      </c>
      <c r="F359" s="20" t="s">
        <v>21</v>
      </c>
      <c r="G359" s="23">
        <v>941543.1</v>
      </c>
      <c r="H359" s="24">
        <v>216138.88</v>
      </c>
      <c r="I359" s="47">
        <v>0.0026384939304064524</v>
      </c>
      <c r="J359" s="47" t="str">
        <f t="shared" si="5"/>
        <v>#REF!</v>
      </c>
      <c r="K359" s="47" t="str">
        <f t="shared" si="6"/>
        <v>#REF!</v>
      </c>
      <c r="L359" s="47" t="str">
        <f t="shared" si="7"/>
        <v>#REF!</v>
      </c>
      <c r="M359" s="47" t="str">
        <f t="shared" si="31"/>
        <v>#REF!</v>
      </c>
      <c r="N359" s="47" t="str">
        <f t="shared" si="9"/>
        <v>#REF!</v>
      </c>
      <c r="O359" s="47" t="str">
        <f t="shared" si="10"/>
        <v>#REF!</v>
      </c>
      <c r="P359" s="47" t="str">
        <f t="shared" si="11"/>
        <v>#REF!</v>
      </c>
      <c r="Q359" s="47" t="str">
        <f t="shared" si="30"/>
        <v>#REF!</v>
      </c>
      <c r="R359" s="47" t="str">
        <f t="shared" si="13"/>
        <v>#REF!</v>
      </c>
      <c r="S359" s="47" t="str">
        <f t="shared" si="14"/>
        <v>#REF!</v>
      </c>
      <c r="T359" s="47" t="str">
        <f t="shared" si="15"/>
        <v>#REF!</v>
      </c>
      <c r="U359" s="48"/>
      <c r="V359" s="21"/>
      <c r="W359" s="21"/>
      <c r="X359" s="21"/>
      <c r="Y359" s="21"/>
      <c r="Z359" s="21"/>
      <c r="AA359" s="21"/>
    </row>
    <row r="360" ht="15.75" customHeight="1">
      <c r="A360" s="20" t="s">
        <v>165</v>
      </c>
      <c r="B360" s="20" t="str">
        <f t="shared" si="4"/>
        <v>05</v>
      </c>
      <c r="C360" s="21" t="s">
        <v>16</v>
      </c>
      <c r="D360" s="20" t="s">
        <v>166</v>
      </c>
      <c r="E360" s="20" t="s">
        <v>22</v>
      </c>
      <c r="F360" s="20" t="s">
        <v>23</v>
      </c>
      <c r="G360" s="23">
        <v>6523025.6</v>
      </c>
      <c r="H360" s="24">
        <v>1497413.6</v>
      </c>
      <c r="I360" s="47">
        <v>0.01827952799344598</v>
      </c>
      <c r="J360" s="47" t="str">
        <f t="shared" si="5"/>
        <v>#REF!</v>
      </c>
      <c r="K360" s="47" t="str">
        <f t="shared" si="6"/>
        <v>#REF!</v>
      </c>
      <c r="L360" s="47" t="str">
        <f t="shared" si="7"/>
        <v>#REF!</v>
      </c>
      <c r="M360" s="47" t="str">
        <f t="shared" si="31"/>
        <v>#REF!</v>
      </c>
      <c r="N360" s="47" t="str">
        <f t="shared" si="9"/>
        <v>#REF!</v>
      </c>
      <c r="O360" s="47" t="str">
        <f t="shared" si="10"/>
        <v>#REF!</v>
      </c>
      <c r="P360" s="47" t="str">
        <f t="shared" si="11"/>
        <v>#REF!</v>
      </c>
      <c r="Q360" s="47" t="str">
        <f t="shared" si="30"/>
        <v>#REF!</v>
      </c>
      <c r="R360" s="47" t="str">
        <f t="shared" si="13"/>
        <v>#REF!</v>
      </c>
      <c r="S360" s="47" t="str">
        <f t="shared" si="14"/>
        <v>#REF!</v>
      </c>
      <c r="T360" s="47" t="str">
        <f t="shared" si="15"/>
        <v>#REF!</v>
      </c>
      <c r="U360" s="48"/>
      <c r="V360" s="21"/>
      <c r="W360" s="21"/>
      <c r="X360" s="21"/>
      <c r="Y360" s="21"/>
      <c r="Z360" s="21"/>
      <c r="AA360" s="21"/>
    </row>
    <row r="361" ht="15.75" customHeight="1">
      <c r="A361" s="20" t="s">
        <v>165</v>
      </c>
      <c r="B361" s="20" t="str">
        <f t="shared" si="4"/>
        <v>05</v>
      </c>
      <c r="C361" s="21" t="s">
        <v>16</v>
      </c>
      <c r="D361" s="20" t="s">
        <v>166</v>
      </c>
      <c r="E361" s="20" t="s">
        <v>26</v>
      </c>
      <c r="F361" s="20" t="s">
        <v>27</v>
      </c>
      <c r="G361" s="23">
        <v>0.0</v>
      </c>
      <c r="H361" s="24">
        <v>0.0</v>
      </c>
      <c r="I361" s="47">
        <v>0.0</v>
      </c>
      <c r="J361" s="47" t="str">
        <f t="shared" si="5"/>
        <v>#REF!</v>
      </c>
      <c r="K361" s="47" t="str">
        <f t="shared" si="6"/>
        <v>#REF!</v>
      </c>
      <c r="L361" s="47" t="str">
        <f t="shared" si="7"/>
        <v>#REF!</v>
      </c>
      <c r="M361" s="47" t="str">
        <f t="shared" si="31"/>
        <v>#REF!</v>
      </c>
      <c r="N361" s="47" t="str">
        <f t="shared" si="9"/>
        <v>#REF!</v>
      </c>
      <c r="O361" s="47" t="str">
        <f t="shared" si="10"/>
        <v>#REF!</v>
      </c>
      <c r="P361" s="47" t="str">
        <f t="shared" si="11"/>
        <v>#REF!</v>
      </c>
      <c r="Q361" s="47" t="str">
        <f t="shared" si="30"/>
        <v>#REF!</v>
      </c>
      <c r="R361" s="47" t="str">
        <f t="shared" si="13"/>
        <v>#REF!</v>
      </c>
      <c r="S361" s="47" t="str">
        <f t="shared" si="14"/>
        <v>#REF!</v>
      </c>
      <c r="T361" s="47" t="str">
        <f t="shared" si="15"/>
        <v>#REF!</v>
      </c>
      <c r="U361" s="48"/>
      <c r="V361" s="21"/>
      <c r="W361" s="21"/>
      <c r="X361" s="21"/>
      <c r="Y361" s="21"/>
      <c r="Z361" s="21"/>
      <c r="AA361" s="21"/>
    </row>
    <row r="362" ht="15.75" customHeight="1">
      <c r="A362" s="20" t="s">
        <v>165</v>
      </c>
      <c r="B362" s="20" t="str">
        <f t="shared" si="4"/>
        <v>05</v>
      </c>
      <c r="C362" s="21" t="s">
        <v>16</v>
      </c>
      <c r="D362" s="20" t="s">
        <v>166</v>
      </c>
      <c r="E362" s="20" t="s">
        <v>28</v>
      </c>
      <c r="F362" s="20" t="s">
        <v>29</v>
      </c>
      <c r="G362" s="23">
        <v>6644289.85</v>
      </c>
      <c r="H362" s="24">
        <v>1525250.79</v>
      </c>
      <c r="I362" s="47">
        <v>0.01861934779309221</v>
      </c>
      <c r="J362" s="47" t="str">
        <f t="shared" si="5"/>
        <v>#REF!</v>
      </c>
      <c r="K362" s="47" t="str">
        <f t="shared" si="6"/>
        <v>#REF!</v>
      </c>
      <c r="L362" s="47" t="str">
        <f t="shared" si="7"/>
        <v>#REF!</v>
      </c>
      <c r="M362" s="47" t="str">
        <f t="shared" si="31"/>
        <v>#REF!</v>
      </c>
      <c r="N362" s="47" t="str">
        <f t="shared" si="9"/>
        <v>#REF!</v>
      </c>
      <c r="O362" s="47" t="str">
        <f t="shared" si="10"/>
        <v>#REF!</v>
      </c>
      <c r="P362" s="47" t="str">
        <f t="shared" si="11"/>
        <v>#REF!</v>
      </c>
      <c r="Q362" s="47" t="str">
        <f t="shared" si="30"/>
        <v>#REF!</v>
      </c>
      <c r="R362" s="47" t="str">
        <f t="shared" si="13"/>
        <v>#REF!</v>
      </c>
      <c r="S362" s="47" t="str">
        <f t="shared" si="14"/>
        <v>#REF!</v>
      </c>
      <c r="T362" s="47" t="str">
        <f t="shared" si="15"/>
        <v>#REF!</v>
      </c>
      <c r="U362" s="48"/>
      <c r="V362" s="21"/>
      <c r="W362" s="21"/>
      <c r="X362" s="21"/>
      <c r="Y362" s="21"/>
      <c r="Z362" s="21"/>
      <c r="AA362" s="21"/>
    </row>
    <row r="363" ht="15.75" customHeight="1">
      <c r="A363" s="20" t="s">
        <v>165</v>
      </c>
      <c r="B363" s="20" t="str">
        <f t="shared" si="4"/>
        <v>05</v>
      </c>
      <c r="C363" s="21" t="s">
        <v>16</v>
      </c>
      <c r="D363" s="20" t="s">
        <v>166</v>
      </c>
      <c r="E363" s="20" t="s">
        <v>30</v>
      </c>
      <c r="F363" s="20" t="s">
        <v>31</v>
      </c>
      <c r="G363" s="23">
        <v>5558338.16</v>
      </c>
      <c r="H363" s="24">
        <v>1275961.75</v>
      </c>
      <c r="I363" s="47">
        <v>0.015576176489750251</v>
      </c>
      <c r="J363" s="47" t="str">
        <f t="shared" si="5"/>
        <v>#REF!</v>
      </c>
      <c r="K363" s="47" t="str">
        <f t="shared" si="6"/>
        <v>#REF!</v>
      </c>
      <c r="L363" s="47" t="str">
        <f t="shared" si="7"/>
        <v>#REF!</v>
      </c>
      <c r="M363" s="47" t="str">
        <f t="shared" si="31"/>
        <v>#REF!</v>
      </c>
      <c r="N363" s="47" t="str">
        <f t="shared" si="9"/>
        <v>#REF!</v>
      </c>
      <c r="O363" s="47" t="str">
        <f t="shared" si="10"/>
        <v>#REF!</v>
      </c>
      <c r="P363" s="47" t="str">
        <f t="shared" si="11"/>
        <v>#REF!</v>
      </c>
      <c r="Q363" s="47" t="str">
        <f t="shared" si="30"/>
        <v>#REF!</v>
      </c>
      <c r="R363" s="47" t="str">
        <f t="shared" si="13"/>
        <v>#REF!</v>
      </c>
      <c r="S363" s="47" t="str">
        <f t="shared" si="14"/>
        <v>#REF!</v>
      </c>
      <c r="T363" s="47" t="str">
        <f t="shared" si="15"/>
        <v>#REF!</v>
      </c>
      <c r="U363" s="48"/>
      <c r="V363" s="21"/>
      <c r="W363" s="21"/>
      <c r="X363" s="21"/>
      <c r="Y363" s="21"/>
      <c r="Z363" s="21"/>
      <c r="AA363" s="21"/>
    </row>
    <row r="364" ht="15.75" customHeight="1">
      <c r="A364" s="20" t="s">
        <v>165</v>
      </c>
      <c r="B364" s="20" t="str">
        <f t="shared" si="4"/>
        <v>05</v>
      </c>
      <c r="C364" s="21" t="s">
        <v>16</v>
      </c>
      <c r="D364" s="20" t="s">
        <v>166</v>
      </c>
      <c r="E364" s="20" t="s">
        <v>32</v>
      </c>
      <c r="F364" s="20" t="s">
        <v>33</v>
      </c>
      <c r="G364" s="23">
        <v>579108.27</v>
      </c>
      <c r="H364" s="24">
        <v>132939.02</v>
      </c>
      <c r="I364" s="47">
        <v>0.0016228398417907595</v>
      </c>
      <c r="J364" s="47" t="str">
        <f t="shared" si="5"/>
        <v>#REF!</v>
      </c>
      <c r="K364" s="47" t="str">
        <f t="shared" si="6"/>
        <v>#REF!</v>
      </c>
      <c r="L364" s="47" t="str">
        <f t="shared" si="7"/>
        <v>#REF!</v>
      </c>
      <c r="M364" s="47" t="str">
        <f t="shared" si="31"/>
        <v>#REF!</v>
      </c>
      <c r="N364" s="47" t="str">
        <f t="shared" si="9"/>
        <v>#REF!</v>
      </c>
      <c r="O364" s="47" t="str">
        <f t="shared" si="10"/>
        <v>#REF!</v>
      </c>
      <c r="P364" s="47" t="str">
        <f t="shared" si="11"/>
        <v>#REF!</v>
      </c>
      <c r="Q364" s="47" t="str">
        <f t="shared" si="30"/>
        <v>#REF!</v>
      </c>
      <c r="R364" s="47" t="str">
        <f t="shared" si="13"/>
        <v>#REF!</v>
      </c>
      <c r="S364" s="47" t="str">
        <f t="shared" si="14"/>
        <v>#REF!</v>
      </c>
      <c r="T364" s="47" t="str">
        <f t="shared" si="15"/>
        <v>#REF!</v>
      </c>
      <c r="U364" s="48"/>
      <c r="V364" s="21"/>
      <c r="W364" s="21"/>
      <c r="X364" s="21"/>
      <c r="Y364" s="21"/>
      <c r="Z364" s="21"/>
      <c r="AA364" s="21"/>
    </row>
    <row r="365" ht="15.75" customHeight="1">
      <c r="A365" s="20" t="s">
        <v>165</v>
      </c>
      <c r="B365" s="20" t="str">
        <f t="shared" si="4"/>
        <v>05</v>
      </c>
      <c r="C365" s="21" t="s">
        <v>16</v>
      </c>
      <c r="D365" s="20" t="s">
        <v>166</v>
      </c>
      <c r="E365" s="20" t="s">
        <v>34</v>
      </c>
      <c r="F365" s="20" t="s">
        <v>35</v>
      </c>
      <c r="G365" s="23">
        <v>4272.71</v>
      </c>
      <c r="H365" s="24">
        <v>980.84</v>
      </c>
      <c r="I365" s="47">
        <v>1.197345018128958E-5</v>
      </c>
      <c r="J365" s="47" t="str">
        <f t="shared" si="5"/>
        <v>#REF!</v>
      </c>
      <c r="K365" s="47" t="str">
        <f t="shared" si="6"/>
        <v>#REF!</v>
      </c>
      <c r="L365" s="47" t="str">
        <f t="shared" si="7"/>
        <v>#REF!</v>
      </c>
      <c r="M365" s="47" t="str">
        <f t="shared" si="31"/>
        <v>#REF!</v>
      </c>
      <c r="N365" s="47">
        <f t="shared" si="9"/>
        <v>4272.71</v>
      </c>
      <c r="O365" s="47" t="str">
        <f t="shared" si="10"/>
        <v>#REF!</v>
      </c>
      <c r="P365" s="47" t="str">
        <f t="shared" si="11"/>
        <v>#REF!</v>
      </c>
      <c r="Q365" s="49">
        <v>0.0</v>
      </c>
      <c r="R365" s="47">
        <f t="shared" si="13"/>
        <v>0</v>
      </c>
      <c r="S365" s="47">
        <f t="shared" si="14"/>
        <v>4272.71</v>
      </c>
      <c r="T365" s="47">
        <f t="shared" si="15"/>
        <v>0</v>
      </c>
      <c r="U365" s="48"/>
      <c r="V365" s="21"/>
      <c r="W365" s="21"/>
      <c r="X365" s="21"/>
      <c r="Y365" s="21"/>
      <c r="Z365" s="21"/>
      <c r="AA365" s="21"/>
    </row>
    <row r="366" ht="15.75" customHeight="1">
      <c r="A366" s="20" t="s">
        <v>165</v>
      </c>
      <c r="B366" s="20" t="str">
        <f t="shared" si="4"/>
        <v>05</v>
      </c>
      <c r="C366" s="21" t="s">
        <v>16</v>
      </c>
      <c r="D366" s="20" t="s">
        <v>166</v>
      </c>
      <c r="E366" s="20" t="s">
        <v>36</v>
      </c>
      <c r="F366" s="20" t="s">
        <v>37</v>
      </c>
      <c r="G366" s="23">
        <v>363704.59</v>
      </c>
      <c r="H366" s="24">
        <v>83491.35</v>
      </c>
      <c r="I366" s="47">
        <v>0.0010192123474495936</v>
      </c>
      <c r="J366" s="47" t="str">
        <f t="shared" si="5"/>
        <v>#REF!</v>
      </c>
      <c r="K366" s="47" t="str">
        <f t="shared" si="6"/>
        <v>#REF!</v>
      </c>
      <c r="L366" s="47" t="str">
        <f t="shared" si="7"/>
        <v>#REF!</v>
      </c>
      <c r="M366" s="47" t="str">
        <f t="shared" si="31"/>
        <v>#REF!</v>
      </c>
      <c r="N366" s="47">
        <f t="shared" si="9"/>
        <v>56775.59</v>
      </c>
      <c r="O366" s="47" t="str">
        <f t="shared" si="10"/>
        <v>#REF!</v>
      </c>
      <c r="P366" s="47" t="str">
        <f t="shared" si="11"/>
        <v>#REF!</v>
      </c>
      <c r="Q366" s="47">
        <v>306929.3453270475</v>
      </c>
      <c r="R366" s="47">
        <f t="shared" si="13"/>
        <v>306929</v>
      </c>
      <c r="S366" s="47">
        <f t="shared" si="14"/>
        <v>363704.59</v>
      </c>
      <c r="T366" s="47">
        <f t="shared" si="15"/>
        <v>306929</v>
      </c>
      <c r="U366" s="48"/>
      <c r="V366" s="21"/>
      <c r="W366" s="21"/>
      <c r="X366" s="21"/>
      <c r="Y366" s="21"/>
      <c r="Z366" s="21"/>
      <c r="AA366" s="21"/>
    </row>
    <row r="367" ht="15.75" customHeight="1">
      <c r="A367" s="20" t="s">
        <v>165</v>
      </c>
      <c r="B367" s="20" t="str">
        <f t="shared" si="4"/>
        <v>05</v>
      </c>
      <c r="C367" s="21" t="s">
        <v>16</v>
      </c>
      <c r="D367" s="20" t="s">
        <v>166</v>
      </c>
      <c r="E367" s="20" t="s">
        <v>38</v>
      </c>
      <c r="F367" s="20" t="s">
        <v>39</v>
      </c>
      <c r="G367" s="23">
        <v>801374.69</v>
      </c>
      <c r="H367" s="24">
        <v>183962.08</v>
      </c>
      <c r="I367" s="47">
        <v>0.002245698848567158</v>
      </c>
      <c r="J367" s="47" t="str">
        <f t="shared" si="5"/>
        <v>#REF!</v>
      </c>
      <c r="K367" s="47" t="str">
        <f t="shared" si="6"/>
        <v>#REF!</v>
      </c>
      <c r="L367" s="47" t="str">
        <f t="shared" si="7"/>
        <v>#REF!</v>
      </c>
      <c r="M367" s="47" t="str">
        <f t="shared" si="31"/>
        <v>#REF!</v>
      </c>
      <c r="N367" s="47" t="str">
        <f t="shared" si="9"/>
        <v>#REF!</v>
      </c>
      <c r="O367" s="47" t="str">
        <f t="shared" si="10"/>
        <v>#REF!</v>
      </c>
      <c r="P367" s="47" t="str">
        <f t="shared" si="11"/>
        <v>#REF!</v>
      </c>
      <c r="Q367" s="47" t="str">
        <f t="shared" ref="Q367:Q758" si="32">+G367-M367</f>
        <v>#REF!</v>
      </c>
      <c r="R367" s="47" t="str">
        <f t="shared" si="13"/>
        <v>#REF!</v>
      </c>
      <c r="S367" s="47" t="str">
        <f t="shared" si="14"/>
        <v>#REF!</v>
      </c>
      <c r="T367" s="47" t="str">
        <f t="shared" si="15"/>
        <v>#REF!</v>
      </c>
      <c r="U367" s="48"/>
      <c r="V367" s="21"/>
      <c r="W367" s="21"/>
      <c r="X367" s="21"/>
      <c r="Y367" s="21"/>
      <c r="Z367" s="21"/>
      <c r="AA367" s="21"/>
    </row>
    <row r="368" ht="15.75" customHeight="1">
      <c r="A368" s="20" t="s">
        <v>165</v>
      </c>
      <c r="B368" s="20" t="str">
        <f t="shared" si="4"/>
        <v>05</v>
      </c>
      <c r="C368" s="21" t="s">
        <v>16</v>
      </c>
      <c r="D368" s="20" t="s">
        <v>166</v>
      </c>
      <c r="E368" s="20" t="s">
        <v>40</v>
      </c>
      <c r="F368" s="20" t="s">
        <v>41</v>
      </c>
      <c r="G368" s="23">
        <v>2093132.16</v>
      </c>
      <c r="H368" s="24">
        <v>480495.52</v>
      </c>
      <c r="I368" s="47">
        <v>0.005865601372575029</v>
      </c>
      <c r="J368" s="47" t="str">
        <f t="shared" si="5"/>
        <v>#REF!</v>
      </c>
      <c r="K368" s="47" t="str">
        <f t="shared" si="6"/>
        <v>#REF!</v>
      </c>
      <c r="L368" s="47" t="str">
        <f t="shared" si="7"/>
        <v>#REF!</v>
      </c>
      <c r="M368" s="47" t="str">
        <f t="shared" si="31"/>
        <v>#REF!</v>
      </c>
      <c r="N368" s="47" t="str">
        <f t="shared" si="9"/>
        <v>#REF!</v>
      </c>
      <c r="O368" s="47" t="str">
        <f t="shared" si="10"/>
        <v>#REF!</v>
      </c>
      <c r="P368" s="47" t="str">
        <f t="shared" si="11"/>
        <v>#REF!</v>
      </c>
      <c r="Q368" s="47" t="str">
        <f t="shared" si="32"/>
        <v>#REF!</v>
      </c>
      <c r="R368" s="47" t="str">
        <f t="shared" si="13"/>
        <v>#REF!</v>
      </c>
      <c r="S368" s="47" t="str">
        <f t="shared" si="14"/>
        <v>#REF!</v>
      </c>
      <c r="T368" s="47" t="str">
        <f t="shared" si="15"/>
        <v>#REF!</v>
      </c>
      <c r="U368" s="48"/>
      <c r="V368" s="21"/>
      <c r="W368" s="21"/>
      <c r="X368" s="21"/>
      <c r="Y368" s="21"/>
      <c r="Z368" s="21"/>
      <c r="AA368" s="21"/>
    </row>
    <row r="369" ht="15.75" customHeight="1">
      <c r="A369" s="20" t="s">
        <v>165</v>
      </c>
      <c r="B369" s="20" t="str">
        <f t="shared" si="4"/>
        <v>05</v>
      </c>
      <c r="C369" s="21" t="s">
        <v>16</v>
      </c>
      <c r="D369" s="20" t="s">
        <v>166</v>
      </c>
      <c r="E369" s="20" t="s">
        <v>54</v>
      </c>
      <c r="F369" s="20" t="s">
        <v>55</v>
      </c>
      <c r="G369" s="23">
        <v>0.0</v>
      </c>
      <c r="H369" s="24">
        <v>0.0</v>
      </c>
      <c r="I369" s="47">
        <v>0.0</v>
      </c>
      <c r="J369" s="47" t="str">
        <f t="shared" si="5"/>
        <v>#REF!</v>
      </c>
      <c r="K369" s="47" t="str">
        <f t="shared" si="6"/>
        <v>#REF!</v>
      </c>
      <c r="L369" s="47" t="str">
        <f t="shared" si="7"/>
        <v>#REF!</v>
      </c>
      <c r="M369" s="47" t="str">
        <f t="shared" si="31"/>
        <v>#REF!</v>
      </c>
      <c r="N369" s="47" t="str">
        <f t="shared" si="9"/>
        <v>#REF!</v>
      </c>
      <c r="O369" s="47" t="str">
        <f t="shared" si="10"/>
        <v>#REF!</v>
      </c>
      <c r="P369" s="47" t="str">
        <f t="shared" si="11"/>
        <v>#REF!</v>
      </c>
      <c r="Q369" s="47" t="str">
        <f t="shared" si="32"/>
        <v>#REF!</v>
      </c>
      <c r="R369" s="47" t="str">
        <f t="shared" si="13"/>
        <v>#REF!</v>
      </c>
      <c r="S369" s="47" t="str">
        <f t="shared" si="14"/>
        <v>#REF!</v>
      </c>
      <c r="T369" s="47" t="str">
        <f t="shared" si="15"/>
        <v>#REF!</v>
      </c>
      <c r="U369" s="48"/>
      <c r="V369" s="21"/>
      <c r="W369" s="21"/>
      <c r="X369" s="21"/>
      <c r="Y369" s="21"/>
      <c r="Z369" s="21"/>
      <c r="AA369" s="21"/>
    </row>
    <row r="370" ht="15.75" customHeight="1">
      <c r="A370" s="20" t="s">
        <v>167</v>
      </c>
      <c r="B370" s="20" t="str">
        <f t="shared" si="4"/>
        <v>05</v>
      </c>
      <c r="C370" s="21" t="s">
        <v>16</v>
      </c>
      <c r="D370" s="20" t="s">
        <v>168</v>
      </c>
      <c r="E370" s="20" t="s">
        <v>18</v>
      </c>
      <c r="F370" s="20" t="s">
        <v>19</v>
      </c>
      <c r="G370" s="23">
        <v>1.856506232E7</v>
      </c>
      <c r="H370" s="24">
        <v>5618233.89</v>
      </c>
      <c r="I370" s="21"/>
      <c r="J370" s="47" t="str">
        <f t="shared" si="5"/>
        <v>#REF!</v>
      </c>
      <c r="K370" s="47" t="str">
        <f t="shared" si="6"/>
        <v>#REF!</v>
      </c>
      <c r="L370" s="47" t="str">
        <f t="shared" si="7"/>
        <v>#REF!</v>
      </c>
      <c r="M370" s="21"/>
      <c r="N370" s="47">
        <f t="shared" si="9"/>
        <v>0</v>
      </c>
      <c r="O370" s="47" t="str">
        <f t="shared" si="10"/>
        <v>#REF!</v>
      </c>
      <c r="P370" s="47" t="str">
        <f t="shared" si="11"/>
        <v>#REF!</v>
      </c>
      <c r="Q370" s="47">
        <f t="shared" si="32"/>
        <v>18565062.32</v>
      </c>
      <c r="R370" s="47">
        <f t="shared" si="13"/>
        <v>18565062</v>
      </c>
      <c r="S370" s="47">
        <f t="shared" si="14"/>
        <v>18565062</v>
      </c>
      <c r="T370" s="47">
        <f t="shared" si="15"/>
        <v>18565062</v>
      </c>
      <c r="U370" s="48"/>
      <c r="V370" s="21"/>
      <c r="W370" s="21"/>
      <c r="X370" s="21"/>
      <c r="Y370" s="21"/>
      <c r="Z370" s="21"/>
      <c r="AA370" s="21"/>
    </row>
    <row r="371" ht="15.75" customHeight="1">
      <c r="A371" s="20" t="s">
        <v>167</v>
      </c>
      <c r="B371" s="20" t="str">
        <f t="shared" si="4"/>
        <v>05</v>
      </c>
      <c r="C371" s="21" t="s">
        <v>16</v>
      </c>
      <c r="D371" s="20" t="s">
        <v>168</v>
      </c>
      <c r="E371" s="20" t="s">
        <v>44</v>
      </c>
      <c r="F371" s="20" t="s">
        <v>45</v>
      </c>
      <c r="G371" s="23">
        <v>165554.75</v>
      </c>
      <c r="H371" s="24">
        <v>50100.85</v>
      </c>
      <c r="I371" s="21"/>
      <c r="J371" s="47" t="str">
        <f t="shared" si="5"/>
        <v>#REF!</v>
      </c>
      <c r="K371" s="47" t="str">
        <f t="shared" si="6"/>
        <v>#REF!</v>
      </c>
      <c r="L371" s="47" t="str">
        <f t="shared" si="7"/>
        <v>#REF!</v>
      </c>
      <c r="M371" s="21"/>
      <c r="N371" s="47">
        <f t="shared" si="9"/>
        <v>0</v>
      </c>
      <c r="O371" s="47" t="str">
        <f t="shared" si="10"/>
        <v>#REF!</v>
      </c>
      <c r="P371" s="47" t="str">
        <f t="shared" si="11"/>
        <v>#REF!</v>
      </c>
      <c r="Q371" s="47">
        <f t="shared" si="32"/>
        <v>165554.75</v>
      </c>
      <c r="R371" s="47">
        <f t="shared" si="13"/>
        <v>165555</v>
      </c>
      <c r="S371" s="47">
        <f t="shared" si="14"/>
        <v>165555</v>
      </c>
      <c r="T371" s="47">
        <f t="shared" si="15"/>
        <v>165555</v>
      </c>
      <c r="U371" s="48"/>
      <c r="V371" s="21"/>
      <c r="W371" s="21"/>
      <c r="X371" s="21"/>
      <c r="Y371" s="21"/>
      <c r="Z371" s="21"/>
      <c r="AA371" s="21"/>
    </row>
    <row r="372" ht="15.75" customHeight="1">
      <c r="A372" s="20" t="s">
        <v>167</v>
      </c>
      <c r="B372" s="20" t="str">
        <f t="shared" si="4"/>
        <v>05</v>
      </c>
      <c r="C372" s="21" t="s">
        <v>16</v>
      </c>
      <c r="D372" s="20" t="s">
        <v>168</v>
      </c>
      <c r="E372" s="20" t="s">
        <v>30</v>
      </c>
      <c r="F372" s="20" t="s">
        <v>31</v>
      </c>
      <c r="G372" s="23">
        <v>232822.65</v>
      </c>
      <c r="H372" s="24">
        <v>70457.73</v>
      </c>
      <c r="I372" s="21"/>
      <c r="J372" s="47" t="str">
        <f t="shared" si="5"/>
        <v>#REF!</v>
      </c>
      <c r="K372" s="47" t="str">
        <f t="shared" si="6"/>
        <v>#REF!</v>
      </c>
      <c r="L372" s="47" t="str">
        <f t="shared" si="7"/>
        <v>#REF!</v>
      </c>
      <c r="M372" s="21"/>
      <c r="N372" s="47">
        <f t="shared" si="9"/>
        <v>0</v>
      </c>
      <c r="O372" s="47" t="str">
        <f t="shared" si="10"/>
        <v>#REF!</v>
      </c>
      <c r="P372" s="47" t="str">
        <f t="shared" si="11"/>
        <v>#REF!</v>
      </c>
      <c r="Q372" s="47">
        <f t="shared" si="32"/>
        <v>232822.65</v>
      </c>
      <c r="R372" s="47">
        <f t="shared" si="13"/>
        <v>232823</v>
      </c>
      <c r="S372" s="47">
        <f t="shared" si="14"/>
        <v>232823</v>
      </c>
      <c r="T372" s="47">
        <f t="shared" si="15"/>
        <v>232823</v>
      </c>
      <c r="U372" s="48"/>
      <c r="V372" s="21"/>
      <c r="W372" s="21"/>
      <c r="X372" s="21"/>
      <c r="Y372" s="21"/>
      <c r="Z372" s="21"/>
      <c r="AA372" s="21"/>
    </row>
    <row r="373" ht="15.75" customHeight="1">
      <c r="A373" s="20" t="s">
        <v>167</v>
      </c>
      <c r="B373" s="20" t="str">
        <f t="shared" si="4"/>
        <v>05</v>
      </c>
      <c r="C373" s="21" t="s">
        <v>16</v>
      </c>
      <c r="D373" s="20" t="s">
        <v>168</v>
      </c>
      <c r="E373" s="20" t="s">
        <v>40</v>
      </c>
      <c r="F373" s="20" t="s">
        <v>41</v>
      </c>
      <c r="G373" s="23">
        <v>80656.28</v>
      </c>
      <c r="H373" s="24">
        <v>24408.53</v>
      </c>
      <c r="I373" s="21"/>
      <c r="J373" s="47" t="str">
        <f t="shared" si="5"/>
        <v>#REF!</v>
      </c>
      <c r="K373" s="47" t="str">
        <f t="shared" si="6"/>
        <v>#REF!</v>
      </c>
      <c r="L373" s="47" t="str">
        <f t="shared" si="7"/>
        <v>#REF!</v>
      </c>
      <c r="M373" s="21"/>
      <c r="N373" s="47">
        <f t="shared" si="9"/>
        <v>0</v>
      </c>
      <c r="O373" s="47" t="str">
        <f t="shared" si="10"/>
        <v>#REF!</v>
      </c>
      <c r="P373" s="47" t="str">
        <f t="shared" si="11"/>
        <v>#REF!</v>
      </c>
      <c r="Q373" s="47">
        <f t="shared" si="32"/>
        <v>80656.28</v>
      </c>
      <c r="R373" s="47">
        <f t="shared" si="13"/>
        <v>80656</v>
      </c>
      <c r="S373" s="47">
        <f t="shared" si="14"/>
        <v>80656</v>
      </c>
      <c r="T373" s="47">
        <f t="shared" si="15"/>
        <v>80656</v>
      </c>
      <c r="U373" s="48"/>
      <c r="V373" s="21"/>
      <c r="W373" s="21"/>
      <c r="X373" s="21"/>
      <c r="Y373" s="21"/>
      <c r="Z373" s="21"/>
      <c r="AA373" s="21"/>
    </row>
    <row r="374" ht="15.75" customHeight="1">
      <c r="A374" s="20" t="s">
        <v>169</v>
      </c>
      <c r="B374" s="20" t="str">
        <f t="shared" si="4"/>
        <v>05</v>
      </c>
      <c r="C374" s="21" t="s">
        <v>16</v>
      </c>
      <c r="D374" s="20" t="s">
        <v>170</v>
      </c>
      <c r="E374" s="20" t="s">
        <v>18</v>
      </c>
      <c r="F374" s="20" t="s">
        <v>19</v>
      </c>
      <c r="G374" s="23">
        <v>2.949985757E7</v>
      </c>
      <c r="H374" s="24">
        <v>8689019.88</v>
      </c>
      <c r="I374" s="21"/>
      <c r="J374" s="47" t="str">
        <f t="shared" si="5"/>
        <v>#REF!</v>
      </c>
      <c r="K374" s="47" t="str">
        <f t="shared" si="6"/>
        <v>#REF!</v>
      </c>
      <c r="L374" s="47" t="str">
        <f t="shared" si="7"/>
        <v>#REF!</v>
      </c>
      <c r="M374" s="21"/>
      <c r="N374" s="47">
        <f t="shared" si="9"/>
        <v>0</v>
      </c>
      <c r="O374" s="47" t="str">
        <f t="shared" si="10"/>
        <v>#REF!</v>
      </c>
      <c r="P374" s="47" t="str">
        <f t="shared" si="11"/>
        <v>#REF!</v>
      </c>
      <c r="Q374" s="47">
        <f t="shared" si="32"/>
        <v>29499857.57</v>
      </c>
      <c r="R374" s="47">
        <f t="shared" si="13"/>
        <v>29499858</v>
      </c>
      <c r="S374" s="47">
        <f t="shared" si="14"/>
        <v>29499858</v>
      </c>
      <c r="T374" s="47">
        <f t="shared" si="15"/>
        <v>29499858</v>
      </c>
      <c r="U374" s="48"/>
      <c r="V374" s="21"/>
      <c r="W374" s="21"/>
      <c r="X374" s="21"/>
      <c r="Y374" s="21"/>
      <c r="Z374" s="21"/>
      <c r="AA374" s="21"/>
    </row>
    <row r="375" ht="15.75" customHeight="1">
      <c r="A375" s="20" t="s">
        <v>169</v>
      </c>
      <c r="B375" s="20" t="str">
        <f t="shared" si="4"/>
        <v>05</v>
      </c>
      <c r="C375" s="21" t="s">
        <v>16</v>
      </c>
      <c r="D375" s="20" t="s">
        <v>170</v>
      </c>
      <c r="E375" s="20" t="s">
        <v>44</v>
      </c>
      <c r="F375" s="20" t="s">
        <v>45</v>
      </c>
      <c r="G375" s="23">
        <v>1347726.56</v>
      </c>
      <c r="H375" s="24">
        <v>396965.4</v>
      </c>
      <c r="I375" s="21"/>
      <c r="J375" s="47" t="str">
        <f t="shared" si="5"/>
        <v>#REF!</v>
      </c>
      <c r="K375" s="47" t="str">
        <f t="shared" si="6"/>
        <v>#REF!</v>
      </c>
      <c r="L375" s="47" t="str">
        <f t="shared" si="7"/>
        <v>#REF!</v>
      </c>
      <c r="M375" s="21"/>
      <c r="N375" s="47">
        <f t="shared" si="9"/>
        <v>0</v>
      </c>
      <c r="O375" s="47" t="str">
        <f t="shared" si="10"/>
        <v>#REF!</v>
      </c>
      <c r="P375" s="47" t="str">
        <f t="shared" si="11"/>
        <v>#REF!</v>
      </c>
      <c r="Q375" s="47">
        <f t="shared" si="32"/>
        <v>1347726.56</v>
      </c>
      <c r="R375" s="47">
        <f t="shared" si="13"/>
        <v>1347727</v>
      </c>
      <c r="S375" s="47">
        <f t="shared" si="14"/>
        <v>1347727</v>
      </c>
      <c r="T375" s="47">
        <f t="shared" si="15"/>
        <v>1347727</v>
      </c>
      <c r="U375" s="48"/>
      <c r="V375" s="21"/>
      <c r="W375" s="21"/>
      <c r="X375" s="21"/>
      <c r="Y375" s="21"/>
      <c r="Z375" s="21"/>
      <c r="AA375" s="21"/>
    </row>
    <row r="376" ht="15.75" customHeight="1">
      <c r="A376" s="20" t="s">
        <v>169</v>
      </c>
      <c r="B376" s="20" t="str">
        <f t="shared" si="4"/>
        <v>05</v>
      </c>
      <c r="C376" s="21" t="s">
        <v>16</v>
      </c>
      <c r="D376" s="20" t="s">
        <v>170</v>
      </c>
      <c r="E376" s="20" t="s">
        <v>71</v>
      </c>
      <c r="F376" s="20" t="s">
        <v>72</v>
      </c>
      <c r="G376" s="23">
        <v>5025016.01</v>
      </c>
      <c r="H376" s="24">
        <v>1480090.67</v>
      </c>
      <c r="I376" s="21"/>
      <c r="J376" s="47" t="str">
        <f t="shared" si="5"/>
        <v>#REF!</v>
      </c>
      <c r="K376" s="47" t="str">
        <f t="shared" si="6"/>
        <v>#REF!</v>
      </c>
      <c r="L376" s="47" t="str">
        <f t="shared" si="7"/>
        <v>#REF!</v>
      </c>
      <c r="M376" s="21"/>
      <c r="N376" s="47">
        <f t="shared" si="9"/>
        <v>0</v>
      </c>
      <c r="O376" s="47" t="str">
        <f t="shared" si="10"/>
        <v>#REF!</v>
      </c>
      <c r="P376" s="47" t="str">
        <f t="shared" si="11"/>
        <v>#REF!</v>
      </c>
      <c r="Q376" s="47">
        <f t="shared" si="32"/>
        <v>5025016.01</v>
      </c>
      <c r="R376" s="47">
        <f t="shared" si="13"/>
        <v>5025016</v>
      </c>
      <c r="S376" s="47">
        <f t="shared" si="14"/>
        <v>5025016</v>
      </c>
      <c r="T376" s="47">
        <f t="shared" si="15"/>
        <v>5025016</v>
      </c>
      <c r="U376" s="48"/>
      <c r="V376" s="21"/>
      <c r="W376" s="21"/>
      <c r="X376" s="21"/>
      <c r="Y376" s="21"/>
      <c r="Z376" s="21"/>
      <c r="AA376" s="21"/>
    </row>
    <row r="377" ht="15.75" customHeight="1">
      <c r="A377" s="20" t="s">
        <v>169</v>
      </c>
      <c r="B377" s="20" t="str">
        <f t="shared" si="4"/>
        <v>05</v>
      </c>
      <c r="C377" s="21" t="s">
        <v>16</v>
      </c>
      <c r="D377" s="20" t="s">
        <v>170</v>
      </c>
      <c r="E377" s="20" t="s">
        <v>20</v>
      </c>
      <c r="F377" s="20" t="s">
        <v>21</v>
      </c>
      <c r="G377" s="23">
        <v>2108.25</v>
      </c>
      <c r="H377" s="24">
        <v>620.97</v>
      </c>
      <c r="I377" s="21"/>
      <c r="J377" s="47" t="str">
        <f t="shared" si="5"/>
        <v>#REF!</v>
      </c>
      <c r="K377" s="47" t="str">
        <f t="shared" si="6"/>
        <v>#REF!</v>
      </c>
      <c r="L377" s="47" t="str">
        <f t="shared" si="7"/>
        <v>#REF!</v>
      </c>
      <c r="M377" s="21"/>
      <c r="N377" s="47">
        <f t="shared" si="9"/>
        <v>0</v>
      </c>
      <c r="O377" s="47" t="str">
        <f t="shared" si="10"/>
        <v>#REF!</v>
      </c>
      <c r="P377" s="47" t="str">
        <f t="shared" si="11"/>
        <v>#REF!</v>
      </c>
      <c r="Q377" s="47">
        <f t="shared" si="32"/>
        <v>2108.25</v>
      </c>
      <c r="R377" s="47">
        <f t="shared" si="13"/>
        <v>2108</v>
      </c>
      <c r="S377" s="47">
        <f t="shared" si="14"/>
        <v>2108</v>
      </c>
      <c r="T377" s="47">
        <f t="shared" si="15"/>
        <v>2108</v>
      </c>
      <c r="U377" s="48"/>
      <c r="V377" s="21"/>
      <c r="W377" s="21"/>
      <c r="X377" s="21"/>
      <c r="Y377" s="21"/>
      <c r="Z377" s="21"/>
      <c r="AA377" s="21"/>
    </row>
    <row r="378" ht="15.75" customHeight="1">
      <c r="A378" s="20" t="s">
        <v>169</v>
      </c>
      <c r="B378" s="20" t="str">
        <f t="shared" si="4"/>
        <v>05</v>
      </c>
      <c r="C378" s="21" t="s">
        <v>16</v>
      </c>
      <c r="D378" s="20" t="s">
        <v>170</v>
      </c>
      <c r="E378" s="20" t="s">
        <v>30</v>
      </c>
      <c r="F378" s="20" t="s">
        <v>31</v>
      </c>
      <c r="G378" s="23">
        <v>264191.33</v>
      </c>
      <c r="H378" s="24">
        <v>77816.09</v>
      </c>
      <c r="I378" s="21"/>
      <c r="J378" s="47" t="str">
        <f t="shared" si="5"/>
        <v>#REF!</v>
      </c>
      <c r="K378" s="47" t="str">
        <f t="shared" si="6"/>
        <v>#REF!</v>
      </c>
      <c r="L378" s="47" t="str">
        <f t="shared" si="7"/>
        <v>#REF!</v>
      </c>
      <c r="M378" s="21"/>
      <c r="N378" s="47">
        <f t="shared" si="9"/>
        <v>0</v>
      </c>
      <c r="O378" s="47" t="str">
        <f t="shared" si="10"/>
        <v>#REF!</v>
      </c>
      <c r="P378" s="47" t="str">
        <f t="shared" si="11"/>
        <v>#REF!</v>
      </c>
      <c r="Q378" s="47">
        <f t="shared" si="32"/>
        <v>264191.33</v>
      </c>
      <c r="R378" s="47">
        <f t="shared" si="13"/>
        <v>264191</v>
      </c>
      <c r="S378" s="47">
        <f t="shared" si="14"/>
        <v>264191</v>
      </c>
      <c r="T378" s="47">
        <f t="shared" si="15"/>
        <v>264191</v>
      </c>
      <c r="U378" s="48"/>
      <c r="V378" s="21"/>
      <c r="W378" s="21"/>
      <c r="X378" s="21"/>
      <c r="Y378" s="21"/>
      <c r="Z378" s="21"/>
      <c r="AA378" s="21"/>
    </row>
    <row r="379" ht="15.75" customHeight="1">
      <c r="A379" s="20" t="s">
        <v>169</v>
      </c>
      <c r="B379" s="20" t="str">
        <f t="shared" si="4"/>
        <v>05</v>
      </c>
      <c r="C379" s="21" t="s">
        <v>16</v>
      </c>
      <c r="D379" s="20" t="s">
        <v>170</v>
      </c>
      <c r="E379" s="20" t="s">
        <v>32</v>
      </c>
      <c r="F379" s="20" t="s">
        <v>33</v>
      </c>
      <c r="G379" s="23">
        <v>60646.18</v>
      </c>
      <c r="H379" s="24">
        <v>17863.0</v>
      </c>
      <c r="I379" s="21"/>
      <c r="J379" s="47" t="str">
        <f t="shared" si="5"/>
        <v>#REF!</v>
      </c>
      <c r="K379" s="47" t="str">
        <f t="shared" si="6"/>
        <v>#REF!</v>
      </c>
      <c r="L379" s="47" t="str">
        <f t="shared" si="7"/>
        <v>#REF!</v>
      </c>
      <c r="M379" s="21"/>
      <c r="N379" s="47">
        <f t="shared" si="9"/>
        <v>0</v>
      </c>
      <c r="O379" s="47" t="str">
        <f t="shared" si="10"/>
        <v>#REF!</v>
      </c>
      <c r="P379" s="47" t="str">
        <f t="shared" si="11"/>
        <v>#REF!</v>
      </c>
      <c r="Q379" s="47">
        <f t="shared" si="32"/>
        <v>60646.18</v>
      </c>
      <c r="R379" s="47">
        <f t="shared" si="13"/>
        <v>60646</v>
      </c>
      <c r="S379" s="47">
        <f t="shared" si="14"/>
        <v>60646</v>
      </c>
      <c r="T379" s="47">
        <f t="shared" si="15"/>
        <v>60646</v>
      </c>
      <c r="U379" s="48"/>
      <c r="V379" s="21"/>
      <c r="W379" s="21"/>
      <c r="X379" s="21"/>
      <c r="Y379" s="21"/>
      <c r="Z379" s="21"/>
      <c r="AA379" s="21"/>
    </row>
    <row r="380" ht="15.75" customHeight="1">
      <c r="A380" s="20" t="s">
        <v>169</v>
      </c>
      <c r="B380" s="20" t="str">
        <f t="shared" si="4"/>
        <v>05</v>
      </c>
      <c r="C380" s="21" t="s">
        <v>16</v>
      </c>
      <c r="D380" s="20" t="s">
        <v>170</v>
      </c>
      <c r="E380" s="20" t="s">
        <v>40</v>
      </c>
      <c r="F380" s="20" t="s">
        <v>41</v>
      </c>
      <c r="G380" s="23">
        <v>160339.1</v>
      </c>
      <c r="H380" s="24">
        <v>47226.99</v>
      </c>
      <c r="I380" s="21"/>
      <c r="J380" s="47" t="str">
        <f t="shared" si="5"/>
        <v>#REF!</v>
      </c>
      <c r="K380" s="47" t="str">
        <f t="shared" si="6"/>
        <v>#REF!</v>
      </c>
      <c r="L380" s="47" t="str">
        <f t="shared" si="7"/>
        <v>#REF!</v>
      </c>
      <c r="M380" s="21"/>
      <c r="N380" s="47">
        <f t="shared" si="9"/>
        <v>0</v>
      </c>
      <c r="O380" s="47" t="str">
        <f t="shared" si="10"/>
        <v>#REF!</v>
      </c>
      <c r="P380" s="47" t="str">
        <f t="shared" si="11"/>
        <v>#REF!</v>
      </c>
      <c r="Q380" s="47">
        <f t="shared" si="32"/>
        <v>160339.1</v>
      </c>
      <c r="R380" s="47">
        <f t="shared" si="13"/>
        <v>160339</v>
      </c>
      <c r="S380" s="47">
        <f t="shared" si="14"/>
        <v>160339</v>
      </c>
      <c r="T380" s="47">
        <f t="shared" si="15"/>
        <v>160339</v>
      </c>
      <c r="U380" s="48"/>
      <c r="V380" s="21"/>
      <c r="W380" s="21"/>
      <c r="X380" s="21"/>
      <c r="Y380" s="21"/>
      <c r="Z380" s="21"/>
      <c r="AA380" s="21"/>
    </row>
    <row r="381" ht="15.75" customHeight="1">
      <c r="A381" s="20" t="s">
        <v>171</v>
      </c>
      <c r="B381" s="20" t="str">
        <f t="shared" si="4"/>
        <v>05</v>
      </c>
      <c r="C381" s="21" t="s">
        <v>16</v>
      </c>
      <c r="D381" s="20" t="s">
        <v>172</v>
      </c>
      <c r="E381" s="20" t="s">
        <v>20</v>
      </c>
      <c r="F381" s="20" t="s">
        <v>21</v>
      </c>
      <c r="G381" s="23">
        <v>13969.42</v>
      </c>
      <c r="H381" s="24">
        <v>1768.16</v>
      </c>
      <c r="I381" s="21"/>
      <c r="J381" s="47" t="str">
        <f t="shared" si="5"/>
        <v>#REF!</v>
      </c>
      <c r="K381" s="47" t="str">
        <f t="shared" si="6"/>
        <v>#REF!</v>
      </c>
      <c r="L381" s="47" t="str">
        <f t="shared" si="7"/>
        <v>#REF!</v>
      </c>
      <c r="M381" s="21"/>
      <c r="N381" s="47">
        <f t="shared" si="9"/>
        <v>0</v>
      </c>
      <c r="O381" s="47" t="str">
        <f t="shared" si="10"/>
        <v>#REF!</v>
      </c>
      <c r="P381" s="47" t="str">
        <f t="shared" si="11"/>
        <v>#REF!</v>
      </c>
      <c r="Q381" s="47">
        <f t="shared" si="32"/>
        <v>13969.42</v>
      </c>
      <c r="R381" s="47">
        <f t="shared" si="13"/>
        <v>13969</v>
      </c>
      <c r="S381" s="47">
        <f t="shared" si="14"/>
        <v>13969</v>
      </c>
      <c r="T381" s="47">
        <f t="shared" si="15"/>
        <v>13969</v>
      </c>
      <c r="U381" s="48"/>
      <c r="V381" s="21"/>
      <c r="W381" s="21"/>
      <c r="X381" s="21"/>
      <c r="Y381" s="21"/>
      <c r="Z381" s="21"/>
      <c r="AA381" s="21"/>
    </row>
    <row r="382" ht="15.75" customHeight="1">
      <c r="A382" s="20" t="s">
        <v>171</v>
      </c>
      <c r="B382" s="20" t="str">
        <f t="shared" si="4"/>
        <v>05</v>
      </c>
      <c r="C382" s="21" t="s">
        <v>16</v>
      </c>
      <c r="D382" s="20" t="s">
        <v>172</v>
      </c>
      <c r="E382" s="20" t="s">
        <v>30</v>
      </c>
      <c r="F382" s="20" t="s">
        <v>31</v>
      </c>
      <c r="G382" s="23">
        <v>158441.38</v>
      </c>
      <c r="H382" s="24">
        <v>20054.45</v>
      </c>
      <c r="I382" s="21"/>
      <c r="J382" s="47" t="str">
        <f t="shared" si="5"/>
        <v>#REF!</v>
      </c>
      <c r="K382" s="47" t="str">
        <f t="shared" si="6"/>
        <v>#REF!</v>
      </c>
      <c r="L382" s="47" t="str">
        <f t="shared" si="7"/>
        <v>#REF!</v>
      </c>
      <c r="M382" s="21"/>
      <c r="N382" s="47">
        <f t="shared" si="9"/>
        <v>0</v>
      </c>
      <c r="O382" s="47" t="str">
        <f t="shared" si="10"/>
        <v>#REF!</v>
      </c>
      <c r="P382" s="47" t="str">
        <f t="shared" si="11"/>
        <v>#REF!</v>
      </c>
      <c r="Q382" s="47">
        <f t="shared" si="32"/>
        <v>158441.38</v>
      </c>
      <c r="R382" s="47">
        <f t="shared" si="13"/>
        <v>158441</v>
      </c>
      <c r="S382" s="47">
        <f t="shared" si="14"/>
        <v>158441</v>
      </c>
      <c r="T382" s="47">
        <f t="shared" si="15"/>
        <v>158441</v>
      </c>
      <c r="U382" s="48"/>
      <c r="V382" s="21"/>
      <c r="W382" s="21"/>
      <c r="X382" s="21"/>
      <c r="Y382" s="21"/>
      <c r="Z382" s="21"/>
      <c r="AA382" s="21"/>
    </row>
    <row r="383" ht="15.75" customHeight="1">
      <c r="A383" s="20" t="s">
        <v>171</v>
      </c>
      <c r="B383" s="20" t="str">
        <f t="shared" si="4"/>
        <v>05</v>
      </c>
      <c r="C383" s="21" t="s">
        <v>16</v>
      </c>
      <c r="D383" s="20" t="s">
        <v>172</v>
      </c>
      <c r="E383" s="20" t="s">
        <v>32</v>
      </c>
      <c r="F383" s="20" t="s">
        <v>33</v>
      </c>
      <c r="G383" s="23">
        <v>248638.52</v>
      </c>
      <c r="H383" s="24">
        <v>31471.0</v>
      </c>
      <c r="I383" s="21"/>
      <c r="J383" s="47" t="str">
        <f t="shared" si="5"/>
        <v>#REF!</v>
      </c>
      <c r="K383" s="47" t="str">
        <f t="shared" si="6"/>
        <v>#REF!</v>
      </c>
      <c r="L383" s="47" t="str">
        <f t="shared" si="7"/>
        <v>#REF!</v>
      </c>
      <c r="M383" s="21"/>
      <c r="N383" s="47">
        <f t="shared" si="9"/>
        <v>0</v>
      </c>
      <c r="O383" s="47" t="str">
        <f t="shared" si="10"/>
        <v>#REF!</v>
      </c>
      <c r="P383" s="47" t="str">
        <f t="shared" si="11"/>
        <v>#REF!</v>
      </c>
      <c r="Q383" s="47">
        <f t="shared" si="32"/>
        <v>248638.52</v>
      </c>
      <c r="R383" s="47">
        <f t="shared" si="13"/>
        <v>248639</v>
      </c>
      <c r="S383" s="47">
        <f t="shared" si="14"/>
        <v>248639</v>
      </c>
      <c r="T383" s="47">
        <f t="shared" si="15"/>
        <v>248639</v>
      </c>
      <c r="U383" s="48"/>
      <c r="V383" s="21"/>
      <c r="W383" s="21"/>
      <c r="X383" s="21"/>
      <c r="Y383" s="21"/>
      <c r="Z383" s="21"/>
      <c r="AA383" s="21"/>
    </row>
    <row r="384" ht="15.75" customHeight="1">
      <c r="A384" s="20" t="s">
        <v>171</v>
      </c>
      <c r="B384" s="20" t="str">
        <f t="shared" si="4"/>
        <v>05</v>
      </c>
      <c r="C384" s="21" t="s">
        <v>16</v>
      </c>
      <c r="D384" s="20" t="s">
        <v>172</v>
      </c>
      <c r="E384" s="20" t="s">
        <v>40</v>
      </c>
      <c r="F384" s="20" t="s">
        <v>41</v>
      </c>
      <c r="G384" s="23">
        <v>104124.98</v>
      </c>
      <c r="H384" s="24">
        <v>13179.44</v>
      </c>
      <c r="I384" s="21"/>
      <c r="J384" s="47" t="str">
        <f t="shared" si="5"/>
        <v>#REF!</v>
      </c>
      <c r="K384" s="47" t="str">
        <f t="shared" si="6"/>
        <v>#REF!</v>
      </c>
      <c r="L384" s="47" t="str">
        <f t="shared" si="7"/>
        <v>#REF!</v>
      </c>
      <c r="M384" s="21"/>
      <c r="N384" s="47">
        <f t="shared" si="9"/>
        <v>0</v>
      </c>
      <c r="O384" s="47" t="str">
        <f t="shared" si="10"/>
        <v>#REF!</v>
      </c>
      <c r="P384" s="47" t="str">
        <f t="shared" si="11"/>
        <v>#REF!</v>
      </c>
      <c r="Q384" s="47">
        <f t="shared" si="32"/>
        <v>104124.98</v>
      </c>
      <c r="R384" s="47">
        <f t="shared" si="13"/>
        <v>104125</v>
      </c>
      <c r="S384" s="47">
        <f t="shared" si="14"/>
        <v>104125</v>
      </c>
      <c r="T384" s="47">
        <f t="shared" si="15"/>
        <v>104125</v>
      </c>
      <c r="U384" s="48"/>
      <c r="V384" s="21"/>
      <c r="W384" s="21"/>
      <c r="X384" s="21"/>
      <c r="Y384" s="21"/>
      <c r="Z384" s="21"/>
      <c r="AA384" s="21"/>
    </row>
    <row r="385" ht="15.75" customHeight="1">
      <c r="A385" s="20" t="s">
        <v>171</v>
      </c>
      <c r="B385" s="20" t="str">
        <f t="shared" si="4"/>
        <v>05</v>
      </c>
      <c r="C385" s="21" t="s">
        <v>16</v>
      </c>
      <c r="D385" s="20" t="s">
        <v>172</v>
      </c>
      <c r="E385" s="20" t="s">
        <v>46</v>
      </c>
      <c r="F385" s="20" t="s">
        <v>47</v>
      </c>
      <c r="G385" s="23">
        <v>3.19454987E7</v>
      </c>
      <c r="H385" s="24">
        <v>4043447.95</v>
      </c>
      <c r="I385" s="21"/>
      <c r="J385" s="47" t="str">
        <f t="shared" si="5"/>
        <v>#REF!</v>
      </c>
      <c r="K385" s="47" t="str">
        <f t="shared" si="6"/>
        <v>#REF!</v>
      </c>
      <c r="L385" s="47" t="str">
        <f t="shared" si="7"/>
        <v>#REF!</v>
      </c>
      <c r="M385" s="21"/>
      <c r="N385" s="47">
        <f t="shared" si="9"/>
        <v>0</v>
      </c>
      <c r="O385" s="47" t="str">
        <f t="shared" si="10"/>
        <v>#REF!</v>
      </c>
      <c r="P385" s="47" t="str">
        <f t="shared" si="11"/>
        <v>#REF!</v>
      </c>
      <c r="Q385" s="47">
        <f t="shared" si="32"/>
        <v>31945498.7</v>
      </c>
      <c r="R385" s="47">
        <f t="shared" si="13"/>
        <v>31945499</v>
      </c>
      <c r="S385" s="47">
        <f t="shared" si="14"/>
        <v>31945499</v>
      </c>
      <c r="T385" s="47">
        <f t="shared" si="15"/>
        <v>31945499</v>
      </c>
      <c r="U385" s="48"/>
      <c r="V385" s="21"/>
      <c r="W385" s="21"/>
      <c r="X385" s="21"/>
      <c r="Y385" s="21"/>
      <c r="Z385" s="21"/>
      <c r="AA385" s="21"/>
    </row>
    <row r="386" ht="15.75" customHeight="1">
      <c r="A386" s="20" t="s">
        <v>173</v>
      </c>
      <c r="B386" s="20" t="str">
        <f t="shared" si="4"/>
        <v>05</v>
      </c>
      <c r="C386" s="21" t="s">
        <v>16</v>
      </c>
      <c r="D386" s="20" t="s">
        <v>174</v>
      </c>
      <c r="E386" s="20" t="s">
        <v>18</v>
      </c>
      <c r="F386" s="20" t="s">
        <v>19</v>
      </c>
      <c r="G386" s="23">
        <v>1.497812728E7</v>
      </c>
      <c r="H386" s="24">
        <v>6256571.04</v>
      </c>
      <c r="I386" s="21"/>
      <c r="J386" s="47" t="str">
        <f t="shared" si="5"/>
        <v>#REF!</v>
      </c>
      <c r="K386" s="47" t="str">
        <f t="shared" si="6"/>
        <v>#REF!</v>
      </c>
      <c r="L386" s="47" t="str">
        <f t="shared" si="7"/>
        <v>#REF!</v>
      </c>
      <c r="M386" s="21"/>
      <c r="N386" s="47">
        <f t="shared" si="9"/>
        <v>0</v>
      </c>
      <c r="O386" s="47" t="str">
        <f t="shared" si="10"/>
        <v>#REF!</v>
      </c>
      <c r="P386" s="47" t="str">
        <f t="shared" si="11"/>
        <v>#REF!</v>
      </c>
      <c r="Q386" s="47">
        <f t="shared" si="32"/>
        <v>14978127.28</v>
      </c>
      <c r="R386" s="47">
        <f t="shared" si="13"/>
        <v>14978127</v>
      </c>
      <c r="S386" s="47">
        <f t="shared" si="14"/>
        <v>14978127</v>
      </c>
      <c r="T386" s="47">
        <f t="shared" si="15"/>
        <v>14978127</v>
      </c>
      <c r="U386" s="48"/>
      <c r="V386" s="21"/>
      <c r="W386" s="21"/>
      <c r="X386" s="21"/>
      <c r="Y386" s="21"/>
      <c r="Z386" s="21"/>
      <c r="AA386" s="21"/>
    </row>
    <row r="387" ht="15.75" customHeight="1">
      <c r="A387" s="20" t="s">
        <v>173</v>
      </c>
      <c r="B387" s="20" t="str">
        <f t="shared" si="4"/>
        <v>05</v>
      </c>
      <c r="C387" s="21" t="s">
        <v>16</v>
      </c>
      <c r="D387" s="20" t="s">
        <v>174</v>
      </c>
      <c r="E387" s="20" t="s">
        <v>44</v>
      </c>
      <c r="F387" s="20" t="s">
        <v>45</v>
      </c>
      <c r="G387" s="23">
        <v>8578612.23</v>
      </c>
      <c r="H387" s="24">
        <v>3583405.05</v>
      </c>
      <c r="I387" s="21"/>
      <c r="J387" s="47" t="str">
        <f t="shared" si="5"/>
        <v>#REF!</v>
      </c>
      <c r="K387" s="47" t="str">
        <f t="shared" si="6"/>
        <v>#REF!</v>
      </c>
      <c r="L387" s="47" t="str">
        <f t="shared" si="7"/>
        <v>#REF!</v>
      </c>
      <c r="M387" s="21"/>
      <c r="N387" s="47">
        <f t="shared" si="9"/>
        <v>0</v>
      </c>
      <c r="O387" s="47" t="str">
        <f t="shared" si="10"/>
        <v>#REF!</v>
      </c>
      <c r="P387" s="47" t="str">
        <f t="shared" si="11"/>
        <v>#REF!</v>
      </c>
      <c r="Q387" s="47">
        <f t="shared" si="32"/>
        <v>8578612.23</v>
      </c>
      <c r="R387" s="47">
        <f t="shared" si="13"/>
        <v>8578612</v>
      </c>
      <c r="S387" s="47">
        <f t="shared" si="14"/>
        <v>8578612</v>
      </c>
      <c r="T387" s="47">
        <f t="shared" si="15"/>
        <v>8578612</v>
      </c>
      <c r="U387" s="48"/>
      <c r="V387" s="21"/>
      <c r="W387" s="21"/>
      <c r="X387" s="21"/>
      <c r="Y387" s="21"/>
      <c r="Z387" s="21"/>
      <c r="AA387" s="21"/>
    </row>
    <row r="388" ht="15.75" customHeight="1">
      <c r="A388" s="20" t="s">
        <v>173</v>
      </c>
      <c r="B388" s="20" t="str">
        <f t="shared" si="4"/>
        <v>05</v>
      </c>
      <c r="C388" s="21" t="s">
        <v>16</v>
      </c>
      <c r="D388" s="20" t="s">
        <v>174</v>
      </c>
      <c r="E388" s="20" t="s">
        <v>20</v>
      </c>
      <c r="F388" s="20" t="s">
        <v>21</v>
      </c>
      <c r="G388" s="23">
        <v>3374.78</v>
      </c>
      <c r="H388" s="24">
        <v>1409.69</v>
      </c>
      <c r="I388" s="21"/>
      <c r="J388" s="47" t="str">
        <f t="shared" si="5"/>
        <v>#REF!</v>
      </c>
      <c r="K388" s="47" t="str">
        <f t="shared" si="6"/>
        <v>#REF!</v>
      </c>
      <c r="L388" s="47" t="str">
        <f t="shared" si="7"/>
        <v>#REF!</v>
      </c>
      <c r="M388" s="21"/>
      <c r="N388" s="47">
        <f t="shared" si="9"/>
        <v>0</v>
      </c>
      <c r="O388" s="47" t="str">
        <f t="shared" si="10"/>
        <v>#REF!</v>
      </c>
      <c r="P388" s="47" t="str">
        <f t="shared" si="11"/>
        <v>#REF!</v>
      </c>
      <c r="Q388" s="47">
        <f t="shared" si="32"/>
        <v>3374.78</v>
      </c>
      <c r="R388" s="47">
        <f t="shared" si="13"/>
        <v>3375</v>
      </c>
      <c r="S388" s="47">
        <f t="shared" si="14"/>
        <v>3375</v>
      </c>
      <c r="T388" s="47">
        <f t="shared" si="15"/>
        <v>3375</v>
      </c>
      <c r="U388" s="48"/>
      <c r="V388" s="21"/>
      <c r="W388" s="21"/>
      <c r="X388" s="21"/>
      <c r="Y388" s="21"/>
      <c r="Z388" s="21"/>
      <c r="AA388" s="21"/>
    </row>
    <row r="389" ht="15.75" customHeight="1">
      <c r="A389" s="20" t="s">
        <v>173</v>
      </c>
      <c r="B389" s="20" t="str">
        <f t="shared" si="4"/>
        <v>05</v>
      </c>
      <c r="C389" s="21" t="s">
        <v>16</v>
      </c>
      <c r="D389" s="20" t="s">
        <v>174</v>
      </c>
      <c r="E389" s="20" t="s">
        <v>28</v>
      </c>
      <c r="F389" s="20" t="s">
        <v>29</v>
      </c>
      <c r="G389" s="23">
        <v>1418539.34</v>
      </c>
      <c r="H389" s="24">
        <v>592543.51</v>
      </c>
      <c r="I389" s="21"/>
      <c r="J389" s="47" t="str">
        <f t="shared" si="5"/>
        <v>#REF!</v>
      </c>
      <c r="K389" s="47" t="str">
        <f t="shared" si="6"/>
        <v>#REF!</v>
      </c>
      <c r="L389" s="47" t="str">
        <f t="shared" si="7"/>
        <v>#REF!</v>
      </c>
      <c r="M389" s="21"/>
      <c r="N389" s="47">
        <f t="shared" si="9"/>
        <v>0</v>
      </c>
      <c r="O389" s="47" t="str">
        <f t="shared" si="10"/>
        <v>#REF!</v>
      </c>
      <c r="P389" s="47" t="str">
        <f t="shared" si="11"/>
        <v>#REF!</v>
      </c>
      <c r="Q389" s="47">
        <f t="shared" si="32"/>
        <v>1418539.34</v>
      </c>
      <c r="R389" s="47">
        <f t="shared" si="13"/>
        <v>1418539</v>
      </c>
      <c r="S389" s="47">
        <f t="shared" si="14"/>
        <v>1418539</v>
      </c>
      <c r="T389" s="47">
        <f t="shared" si="15"/>
        <v>1418539</v>
      </c>
      <c r="U389" s="48"/>
      <c r="V389" s="21"/>
      <c r="W389" s="21"/>
      <c r="X389" s="21"/>
      <c r="Y389" s="21"/>
      <c r="Z389" s="21"/>
      <c r="AA389" s="21"/>
    </row>
    <row r="390" ht="15.75" customHeight="1">
      <c r="A390" s="20" t="s">
        <v>173</v>
      </c>
      <c r="B390" s="20" t="str">
        <f t="shared" si="4"/>
        <v>05</v>
      </c>
      <c r="C390" s="21" t="s">
        <v>16</v>
      </c>
      <c r="D390" s="20" t="s">
        <v>174</v>
      </c>
      <c r="E390" s="20" t="s">
        <v>30</v>
      </c>
      <c r="F390" s="20" t="s">
        <v>31</v>
      </c>
      <c r="G390" s="23">
        <v>233374.35</v>
      </c>
      <c r="H390" s="24">
        <v>97483.69</v>
      </c>
      <c r="I390" s="21"/>
      <c r="J390" s="47" t="str">
        <f t="shared" si="5"/>
        <v>#REF!</v>
      </c>
      <c r="K390" s="47" t="str">
        <f t="shared" si="6"/>
        <v>#REF!</v>
      </c>
      <c r="L390" s="47" t="str">
        <f t="shared" si="7"/>
        <v>#REF!</v>
      </c>
      <c r="M390" s="21"/>
      <c r="N390" s="47">
        <f t="shared" si="9"/>
        <v>0</v>
      </c>
      <c r="O390" s="47" t="str">
        <f t="shared" si="10"/>
        <v>#REF!</v>
      </c>
      <c r="P390" s="47" t="str">
        <f t="shared" si="11"/>
        <v>#REF!</v>
      </c>
      <c r="Q390" s="47">
        <f t="shared" si="32"/>
        <v>233374.35</v>
      </c>
      <c r="R390" s="47">
        <f t="shared" si="13"/>
        <v>233374</v>
      </c>
      <c r="S390" s="47">
        <f t="shared" si="14"/>
        <v>233374</v>
      </c>
      <c r="T390" s="47">
        <f t="shared" si="15"/>
        <v>233374</v>
      </c>
      <c r="U390" s="48"/>
      <c r="V390" s="21"/>
      <c r="W390" s="21"/>
      <c r="X390" s="21"/>
      <c r="Y390" s="21"/>
      <c r="Z390" s="21"/>
      <c r="AA390" s="21"/>
    </row>
    <row r="391" ht="15.75" customHeight="1">
      <c r="A391" s="20" t="s">
        <v>173</v>
      </c>
      <c r="B391" s="20" t="str">
        <f t="shared" si="4"/>
        <v>05</v>
      </c>
      <c r="C391" s="21" t="s">
        <v>16</v>
      </c>
      <c r="D391" s="20" t="s">
        <v>174</v>
      </c>
      <c r="E391" s="20" t="s">
        <v>32</v>
      </c>
      <c r="F391" s="20" t="s">
        <v>33</v>
      </c>
      <c r="G391" s="23">
        <v>960049.63</v>
      </c>
      <c r="H391" s="24">
        <v>401026.02</v>
      </c>
      <c r="I391" s="21"/>
      <c r="J391" s="47" t="str">
        <f t="shared" si="5"/>
        <v>#REF!</v>
      </c>
      <c r="K391" s="47" t="str">
        <f t="shared" si="6"/>
        <v>#REF!</v>
      </c>
      <c r="L391" s="47" t="str">
        <f t="shared" si="7"/>
        <v>#REF!</v>
      </c>
      <c r="M391" s="21"/>
      <c r="N391" s="47">
        <f t="shared" si="9"/>
        <v>0</v>
      </c>
      <c r="O391" s="47" t="str">
        <f t="shared" si="10"/>
        <v>#REF!</v>
      </c>
      <c r="P391" s="47" t="str">
        <f t="shared" si="11"/>
        <v>#REF!</v>
      </c>
      <c r="Q391" s="47">
        <f t="shared" si="32"/>
        <v>960049.63</v>
      </c>
      <c r="R391" s="47">
        <f t="shared" si="13"/>
        <v>960050</v>
      </c>
      <c r="S391" s="47">
        <f t="shared" si="14"/>
        <v>960050</v>
      </c>
      <c r="T391" s="47">
        <f t="shared" si="15"/>
        <v>960050</v>
      </c>
      <c r="U391" s="48"/>
      <c r="V391" s="21"/>
      <c r="W391" s="21"/>
      <c r="X391" s="21"/>
      <c r="Y391" s="21"/>
      <c r="Z391" s="21"/>
      <c r="AA391" s="21"/>
    </row>
    <row r="392" ht="15.75" customHeight="1">
      <c r="A392" s="20" t="s">
        <v>173</v>
      </c>
      <c r="B392" s="20" t="str">
        <f t="shared" si="4"/>
        <v>05</v>
      </c>
      <c r="C392" s="21" t="s">
        <v>16</v>
      </c>
      <c r="D392" s="20" t="s">
        <v>174</v>
      </c>
      <c r="E392" s="20" t="s">
        <v>40</v>
      </c>
      <c r="F392" s="20" t="s">
        <v>41</v>
      </c>
      <c r="G392" s="23">
        <v>283700.32</v>
      </c>
      <c r="H392" s="24">
        <v>118505.55</v>
      </c>
      <c r="I392" s="21"/>
      <c r="J392" s="47" t="str">
        <f t="shared" si="5"/>
        <v>#REF!</v>
      </c>
      <c r="K392" s="47" t="str">
        <f t="shared" si="6"/>
        <v>#REF!</v>
      </c>
      <c r="L392" s="47" t="str">
        <f t="shared" si="7"/>
        <v>#REF!</v>
      </c>
      <c r="M392" s="21"/>
      <c r="N392" s="47">
        <f t="shared" si="9"/>
        <v>0</v>
      </c>
      <c r="O392" s="47" t="str">
        <f t="shared" si="10"/>
        <v>#REF!</v>
      </c>
      <c r="P392" s="47" t="str">
        <f t="shared" si="11"/>
        <v>#REF!</v>
      </c>
      <c r="Q392" s="47">
        <f t="shared" si="32"/>
        <v>283700.32</v>
      </c>
      <c r="R392" s="47">
        <f t="shared" si="13"/>
        <v>283700</v>
      </c>
      <c r="S392" s="47">
        <f t="shared" si="14"/>
        <v>283700</v>
      </c>
      <c r="T392" s="47">
        <f t="shared" si="15"/>
        <v>283700</v>
      </c>
      <c r="U392" s="48"/>
      <c r="V392" s="21"/>
      <c r="W392" s="21"/>
      <c r="X392" s="21"/>
      <c r="Y392" s="21"/>
      <c r="Z392" s="21"/>
      <c r="AA392" s="21"/>
    </row>
    <row r="393" ht="15.75" customHeight="1">
      <c r="A393" s="20" t="s">
        <v>173</v>
      </c>
      <c r="B393" s="20" t="str">
        <f t="shared" si="4"/>
        <v>05</v>
      </c>
      <c r="C393" s="21" t="s">
        <v>16</v>
      </c>
      <c r="D393" s="20" t="s">
        <v>174</v>
      </c>
      <c r="E393" s="20" t="s">
        <v>54</v>
      </c>
      <c r="F393" s="20" t="s">
        <v>55</v>
      </c>
      <c r="G393" s="23">
        <v>1.687504407E7</v>
      </c>
      <c r="H393" s="24">
        <v>7048939.45</v>
      </c>
      <c r="I393" s="21"/>
      <c r="J393" s="47" t="str">
        <f t="shared" si="5"/>
        <v>#REF!</v>
      </c>
      <c r="K393" s="47" t="str">
        <f t="shared" si="6"/>
        <v>#REF!</v>
      </c>
      <c r="L393" s="47" t="str">
        <f t="shared" si="7"/>
        <v>#REF!</v>
      </c>
      <c r="M393" s="21"/>
      <c r="N393" s="47">
        <f t="shared" si="9"/>
        <v>0</v>
      </c>
      <c r="O393" s="47" t="str">
        <f t="shared" si="10"/>
        <v>#REF!</v>
      </c>
      <c r="P393" s="47" t="str">
        <f t="shared" si="11"/>
        <v>#REF!</v>
      </c>
      <c r="Q393" s="47">
        <f t="shared" si="32"/>
        <v>16875044.07</v>
      </c>
      <c r="R393" s="47">
        <f t="shared" si="13"/>
        <v>16875044</v>
      </c>
      <c r="S393" s="47">
        <f t="shared" si="14"/>
        <v>16875044</v>
      </c>
      <c r="T393" s="47">
        <f t="shared" si="15"/>
        <v>16875044</v>
      </c>
      <c r="U393" s="48"/>
      <c r="V393" s="21"/>
      <c r="W393" s="21"/>
      <c r="X393" s="21"/>
      <c r="Y393" s="21"/>
      <c r="Z393" s="21"/>
      <c r="AA393" s="21"/>
    </row>
    <row r="394" ht="15.75" customHeight="1">
      <c r="A394" s="20" t="s">
        <v>175</v>
      </c>
      <c r="B394" s="20" t="str">
        <f t="shared" si="4"/>
        <v>05</v>
      </c>
      <c r="C394" s="21" t="s">
        <v>16</v>
      </c>
      <c r="D394" s="20" t="s">
        <v>176</v>
      </c>
      <c r="E394" s="20" t="s">
        <v>18</v>
      </c>
      <c r="F394" s="20" t="s">
        <v>19</v>
      </c>
      <c r="G394" s="23">
        <v>9.903212287E7</v>
      </c>
      <c r="H394" s="24">
        <v>1929784.97</v>
      </c>
      <c r="I394" s="47">
        <v>0.7435662707909997</v>
      </c>
      <c r="J394" s="47" t="str">
        <f t="shared" si="5"/>
        <v>#REF!</v>
      </c>
      <c r="K394" s="47" t="str">
        <f t="shared" si="6"/>
        <v>#REF!</v>
      </c>
      <c r="L394" s="47" t="str">
        <f t="shared" si="7"/>
        <v>#REF!</v>
      </c>
      <c r="M394" s="47" t="str">
        <f t="shared" ref="M394:M398" si="33">+I394*L394</f>
        <v>#REF!</v>
      </c>
      <c r="N394" s="47" t="str">
        <f t="shared" si="9"/>
        <v>#REF!</v>
      </c>
      <c r="O394" s="47" t="str">
        <f t="shared" si="10"/>
        <v>#REF!</v>
      </c>
      <c r="P394" s="47" t="str">
        <f t="shared" si="11"/>
        <v>#REF!</v>
      </c>
      <c r="Q394" s="47" t="str">
        <f t="shared" si="32"/>
        <v>#REF!</v>
      </c>
      <c r="R394" s="47" t="str">
        <f t="shared" si="13"/>
        <v>#REF!</v>
      </c>
      <c r="S394" s="47" t="str">
        <f t="shared" si="14"/>
        <v>#REF!</v>
      </c>
      <c r="T394" s="47" t="str">
        <f t="shared" si="15"/>
        <v>#REF!</v>
      </c>
      <c r="U394" s="48"/>
      <c r="V394" s="21"/>
      <c r="W394" s="21"/>
      <c r="X394" s="21"/>
      <c r="Y394" s="21"/>
      <c r="Z394" s="21"/>
      <c r="AA394" s="21"/>
    </row>
    <row r="395" ht="15.75" customHeight="1">
      <c r="A395" s="20" t="s">
        <v>175</v>
      </c>
      <c r="B395" s="20" t="str">
        <f t="shared" si="4"/>
        <v>05</v>
      </c>
      <c r="C395" s="21" t="s">
        <v>16</v>
      </c>
      <c r="D395" s="20" t="s">
        <v>176</v>
      </c>
      <c r="E395" s="20" t="s">
        <v>44</v>
      </c>
      <c r="F395" s="20" t="s">
        <v>45</v>
      </c>
      <c r="G395" s="23">
        <v>2.81150545E7</v>
      </c>
      <c r="H395" s="24">
        <v>547862.74</v>
      </c>
      <c r="I395" s="47">
        <v>0.21109722402995795</v>
      </c>
      <c r="J395" s="47" t="str">
        <f t="shared" si="5"/>
        <v>#REF!</v>
      </c>
      <c r="K395" s="47" t="str">
        <f t="shared" si="6"/>
        <v>#REF!</v>
      </c>
      <c r="L395" s="47" t="str">
        <f t="shared" si="7"/>
        <v>#REF!</v>
      </c>
      <c r="M395" s="47" t="str">
        <f t="shared" si="33"/>
        <v>#REF!</v>
      </c>
      <c r="N395" s="47" t="str">
        <f t="shared" si="9"/>
        <v>#REF!</v>
      </c>
      <c r="O395" s="47" t="str">
        <f t="shared" si="10"/>
        <v>#REF!</v>
      </c>
      <c r="P395" s="47" t="str">
        <f t="shared" si="11"/>
        <v>#REF!</v>
      </c>
      <c r="Q395" s="47" t="str">
        <f t="shared" si="32"/>
        <v>#REF!</v>
      </c>
      <c r="R395" s="47" t="str">
        <f t="shared" si="13"/>
        <v>#REF!</v>
      </c>
      <c r="S395" s="47" t="str">
        <f t="shared" si="14"/>
        <v>#REF!</v>
      </c>
      <c r="T395" s="47" t="str">
        <f t="shared" si="15"/>
        <v>#REF!</v>
      </c>
      <c r="U395" s="48"/>
      <c r="V395" s="21"/>
      <c r="W395" s="21"/>
      <c r="X395" s="21"/>
      <c r="Y395" s="21"/>
      <c r="Z395" s="21"/>
      <c r="AA395" s="21"/>
    </row>
    <row r="396" ht="15.75" customHeight="1">
      <c r="A396" s="20" t="s">
        <v>175</v>
      </c>
      <c r="B396" s="20" t="str">
        <f t="shared" si="4"/>
        <v>05</v>
      </c>
      <c r="C396" s="21" t="s">
        <v>16</v>
      </c>
      <c r="D396" s="20" t="s">
        <v>176</v>
      </c>
      <c r="E396" s="20" t="s">
        <v>28</v>
      </c>
      <c r="F396" s="20" t="s">
        <v>29</v>
      </c>
      <c r="G396" s="23">
        <v>4863980.02</v>
      </c>
      <c r="H396" s="24">
        <v>94781.73</v>
      </c>
      <c r="I396" s="47">
        <v>0.03652038732342416</v>
      </c>
      <c r="J396" s="47" t="str">
        <f t="shared" si="5"/>
        <v>#REF!</v>
      </c>
      <c r="K396" s="47" t="str">
        <f t="shared" si="6"/>
        <v>#REF!</v>
      </c>
      <c r="L396" s="47" t="str">
        <f t="shared" si="7"/>
        <v>#REF!</v>
      </c>
      <c r="M396" s="47" t="str">
        <f t="shared" si="33"/>
        <v>#REF!</v>
      </c>
      <c r="N396" s="47" t="str">
        <f t="shared" si="9"/>
        <v>#REF!</v>
      </c>
      <c r="O396" s="47" t="str">
        <f t="shared" si="10"/>
        <v>#REF!</v>
      </c>
      <c r="P396" s="47" t="str">
        <f t="shared" si="11"/>
        <v>#REF!</v>
      </c>
      <c r="Q396" s="47" t="str">
        <f t="shared" si="32"/>
        <v>#REF!</v>
      </c>
      <c r="R396" s="47" t="str">
        <f t="shared" si="13"/>
        <v>#REF!</v>
      </c>
      <c r="S396" s="47" t="str">
        <f t="shared" si="14"/>
        <v>#REF!</v>
      </c>
      <c r="T396" s="47" t="str">
        <f t="shared" si="15"/>
        <v>#REF!</v>
      </c>
      <c r="U396" s="48"/>
      <c r="V396" s="21"/>
      <c r="W396" s="21"/>
      <c r="X396" s="21"/>
      <c r="Y396" s="21"/>
      <c r="Z396" s="21"/>
      <c r="AA396" s="21"/>
    </row>
    <row r="397" ht="15.75" customHeight="1">
      <c r="A397" s="20" t="s">
        <v>175</v>
      </c>
      <c r="B397" s="20" t="str">
        <f t="shared" si="4"/>
        <v>05</v>
      </c>
      <c r="C397" s="21" t="s">
        <v>16</v>
      </c>
      <c r="D397" s="20" t="s">
        <v>176</v>
      </c>
      <c r="E397" s="20" t="s">
        <v>32</v>
      </c>
      <c r="F397" s="20" t="s">
        <v>33</v>
      </c>
      <c r="G397" s="23">
        <v>159652.62</v>
      </c>
      <c r="H397" s="24">
        <v>3111.06</v>
      </c>
      <c r="I397" s="47">
        <v>0.001198725220010146</v>
      </c>
      <c r="J397" s="47" t="str">
        <f t="shared" si="5"/>
        <v>#REF!</v>
      </c>
      <c r="K397" s="47" t="str">
        <f t="shared" si="6"/>
        <v>#REF!</v>
      </c>
      <c r="L397" s="47" t="str">
        <f t="shared" si="7"/>
        <v>#REF!</v>
      </c>
      <c r="M397" s="47" t="str">
        <f t="shared" si="33"/>
        <v>#REF!</v>
      </c>
      <c r="N397" s="47" t="str">
        <f t="shared" si="9"/>
        <v>#REF!</v>
      </c>
      <c r="O397" s="47" t="str">
        <f t="shared" si="10"/>
        <v>#REF!</v>
      </c>
      <c r="P397" s="47" t="str">
        <f t="shared" si="11"/>
        <v>#REF!</v>
      </c>
      <c r="Q397" s="47" t="str">
        <f t="shared" si="32"/>
        <v>#REF!</v>
      </c>
      <c r="R397" s="47" t="str">
        <f t="shared" si="13"/>
        <v>#REF!</v>
      </c>
      <c r="S397" s="47" t="str">
        <f t="shared" si="14"/>
        <v>#REF!</v>
      </c>
      <c r="T397" s="47" t="str">
        <f t="shared" si="15"/>
        <v>#REF!</v>
      </c>
      <c r="U397" s="48"/>
      <c r="V397" s="21"/>
      <c r="W397" s="21"/>
      <c r="X397" s="21"/>
      <c r="Y397" s="21"/>
      <c r="Z397" s="21"/>
      <c r="AA397" s="21"/>
    </row>
    <row r="398" ht="15.75" customHeight="1">
      <c r="A398" s="20" t="s">
        <v>175</v>
      </c>
      <c r="B398" s="20" t="str">
        <f t="shared" si="4"/>
        <v>05</v>
      </c>
      <c r="C398" s="21" t="s">
        <v>16</v>
      </c>
      <c r="D398" s="20" t="s">
        <v>176</v>
      </c>
      <c r="E398" s="20" t="s">
        <v>40</v>
      </c>
      <c r="F398" s="20" t="s">
        <v>41</v>
      </c>
      <c r="G398" s="23">
        <v>1014524.99</v>
      </c>
      <c r="H398" s="24">
        <v>19769.5</v>
      </c>
      <c r="I398" s="47">
        <v>0.007617392635608117</v>
      </c>
      <c r="J398" s="47" t="str">
        <f t="shared" si="5"/>
        <v>#REF!</v>
      </c>
      <c r="K398" s="47" t="str">
        <f t="shared" si="6"/>
        <v>#REF!</v>
      </c>
      <c r="L398" s="47" t="str">
        <f t="shared" si="7"/>
        <v>#REF!</v>
      </c>
      <c r="M398" s="47" t="str">
        <f t="shared" si="33"/>
        <v>#REF!</v>
      </c>
      <c r="N398" s="47" t="str">
        <f t="shared" si="9"/>
        <v>#REF!</v>
      </c>
      <c r="O398" s="47" t="str">
        <f t="shared" si="10"/>
        <v>#REF!</v>
      </c>
      <c r="P398" s="47" t="str">
        <f t="shared" si="11"/>
        <v>#REF!</v>
      </c>
      <c r="Q398" s="47" t="str">
        <f t="shared" si="32"/>
        <v>#REF!</v>
      </c>
      <c r="R398" s="47" t="str">
        <f t="shared" si="13"/>
        <v>#REF!</v>
      </c>
      <c r="S398" s="47" t="str">
        <f t="shared" si="14"/>
        <v>#REF!</v>
      </c>
      <c r="T398" s="47" t="str">
        <f t="shared" si="15"/>
        <v>#REF!</v>
      </c>
      <c r="U398" s="48"/>
      <c r="V398" s="21"/>
      <c r="W398" s="21"/>
      <c r="X398" s="21"/>
      <c r="Y398" s="21"/>
      <c r="Z398" s="21"/>
      <c r="AA398" s="21"/>
    </row>
    <row r="399" ht="15.75" customHeight="1">
      <c r="A399" s="20" t="s">
        <v>177</v>
      </c>
      <c r="B399" s="20" t="str">
        <f t="shared" si="4"/>
        <v>05</v>
      </c>
      <c r="C399" s="21" t="s">
        <v>16</v>
      </c>
      <c r="D399" s="20" t="s">
        <v>178</v>
      </c>
      <c r="E399" s="20" t="s">
        <v>18</v>
      </c>
      <c r="F399" s="20" t="s">
        <v>19</v>
      </c>
      <c r="G399" s="23">
        <v>2.499233593E7</v>
      </c>
      <c r="H399" s="24">
        <v>6436909.42</v>
      </c>
      <c r="I399" s="21"/>
      <c r="J399" s="47" t="str">
        <f t="shared" si="5"/>
        <v>#REF!</v>
      </c>
      <c r="K399" s="47" t="str">
        <f t="shared" si="6"/>
        <v>#REF!</v>
      </c>
      <c r="L399" s="47" t="str">
        <f t="shared" si="7"/>
        <v>#REF!</v>
      </c>
      <c r="M399" s="21"/>
      <c r="N399" s="47">
        <f t="shared" si="9"/>
        <v>0</v>
      </c>
      <c r="O399" s="47" t="str">
        <f t="shared" si="10"/>
        <v>#REF!</v>
      </c>
      <c r="P399" s="47" t="str">
        <f t="shared" si="11"/>
        <v>#REF!</v>
      </c>
      <c r="Q399" s="47">
        <f t="shared" si="32"/>
        <v>24992335.93</v>
      </c>
      <c r="R399" s="47">
        <f t="shared" si="13"/>
        <v>24992336</v>
      </c>
      <c r="S399" s="47">
        <f t="shared" si="14"/>
        <v>24992336</v>
      </c>
      <c r="T399" s="47">
        <f t="shared" si="15"/>
        <v>24992336</v>
      </c>
      <c r="U399" s="48"/>
      <c r="V399" s="21"/>
      <c r="W399" s="21"/>
      <c r="X399" s="21"/>
      <c r="Y399" s="21"/>
      <c r="Z399" s="21"/>
      <c r="AA399" s="21"/>
    </row>
    <row r="400" ht="15.75" customHeight="1">
      <c r="A400" s="20" t="s">
        <v>177</v>
      </c>
      <c r="B400" s="20" t="str">
        <f t="shared" si="4"/>
        <v>05</v>
      </c>
      <c r="C400" s="21" t="s">
        <v>16</v>
      </c>
      <c r="D400" s="20" t="s">
        <v>178</v>
      </c>
      <c r="E400" s="20" t="s">
        <v>30</v>
      </c>
      <c r="F400" s="20" t="s">
        <v>31</v>
      </c>
      <c r="G400" s="23">
        <v>359861.07</v>
      </c>
      <c r="H400" s="24">
        <v>92684.14</v>
      </c>
      <c r="I400" s="21"/>
      <c r="J400" s="47" t="str">
        <f t="shared" si="5"/>
        <v>#REF!</v>
      </c>
      <c r="K400" s="47" t="str">
        <f t="shared" si="6"/>
        <v>#REF!</v>
      </c>
      <c r="L400" s="47" t="str">
        <f t="shared" si="7"/>
        <v>#REF!</v>
      </c>
      <c r="M400" s="21"/>
      <c r="N400" s="47">
        <f t="shared" si="9"/>
        <v>0</v>
      </c>
      <c r="O400" s="47" t="str">
        <f t="shared" si="10"/>
        <v>#REF!</v>
      </c>
      <c r="P400" s="47" t="str">
        <f t="shared" si="11"/>
        <v>#REF!</v>
      </c>
      <c r="Q400" s="47">
        <f t="shared" si="32"/>
        <v>359861.07</v>
      </c>
      <c r="R400" s="47">
        <f t="shared" si="13"/>
        <v>359861</v>
      </c>
      <c r="S400" s="47">
        <f t="shared" si="14"/>
        <v>359861</v>
      </c>
      <c r="T400" s="47">
        <f t="shared" si="15"/>
        <v>359861</v>
      </c>
      <c r="U400" s="48"/>
      <c r="V400" s="21"/>
      <c r="W400" s="21"/>
      <c r="X400" s="21"/>
      <c r="Y400" s="21"/>
      <c r="Z400" s="21"/>
      <c r="AA400" s="21"/>
    </row>
    <row r="401" ht="15.75" customHeight="1">
      <c r="A401" s="20" t="s">
        <v>177</v>
      </c>
      <c r="B401" s="20" t="str">
        <f t="shared" si="4"/>
        <v>05</v>
      </c>
      <c r="C401" s="21" t="s">
        <v>16</v>
      </c>
      <c r="D401" s="20" t="s">
        <v>178</v>
      </c>
      <c r="E401" s="20" t="s">
        <v>32</v>
      </c>
      <c r="F401" s="20" t="s">
        <v>33</v>
      </c>
      <c r="G401" s="23">
        <v>244681.4</v>
      </c>
      <c r="H401" s="24">
        <v>63019.0</v>
      </c>
      <c r="I401" s="21"/>
      <c r="J401" s="47" t="str">
        <f t="shared" si="5"/>
        <v>#REF!</v>
      </c>
      <c r="K401" s="47" t="str">
        <f t="shared" si="6"/>
        <v>#REF!</v>
      </c>
      <c r="L401" s="47" t="str">
        <f t="shared" si="7"/>
        <v>#REF!</v>
      </c>
      <c r="M401" s="21"/>
      <c r="N401" s="47">
        <f t="shared" si="9"/>
        <v>0</v>
      </c>
      <c r="O401" s="47" t="str">
        <f t="shared" si="10"/>
        <v>#REF!</v>
      </c>
      <c r="P401" s="47" t="str">
        <f t="shared" si="11"/>
        <v>#REF!</v>
      </c>
      <c r="Q401" s="47">
        <f t="shared" si="32"/>
        <v>244681.4</v>
      </c>
      <c r="R401" s="47">
        <f t="shared" si="13"/>
        <v>244681</v>
      </c>
      <c r="S401" s="47">
        <f t="shared" si="14"/>
        <v>244681</v>
      </c>
      <c r="T401" s="47">
        <f t="shared" si="15"/>
        <v>244681</v>
      </c>
      <c r="U401" s="48"/>
      <c r="V401" s="21"/>
      <c r="W401" s="21"/>
      <c r="X401" s="21"/>
      <c r="Y401" s="21"/>
      <c r="Z401" s="21"/>
      <c r="AA401" s="21"/>
    </row>
    <row r="402" ht="15.75" customHeight="1">
      <c r="A402" s="20" t="s">
        <v>177</v>
      </c>
      <c r="B402" s="20" t="str">
        <f t="shared" si="4"/>
        <v>05</v>
      </c>
      <c r="C402" s="21" t="s">
        <v>16</v>
      </c>
      <c r="D402" s="20" t="s">
        <v>178</v>
      </c>
      <c r="E402" s="20" t="s">
        <v>40</v>
      </c>
      <c r="F402" s="20" t="s">
        <v>41</v>
      </c>
      <c r="G402" s="23">
        <v>366521.88</v>
      </c>
      <c r="H402" s="24">
        <v>94399.67</v>
      </c>
      <c r="I402" s="21"/>
      <c r="J402" s="47" t="str">
        <f t="shared" si="5"/>
        <v>#REF!</v>
      </c>
      <c r="K402" s="47" t="str">
        <f t="shared" si="6"/>
        <v>#REF!</v>
      </c>
      <c r="L402" s="47" t="str">
        <f t="shared" si="7"/>
        <v>#REF!</v>
      </c>
      <c r="M402" s="21"/>
      <c r="N402" s="47">
        <f t="shared" si="9"/>
        <v>0</v>
      </c>
      <c r="O402" s="47" t="str">
        <f t="shared" si="10"/>
        <v>#REF!</v>
      </c>
      <c r="P402" s="47" t="str">
        <f t="shared" si="11"/>
        <v>#REF!</v>
      </c>
      <c r="Q402" s="47">
        <f t="shared" si="32"/>
        <v>366521.88</v>
      </c>
      <c r="R402" s="47">
        <f t="shared" si="13"/>
        <v>366522</v>
      </c>
      <c r="S402" s="47">
        <f t="shared" si="14"/>
        <v>366522</v>
      </c>
      <c r="T402" s="47">
        <f t="shared" si="15"/>
        <v>366522</v>
      </c>
      <c r="U402" s="48"/>
      <c r="V402" s="21"/>
      <c r="W402" s="21"/>
      <c r="X402" s="21"/>
      <c r="Y402" s="21"/>
      <c r="Z402" s="21"/>
      <c r="AA402" s="21"/>
    </row>
    <row r="403" ht="15.75" customHeight="1">
      <c r="A403" s="20" t="s">
        <v>177</v>
      </c>
      <c r="B403" s="20" t="str">
        <f t="shared" si="4"/>
        <v>05</v>
      </c>
      <c r="C403" s="21" t="s">
        <v>16</v>
      </c>
      <c r="D403" s="20" t="s">
        <v>178</v>
      </c>
      <c r="E403" s="20" t="s">
        <v>179</v>
      </c>
      <c r="F403" s="20" t="s">
        <v>180</v>
      </c>
      <c r="G403" s="23">
        <v>1730.78</v>
      </c>
      <c r="H403" s="24">
        <v>445.77</v>
      </c>
      <c r="I403" s="21"/>
      <c r="J403" s="47" t="str">
        <f t="shared" si="5"/>
        <v>#REF!</v>
      </c>
      <c r="K403" s="47" t="str">
        <f t="shared" si="6"/>
        <v>#REF!</v>
      </c>
      <c r="L403" s="47" t="str">
        <f t="shared" si="7"/>
        <v>#REF!</v>
      </c>
      <c r="M403" s="21"/>
      <c r="N403" s="47">
        <f t="shared" si="9"/>
        <v>0</v>
      </c>
      <c r="O403" s="47" t="str">
        <f t="shared" si="10"/>
        <v>#REF!</v>
      </c>
      <c r="P403" s="47" t="str">
        <f t="shared" si="11"/>
        <v>#REF!</v>
      </c>
      <c r="Q403" s="47">
        <f t="shared" si="32"/>
        <v>1730.78</v>
      </c>
      <c r="R403" s="47">
        <f t="shared" si="13"/>
        <v>1731</v>
      </c>
      <c r="S403" s="47">
        <f t="shared" si="14"/>
        <v>1731</v>
      </c>
      <c r="T403" s="47">
        <f t="shared" si="15"/>
        <v>1731</v>
      </c>
      <c r="U403" s="48"/>
      <c r="V403" s="21"/>
      <c r="W403" s="21"/>
      <c r="X403" s="21"/>
      <c r="Y403" s="21"/>
      <c r="Z403" s="21"/>
      <c r="AA403" s="21"/>
    </row>
    <row r="404" ht="15.75" customHeight="1">
      <c r="A404" s="20" t="s">
        <v>181</v>
      </c>
      <c r="B404" s="20" t="str">
        <f t="shared" si="4"/>
        <v>05</v>
      </c>
      <c r="C404" s="21" t="s">
        <v>16</v>
      </c>
      <c r="D404" s="20" t="s">
        <v>182</v>
      </c>
      <c r="E404" s="20" t="s">
        <v>18</v>
      </c>
      <c r="F404" s="20" t="s">
        <v>19</v>
      </c>
      <c r="G404" s="23">
        <v>7189712.09</v>
      </c>
      <c r="H404" s="24">
        <v>8535550.63</v>
      </c>
      <c r="I404" s="21"/>
      <c r="J404" s="47" t="str">
        <f t="shared" si="5"/>
        <v>#REF!</v>
      </c>
      <c r="K404" s="47" t="str">
        <f t="shared" si="6"/>
        <v>#REF!</v>
      </c>
      <c r="L404" s="47" t="str">
        <f t="shared" si="7"/>
        <v>#REF!</v>
      </c>
      <c r="M404" s="21"/>
      <c r="N404" s="47">
        <f t="shared" si="9"/>
        <v>0</v>
      </c>
      <c r="O404" s="47" t="str">
        <f t="shared" si="10"/>
        <v>#REF!</v>
      </c>
      <c r="P404" s="47" t="str">
        <f t="shared" si="11"/>
        <v>#REF!</v>
      </c>
      <c r="Q404" s="47">
        <f t="shared" si="32"/>
        <v>7189712.09</v>
      </c>
      <c r="R404" s="47">
        <f t="shared" si="13"/>
        <v>7189712</v>
      </c>
      <c r="S404" s="47">
        <f t="shared" si="14"/>
        <v>7189712</v>
      </c>
      <c r="T404" s="47">
        <f t="shared" si="15"/>
        <v>7189712</v>
      </c>
      <c r="U404" s="48"/>
      <c r="V404" s="21"/>
      <c r="W404" s="21"/>
      <c r="X404" s="21"/>
      <c r="Y404" s="21"/>
      <c r="Z404" s="21"/>
      <c r="AA404" s="21"/>
    </row>
    <row r="405" ht="15.75" customHeight="1">
      <c r="A405" s="20" t="s">
        <v>181</v>
      </c>
      <c r="B405" s="20" t="str">
        <f t="shared" si="4"/>
        <v>05</v>
      </c>
      <c r="C405" s="21" t="s">
        <v>16</v>
      </c>
      <c r="D405" s="20" t="s">
        <v>182</v>
      </c>
      <c r="E405" s="20" t="s">
        <v>44</v>
      </c>
      <c r="F405" s="20" t="s">
        <v>45</v>
      </c>
      <c r="G405" s="23">
        <v>3964024.81</v>
      </c>
      <c r="H405" s="24">
        <v>4706048.59</v>
      </c>
      <c r="I405" s="21"/>
      <c r="J405" s="47" t="str">
        <f t="shared" si="5"/>
        <v>#REF!</v>
      </c>
      <c r="K405" s="47" t="str">
        <f t="shared" si="6"/>
        <v>#REF!</v>
      </c>
      <c r="L405" s="47" t="str">
        <f t="shared" si="7"/>
        <v>#REF!</v>
      </c>
      <c r="M405" s="21"/>
      <c r="N405" s="47">
        <f t="shared" si="9"/>
        <v>0</v>
      </c>
      <c r="O405" s="47" t="str">
        <f t="shared" si="10"/>
        <v>#REF!</v>
      </c>
      <c r="P405" s="47" t="str">
        <f t="shared" si="11"/>
        <v>#REF!</v>
      </c>
      <c r="Q405" s="47">
        <f t="shared" si="32"/>
        <v>3964024.81</v>
      </c>
      <c r="R405" s="47">
        <f t="shared" si="13"/>
        <v>3964025</v>
      </c>
      <c r="S405" s="47">
        <f t="shared" si="14"/>
        <v>3964025</v>
      </c>
      <c r="T405" s="47">
        <f t="shared" si="15"/>
        <v>3964025</v>
      </c>
      <c r="U405" s="48"/>
      <c r="V405" s="21"/>
      <c r="W405" s="21"/>
      <c r="X405" s="21"/>
      <c r="Y405" s="21"/>
      <c r="Z405" s="21"/>
      <c r="AA405" s="21"/>
    </row>
    <row r="406" ht="15.75" customHeight="1">
      <c r="A406" s="20" t="s">
        <v>181</v>
      </c>
      <c r="B406" s="20" t="str">
        <f t="shared" si="4"/>
        <v>05</v>
      </c>
      <c r="C406" s="21" t="s">
        <v>16</v>
      </c>
      <c r="D406" s="20" t="s">
        <v>182</v>
      </c>
      <c r="E406" s="20" t="s">
        <v>22</v>
      </c>
      <c r="F406" s="20" t="s">
        <v>23</v>
      </c>
      <c r="G406" s="23">
        <v>30426.84</v>
      </c>
      <c r="H406" s="24">
        <v>36122.43</v>
      </c>
      <c r="I406" s="21"/>
      <c r="J406" s="47" t="str">
        <f t="shared" si="5"/>
        <v>#REF!</v>
      </c>
      <c r="K406" s="47" t="str">
        <f t="shared" si="6"/>
        <v>#REF!</v>
      </c>
      <c r="L406" s="47" t="str">
        <f t="shared" si="7"/>
        <v>#REF!</v>
      </c>
      <c r="M406" s="21"/>
      <c r="N406" s="47">
        <f t="shared" si="9"/>
        <v>0</v>
      </c>
      <c r="O406" s="47" t="str">
        <f t="shared" si="10"/>
        <v>#REF!</v>
      </c>
      <c r="P406" s="47" t="str">
        <f t="shared" si="11"/>
        <v>#REF!</v>
      </c>
      <c r="Q406" s="47">
        <f t="shared" si="32"/>
        <v>30426.84</v>
      </c>
      <c r="R406" s="47">
        <f t="shared" si="13"/>
        <v>30427</v>
      </c>
      <c r="S406" s="47">
        <f t="shared" si="14"/>
        <v>30427</v>
      </c>
      <c r="T406" s="47">
        <f t="shared" si="15"/>
        <v>30427</v>
      </c>
      <c r="U406" s="48"/>
      <c r="V406" s="21"/>
      <c r="W406" s="21"/>
      <c r="X406" s="21"/>
      <c r="Y406" s="21"/>
      <c r="Z406" s="21"/>
      <c r="AA406" s="21"/>
    </row>
    <row r="407" ht="15.75" customHeight="1">
      <c r="A407" s="20" t="s">
        <v>181</v>
      </c>
      <c r="B407" s="20" t="str">
        <f t="shared" si="4"/>
        <v>05</v>
      </c>
      <c r="C407" s="21" t="s">
        <v>16</v>
      </c>
      <c r="D407" s="20" t="s">
        <v>182</v>
      </c>
      <c r="E407" s="20" t="s">
        <v>28</v>
      </c>
      <c r="F407" s="20" t="s">
        <v>29</v>
      </c>
      <c r="G407" s="23">
        <v>63364.44</v>
      </c>
      <c r="H407" s="24">
        <v>75225.59</v>
      </c>
      <c r="I407" s="21"/>
      <c r="J407" s="47" t="str">
        <f t="shared" si="5"/>
        <v>#REF!</v>
      </c>
      <c r="K407" s="47" t="str">
        <f t="shared" si="6"/>
        <v>#REF!</v>
      </c>
      <c r="L407" s="47" t="str">
        <f t="shared" si="7"/>
        <v>#REF!</v>
      </c>
      <c r="M407" s="21"/>
      <c r="N407" s="47">
        <f t="shared" si="9"/>
        <v>0</v>
      </c>
      <c r="O407" s="47" t="str">
        <f t="shared" si="10"/>
        <v>#REF!</v>
      </c>
      <c r="P407" s="47" t="str">
        <f t="shared" si="11"/>
        <v>#REF!</v>
      </c>
      <c r="Q407" s="47">
        <f t="shared" si="32"/>
        <v>63364.44</v>
      </c>
      <c r="R407" s="47">
        <f t="shared" si="13"/>
        <v>63364</v>
      </c>
      <c r="S407" s="47">
        <f t="shared" si="14"/>
        <v>63364</v>
      </c>
      <c r="T407" s="47">
        <f t="shared" si="15"/>
        <v>63364</v>
      </c>
      <c r="U407" s="48"/>
      <c r="V407" s="21"/>
      <c r="W407" s="21"/>
      <c r="X407" s="21"/>
      <c r="Y407" s="21"/>
      <c r="Z407" s="21"/>
      <c r="AA407" s="21"/>
    </row>
    <row r="408" ht="15.75" customHeight="1">
      <c r="A408" s="20" t="s">
        <v>181</v>
      </c>
      <c r="B408" s="20" t="str">
        <f t="shared" si="4"/>
        <v>05</v>
      </c>
      <c r="C408" s="21" t="s">
        <v>16</v>
      </c>
      <c r="D408" s="20" t="s">
        <v>182</v>
      </c>
      <c r="E408" s="20" t="s">
        <v>30</v>
      </c>
      <c r="F408" s="20" t="s">
        <v>31</v>
      </c>
      <c r="G408" s="23">
        <v>55152.94</v>
      </c>
      <c r="H408" s="24">
        <v>65477.0</v>
      </c>
      <c r="I408" s="21"/>
      <c r="J408" s="47" t="str">
        <f t="shared" si="5"/>
        <v>#REF!</v>
      </c>
      <c r="K408" s="47" t="str">
        <f t="shared" si="6"/>
        <v>#REF!</v>
      </c>
      <c r="L408" s="47" t="str">
        <f t="shared" si="7"/>
        <v>#REF!</v>
      </c>
      <c r="M408" s="21"/>
      <c r="N408" s="47">
        <f t="shared" si="9"/>
        <v>0</v>
      </c>
      <c r="O408" s="47" t="str">
        <f t="shared" si="10"/>
        <v>#REF!</v>
      </c>
      <c r="P408" s="47" t="str">
        <f t="shared" si="11"/>
        <v>#REF!</v>
      </c>
      <c r="Q408" s="47">
        <f t="shared" si="32"/>
        <v>55152.94</v>
      </c>
      <c r="R408" s="47">
        <f t="shared" si="13"/>
        <v>55153</v>
      </c>
      <c r="S408" s="47">
        <f t="shared" si="14"/>
        <v>55153</v>
      </c>
      <c r="T408" s="47">
        <f t="shared" si="15"/>
        <v>55153</v>
      </c>
      <c r="U408" s="48"/>
      <c r="V408" s="21"/>
      <c r="W408" s="21"/>
      <c r="X408" s="21"/>
      <c r="Y408" s="21"/>
      <c r="Z408" s="21"/>
      <c r="AA408" s="21"/>
    </row>
    <row r="409" ht="15.75" customHeight="1">
      <c r="A409" s="20" t="s">
        <v>181</v>
      </c>
      <c r="B409" s="20" t="str">
        <f t="shared" si="4"/>
        <v>05</v>
      </c>
      <c r="C409" s="21" t="s">
        <v>16</v>
      </c>
      <c r="D409" s="20" t="s">
        <v>182</v>
      </c>
      <c r="E409" s="20" t="s">
        <v>32</v>
      </c>
      <c r="F409" s="20" t="s">
        <v>33</v>
      </c>
      <c r="G409" s="23">
        <v>167266.64</v>
      </c>
      <c r="H409" s="24">
        <v>198577.2</v>
      </c>
      <c r="I409" s="21"/>
      <c r="J409" s="47" t="str">
        <f t="shared" si="5"/>
        <v>#REF!</v>
      </c>
      <c r="K409" s="47" t="str">
        <f t="shared" si="6"/>
        <v>#REF!</v>
      </c>
      <c r="L409" s="47" t="str">
        <f t="shared" si="7"/>
        <v>#REF!</v>
      </c>
      <c r="M409" s="21"/>
      <c r="N409" s="47">
        <f t="shared" si="9"/>
        <v>0</v>
      </c>
      <c r="O409" s="47" t="str">
        <f t="shared" si="10"/>
        <v>#REF!</v>
      </c>
      <c r="P409" s="47" t="str">
        <f t="shared" si="11"/>
        <v>#REF!</v>
      </c>
      <c r="Q409" s="47">
        <f t="shared" si="32"/>
        <v>167266.64</v>
      </c>
      <c r="R409" s="47">
        <f t="shared" si="13"/>
        <v>167267</v>
      </c>
      <c r="S409" s="47">
        <f t="shared" si="14"/>
        <v>167267</v>
      </c>
      <c r="T409" s="47">
        <f t="shared" si="15"/>
        <v>167267</v>
      </c>
      <c r="U409" s="48"/>
      <c r="V409" s="21"/>
      <c r="W409" s="21"/>
      <c r="X409" s="21"/>
      <c r="Y409" s="21"/>
      <c r="Z409" s="21"/>
      <c r="AA409" s="21"/>
    </row>
    <row r="410" ht="15.75" customHeight="1">
      <c r="A410" s="20" t="s">
        <v>181</v>
      </c>
      <c r="B410" s="20" t="str">
        <f t="shared" si="4"/>
        <v>05</v>
      </c>
      <c r="C410" s="21" t="s">
        <v>16</v>
      </c>
      <c r="D410" s="20" t="s">
        <v>182</v>
      </c>
      <c r="E410" s="20" t="s">
        <v>40</v>
      </c>
      <c r="F410" s="20" t="s">
        <v>41</v>
      </c>
      <c r="G410" s="23">
        <v>48829.24</v>
      </c>
      <c r="H410" s="24">
        <v>57969.56</v>
      </c>
      <c r="I410" s="21"/>
      <c r="J410" s="47" t="str">
        <f t="shared" si="5"/>
        <v>#REF!</v>
      </c>
      <c r="K410" s="47" t="str">
        <f t="shared" si="6"/>
        <v>#REF!</v>
      </c>
      <c r="L410" s="47" t="str">
        <f t="shared" si="7"/>
        <v>#REF!</v>
      </c>
      <c r="M410" s="21"/>
      <c r="N410" s="47">
        <f t="shared" si="9"/>
        <v>0</v>
      </c>
      <c r="O410" s="47" t="str">
        <f t="shared" si="10"/>
        <v>#REF!</v>
      </c>
      <c r="P410" s="47" t="str">
        <f t="shared" si="11"/>
        <v>#REF!</v>
      </c>
      <c r="Q410" s="47">
        <f t="shared" si="32"/>
        <v>48829.24</v>
      </c>
      <c r="R410" s="47">
        <f t="shared" si="13"/>
        <v>48829</v>
      </c>
      <c r="S410" s="47">
        <f t="shared" si="14"/>
        <v>48829</v>
      </c>
      <c r="T410" s="47">
        <f t="shared" si="15"/>
        <v>48829</v>
      </c>
      <c r="U410" s="48"/>
      <c r="V410" s="21"/>
      <c r="W410" s="21"/>
      <c r="X410" s="21"/>
      <c r="Y410" s="21"/>
      <c r="Z410" s="21"/>
      <c r="AA410" s="21"/>
    </row>
    <row r="411" ht="15.75" customHeight="1">
      <c r="A411" s="20" t="s">
        <v>183</v>
      </c>
      <c r="B411" s="20" t="str">
        <f t="shared" si="4"/>
        <v>05</v>
      </c>
      <c r="C411" s="21" t="s">
        <v>16</v>
      </c>
      <c r="D411" s="20" t="s">
        <v>184</v>
      </c>
      <c r="E411" s="20" t="s">
        <v>18</v>
      </c>
      <c r="F411" s="20" t="s">
        <v>19</v>
      </c>
      <c r="G411" s="23">
        <v>4.436221045E7</v>
      </c>
      <c r="H411" s="24">
        <v>2399607.97</v>
      </c>
      <c r="I411" s="21"/>
      <c r="J411" s="47" t="str">
        <f t="shared" si="5"/>
        <v>#REF!</v>
      </c>
      <c r="K411" s="47" t="str">
        <f t="shared" si="6"/>
        <v>#REF!</v>
      </c>
      <c r="L411" s="47" t="str">
        <f t="shared" si="7"/>
        <v>#REF!</v>
      </c>
      <c r="M411" s="21"/>
      <c r="N411" s="47">
        <f t="shared" si="9"/>
        <v>0</v>
      </c>
      <c r="O411" s="47" t="str">
        <f t="shared" si="10"/>
        <v>#REF!</v>
      </c>
      <c r="P411" s="47" t="str">
        <f t="shared" si="11"/>
        <v>#REF!</v>
      </c>
      <c r="Q411" s="47">
        <f t="shared" si="32"/>
        <v>44362210.45</v>
      </c>
      <c r="R411" s="47">
        <f t="shared" si="13"/>
        <v>44362210</v>
      </c>
      <c r="S411" s="47">
        <f t="shared" si="14"/>
        <v>44362210</v>
      </c>
      <c r="T411" s="47">
        <f t="shared" si="15"/>
        <v>44362210</v>
      </c>
      <c r="U411" s="48"/>
      <c r="V411" s="21"/>
      <c r="W411" s="21"/>
      <c r="X411" s="21"/>
      <c r="Y411" s="21"/>
      <c r="Z411" s="21"/>
      <c r="AA411" s="21"/>
    </row>
    <row r="412" ht="15.75" customHeight="1">
      <c r="A412" s="20" t="s">
        <v>183</v>
      </c>
      <c r="B412" s="20" t="str">
        <f t="shared" si="4"/>
        <v>05</v>
      </c>
      <c r="C412" s="21" t="s">
        <v>16</v>
      </c>
      <c r="D412" s="20" t="s">
        <v>184</v>
      </c>
      <c r="E412" s="20" t="s">
        <v>44</v>
      </c>
      <c r="F412" s="20" t="s">
        <v>45</v>
      </c>
      <c r="G412" s="23">
        <v>1.217916078E7</v>
      </c>
      <c r="H412" s="24">
        <v>658786.18</v>
      </c>
      <c r="I412" s="21"/>
      <c r="J412" s="47" t="str">
        <f t="shared" si="5"/>
        <v>#REF!</v>
      </c>
      <c r="K412" s="47" t="str">
        <f t="shared" si="6"/>
        <v>#REF!</v>
      </c>
      <c r="L412" s="47" t="str">
        <f t="shared" si="7"/>
        <v>#REF!</v>
      </c>
      <c r="M412" s="21"/>
      <c r="N412" s="47">
        <f t="shared" si="9"/>
        <v>0</v>
      </c>
      <c r="O412" s="47" t="str">
        <f t="shared" si="10"/>
        <v>#REF!</v>
      </c>
      <c r="P412" s="47" t="str">
        <f t="shared" si="11"/>
        <v>#REF!</v>
      </c>
      <c r="Q412" s="47">
        <f t="shared" si="32"/>
        <v>12179160.78</v>
      </c>
      <c r="R412" s="47">
        <f t="shared" si="13"/>
        <v>12179161</v>
      </c>
      <c r="S412" s="47">
        <f t="shared" si="14"/>
        <v>12179161</v>
      </c>
      <c r="T412" s="47">
        <f t="shared" si="15"/>
        <v>12179161</v>
      </c>
      <c r="U412" s="48"/>
      <c r="V412" s="21"/>
      <c r="W412" s="21"/>
      <c r="X412" s="21"/>
      <c r="Y412" s="21"/>
      <c r="Z412" s="21"/>
      <c r="AA412" s="21"/>
    </row>
    <row r="413" ht="15.75" customHeight="1">
      <c r="A413" s="20" t="s">
        <v>183</v>
      </c>
      <c r="B413" s="20" t="str">
        <f t="shared" si="4"/>
        <v>05</v>
      </c>
      <c r="C413" s="21" t="s">
        <v>16</v>
      </c>
      <c r="D413" s="20" t="s">
        <v>184</v>
      </c>
      <c r="E413" s="20" t="s">
        <v>30</v>
      </c>
      <c r="F413" s="20" t="s">
        <v>31</v>
      </c>
      <c r="G413" s="23">
        <v>961953.57</v>
      </c>
      <c r="H413" s="24">
        <v>52033.28</v>
      </c>
      <c r="I413" s="21"/>
      <c r="J413" s="47" t="str">
        <f t="shared" si="5"/>
        <v>#REF!</v>
      </c>
      <c r="K413" s="47" t="str">
        <f t="shared" si="6"/>
        <v>#REF!</v>
      </c>
      <c r="L413" s="47" t="str">
        <f t="shared" si="7"/>
        <v>#REF!</v>
      </c>
      <c r="M413" s="21"/>
      <c r="N413" s="47">
        <f t="shared" si="9"/>
        <v>0</v>
      </c>
      <c r="O413" s="47" t="str">
        <f t="shared" si="10"/>
        <v>#REF!</v>
      </c>
      <c r="P413" s="47" t="str">
        <f t="shared" si="11"/>
        <v>#REF!</v>
      </c>
      <c r="Q413" s="47">
        <f t="shared" si="32"/>
        <v>961953.57</v>
      </c>
      <c r="R413" s="47">
        <f t="shared" si="13"/>
        <v>961954</v>
      </c>
      <c r="S413" s="47">
        <f t="shared" si="14"/>
        <v>961954</v>
      </c>
      <c r="T413" s="47">
        <f t="shared" si="15"/>
        <v>961954</v>
      </c>
      <c r="U413" s="48"/>
      <c r="V413" s="21"/>
      <c r="W413" s="21"/>
      <c r="X413" s="21"/>
      <c r="Y413" s="21"/>
      <c r="Z413" s="21"/>
      <c r="AA413" s="21"/>
    </row>
    <row r="414" ht="15.75" customHeight="1">
      <c r="A414" s="20" t="s">
        <v>183</v>
      </c>
      <c r="B414" s="20" t="str">
        <f t="shared" si="4"/>
        <v>05</v>
      </c>
      <c r="C414" s="21" t="s">
        <v>16</v>
      </c>
      <c r="D414" s="20" t="s">
        <v>184</v>
      </c>
      <c r="E414" s="20" t="s">
        <v>32</v>
      </c>
      <c r="F414" s="20" t="s">
        <v>33</v>
      </c>
      <c r="G414" s="23">
        <v>42577.11</v>
      </c>
      <c r="H414" s="24">
        <v>2303.05</v>
      </c>
      <c r="I414" s="21"/>
      <c r="J414" s="47" t="str">
        <f t="shared" si="5"/>
        <v>#REF!</v>
      </c>
      <c r="K414" s="47" t="str">
        <f t="shared" si="6"/>
        <v>#REF!</v>
      </c>
      <c r="L414" s="47" t="str">
        <f t="shared" si="7"/>
        <v>#REF!</v>
      </c>
      <c r="M414" s="21"/>
      <c r="N414" s="47">
        <f t="shared" si="9"/>
        <v>0</v>
      </c>
      <c r="O414" s="47" t="str">
        <f t="shared" si="10"/>
        <v>#REF!</v>
      </c>
      <c r="P414" s="47" t="str">
        <f t="shared" si="11"/>
        <v>#REF!</v>
      </c>
      <c r="Q414" s="47">
        <f t="shared" si="32"/>
        <v>42577.11</v>
      </c>
      <c r="R414" s="47">
        <f t="shared" si="13"/>
        <v>42577</v>
      </c>
      <c r="S414" s="47">
        <f t="shared" si="14"/>
        <v>42577</v>
      </c>
      <c r="T414" s="47">
        <f t="shared" si="15"/>
        <v>42577</v>
      </c>
      <c r="U414" s="48"/>
      <c r="V414" s="21"/>
      <c r="W414" s="21"/>
      <c r="X414" s="21"/>
      <c r="Y414" s="21"/>
      <c r="Z414" s="21"/>
      <c r="AA414" s="21"/>
    </row>
    <row r="415" ht="15.75" customHeight="1">
      <c r="A415" s="20" t="s">
        <v>183</v>
      </c>
      <c r="B415" s="20" t="str">
        <f t="shared" si="4"/>
        <v>05</v>
      </c>
      <c r="C415" s="21" t="s">
        <v>16</v>
      </c>
      <c r="D415" s="20" t="s">
        <v>184</v>
      </c>
      <c r="E415" s="20" t="s">
        <v>40</v>
      </c>
      <c r="F415" s="20" t="s">
        <v>41</v>
      </c>
      <c r="G415" s="23">
        <v>32011.09</v>
      </c>
      <c r="H415" s="24">
        <v>1731.52</v>
      </c>
      <c r="I415" s="21"/>
      <c r="J415" s="47" t="str">
        <f t="shared" si="5"/>
        <v>#REF!</v>
      </c>
      <c r="K415" s="47" t="str">
        <f t="shared" si="6"/>
        <v>#REF!</v>
      </c>
      <c r="L415" s="47" t="str">
        <f t="shared" si="7"/>
        <v>#REF!</v>
      </c>
      <c r="M415" s="21"/>
      <c r="N415" s="47">
        <f t="shared" si="9"/>
        <v>0</v>
      </c>
      <c r="O415" s="47" t="str">
        <f t="shared" si="10"/>
        <v>#REF!</v>
      </c>
      <c r="P415" s="47" t="str">
        <f t="shared" si="11"/>
        <v>#REF!</v>
      </c>
      <c r="Q415" s="47">
        <f t="shared" si="32"/>
        <v>32011.09</v>
      </c>
      <c r="R415" s="47">
        <f t="shared" si="13"/>
        <v>32011</v>
      </c>
      <c r="S415" s="47">
        <f t="shared" si="14"/>
        <v>32011</v>
      </c>
      <c r="T415" s="47">
        <f t="shared" si="15"/>
        <v>32011</v>
      </c>
      <c r="U415" s="48"/>
      <c r="V415" s="21"/>
      <c r="W415" s="21"/>
      <c r="X415" s="21"/>
      <c r="Y415" s="21"/>
      <c r="Z415" s="21"/>
      <c r="AA415" s="21"/>
    </row>
    <row r="416" ht="15.75" customHeight="1">
      <c r="A416" s="20" t="s">
        <v>185</v>
      </c>
      <c r="B416" s="20" t="str">
        <f t="shared" si="4"/>
        <v>05</v>
      </c>
      <c r="C416" s="21" t="s">
        <v>16</v>
      </c>
      <c r="D416" s="20" t="s">
        <v>186</v>
      </c>
      <c r="E416" s="20" t="s">
        <v>18</v>
      </c>
      <c r="F416" s="20" t="s">
        <v>19</v>
      </c>
      <c r="G416" s="23">
        <v>5.368173399E7</v>
      </c>
      <c r="H416" s="24">
        <v>4401026.58</v>
      </c>
      <c r="I416" s="21"/>
      <c r="J416" s="47" t="str">
        <f t="shared" si="5"/>
        <v>#REF!</v>
      </c>
      <c r="K416" s="47" t="str">
        <f t="shared" si="6"/>
        <v>#REF!</v>
      </c>
      <c r="L416" s="47" t="str">
        <f t="shared" si="7"/>
        <v>#REF!</v>
      </c>
      <c r="M416" s="21"/>
      <c r="N416" s="47">
        <f t="shared" si="9"/>
        <v>0</v>
      </c>
      <c r="O416" s="47" t="str">
        <f t="shared" si="10"/>
        <v>#REF!</v>
      </c>
      <c r="P416" s="47" t="str">
        <f t="shared" si="11"/>
        <v>#REF!</v>
      </c>
      <c r="Q416" s="47">
        <f t="shared" si="32"/>
        <v>53681733.99</v>
      </c>
      <c r="R416" s="47">
        <f t="shared" si="13"/>
        <v>53681734</v>
      </c>
      <c r="S416" s="47">
        <f t="shared" si="14"/>
        <v>53681734</v>
      </c>
      <c r="T416" s="47">
        <f t="shared" si="15"/>
        <v>53681734</v>
      </c>
      <c r="U416" s="48"/>
      <c r="V416" s="21"/>
      <c r="W416" s="21"/>
      <c r="X416" s="21"/>
      <c r="Y416" s="21"/>
      <c r="Z416" s="21"/>
      <c r="AA416" s="21"/>
    </row>
    <row r="417" ht="15.75" customHeight="1">
      <c r="A417" s="20" t="s">
        <v>185</v>
      </c>
      <c r="B417" s="20" t="str">
        <f t="shared" si="4"/>
        <v>05</v>
      </c>
      <c r="C417" s="21" t="s">
        <v>16</v>
      </c>
      <c r="D417" s="20" t="s">
        <v>186</v>
      </c>
      <c r="E417" s="20" t="s">
        <v>44</v>
      </c>
      <c r="F417" s="20" t="s">
        <v>45</v>
      </c>
      <c r="G417" s="23">
        <v>260132.86</v>
      </c>
      <c r="H417" s="24">
        <v>21326.65</v>
      </c>
      <c r="I417" s="21"/>
      <c r="J417" s="47" t="str">
        <f t="shared" si="5"/>
        <v>#REF!</v>
      </c>
      <c r="K417" s="47" t="str">
        <f t="shared" si="6"/>
        <v>#REF!</v>
      </c>
      <c r="L417" s="47" t="str">
        <f t="shared" si="7"/>
        <v>#REF!</v>
      </c>
      <c r="M417" s="21"/>
      <c r="N417" s="47">
        <f t="shared" si="9"/>
        <v>0</v>
      </c>
      <c r="O417" s="47" t="str">
        <f t="shared" si="10"/>
        <v>#REF!</v>
      </c>
      <c r="P417" s="47" t="str">
        <f t="shared" si="11"/>
        <v>#REF!</v>
      </c>
      <c r="Q417" s="47">
        <f t="shared" si="32"/>
        <v>260132.86</v>
      </c>
      <c r="R417" s="47">
        <f t="shared" si="13"/>
        <v>260133</v>
      </c>
      <c r="S417" s="47">
        <f t="shared" si="14"/>
        <v>260133</v>
      </c>
      <c r="T417" s="47">
        <f t="shared" si="15"/>
        <v>260133</v>
      </c>
      <c r="U417" s="48"/>
      <c r="V417" s="21"/>
      <c r="W417" s="21"/>
      <c r="X417" s="21"/>
      <c r="Y417" s="21"/>
      <c r="Z417" s="21"/>
      <c r="AA417" s="21"/>
    </row>
    <row r="418" ht="15.75" customHeight="1">
      <c r="A418" s="20" t="s">
        <v>185</v>
      </c>
      <c r="B418" s="20" t="str">
        <f t="shared" si="4"/>
        <v>05</v>
      </c>
      <c r="C418" s="21" t="s">
        <v>16</v>
      </c>
      <c r="D418" s="20" t="s">
        <v>186</v>
      </c>
      <c r="E418" s="20" t="s">
        <v>30</v>
      </c>
      <c r="F418" s="20" t="s">
        <v>31</v>
      </c>
      <c r="G418" s="23">
        <v>1077708.2</v>
      </c>
      <c r="H418" s="24">
        <v>88354.49</v>
      </c>
      <c r="I418" s="21"/>
      <c r="J418" s="47" t="str">
        <f t="shared" si="5"/>
        <v>#REF!</v>
      </c>
      <c r="K418" s="47" t="str">
        <f t="shared" si="6"/>
        <v>#REF!</v>
      </c>
      <c r="L418" s="47" t="str">
        <f t="shared" si="7"/>
        <v>#REF!</v>
      </c>
      <c r="M418" s="21"/>
      <c r="N418" s="47">
        <f t="shared" si="9"/>
        <v>0</v>
      </c>
      <c r="O418" s="47" t="str">
        <f t="shared" si="10"/>
        <v>#REF!</v>
      </c>
      <c r="P418" s="47" t="str">
        <f t="shared" si="11"/>
        <v>#REF!</v>
      </c>
      <c r="Q418" s="47">
        <f t="shared" si="32"/>
        <v>1077708.2</v>
      </c>
      <c r="R418" s="47">
        <f t="shared" si="13"/>
        <v>1077708</v>
      </c>
      <c r="S418" s="47">
        <f t="shared" si="14"/>
        <v>1077708</v>
      </c>
      <c r="T418" s="47">
        <f t="shared" si="15"/>
        <v>1077708</v>
      </c>
      <c r="U418" s="48"/>
      <c r="V418" s="21"/>
      <c r="W418" s="21"/>
      <c r="X418" s="21"/>
      <c r="Y418" s="21"/>
      <c r="Z418" s="21"/>
      <c r="AA418" s="21"/>
    </row>
    <row r="419" ht="15.75" customHeight="1">
      <c r="A419" s="20" t="s">
        <v>185</v>
      </c>
      <c r="B419" s="20" t="str">
        <f t="shared" si="4"/>
        <v>05</v>
      </c>
      <c r="C419" s="21" t="s">
        <v>16</v>
      </c>
      <c r="D419" s="20" t="s">
        <v>186</v>
      </c>
      <c r="E419" s="20" t="s">
        <v>32</v>
      </c>
      <c r="F419" s="20" t="s">
        <v>33</v>
      </c>
      <c r="G419" s="23">
        <v>329491.59</v>
      </c>
      <c r="H419" s="24">
        <v>27012.94</v>
      </c>
      <c r="I419" s="21"/>
      <c r="J419" s="47" t="str">
        <f t="shared" si="5"/>
        <v>#REF!</v>
      </c>
      <c r="K419" s="47" t="str">
        <f t="shared" si="6"/>
        <v>#REF!</v>
      </c>
      <c r="L419" s="47" t="str">
        <f t="shared" si="7"/>
        <v>#REF!</v>
      </c>
      <c r="M419" s="21"/>
      <c r="N419" s="47">
        <f t="shared" si="9"/>
        <v>0</v>
      </c>
      <c r="O419" s="47" t="str">
        <f t="shared" si="10"/>
        <v>#REF!</v>
      </c>
      <c r="P419" s="47" t="str">
        <f t="shared" si="11"/>
        <v>#REF!</v>
      </c>
      <c r="Q419" s="47">
        <f t="shared" si="32"/>
        <v>329491.59</v>
      </c>
      <c r="R419" s="47">
        <f t="shared" si="13"/>
        <v>329492</v>
      </c>
      <c r="S419" s="47">
        <f t="shared" si="14"/>
        <v>329492</v>
      </c>
      <c r="T419" s="47">
        <f t="shared" si="15"/>
        <v>329492</v>
      </c>
      <c r="U419" s="48"/>
      <c r="V419" s="21"/>
      <c r="W419" s="21"/>
      <c r="X419" s="21"/>
      <c r="Y419" s="21"/>
      <c r="Z419" s="21"/>
      <c r="AA419" s="21"/>
    </row>
    <row r="420" ht="15.75" customHeight="1">
      <c r="A420" s="20" t="s">
        <v>185</v>
      </c>
      <c r="B420" s="20" t="str">
        <f t="shared" si="4"/>
        <v>05</v>
      </c>
      <c r="C420" s="21" t="s">
        <v>16</v>
      </c>
      <c r="D420" s="20" t="s">
        <v>186</v>
      </c>
      <c r="E420" s="20" t="s">
        <v>40</v>
      </c>
      <c r="F420" s="20" t="s">
        <v>41</v>
      </c>
      <c r="G420" s="23">
        <v>588474.84</v>
      </c>
      <c r="H420" s="24">
        <v>48245.34</v>
      </c>
      <c r="I420" s="21"/>
      <c r="J420" s="47" t="str">
        <f t="shared" si="5"/>
        <v>#REF!</v>
      </c>
      <c r="K420" s="47" t="str">
        <f t="shared" si="6"/>
        <v>#REF!</v>
      </c>
      <c r="L420" s="47" t="str">
        <f t="shared" si="7"/>
        <v>#REF!</v>
      </c>
      <c r="M420" s="21"/>
      <c r="N420" s="47">
        <f t="shared" si="9"/>
        <v>0</v>
      </c>
      <c r="O420" s="47" t="str">
        <f t="shared" si="10"/>
        <v>#REF!</v>
      </c>
      <c r="P420" s="47" t="str">
        <f t="shared" si="11"/>
        <v>#REF!</v>
      </c>
      <c r="Q420" s="47">
        <f t="shared" si="32"/>
        <v>588474.84</v>
      </c>
      <c r="R420" s="47">
        <f t="shared" si="13"/>
        <v>588475</v>
      </c>
      <c r="S420" s="47">
        <f t="shared" si="14"/>
        <v>588475</v>
      </c>
      <c r="T420" s="47">
        <f t="shared" si="15"/>
        <v>588475</v>
      </c>
      <c r="U420" s="48"/>
      <c r="V420" s="21"/>
      <c r="W420" s="21"/>
      <c r="X420" s="21"/>
      <c r="Y420" s="21"/>
      <c r="Z420" s="21"/>
      <c r="AA420" s="21"/>
    </row>
    <row r="421" ht="15.75" customHeight="1">
      <c r="A421" s="20" t="s">
        <v>187</v>
      </c>
      <c r="B421" s="20" t="str">
        <f t="shared" si="4"/>
        <v>05</v>
      </c>
      <c r="C421" s="21" t="s">
        <v>16</v>
      </c>
      <c r="D421" s="20" t="s">
        <v>188</v>
      </c>
      <c r="E421" s="20" t="s">
        <v>44</v>
      </c>
      <c r="F421" s="20" t="s">
        <v>45</v>
      </c>
      <c r="G421" s="23">
        <v>8.14507453E7</v>
      </c>
      <c r="H421" s="24">
        <v>3.608522181E7</v>
      </c>
      <c r="I421" s="21"/>
      <c r="J421" s="47" t="str">
        <f t="shared" si="5"/>
        <v>#REF!</v>
      </c>
      <c r="K421" s="47" t="str">
        <f t="shared" si="6"/>
        <v>#REF!</v>
      </c>
      <c r="L421" s="47" t="str">
        <f t="shared" si="7"/>
        <v>#REF!</v>
      </c>
      <c r="M421" s="21"/>
      <c r="N421" s="47">
        <f t="shared" si="9"/>
        <v>0</v>
      </c>
      <c r="O421" s="47" t="str">
        <f t="shared" si="10"/>
        <v>#REF!</v>
      </c>
      <c r="P421" s="47" t="str">
        <f t="shared" si="11"/>
        <v>#REF!</v>
      </c>
      <c r="Q421" s="47">
        <f t="shared" si="32"/>
        <v>81450745.3</v>
      </c>
      <c r="R421" s="47">
        <f t="shared" si="13"/>
        <v>81450745</v>
      </c>
      <c r="S421" s="47">
        <f t="shared" si="14"/>
        <v>81450745</v>
      </c>
      <c r="T421" s="47">
        <f t="shared" si="15"/>
        <v>81450745</v>
      </c>
      <c r="U421" s="48"/>
      <c r="V421" s="21"/>
      <c r="W421" s="21"/>
      <c r="X421" s="21"/>
      <c r="Y421" s="21"/>
      <c r="Z421" s="21"/>
      <c r="AA421" s="21"/>
    </row>
    <row r="422" ht="15.75" customHeight="1">
      <c r="A422" s="20" t="s">
        <v>187</v>
      </c>
      <c r="B422" s="20" t="str">
        <f t="shared" si="4"/>
        <v>05</v>
      </c>
      <c r="C422" s="21" t="s">
        <v>16</v>
      </c>
      <c r="D422" s="20" t="s">
        <v>188</v>
      </c>
      <c r="E422" s="20" t="s">
        <v>22</v>
      </c>
      <c r="F422" s="20" t="s">
        <v>23</v>
      </c>
      <c r="G422" s="23">
        <v>52729.95</v>
      </c>
      <c r="H422" s="24">
        <v>23361.01</v>
      </c>
      <c r="I422" s="21"/>
      <c r="J422" s="47" t="str">
        <f t="shared" si="5"/>
        <v>#REF!</v>
      </c>
      <c r="K422" s="47" t="str">
        <f t="shared" si="6"/>
        <v>#REF!</v>
      </c>
      <c r="L422" s="47" t="str">
        <f t="shared" si="7"/>
        <v>#REF!</v>
      </c>
      <c r="M422" s="21"/>
      <c r="N422" s="47">
        <f t="shared" si="9"/>
        <v>0</v>
      </c>
      <c r="O422" s="47" t="str">
        <f t="shared" si="10"/>
        <v>#REF!</v>
      </c>
      <c r="P422" s="47" t="str">
        <f t="shared" si="11"/>
        <v>#REF!</v>
      </c>
      <c r="Q422" s="47">
        <f t="shared" si="32"/>
        <v>52729.95</v>
      </c>
      <c r="R422" s="47">
        <f t="shared" si="13"/>
        <v>52730</v>
      </c>
      <c r="S422" s="47">
        <f t="shared" si="14"/>
        <v>52730</v>
      </c>
      <c r="T422" s="47">
        <f t="shared" si="15"/>
        <v>52730</v>
      </c>
      <c r="U422" s="48"/>
      <c r="V422" s="21"/>
      <c r="W422" s="21"/>
      <c r="X422" s="21"/>
      <c r="Y422" s="21"/>
      <c r="Z422" s="21"/>
      <c r="AA422" s="21"/>
    </row>
    <row r="423" ht="15.75" customHeight="1">
      <c r="A423" s="20" t="s">
        <v>187</v>
      </c>
      <c r="B423" s="20" t="str">
        <f t="shared" si="4"/>
        <v>05</v>
      </c>
      <c r="C423" s="21" t="s">
        <v>16</v>
      </c>
      <c r="D423" s="20" t="s">
        <v>188</v>
      </c>
      <c r="E423" s="20" t="s">
        <v>28</v>
      </c>
      <c r="F423" s="20" t="s">
        <v>29</v>
      </c>
      <c r="G423" s="23">
        <v>935163.74</v>
      </c>
      <c r="H423" s="24">
        <v>414306.72</v>
      </c>
      <c r="I423" s="21"/>
      <c r="J423" s="47" t="str">
        <f t="shared" si="5"/>
        <v>#REF!</v>
      </c>
      <c r="K423" s="47" t="str">
        <f t="shared" si="6"/>
        <v>#REF!</v>
      </c>
      <c r="L423" s="47" t="str">
        <f t="shared" si="7"/>
        <v>#REF!</v>
      </c>
      <c r="M423" s="21"/>
      <c r="N423" s="47">
        <f t="shared" si="9"/>
        <v>0</v>
      </c>
      <c r="O423" s="47" t="str">
        <f t="shared" si="10"/>
        <v>#REF!</v>
      </c>
      <c r="P423" s="47" t="str">
        <f t="shared" si="11"/>
        <v>#REF!</v>
      </c>
      <c r="Q423" s="47">
        <f t="shared" si="32"/>
        <v>935163.74</v>
      </c>
      <c r="R423" s="47">
        <f t="shared" si="13"/>
        <v>935164</v>
      </c>
      <c r="S423" s="47">
        <f t="shared" si="14"/>
        <v>935164</v>
      </c>
      <c r="T423" s="47">
        <f t="shared" si="15"/>
        <v>935164</v>
      </c>
      <c r="U423" s="48"/>
      <c r="V423" s="21"/>
      <c r="W423" s="21"/>
      <c r="X423" s="21"/>
      <c r="Y423" s="21"/>
      <c r="Z423" s="21"/>
      <c r="AA423" s="21"/>
    </row>
    <row r="424" ht="15.75" customHeight="1">
      <c r="A424" s="20" t="s">
        <v>187</v>
      </c>
      <c r="B424" s="20" t="str">
        <f t="shared" si="4"/>
        <v>05</v>
      </c>
      <c r="C424" s="21" t="s">
        <v>16</v>
      </c>
      <c r="D424" s="20" t="s">
        <v>188</v>
      </c>
      <c r="E424" s="20" t="s">
        <v>30</v>
      </c>
      <c r="F424" s="20" t="s">
        <v>31</v>
      </c>
      <c r="G424" s="23">
        <v>735328.61</v>
      </c>
      <c r="H424" s="24">
        <v>325773.52</v>
      </c>
      <c r="I424" s="21"/>
      <c r="J424" s="47" t="str">
        <f t="shared" si="5"/>
        <v>#REF!</v>
      </c>
      <c r="K424" s="47" t="str">
        <f t="shared" si="6"/>
        <v>#REF!</v>
      </c>
      <c r="L424" s="47" t="str">
        <f t="shared" si="7"/>
        <v>#REF!</v>
      </c>
      <c r="M424" s="21"/>
      <c r="N424" s="47">
        <f t="shared" si="9"/>
        <v>0</v>
      </c>
      <c r="O424" s="47" t="str">
        <f t="shared" si="10"/>
        <v>#REF!</v>
      </c>
      <c r="P424" s="47" t="str">
        <f t="shared" si="11"/>
        <v>#REF!</v>
      </c>
      <c r="Q424" s="47">
        <f t="shared" si="32"/>
        <v>735328.61</v>
      </c>
      <c r="R424" s="47">
        <f t="shared" si="13"/>
        <v>735329</v>
      </c>
      <c r="S424" s="47">
        <f t="shared" si="14"/>
        <v>735329</v>
      </c>
      <c r="T424" s="47">
        <f t="shared" si="15"/>
        <v>735329</v>
      </c>
      <c r="U424" s="48"/>
      <c r="V424" s="21"/>
      <c r="W424" s="21"/>
      <c r="X424" s="21"/>
      <c r="Y424" s="21"/>
      <c r="Z424" s="21"/>
      <c r="AA424" s="21"/>
    </row>
    <row r="425" ht="15.75" customHeight="1">
      <c r="A425" s="20" t="s">
        <v>187</v>
      </c>
      <c r="B425" s="20" t="str">
        <f t="shared" si="4"/>
        <v>05</v>
      </c>
      <c r="C425" s="21" t="s">
        <v>16</v>
      </c>
      <c r="D425" s="20" t="s">
        <v>188</v>
      </c>
      <c r="E425" s="20" t="s">
        <v>32</v>
      </c>
      <c r="F425" s="20" t="s">
        <v>33</v>
      </c>
      <c r="G425" s="23">
        <v>788910.5</v>
      </c>
      <c r="H425" s="24">
        <v>349511.97</v>
      </c>
      <c r="I425" s="21"/>
      <c r="J425" s="47" t="str">
        <f t="shared" si="5"/>
        <v>#REF!</v>
      </c>
      <c r="K425" s="47" t="str">
        <f t="shared" si="6"/>
        <v>#REF!</v>
      </c>
      <c r="L425" s="47" t="str">
        <f t="shared" si="7"/>
        <v>#REF!</v>
      </c>
      <c r="M425" s="21"/>
      <c r="N425" s="47">
        <f t="shared" si="9"/>
        <v>0</v>
      </c>
      <c r="O425" s="47" t="str">
        <f t="shared" si="10"/>
        <v>#REF!</v>
      </c>
      <c r="P425" s="47" t="str">
        <f t="shared" si="11"/>
        <v>#REF!</v>
      </c>
      <c r="Q425" s="47">
        <f t="shared" si="32"/>
        <v>788910.5</v>
      </c>
      <c r="R425" s="47">
        <f t="shared" si="13"/>
        <v>788911</v>
      </c>
      <c r="S425" s="47">
        <f t="shared" si="14"/>
        <v>788911</v>
      </c>
      <c r="T425" s="47">
        <f t="shared" si="15"/>
        <v>788911</v>
      </c>
      <c r="U425" s="48"/>
      <c r="V425" s="21"/>
      <c r="W425" s="21"/>
      <c r="X425" s="21"/>
      <c r="Y425" s="21"/>
      <c r="Z425" s="21"/>
      <c r="AA425" s="21"/>
    </row>
    <row r="426" ht="15.75" customHeight="1">
      <c r="A426" s="20" t="s">
        <v>187</v>
      </c>
      <c r="B426" s="20" t="str">
        <f t="shared" si="4"/>
        <v>05</v>
      </c>
      <c r="C426" s="21" t="s">
        <v>16</v>
      </c>
      <c r="D426" s="20" t="s">
        <v>188</v>
      </c>
      <c r="E426" s="20" t="s">
        <v>40</v>
      </c>
      <c r="F426" s="20" t="s">
        <v>41</v>
      </c>
      <c r="G426" s="23">
        <v>476672.9</v>
      </c>
      <c r="H426" s="24">
        <v>211180.97</v>
      </c>
      <c r="I426" s="21"/>
      <c r="J426" s="47" t="str">
        <f t="shared" si="5"/>
        <v>#REF!</v>
      </c>
      <c r="K426" s="47" t="str">
        <f t="shared" si="6"/>
        <v>#REF!</v>
      </c>
      <c r="L426" s="47" t="str">
        <f t="shared" si="7"/>
        <v>#REF!</v>
      </c>
      <c r="M426" s="21"/>
      <c r="N426" s="47">
        <f t="shared" si="9"/>
        <v>0</v>
      </c>
      <c r="O426" s="47" t="str">
        <f t="shared" si="10"/>
        <v>#REF!</v>
      </c>
      <c r="P426" s="47" t="str">
        <f t="shared" si="11"/>
        <v>#REF!</v>
      </c>
      <c r="Q426" s="47">
        <f t="shared" si="32"/>
        <v>476672.9</v>
      </c>
      <c r="R426" s="47">
        <f t="shared" si="13"/>
        <v>476673</v>
      </c>
      <c r="S426" s="47">
        <f t="shared" si="14"/>
        <v>476673</v>
      </c>
      <c r="T426" s="47">
        <f t="shared" si="15"/>
        <v>476673</v>
      </c>
      <c r="U426" s="48"/>
      <c r="V426" s="21"/>
      <c r="W426" s="21"/>
      <c r="X426" s="21"/>
      <c r="Y426" s="21"/>
      <c r="Z426" s="21"/>
      <c r="AA426" s="21"/>
    </row>
    <row r="427" ht="15.75" customHeight="1">
      <c r="A427" s="20" t="s">
        <v>189</v>
      </c>
      <c r="B427" s="20" t="str">
        <f t="shared" si="4"/>
        <v>05</v>
      </c>
      <c r="C427" s="21" t="s">
        <v>16</v>
      </c>
      <c r="D427" s="20" t="s">
        <v>190</v>
      </c>
      <c r="E427" s="20" t="s">
        <v>44</v>
      </c>
      <c r="F427" s="20" t="s">
        <v>45</v>
      </c>
      <c r="G427" s="23">
        <v>1.995924355E7</v>
      </c>
      <c r="H427" s="24">
        <v>2298431.9</v>
      </c>
      <c r="I427" s="21"/>
      <c r="J427" s="47" t="str">
        <f t="shared" si="5"/>
        <v>#REF!</v>
      </c>
      <c r="K427" s="47" t="str">
        <f t="shared" si="6"/>
        <v>#REF!</v>
      </c>
      <c r="L427" s="47" t="str">
        <f t="shared" si="7"/>
        <v>#REF!</v>
      </c>
      <c r="M427" s="21"/>
      <c r="N427" s="47">
        <f t="shared" si="9"/>
        <v>0</v>
      </c>
      <c r="O427" s="47" t="str">
        <f t="shared" si="10"/>
        <v>#REF!</v>
      </c>
      <c r="P427" s="47" t="str">
        <f t="shared" si="11"/>
        <v>#REF!</v>
      </c>
      <c r="Q427" s="47">
        <f t="shared" si="32"/>
        <v>19959243.55</v>
      </c>
      <c r="R427" s="47">
        <f t="shared" si="13"/>
        <v>19959244</v>
      </c>
      <c r="S427" s="47">
        <f t="shared" si="14"/>
        <v>19959244</v>
      </c>
      <c r="T427" s="47">
        <f t="shared" si="15"/>
        <v>19959244</v>
      </c>
      <c r="U427" s="48"/>
      <c r="V427" s="21"/>
      <c r="W427" s="21"/>
      <c r="X427" s="21"/>
      <c r="Y427" s="21"/>
      <c r="Z427" s="21"/>
      <c r="AA427" s="21"/>
    </row>
    <row r="428" ht="15.75" customHeight="1">
      <c r="A428" s="20" t="s">
        <v>189</v>
      </c>
      <c r="B428" s="20" t="str">
        <f t="shared" si="4"/>
        <v>05</v>
      </c>
      <c r="C428" s="21" t="s">
        <v>16</v>
      </c>
      <c r="D428" s="20" t="s">
        <v>190</v>
      </c>
      <c r="E428" s="20" t="s">
        <v>30</v>
      </c>
      <c r="F428" s="20" t="s">
        <v>31</v>
      </c>
      <c r="G428" s="23">
        <v>278126.45</v>
      </c>
      <c r="H428" s="24">
        <v>32028.0</v>
      </c>
      <c r="I428" s="21"/>
      <c r="J428" s="47" t="str">
        <f t="shared" si="5"/>
        <v>#REF!</v>
      </c>
      <c r="K428" s="47" t="str">
        <f t="shared" si="6"/>
        <v>#REF!</v>
      </c>
      <c r="L428" s="47" t="str">
        <f t="shared" si="7"/>
        <v>#REF!</v>
      </c>
      <c r="M428" s="21"/>
      <c r="N428" s="47">
        <f t="shared" si="9"/>
        <v>0</v>
      </c>
      <c r="O428" s="47" t="str">
        <f t="shared" si="10"/>
        <v>#REF!</v>
      </c>
      <c r="P428" s="47" t="str">
        <f t="shared" si="11"/>
        <v>#REF!</v>
      </c>
      <c r="Q428" s="47">
        <f t="shared" si="32"/>
        <v>278126.45</v>
      </c>
      <c r="R428" s="47">
        <f t="shared" si="13"/>
        <v>278126</v>
      </c>
      <c r="S428" s="47">
        <f t="shared" si="14"/>
        <v>278126</v>
      </c>
      <c r="T428" s="47">
        <f t="shared" si="15"/>
        <v>278126</v>
      </c>
      <c r="U428" s="48"/>
      <c r="V428" s="21"/>
      <c r="W428" s="21"/>
      <c r="X428" s="21"/>
      <c r="Y428" s="21"/>
      <c r="Z428" s="21"/>
      <c r="AA428" s="21"/>
    </row>
    <row r="429" ht="15.75" customHeight="1">
      <c r="A429" s="20" t="s">
        <v>189</v>
      </c>
      <c r="B429" s="20" t="str">
        <f t="shared" si="4"/>
        <v>05</v>
      </c>
      <c r="C429" s="21" t="s">
        <v>16</v>
      </c>
      <c r="D429" s="20" t="s">
        <v>190</v>
      </c>
      <c r="E429" s="20" t="s">
        <v>40</v>
      </c>
      <c r="F429" s="20" t="s">
        <v>41</v>
      </c>
      <c r="G429" s="23">
        <v>114923.0</v>
      </c>
      <c r="H429" s="24">
        <v>13234.1</v>
      </c>
      <c r="I429" s="21"/>
      <c r="J429" s="47" t="str">
        <f t="shared" si="5"/>
        <v>#REF!</v>
      </c>
      <c r="K429" s="47" t="str">
        <f t="shared" si="6"/>
        <v>#REF!</v>
      </c>
      <c r="L429" s="47" t="str">
        <f t="shared" si="7"/>
        <v>#REF!</v>
      </c>
      <c r="M429" s="21"/>
      <c r="N429" s="47">
        <f t="shared" si="9"/>
        <v>0</v>
      </c>
      <c r="O429" s="47" t="str">
        <f t="shared" si="10"/>
        <v>#REF!</v>
      </c>
      <c r="P429" s="47" t="str">
        <f t="shared" si="11"/>
        <v>#REF!</v>
      </c>
      <c r="Q429" s="47">
        <f t="shared" si="32"/>
        <v>114923</v>
      </c>
      <c r="R429" s="47">
        <f t="shared" si="13"/>
        <v>114923</v>
      </c>
      <c r="S429" s="47">
        <f t="shared" si="14"/>
        <v>114923</v>
      </c>
      <c r="T429" s="47">
        <f t="shared" si="15"/>
        <v>114923</v>
      </c>
      <c r="U429" s="48"/>
      <c r="V429" s="21"/>
      <c r="W429" s="21"/>
      <c r="X429" s="21"/>
      <c r="Y429" s="21"/>
      <c r="Z429" s="21"/>
      <c r="AA429" s="21"/>
    </row>
    <row r="430" ht="15.75" customHeight="1">
      <c r="A430" s="20" t="s">
        <v>191</v>
      </c>
      <c r="B430" s="20" t="str">
        <f t="shared" si="4"/>
        <v>05</v>
      </c>
      <c r="C430" s="21" t="s">
        <v>16</v>
      </c>
      <c r="D430" s="20" t="s">
        <v>192</v>
      </c>
      <c r="E430" s="20" t="s">
        <v>18</v>
      </c>
      <c r="F430" s="20" t="s">
        <v>19</v>
      </c>
      <c r="G430" s="23">
        <v>5443583.71</v>
      </c>
      <c r="H430" s="24">
        <v>563292.54</v>
      </c>
      <c r="I430" s="21"/>
      <c r="J430" s="47" t="str">
        <f t="shared" si="5"/>
        <v>#REF!</v>
      </c>
      <c r="K430" s="47" t="str">
        <f t="shared" si="6"/>
        <v>#REF!</v>
      </c>
      <c r="L430" s="47" t="str">
        <f t="shared" si="7"/>
        <v>#REF!</v>
      </c>
      <c r="M430" s="21"/>
      <c r="N430" s="47">
        <f t="shared" si="9"/>
        <v>0</v>
      </c>
      <c r="O430" s="47" t="str">
        <f t="shared" si="10"/>
        <v>#REF!</v>
      </c>
      <c r="P430" s="47" t="str">
        <f t="shared" si="11"/>
        <v>#REF!</v>
      </c>
      <c r="Q430" s="47">
        <f t="shared" si="32"/>
        <v>5443583.71</v>
      </c>
      <c r="R430" s="47">
        <f t="shared" si="13"/>
        <v>5443584</v>
      </c>
      <c r="S430" s="47">
        <f t="shared" si="14"/>
        <v>5443584</v>
      </c>
      <c r="T430" s="47">
        <f t="shared" si="15"/>
        <v>5443584</v>
      </c>
      <c r="U430" s="48"/>
      <c r="V430" s="21"/>
      <c r="W430" s="21"/>
      <c r="X430" s="21"/>
      <c r="Y430" s="21"/>
      <c r="Z430" s="21"/>
      <c r="AA430" s="21"/>
    </row>
    <row r="431" ht="15.75" customHeight="1">
      <c r="A431" s="20" t="s">
        <v>191</v>
      </c>
      <c r="B431" s="20" t="str">
        <f t="shared" si="4"/>
        <v>05</v>
      </c>
      <c r="C431" s="21" t="s">
        <v>16</v>
      </c>
      <c r="D431" s="20" t="s">
        <v>192</v>
      </c>
      <c r="E431" s="20" t="s">
        <v>71</v>
      </c>
      <c r="F431" s="20" t="s">
        <v>72</v>
      </c>
      <c r="G431" s="23">
        <v>3757180.05</v>
      </c>
      <c r="H431" s="24">
        <v>388786.43</v>
      </c>
      <c r="I431" s="21"/>
      <c r="J431" s="47" t="str">
        <f t="shared" si="5"/>
        <v>#REF!</v>
      </c>
      <c r="K431" s="47" t="str">
        <f t="shared" si="6"/>
        <v>#REF!</v>
      </c>
      <c r="L431" s="47" t="str">
        <f t="shared" si="7"/>
        <v>#REF!</v>
      </c>
      <c r="M431" s="21"/>
      <c r="N431" s="47">
        <f t="shared" si="9"/>
        <v>0</v>
      </c>
      <c r="O431" s="47" t="str">
        <f t="shared" si="10"/>
        <v>#REF!</v>
      </c>
      <c r="P431" s="47" t="str">
        <f t="shared" si="11"/>
        <v>#REF!</v>
      </c>
      <c r="Q431" s="47">
        <f t="shared" si="32"/>
        <v>3757180.05</v>
      </c>
      <c r="R431" s="47">
        <f t="shared" si="13"/>
        <v>3757180</v>
      </c>
      <c r="S431" s="47">
        <f t="shared" si="14"/>
        <v>3757180</v>
      </c>
      <c r="T431" s="47">
        <f t="shared" si="15"/>
        <v>3757180</v>
      </c>
      <c r="U431" s="48"/>
      <c r="V431" s="21"/>
      <c r="W431" s="21"/>
      <c r="X431" s="21"/>
      <c r="Y431" s="21"/>
      <c r="Z431" s="21"/>
      <c r="AA431" s="21"/>
    </row>
    <row r="432" ht="15.75" customHeight="1">
      <c r="A432" s="20" t="s">
        <v>191</v>
      </c>
      <c r="B432" s="20" t="str">
        <f t="shared" si="4"/>
        <v>05</v>
      </c>
      <c r="C432" s="21" t="s">
        <v>16</v>
      </c>
      <c r="D432" s="20" t="s">
        <v>192</v>
      </c>
      <c r="E432" s="20" t="s">
        <v>32</v>
      </c>
      <c r="F432" s="20" t="s">
        <v>33</v>
      </c>
      <c r="G432" s="23">
        <v>76054.78</v>
      </c>
      <c r="H432" s="24">
        <v>7870.02</v>
      </c>
      <c r="I432" s="21"/>
      <c r="J432" s="47" t="str">
        <f t="shared" si="5"/>
        <v>#REF!</v>
      </c>
      <c r="K432" s="47" t="str">
        <f t="shared" si="6"/>
        <v>#REF!</v>
      </c>
      <c r="L432" s="47" t="str">
        <f t="shared" si="7"/>
        <v>#REF!</v>
      </c>
      <c r="M432" s="21"/>
      <c r="N432" s="47">
        <f t="shared" si="9"/>
        <v>0</v>
      </c>
      <c r="O432" s="47" t="str">
        <f t="shared" si="10"/>
        <v>#REF!</v>
      </c>
      <c r="P432" s="47" t="str">
        <f t="shared" si="11"/>
        <v>#REF!</v>
      </c>
      <c r="Q432" s="47">
        <f t="shared" si="32"/>
        <v>76054.78</v>
      </c>
      <c r="R432" s="47">
        <f t="shared" si="13"/>
        <v>76055</v>
      </c>
      <c r="S432" s="47">
        <f t="shared" si="14"/>
        <v>76055</v>
      </c>
      <c r="T432" s="47">
        <f t="shared" si="15"/>
        <v>76055</v>
      </c>
      <c r="U432" s="48"/>
      <c r="V432" s="21"/>
      <c r="W432" s="21"/>
      <c r="X432" s="21"/>
      <c r="Y432" s="21"/>
      <c r="Z432" s="21"/>
      <c r="AA432" s="21"/>
    </row>
    <row r="433" ht="15.75" customHeight="1">
      <c r="A433" s="20" t="s">
        <v>191</v>
      </c>
      <c r="B433" s="20" t="str">
        <f t="shared" si="4"/>
        <v>05</v>
      </c>
      <c r="C433" s="21" t="s">
        <v>16</v>
      </c>
      <c r="D433" s="20" t="s">
        <v>192</v>
      </c>
      <c r="E433" s="20" t="s">
        <v>40</v>
      </c>
      <c r="F433" s="20" t="s">
        <v>41</v>
      </c>
      <c r="G433" s="23">
        <v>104408.46</v>
      </c>
      <c r="H433" s="24">
        <v>10804.01</v>
      </c>
      <c r="I433" s="21"/>
      <c r="J433" s="47" t="str">
        <f t="shared" si="5"/>
        <v>#REF!</v>
      </c>
      <c r="K433" s="47" t="str">
        <f t="shared" si="6"/>
        <v>#REF!</v>
      </c>
      <c r="L433" s="47" t="str">
        <f t="shared" si="7"/>
        <v>#REF!</v>
      </c>
      <c r="M433" s="21"/>
      <c r="N433" s="47">
        <f t="shared" si="9"/>
        <v>0</v>
      </c>
      <c r="O433" s="47" t="str">
        <f t="shared" si="10"/>
        <v>#REF!</v>
      </c>
      <c r="P433" s="47" t="str">
        <f t="shared" si="11"/>
        <v>#REF!</v>
      </c>
      <c r="Q433" s="47">
        <f t="shared" si="32"/>
        <v>104408.46</v>
      </c>
      <c r="R433" s="47">
        <f t="shared" si="13"/>
        <v>104408</v>
      </c>
      <c r="S433" s="47">
        <f t="shared" si="14"/>
        <v>104408</v>
      </c>
      <c r="T433" s="47">
        <f t="shared" si="15"/>
        <v>104408</v>
      </c>
      <c r="U433" s="48"/>
      <c r="V433" s="21"/>
      <c r="W433" s="21"/>
      <c r="X433" s="21"/>
      <c r="Y433" s="21"/>
      <c r="Z433" s="21"/>
      <c r="AA433" s="21"/>
    </row>
    <row r="434" ht="15.75" customHeight="1">
      <c r="A434" s="20" t="s">
        <v>193</v>
      </c>
      <c r="B434" s="20" t="str">
        <f t="shared" si="4"/>
        <v>05</v>
      </c>
      <c r="C434" s="21" t="s">
        <v>16</v>
      </c>
      <c r="D434" s="20" t="s">
        <v>194</v>
      </c>
      <c r="E434" s="20" t="s">
        <v>18</v>
      </c>
      <c r="F434" s="20" t="s">
        <v>19</v>
      </c>
      <c r="G434" s="23">
        <v>4.582074782E7</v>
      </c>
      <c r="H434" s="24">
        <v>3213251.74</v>
      </c>
      <c r="I434" s="21"/>
      <c r="J434" s="47" t="str">
        <f t="shared" si="5"/>
        <v>#REF!</v>
      </c>
      <c r="K434" s="47" t="str">
        <f t="shared" si="6"/>
        <v>#REF!</v>
      </c>
      <c r="L434" s="47" t="str">
        <f t="shared" si="7"/>
        <v>#REF!</v>
      </c>
      <c r="M434" s="21"/>
      <c r="N434" s="47">
        <f t="shared" si="9"/>
        <v>0</v>
      </c>
      <c r="O434" s="47" t="str">
        <f t="shared" si="10"/>
        <v>#REF!</v>
      </c>
      <c r="P434" s="47" t="str">
        <f t="shared" si="11"/>
        <v>#REF!</v>
      </c>
      <c r="Q434" s="47">
        <f t="shared" si="32"/>
        <v>45820747.82</v>
      </c>
      <c r="R434" s="47">
        <f t="shared" si="13"/>
        <v>45820748</v>
      </c>
      <c r="S434" s="47">
        <f t="shared" si="14"/>
        <v>45820748</v>
      </c>
      <c r="T434" s="47">
        <f t="shared" si="15"/>
        <v>45820748</v>
      </c>
      <c r="U434" s="48"/>
      <c r="V434" s="21"/>
      <c r="W434" s="21"/>
      <c r="X434" s="21"/>
      <c r="Y434" s="21"/>
      <c r="Z434" s="21"/>
      <c r="AA434" s="21"/>
    </row>
    <row r="435" ht="15.75" customHeight="1">
      <c r="A435" s="20" t="s">
        <v>193</v>
      </c>
      <c r="B435" s="20" t="str">
        <f t="shared" si="4"/>
        <v>05</v>
      </c>
      <c r="C435" s="21" t="s">
        <v>16</v>
      </c>
      <c r="D435" s="20" t="s">
        <v>194</v>
      </c>
      <c r="E435" s="20" t="s">
        <v>44</v>
      </c>
      <c r="F435" s="20" t="s">
        <v>45</v>
      </c>
      <c r="G435" s="23">
        <v>4995309.37</v>
      </c>
      <c r="H435" s="24">
        <v>350303.9</v>
      </c>
      <c r="I435" s="21"/>
      <c r="J435" s="47" t="str">
        <f t="shared" si="5"/>
        <v>#REF!</v>
      </c>
      <c r="K435" s="47" t="str">
        <f t="shared" si="6"/>
        <v>#REF!</v>
      </c>
      <c r="L435" s="47" t="str">
        <f t="shared" si="7"/>
        <v>#REF!</v>
      </c>
      <c r="M435" s="21"/>
      <c r="N435" s="47">
        <f t="shared" si="9"/>
        <v>0</v>
      </c>
      <c r="O435" s="47" t="str">
        <f t="shared" si="10"/>
        <v>#REF!</v>
      </c>
      <c r="P435" s="47" t="str">
        <f t="shared" si="11"/>
        <v>#REF!</v>
      </c>
      <c r="Q435" s="47">
        <f t="shared" si="32"/>
        <v>4995309.37</v>
      </c>
      <c r="R435" s="47">
        <f t="shared" si="13"/>
        <v>4995309</v>
      </c>
      <c r="S435" s="47">
        <f t="shared" si="14"/>
        <v>4995309</v>
      </c>
      <c r="T435" s="47">
        <f t="shared" si="15"/>
        <v>4995309</v>
      </c>
      <c r="U435" s="48"/>
      <c r="V435" s="21"/>
      <c r="W435" s="21"/>
      <c r="X435" s="21"/>
      <c r="Y435" s="21"/>
      <c r="Z435" s="21"/>
      <c r="AA435" s="21"/>
    </row>
    <row r="436" ht="15.75" customHeight="1">
      <c r="A436" s="20" t="s">
        <v>193</v>
      </c>
      <c r="B436" s="20" t="str">
        <f t="shared" si="4"/>
        <v>05</v>
      </c>
      <c r="C436" s="21" t="s">
        <v>16</v>
      </c>
      <c r="D436" s="20" t="s">
        <v>194</v>
      </c>
      <c r="E436" s="20" t="s">
        <v>71</v>
      </c>
      <c r="F436" s="20" t="s">
        <v>72</v>
      </c>
      <c r="G436" s="23">
        <v>7335078.93</v>
      </c>
      <c r="H436" s="24">
        <v>514383.9</v>
      </c>
      <c r="I436" s="21"/>
      <c r="J436" s="47" t="str">
        <f t="shared" si="5"/>
        <v>#REF!</v>
      </c>
      <c r="K436" s="47" t="str">
        <f t="shared" si="6"/>
        <v>#REF!</v>
      </c>
      <c r="L436" s="47" t="str">
        <f t="shared" si="7"/>
        <v>#REF!</v>
      </c>
      <c r="M436" s="21"/>
      <c r="N436" s="47">
        <f t="shared" si="9"/>
        <v>0</v>
      </c>
      <c r="O436" s="47" t="str">
        <f t="shared" si="10"/>
        <v>#REF!</v>
      </c>
      <c r="P436" s="47" t="str">
        <f t="shared" si="11"/>
        <v>#REF!</v>
      </c>
      <c r="Q436" s="47">
        <f t="shared" si="32"/>
        <v>7335078.93</v>
      </c>
      <c r="R436" s="47">
        <f t="shared" si="13"/>
        <v>7335079</v>
      </c>
      <c r="S436" s="47">
        <f t="shared" si="14"/>
        <v>7335079</v>
      </c>
      <c r="T436" s="47">
        <f t="shared" si="15"/>
        <v>7335079</v>
      </c>
      <c r="U436" s="48"/>
      <c r="V436" s="21"/>
      <c r="W436" s="21"/>
      <c r="X436" s="21"/>
      <c r="Y436" s="21"/>
      <c r="Z436" s="21"/>
      <c r="AA436" s="21"/>
    </row>
    <row r="437" ht="15.75" customHeight="1">
      <c r="A437" s="20" t="s">
        <v>193</v>
      </c>
      <c r="B437" s="20" t="str">
        <f t="shared" si="4"/>
        <v>05</v>
      </c>
      <c r="C437" s="21" t="s">
        <v>16</v>
      </c>
      <c r="D437" s="20" t="s">
        <v>194</v>
      </c>
      <c r="E437" s="20" t="s">
        <v>30</v>
      </c>
      <c r="F437" s="20" t="s">
        <v>31</v>
      </c>
      <c r="G437" s="23">
        <v>563516.26</v>
      </c>
      <c r="H437" s="24">
        <v>39517.46</v>
      </c>
      <c r="I437" s="21"/>
      <c r="J437" s="47" t="str">
        <f t="shared" si="5"/>
        <v>#REF!</v>
      </c>
      <c r="K437" s="47" t="str">
        <f t="shared" si="6"/>
        <v>#REF!</v>
      </c>
      <c r="L437" s="47" t="str">
        <f t="shared" si="7"/>
        <v>#REF!</v>
      </c>
      <c r="M437" s="21"/>
      <c r="N437" s="47">
        <f t="shared" si="9"/>
        <v>0</v>
      </c>
      <c r="O437" s="47" t="str">
        <f t="shared" si="10"/>
        <v>#REF!</v>
      </c>
      <c r="P437" s="47" t="str">
        <f t="shared" si="11"/>
        <v>#REF!</v>
      </c>
      <c r="Q437" s="47">
        <f t="shared" si="32"/>
        <v>563516.26</v>
      </c>
      <c r="R437" s="47">
        <f t="shared" si="13"/>
        <v>563516</v>
      </c>
      <c r="S437" s="47">
        <f t="shared" si="14"/>
        <v>563516</v>
      </c>
      <c r="T437" s="47">
        <f t="shared" si="15"/>
        <v>563516</v>
      </c>
      <c r="U437" s="48"/>
      <c r="V437" s="21"/>
      <c r="W437" s="21"/>
      <c r="X437" s="21"/>
      <c r="Y437" s="21"/>
      <c r="Z437" s="21"/>
      <c r="AA437" s="21"/>
    </row>
    <row r="438" ht="15.75" customHeight="1">
      <c r="A438" s="20" t="s">
        <v>193</v>
      </c>
      <c r="B438" s="20" t="str">
        <f t="shared" si="4"/>
        <v>05</v>
      </c>
      <c r="C438" s="21" t="s">
        <v>16</v>
      </c>
      <c r="D438" s="20" t="s">
        <v>194</v>
      </c>
      <c r="E438" s="20" t="s">
        <v>32</v>
      </c>
      <c r="F438" s="20" t="s">
        <v>33</v>
      </c>
      <c r="G438" s="23">
        <v>131376.34</v>
      </c>
      <c r="H438" s="24">
        <v>9212.97</v>
      </c>
      <c r="I438" s="21"/>
      <c r="J438" s="47" t="str">
        <f t="shared" si="5"/>
        <v>#REF!</v>
      </c>
      <c r="K438" s="47" t="str">
        <f t="shared" si="6"/>
        <v>#REF!</v>
      </c>
      <c r="L438" s="47" t="str">
        <f t="shared" si="7"/>
        <v>#REF!</v>
      </c>
      <c r="M438" s="21"/>
      <c r="N438" s="47">
        <f t="shared" si="9"/>
        <v>0</v>
      </c>
      <c r="O438" s="47" t="str">
        <f t="shared" si="10"/>
        <v>#REF!</v>
      </c>
      <c r="P438" s="47" t="str">
        <f t="shared" si="11"/>
        <v>#REF!</v>
      </c>
      <c r="Q438" s="47">
        <f t="shared" si="32"/>
        <v>131376.34</v>
      </c>
      <c r="R438" s="47">
        <f t="shared" si="13"/>
        <v>131376</v>
      </c>
      <c r="S438" s="47">
        <f t="shared" si="14"/>
        <v>131376</v>
      </c>
      <c r="T438" s="47">
        <f t="shared" si="15"/>
        <v>131376</v>
      </c>
      <c r="U438" s="48"/>
      <c r="V438" s="21"/>
      <c r="W438" s="21"/>
      <c r="X438" s="21"/>
      <c r="Y438" s="21"/>
      <c r="Z438" s="21"/>
      <c r="AA438" s="21"/>
    </row>
    <row r="439" ht="15.75" customHeight="1">
      <c r="A439" s="20" t="s">
        <v>193</v>
      </c>
      <c r="B439" s="20" t="str">
        <f t="shared" si="4"/>
        <v>05</v>
      </c>
      <c r="C439" s="21" t="s">
        <v>16</v>
      </c>
      <c r="D439" s="20" t="s">
        <v>194</v>
      </c>
      <c r="E439" s="20" t="s">
        <v>40</v>
      </c>
      <c r="F439" s="20" t="s">
        <v>41</v>
      </c>
      <c r="G439" s="23">
        <v>166913.17</v>
      </c>
      <c r="H439" s="24">
        <v>11705.05</v>
      </c>
      <c r="I439" s="21"/>
      <c r="J439" s="47" t="str">
        <f t="shared" si="5"/>
        <v>#REF!</v>
      </c>
      <c r="K439" s="47" t="str">
        <f t="shared" si="6"/>
        <v>#REF!</v>
      </c>
      <c r="L439" s="47" t="str">
        <f t="shared" si="7"/>
        <v>#REF!</v>
      </c>
      <c r="M439" s="21"/>
      <c r="N439" s="47">
        <f t="shared" si="9"/>
        <v>0</v>
      </c>
      <c r="O439" s="47" t="str">
        <f t="shared" si="10"/>
        <v>#REF!</v>
      </c>
      <c r="P439" s="47" t="str">
        <f t="shared" si="11"/>
        <v>#REF!</v>
      </c>
      <c r="Q439" s="47">
        <f t="shared" si="32"/>
        <v>166913.17</v>
      </c>
      <c r="R439" s="47">
        <f t="shared" si="13"/>
        <v>166913</v>
      </c>
      <c r="S439" s="47">
        <f t="shared" si="14"/>
        <v>166913</v>
      </c>
      <c r="T439" s="47">
        <f t="shared" si="15"/>
        <v>166913</v>
      </c>
      <c r="U439" s="48"/>
      <c r="V439" s="21"/>
      <c r="W439" s="21"/>
      <c r="X439" s="21"/>
      <c r="Y439" s="21"/>
      <c r="Z439" s="21"/>
      <c r="AA439" s="21"/>
    </row>
    <row r="440" ht="15.75" customHeight="1">
      <c r="A440" s="20" t="s">
        <v>193</v>
      </c>
      <c r="B440" s="20" t="str">
        <f t="shared" si="4"/>
        <v>05</v>
      </c>
      <c r="C440" s="21" t="s">
        <v>16</v>
      </c>
      <c r="D440" s="20" t="s">
        <v>194</v>
      </c>
      <c r="E440" s="20" t="s">
        <v>75</v>
      </c>
      <c r="F440" s="20" t="s">
        <v>76</v>
      </c>
      <c r="G440" s="23">
        <v>2334935.11</v>
      </c>
      <c r="H440" s="24">
        <v>163740.98</v>
      </c>
      <c r="I440" s="21"/>
      <c r="J440" s="47" t="str">
        <f t="shared" si="5"/>
        <v>#REF!</v>
      </c>
      <c r="K440" s="47" t="str">
        <f t="shared" si="6"/>
        <v>#REF!</v>
      </c>
      <c r="L440" s="47" t="str">
        <f t="shared" si="7"/>
        <v>#REF!</v>
      </c>
      <c r="M440" s="21"/>
      <c r="N440" s="47">
        <f t="shared" si="9"/>
        <v>0</v>
      </c>
      <c r="O440" s="47" t="str">
        <f t="shared" si="10"/>
        <v>#REF!</v>
      </c>
      <c r="P440" s="47" t="str">
        <f t="shared" si="11"/>
        <v>#REF!</v>
      </c>
      <c r="Q440" s="47">
        <f t="shared" si="32"/>
        <v>2334935.11</v>
      </c>
      <c r="R440" s="47">
        <f t="shared" si="13"/>
        <v>2334935</v>
      </c>
      <c r="S440" s="47">
        <f t="shared" si="14"/>
        <v>2334935</v>
      </c>
      <c r="T440" s="47">
        <f t="shared" si="15"/>
        <v>2334935</v>
      </c>
      <c r="U440" s="48"/>
      <c r="V440" s="21"/>
      <c r="W440" s="21"/>
      <c r="X440" s="21"/>
      <c r="Y440" s="21"/>
      <c r="Z440" s="21"/>
      <c r="AA440" s="21"/>
    </row>
    <row r="441" ht="15.75" customHeight="1">
      <c r="A441" s="20" t="s">
        <v>195</v>
      </c>
      <c r="B441" s="20" t="str">
        <f t="shared" si="4"/>
        <v>05</v>
      </c>
      <c r="C441" s="21" t="s">
        <v>16</v>
      </c>
      <c r="D441" s="20" t="s">
        <v>196</v>
      </c>
      <c r="E441" s="20" t="s">
        <v>18</v>
      </c>
      <c r="F441" s="20" t="s">
        <v>19</v>
      </c>
      <c r="G441" s="23">
        <v>4.504278681E7</v>
      </c>
      <c r="H441" s="24">
        <v>2092002.95</v>
      </c>
      <c r="I441" s="21"/>
      <c r="J441" s="47" t="str">
        <f t="shared" si="5"/>
        <v>#REF!</v>
      </c>
      <c r="K441" s="47" t="str">
        <f t="shared" si="6"/>
        <v>#REF!</v>
      </c>
      <c r="L441" s="47" t="str">
        <f t="shared" si="7"/>
        <v>#REF!</v>
      </c>
      <c r="M441" s="21"/>
      <c r="N441" s="47">
        <f t="shared" si="9"/>
        <v>0</v>
      </c>
      <c r="O441" s="47" t="str">
        <f t="shared" si="10"/>
        <v>#REF!</v>
      </c>
      <c r="P441" s="47" t="str">
        <f t="shared" si="11"/>
        <v>#REF!</v>
      </c>
      <c r="Q441" s="47">
        <f t="shared" si="32"/>
        <v>45042786.81</v>
      </c>
      <c r="R441" s="47">
        <f t="shared" si="13"/>
        <v>45042787</v>
      </c>
      <c r="S441" s="47">
        <f t="shared" si="14"/>
        <v>45042787</v>
      </c>
      <c r="T441" s="47">
        <f t="shared" si="15"/>
        <v>45042787</v>
      </c>
      <c r="U441" s="48"/>
      <c r="V441" s="21"/>
      <c r="W441" s="21"/>
      <c r="X441" s="21"/>
      <c r="Y441" s="21"/>
      <c r="Z441" s="21"/>
      <c r="AA441" s="21"/>
    </row>
    <row r="442" ht="15.75" customHeight="1">
      <c r="A442" s="20" t="s">
        <v>195</v>
      </c>
      <c r="B442" s="20" t="str">
        <f t="shared" si="4"/>
        <v>05</v>
      </c>
      <c r="C442" s="21" t="s">
        <v>16</v>
      </c>
      <c r="D442" s="20" t="s">
        <v>196</v>
      </c>
      <c r="E442" s="20" t="s">
        <v>30</v>
      </c>
      <c r="F442" s="20" t="s">
        <v>31</v>
      </c>
      <c r="G442" s="23">
        <v>369036.3</v>
      </c>
      <c r="H442" s="24">
        <v>17139.81</v>
      </c>
      <c r="I442" s="21"/>
      <c r="J442" s="47" t="str">
        <f t="shared" si="5"/>
        <v>#REF!</v>
      </c>
      <c r="K442" s="47" t="str">
        <f t="shared" si="6"/>
        <v>#REF!</v>
      </c>
      <c r="L442" s="47" t="str">
        <f t="shared" si="7"/>
        <v>#REF!</v>
      </c>
      <c r="M442" s="21"/>
      <c r="N442" s="47">
        <f t="shared" si="9"/>
        <v>0</v>
      </c>
      <c r="O442" s="47" t="str">
        <f t="shared" si="10"/>
        <v>#REF!</v>
      </c>
      <c r="P442" s="47" t="str">
        <f t="shared" si="11"/>
        <v>#REF!</v>
      </c>
      <c r="Q442" s="47">
        <f t="shared" si="32"/>
        <v>369036.3</v>
      </c>
      <c r="R442" s="47">
        <f t="shared" si="13"/>
        <v>369036</v>
      </c>
      <c r="S442" s="47">
        <f t="shared" si="14"/>
        <v>369036</v>
      </c>
      <c r="T442" s="47">
        <f t="shared" si="15"/>
        <v>369036</v>
      </c>
      <c r="U442" s="48"/>
      <c r="V442" s="21"/>
      <c r="W442" s="21"/>
      <c r="X442" s="21"/>
      <c r="Y442" s="21"/>
      <c r="Z442" s="21"/>
      <c r="AA442" s="21"/>
    </row>
    <row r="443" ht="15.75" customHeight="1">
      <c r="A443" s="20" t="s">
        <v>195</v>
      </c>
      <c r="B443" s="20" t="str">
        <f t="shared" si="4"/>
        <v>05</v>
      </c>
      <c r="C443" s="21" t="s">
        <v>16</v>
      </c>
      <c r="D443" s="20" t="s">
        <v>196</v>
      </c>
      <c r="E443" s="20" t="s">
        <v>40</v>
      </c>
      <c r="F443" s="20" t="s">
        <v>41</v>
      </c>
      <c r="G443" s="23">
        <v>353728.31</v>
      </c>
      <c r="H443" s="24">
        <v>16428.84</v>
      </c>
      <c r="I443" s="21"/>
      <c r="J443" s="47" t="str">
        <f t="shared" si="5"/>
        <v>#REF!</v>
      </c>
      <c r="K443" s="47" t="str">
        <f t="shared" si="6"/>
        <v>#REF!</v>
      </c>
      <c r="L443" s="47" t="str">
        <f t="shared" si="7"/>
        <v>#REF!</v>
      </c>
      <c r="M443" s="21"/>
      <c r="N443" s="47">
        <f t="shared" si="9"/>
        <v>0</v>
      </c>
      <c r="O443" s="47" t="str">
        <f t="shared" si="10"/>
        <v>#REF!</v>
      </c>
      <c r="P443" s="47" t="str">
        <f t="shared" si="11"/>
        <v>#REF!</v>
      </c>
      <c r="Q443" s="47">
        <f t="shared" si="32"/>
        <v>353728.31</v>
      </c>
      <c r="R443" s="47">
        <f t="shared" si="13"/>
        <v>353728</v>
      </c>
      <c r="S443" s="47">
        <f t="shared" si="14"/>
        <v>353728</v>
      </c>
      <c r="T443" s="47">
        <f t="shared" si="15"/>
        <v>353728</v>
      </c>
      <c r="U443" s="48"/>
      <c r="V443" s="21"/>
      <c r="W443" s="21"/>
      <c r="X443" s="21"/>
      <c r="Y443" s="21"/>
      <c r="Z443" s="21"/>
      <c r="AA443" s="21"/>
    </row>
    <row r="444" ht="15.75" customHeight="1">
      <c r="A444" s="20" t="s">
        <v>195</v>
      </c>
      <c r="B444" s="20" t="str">
        <f t="shared" si="4"/>
        <v>05</v>
      </c>
      <c r="C444" s="21" t="s">
        <v>16</v>
      </c>
      <c r="D444" s="20" t="s">
        <v>196</v>
      </c>
      <c r="E444" s="20" t="s">
        <v>54</v>
      </c>
      <c r="F444" s="20" t="s">
        <v>55</v>
      </c>
      <c r="G444" s="23">
        <v>2104162.58</v>
      </c>
      <c r="H444" s="24">
        <v>97727.4</v>
      </c>
      <c r="I444" s="21"/>
      <c r="J444" s="47" t="str">
        <f t="shared" si="5"/>
        <v>#REF!</v>
      </c>
      <c r="K444" s="47" t="str">
        <f t="shared" si="6"/>
        <v>#REF!</v>
      </c>
      <c r="L444" s="47" t="str">
        <f t="shared" si="7"/>
        <v>#REF!</v>
      </c>
      <c r="M444" s="21"/>
      <c r="N444" s="47">
        <f t="shared" si="9"/>
        <v>0</v>
      </c>
      <c r="O444" s="47" t="str">
        <f t="shared" si="10"/>
        <v>#REF!</v>
      </c>
      <c r="P444" s="47" t="str">
        <f t="shared" si="11"/>
        <v>#REF!</v>
      </c>
      <c r="Q444" s="47">
        <f t="shared" si="32"/>
        <v>2104162.58</v>
      </c>
      <c r="R444" s="47">
        <f t="shared" si="13"/>
        <v>2104163</v>
      </c>
      <c r="S444" s="47">
        <f t="shared" si="14"/>
        <v>2104163</v>
      </c>
      <c r="T444" s="47">
        <f t="shared" si="15"/>
        <v>2104163</v>
      </c>
      <c r="U444" s="48"/>
      <c r="V444" s="21"/>
      <c r="W444" s="21"/>
      <c r="X444" s="21"/>
      <c r="Y444" s="21"/>
      <c r="Z444" s="21"/>
      <c r="AA444" s="21"/>
    </row>
    <row r="445" ht="15.75" customHeight="1">
      <c r="A445" s="20" t="s">
        <v>197</v>
      </c>
      <c r="B445" s="20" t="str">
        <f t="shared" si="4"/>
        <v>05</v>
      </c>
      <c r="C445" s="21" t="s">
        <v>16</v>
      </c>
      <c r="D445" s="20" t="s">
        <v>198</v>
      </c>
      <c r="E445" s="20" t="s">
        <v>18</v>
      </c>
      <c r="F445" s="20" t="s">
        <v>19</v>
      </c>
      <c r="G445" s="23">
        <v>9.580271401E7</v>
      </c>
      <c r="H445" s="24">
        <v>5011813.78</v>
      </c>
      <c r="I445" s="21"/>
      <c r="J445" s="47" t="str">
        <f t="shared" si="5"/>
        <v>#REF!</v>
      </c>
      <c r="K445" s="47" t="str">
        <f t="shared" si="6"/>
        <v>#REF!</v>
      </c>
      <c r="L445" s="47" t="str">
        <f t="shared" si="7"/>
        <v>#REF!</v>
      </c>
      <c r="M445" s="21"/>
      <c r="N445" s="47">
        <f t="shared" si="9"/>
        <v>0</v>
      </c>
      <c r="O445" s="47" t="str">
        <f t="shared" si="10"/>
        <v>#REF!</v>
      </c>
      <c r="P445" s="47" t="str">
        <f t="shared" si="11"/>
        <v>#REF!</v>
      </c>
      <c r="Q445" s="47">
        <f t="shared" si="32"/>
        <v>95802714.01</v>
      </c>
      <c r="R445" s="47">
        <f t="shared" si="13"/>
        <v>95802714</v>
      </c>
      <c r="S445" s="47">
        <f t="shared" si="14"/>
        <v>95802714</v>
      </c>
      <c r="T445" s="47">
        <f t="shared" si="15"/>
        <v>95802714</v>
      </c>
      <c r="U445" s="48"/>
      <c r="V445" s="21"/>
      <c r="W445" s="21"/>
      <c r="X445" s="21"/>
      <c r="Y445" s="21"/>
      <c r="Z445" s="21"/>
      <c r="AA445" s="21"/>
    </row>
    <row r="446" ht="15.75" customHeight="1">
      <c r="A446" s="20" t="s">
        <v>197</v>
      </c>
      <c r="B446" s="20" t="str">
        <f t="shared" si="4"/>
        <v>05</v>
      </c>
      <c r="C446" s="21" t="s">
        <v>16</v>
      </c>
      <c r="D446" s="20" t="s">
        <v>198</v>
      </c>
      <c r="E446" s="20" t="s">
        <v>44</v>
      </c>
      <c r="F446" s="20" t="s">
        <v>45</v>
      </c>
      <c r="G446" s="23">
        <v>9107726.01</v>
      </c>
      <c r="H446" s="24">
        <v>476460.68</v>
      </c>
      <c r="I446" s="21"/>
      <c r="J446" s="47" t="str">
        <f t="shared" si="5"/>
        <v>#REF!</v>
      </c>
      <c r="K446" s="47" t="str">
        <f t="shared" si="6"/>
        <v>#REF!</v>
      </c>
      <c r="L446" s="47" t="str">
        <f t="shared" si="7"/>
        <v>#REF!</v>
      </c>
      <c r="M446" s="21"/>
      <c r="N446" s="47">
        <f t="shared" si="9"/>
        <v>0</v>
      </c>
      <c r="O446" s="47" t="str">
        <f t="shared" si="10"/>
        <v>#REF!</v>
      </c>
      <c r="P446" s="47" t="str">
        <f t="shared" si="11"/>
        <v>#REF!</v>
      </c>
      <c r="Q446" s="47">
        <f t="shared" si="32"/>
        <v>9107726.01</v>
      </c>
      <c r="R446" s="47">
        <f t="shared" si="13"/>
        <v>9107726</v>
      </c>
      <c r="S446" s="47">
        <f t="shared" si="14"/>
        <v>9107726</v>
      </c>
      <c r="T446" s="47">
        <f t="shared" si="15"/>
        <v>9107726</v>
      </c>
      <c r="U446" s="48"/>
      <c r="V446" s="21"/>
      <c r="W446" s="21"/>
      <c r="X446" s="21"/>
      <c r="Y446" s="21"/>
      <c r="Z446" s="21"/>
      <c r="AA446" s="21"/>
    </row>
    <row r="447" ht="15.75" customHeight="1">
      <c r="A447" s="20" t="s">
        <v>197</v>
      </c>
      <c r="B447" s="20" t="str">
        <f t="shared" si="4"/>
        <v>05</v>
      </c>
      <c r="C447" s="21" t="s">
        <v>16</v>
      </c>
      <c r="D447" s="20" t="s">
        <v>198</v>
      </c>
      <c r="E447" s="20" t="s">
        <v>71</v>
      </c>
      <c r="F447" s="20" t="s">
        <v>72</v>
      </c>
      <c r="G447" s="23">
        <v>1.205423594E7</v>
      </c>
      <c r="H447" s="24">
        <v>630604.12</v>
      </c>
      <c r="I447" s="21"/>
      <c r="J447" s="47" t="str">
        <f t="shared" si="5"/>
        <v>#REF!</v>
      </c>
      <c r="K447" s="47" t="str">
        <f t="shared" si="6"/>
        <v>#REF!</v>
      </c>
      <c r="L447" s="47" t="str">
        <f t="shared" si="7"/>
        <v>#REF!</v>
      </c>
      <c r="M447" s="21"/>
      <c r="N447" s="47">
        <f t="shared" si="9"/>
        <v>0</v>
      </c>
      <c r="O447" s="47" t="str">
        <f t="shared" si="10"/>
        <v>#REF!</v>
      </c>
      <c r="P447" s="47" t="str">
        <f t="shared" si="11"/>
        <v>#REF!</v>
      </c>
      <c r="Q447" s="47">
        <f t="shared" si="32"/>
        <v>12054235.94</v>
      </c>
      <c r="R447" s="47">
        <f t="shared" si="13"/>
        <v>12054236</v>
      </c>
      <c r="S447" s="47">
        <f t="shared" si="14"/>
        <v>12054236</v>
      </c>
      <c r="T447" s="47">
        <f t="shared" si="15"/>
        <v>12054236</v>
      </c>
      <c r="U447" s="48"/>
      <c r="V447" s="21"/>
      <c r="W447" s="21"/>
      <c r="X447" s="21"/>
      <c r="Y447" s="21"/>
      <c r="Z447" s="21"/>
      <c r="AA447" s="21"/>
    </row>
    <row r="448" ht="15.75" customHeight="1">
      <c r="A448" s="20" t="s">
        <v>197</v>
      </c>
      <c r="B448" s="20" t="str">
        <f t="shared" si="4"/>
        <v>05</v>
      </c>
      <c r="C448" s="21" t="s">
        <v>16</v>
      </c>
      <c r="D448" s="20" t="s">
        <v>198</v>
      </c>
      <c r="E448" s="20" t="s">
        <v>30</v>
      </c>
      <c r="F448" s="20" t="s">
        <v>31</v>
      </c>
      <c r="G448" s="23">
        <v>547224.31</v>
      </c>
      <c r="H448" s="24">
        <v>28627.44</v>
      </c>
      <c r="I448" s="21"/>
      <c r="J448" s="47" t="str">
        <f t="shared" si="5"/>
        <v>#REF!</v>
      </c>
      <c r="K448" s="47" t="str">
        <f t="shared" si="6"/>
        <v>#REF!</v>
      </c>
      <c r="L448" s="47" t="str">
        <f t="shared" si="7"/>
        <v>#REF!</v>
      </c>
      <c r="M448" s="21"/>
      <c r="N448" s="47">
        <f t="shared" si="9"/>
        <v>0</v>
      </c>
      <c r="O448" s="47" t="str">
        <f t="shared" si="10"/>
        <v>#REF!</v>
      </c>
      <c r="P448" s="47" t="str">
        <f t="shared" si="11"/>
        <v>#REF!</v>
      </c>
      <c r="Q448" s="47">
        <f t="shared" si="32"/>
        <v>547224.31</v>
      </c>
      <c r="R448" s="47">
        <f t="shared" si="13"/>
        <v>547224</v>
      </c>
      <c r="S448" s="47">
        <f t="shared" si="14"/>
        <v>547224</v>
      </c>
      <c r="T448" s="47">
        <f t="shared" si="15"/>
        <v>547224</v>
      </c>
      <c r="U448" s="48"/>
      <c r="V448" s="21"/>
      <c r="W448" s="21"/>
      <c r="X448" s="21"/>
      <c r="Y448" s="21"/>
      <c r="Z448" s="21"/>
      <c r="AA448" s="21"/>
    </row>
    <row r="449" ht="15.75" customHeight="1">
      <c r="A449" s="20" t="s">
        <v>197</v>
      </c>
      <c r="B449" s="20" t="str">
        <f t="shared" si="4"/>
        <v>05</v>
      </c>
      <c r="C449" s="21" t="s">
        <v>16</v>
      </c>
      <c r="D449" s="20" t="s">
        <v>198</v>
      </c>
      <c r="E449" s="20" t="s">
        <v>32</v>
      </c>
      <c r="F449" s="20" t="s">
        <v>33</v>
      </c>
      <c r="G449" s="23">
        <v>1535221.91</v>
      </c>
      <c r="H449" s="24">
        <v>80313.45</v>
      </c>
      <c r="I449" s="21"/>
      <c r="J449" s="47" t="str">
        <f t="shared" si="5"/>
        <v>#REF!</v>
      </c>
      <c r="K449" s="47" t="str">
        <f t="shared" si="6"/>
        <v>#REF!</v>
      </c>
      <c r="L449" s="47" t="str">
        <f t="shared" si="7"/>
        <v>#REF!</v>
      </c>
      <c r="M449" s="21"/>
      <c r="N449" s="47">
        <f t="shared" si="9"/>
        <v>0</v>
      </c>
      <c r="O449" s="47" t="str">
        <f t="shared" si="10"/>
        <v>#REF!</v>
      </c>
      <c r="P449" s="47" t="str">
        <f t="shared" si="11"/>
        <v>#REF!</v>
      </c>
      <c r="Q449" s="47">
        <f t="shared" si="32"/>
        <v>1535221.91</v>
      </c>
      <c r="R449" s="47">
        <f t="shared" si="13"/>
        <v>1535222</v>
      </c>
      <c r="S449" s="47">
        <f t="shared" si="14"/>
        <v>1535222</v>
      </c>
      <c r="T449" s="47">
        <f t="shared" si="15"/>
        <v>1535222</v>
      </c>
      <c r="U449" s="48"/>
      <c r="V449" s="21"/>
      <c r="W449" s="21"/>
      <c r="X449" s="21"/>
      <c r="Y449" s="21"/>
      <c r="Z449" s="21"/>
      <c r="AA449" s="21"/>
    </row>
    <row r="450" ht="15.75" customHeight="1">
      <c r="A450" s="20" t="s">
        <v>197</v>
      </c>
      <c r="B450" s="20" t="str">
        <f t="shared" si="4"/>
        <v>05</v>
      </c>
      <c r="C450" s="21" t="s">
        <v>16</v>
      </c>
      <c r="D450" s="20" t="s">
        <v>198</v>
      </c>
      <c r="E450" s="20" t="s">
        <v>40</v>
      </c>
      <c r="F450" s="20" t="s">
        <v>41</v>
      </c>
      <c r="G450" s="23">
        <v>353656.45</v>
      </c>
      <c r="H450" s="24">
        <v>18501.15</v>
      </c>
      <c r="I450" s="21"/>
      <c r="J450" s="47" t="str">
        <f t="shared" si="5"/>
        <v>#REF!</v>
      </c>
      <c r="K450" s="47" t="str">
        <f t="shared" si="6"/>
        <v>#REF!</v>
      </c>
      <c r="L450" s="47" t="str">
        <f t="shared" si="7"/>
        <v>#REF!</v>
      </c>
      <c r="M450" s="21"/>
      <c r="N450" s="47">
        <f t="shared" si="9"/>
        <v>0</v>
      </c>
      <c r="O450" s="47" t="str">
        <f t="shared" si="10"/>
        <v>#REF!</v>
      </c>
      <c r="P450" s="47" t="str">
        <f t="shared" si="11"/>
        <v>#REF!</v>
      </c>
      <c r="Q450" s="47">
        <f t="shared" si="32"/>
        <v>353656.45</v>
      </c>
      <c r="R450" s="47">
        <f t="shared" si="13"/>
        <v>353656</v>
      </c>
      <c r="S450" s="47">
        <f t="shared" si="14"/>
        <v>353656</v>
      </c>
      <c r="T450" s="47">
        <f t="shared" si="15"/>
        <v>353656</v>
      </c>
      <c r="U450" s="48"/>
      <c r="V450" s="21"/>
      <c r="W450" s="21"/>
      <c r="X450" s="21"/>
      <c r="Y450" s="21"/>
      <c r="Z450" s="21"/>
      <c r="AA450" s="21"/>
    </row>
    <row r="451" ht="15.75" customHeight="1">
      <c r="A451" s="20" t="s">
        <v>197</v>
      </c>
      <c r="B451" s="20" t="str">
        <f t="shared" si="4"/>
        <v>05</v>
      </c>
      <c r="C451" s="21" t="s">
        <v>16</v>
      </c>
      <c r="D451" s="20" t="s">
        <v>198</v>
      </c>
      <c r="E451" s="20" t="s">
        <v>75</v>
      </c>
      <c r="F451" s="20" t="s">
        <v>76</v>
      </c>
      <c r="G451" s="23">
        <v>1.2023491177E8</v>
      </c>
      <c r="H451" s="24">
        <v>6289957.38</v>
      </c>
      <c r="I451" s="21"/>
      <c r="J451" s="47" t="str">
        <f t="shared" si="5"/>
        <v>#REF!</v>
      </c>
      <c r="K451" s="47" t="str">
        <f t="shared" si="6"/>
        <v>#REF!</v>
      </c>
      <c r="L451" s="47" t="str">
        <f t="shared" si="7"/>
        <v>#REF!</v>
      </c>
      <c r="M451" s="21"/>
      <c r="N451" s="47">
        <f t="shared" si="9"/>
        <v>0</v>
      </c>
      <c r="O451" s="47" t="str">
        <f t="shared" si="10"/>
        <v>#REF!</v>
      </c>
      <c r="P451" s="47" t="str">
        <f t="shared" si="11"/>
        <v>#REF!</v>
      </c>
      <c r="Q451" s="47">
        <f t="shared" si="32"/>
        <v>120234911.8</v>
      </c>
      <c r="R451" s="47">
        <f t="shared" si="13"/>
        <v>120234912</v>
      </c>
      <c r="S451" s="47">
        <f t="shared" si="14"/>
        <v>120234912</v>
      </c>
      <c r="T451" s="47">
        <f t="shared" si="15"/>
        <v>120234912</v>
      </c>
      <c r="U451" s="48"/>
      <c r="V451" s="21"/>
      <c r="W451" s="21"/>
      <c r="X451" s="21"/>
      <c r="Y451" s="21"/>
      <c r="Z451" s="21"/>
      <c r="AA451" s="21"/>
    </row>
    <row r="452" ht="15.75" customHeight="1">
      <c r="A452" s="20" t="s">
        <v>199</v>
      </c>
      <c r="B452" s="20" t="str">
        <f t="shared" si="4"/>
        <v>05</v>
      </c>
      <c r="C452" s="21" t="s">
        <v>16</v>
      </c>
      <c r="D452" s="20" t="s">
        <v>200</v>
      </c>
      <c r="E452" s="20" t="s">
        <v>44</v>
      </c>
      <c r="F452" s="20" t="s">
        <v>45</v>
      </c>
      <c r="G452" s="23">
        <v>1.921718002E7</v>
      </c>
      <c r="H452" s="24">
        <v>1921409.74</v>
      </c>
      <c r="I452" s="21"/>
      <c r="J452" s="47" t="str">
        <f t="shared" si="5"/>
        <v>#REF!</v>
      </c>
      <c r="K452" s="47" t="str">
        <f t="shared" si="6"/>
        <v>#REF!</v>
      </c>
      <c r="L452" s="47" t="str">
        <f t="shared" si="7"/>
        <v>#REF!</v>
      </c>
      <c r="M452" s="21"/>
      <c r="N452" s="47">
        <f t="shared" si="9"/>
        <v>0</v>
      </c>
      <c r="O452" s="47" t="str">
        <f t="shared" si="10"/>
        <v>#REF!</v>
      </c>
      <c r="P452" s="47" t="str">
        <f t="shared" si="11"/>
        <v>#REF!</v>
      </c>
      <c r="Q452" s="47">
        <f t="shared" si="32"/>
        <v>19217180.02</v>
      </c>
      <c r="R452" s="47">
        <f t="shared" si="13"/>
        <v>19217180</v>
      </c>
      <c r="S452" s="47">
        <f t="shared" si="14"/>
        <v>19217180</v>
      </c>
      <c r="T452" s="47">
        <f t="shared" si="15"/>
        <v>19217180</v>
      </c>
      <c r="U452" s="48"/>
      <c r="V452" s="21"/>
      <c r="W452" s="21"/>
      <c r="X452" s="21"/>
      <c r="Y452" s="21"/>
      <c r="Z452" s="21"/>
      <c r="AA452" s="21"/>
    </row>
    <row r="453" ht="15.75" customHeight="1">
      <c r="A453" s="20" t="s">
        <v>199</v>
      </c>
      <c r="B453" s="20" t="str">
        <f t="shared" si="4"/>
        <v>05</v>
      </c>
      <c r="C453" s="21" t="s">
        <v>16</v>
      </c>
      <c r="D453" s="20" t="s">
        <v>200</v>
      </c>
      <c r="E453" s="20" t="s">
        <v>30</v>
      </c>
      <c r="F453" s="20" t="s">
        <v>31</v>
      </c>
      <c r="G453" s="23">
        <v>819900.8</v>
      </c>
      <c r="H453" s="24">
        <v>81976.93</v>
      </c>
      <c r="I453" s="21"/>
      <c r="J453" s="47" t="str">
        <f t="shared" si="5"/>
        <v>#REF!</v>
      </c>
      <c r="K453" s="47" t="str">
        <f t="shared" si="6"/>
        <v>#REF!</v>
      </c>
      <c r="L453" s="47" t="str">
        <f t="shared" si="7"/>
        <v>#REF!</v>
      </c>
      <c r="M453" s="21"/>
      <c r="N453" s="47">
        <f t="shared" si="9"/>
        <v>0</v>
      </c>
      <c r="O453" s="47" t="str">
        <f t="shared" si="10"/>
        <v>#REF!</v>
      </c>
      <c r="P453" s="47" t="str">
        <f t="shared" si="11"/>
        <v>#REF!</v>
      </c>
      <c r="Q453" s="47">
        <f t="shared" si="32"/>
        <v>819900.8</v>
      </c>
      <c r="R453" s="47">
        <f t="shared" si="13"/>
        <v>819901</v>
      </c>
      <c r="S453" s="47">
        <f t="shared" si="14"/>
        <v>819901</v>
      </c>
      <c r="T453" s="47">
        <f t="shared" si="15"/>
        <v>819901</v>
      </c>
      <c r="U453" s="48"/>
      <c r="V453" s="21"/>
      <c r="W453" s="21"/>
      <c r="X453" s="21"/>
      <c r="Y453" s="21"/>
      <c r="Z453" s="21"/>
      <c r="AA453" s="21"/>
    </row>
    <row r="454" ht="15.75" customHeight="1">
      <c r="A454" s="20" t="s">
        <v>199</v>
      </c>
      <c r="B454" s="20" t="str">
        <f t="shared" si="4"/>
        <v>05</v>
      </c>
      <c r="C454" s="21" t="s">
        <v>16</v>
      </c>
      <c r="D454" s="20" t="s">
        <v>200</v>
      </c>
      <c r="E454" s="20" t="s">
        <v>32</v>
      </c>
      <c r="F454" s="20" t="s">
        <v>33</v>
      </c>
      <c r="G454" s="23">
        <v>12790.7</v>
      </c>
      <c r="H454" s="24">
        <v>1278.86</v>
      </c>
      <c r="I454" s="21"/>
      <c r="J454" s="47" t="str">
        <f t="shared" si="5"/>
        <v>#REF!</v>
      </c>
      <c r="K454" s="47" t="str">
        <f t="shared" si="6"/>
        <v>#REF!</v>
      </c>
      <c r="L454" s="47" t="str">
        <f t="shared" si="7"/>
        <v>#REF!</v>
      </c>
      <c r="M454" s="21"/>
      <c r="N454" s="47">
        <f t="shared" si="9"/>
        <v>0</v>
      </c>
      <c r="O454" s="47" t="str">
        <f t="shared" si="10"/>
        <v>#REF!</v>
      </c>
      <c r="P454" s="47" t="str">
        <f t="shared" si="11"/>
        <v>#REF!</v>
      </c>
      <c r="Q454" s="47">
        <f t="shared" si="32"/>
        <v>12790.7</v>
      </c>
      <c r="R454" s="47">
        <f t="shared" si="13"/>
        <v>12791</v>
      </c>
      <c r="S454" s="47">
        <f t="shared" si="14"/>
        <v>12791</v>
      </c>
      <c r="T454" s="47">
        <f t="shared" si="15"/>
        <v>12791</v>
      </c>
      <c r="U454" s="48"/>
      <c r="V454" s="21"/>
      <c r="W454" s="21"/>
      <c r="X454" s="21"/>
      <c r="Y454" s="21"/>
      <c r="Z454" s="21"/>
      <c r="AA454" s="21"/>
    </row>
    <row r="455" ht="15.75" customHeight="1">
      <c r="A455" s="20" t="s">
        <v>199</v>
      </c>
      <c r="B455" s="20" t="str">
        <f t="shared" si="4"/>
        <v>05</v>
      </c>
      <c r="C455" s="21" t="s">
        <v>16</v>
      </c>
      <c r="D455" s="20" t="s">
        <v>200</v>
      </c>
      <c r="E455" s="20" t="s">
        <v>40</v>
      </c>
      <c r="F455" s="20" t="s">
        <v>41</v>
      </c>
      <c r="G455" s="23">
        <v>90618.93</v>
      </c>
      <c r="H455" s="24">
        <v>9060.44</v>
      </c>
      <c r="I455" s="21"/>
      <c r="J455" s="47" t="str">
        <f t="shared" si="5"/>
        <v>#REF!</v>
      </c>
      <c r="K455" s="47" t="str">
        <f t="shared" si="6"/>
        <v>#REF!</v>
      </c>
      <c r="L455" s="47" t="str">
        <f t="shared" si="7"/>
        <v>#REF!</v>
      </c>
      <c r="M455" s="21"/>
      <c r="N455" s="47">
        <f t="shared" si="9"/>
        <v>0</v>
      </c>
      <c r="O455" s="47" t="str">
        <f t="shared" si="10"/>
        <v>#REF!</v>
      </c>
      <c r="P455" s="47" t="str">
        <f t="shared" si="11"/>
        <v>#REF!</v>
      </c>
      <c r="Q455" s="47">
        <f t="shared" si="32"/>
        <v>90618.93</v>
      </c>
      <c r="R455" s="47">
        <f t="shared" si="13"/>
        <v>90619</v>
      </c>
      <c r="S455" s="47">
        <f t="shared" si="14"/>
        <v>90619</v>
      </c>
      <c r="T455" s="47">
        <f t="shared" si="15"/>
        <v>90619</v>
      </c>
      <c r="U455" s="48"/>
      <c r="V455" s="21"/>
      <c r="W455" s="21"/>
      <c r="X455" s="21"/>
      <c r="Y455" s="21"/>
      <c r="Z455" s="21"/>
      <c r="AA455" s="21"/>
    </row>
    <row r="456" ht="15.75" customHeight="1">
      <c r="A456" s="20" t="s">
        <v>199</v>
      </c>
      <c r="B456" s="20" t="str">
        <f t="shared" si="4"/>
        <v>05</v>
      </c>
      <c r="C456" s="21" t="s">
        <v>16</v>
      </c>
      <c r="D456" s="20" t="s">
        <v>200</v>
      </c>
      <c r="E456" s="20" t="s">
        <v>75</v>
      </c>
      <c r="F456" s="20" t="s">
        <v>76</v>
      </c>
      <c r="G456" s="23">
        <v>806947.17</v>
      </c>
      <c r="H456" s="24">
        <v>80681.77</v>
      </c>
      <c r="I456" s="21"/>
      <c r="J456" s="47" t="str">
        <f t="shared" si="5"/>
        <v>#REF!</v>
      </c>
      <c r="K456" s="47" t="str">
        <f t="shared" si="6"/>
        <v>#REF!</v>
      </c>
      <c r="L456" s="47" t="str">
        <f t="shared" si="7"/>
        <v>#REF!</v>
      </c>
      <c r="M456" s="21"/>
      <c r="N456" s="47">
        <f t="shared" si="9"/>
        <v>0</v>
      </c>
      <c r="O456" s="47" t="str">
        <f t="shared" si="10"/>
        <v>#REF!</v>
      </c>
      <c r="P456" s="47" t="str">
        <f t="shared" si="11"/>
        <v>#REF!</v>
      </c>
      <c r="Q456" s="47">
        <f t="shared" si="32"/>
        <v>806947.17</v>
      </c>
      <c r="R456" s="47">
        <f t="shared" si="13"/>
        <v>806947</v>
      </c>
      <c r="S456" s="47">
        <f t="shared" si="14"/>
        <v>806947</v>
      </c>
      <c r="T456" s="47">
        <f t="shared" si="15"/>
        <v>806947</v>
      </c>
      <c r="U456" s="48"/>
      <c r="V456" s="21"/>
      <c r="W456" s="21"/>
      <c r="X456" s="21"/>
      <c r="Y456" s="21"/>
      <c r="Z456" s="21"/>
      <c r="AA456" s="21"/>
    </row>
    <row r="457" ht="15.75" customHeight="1">
      <c r="A457" s="20" t="s">
        <v>199</v>
      </c>
      <c r="B457" s="20" t="str">
        <f t="shared" si="4"/>
        <v>05</v>
      </c>
      <c r="C457" s="21" t="s">
        <v>16</v>
      </c>
      <c r="D457" s="20" t="s">
        <v>200</v>
      </c>
      <c r="E457" s="20" t="s">
        <v>46</v>
      </c>
      <c r="F457" s="20" t="s">
        <v>47</v>
      </c>
      <c r="G457" s="23">
        <v>3.458559038E7</v>
      </c>
      <c r="H457" s="24">
        <v>3458004.26</v>
      </c>
      <c r="I457" s="21"/>
      <c r="J457" s="47" t="str">
        <f t="shared" si="5"/>
        <v>#REF!</v>
      </c>
      <c r="K457" s="47" t="str">
        <f t="shared" si="6"/>
        <v>#REF!</v>
      </c>
      <c r="L457" s="47" t="str">
        <f t="shared" si="7"/>
        <v>#REF!</v>
      </c>
      <c r="M457" s="21"/>
      <c r="N457" s="47">
        <f t="shared" si="9"/>
        <v>0</v>
      </c>
      <c r="O457" s="47" t="str">
        <f t="shared" si="10"/>
        <v>#REF!</v>
      </c>
      <c r="P457" s="47" t="str">
        <f t="shared" si="11"/>
        <v>#REF!</v>
      </c>
      <c r="Q457" s="47">
        <f t="shared" si="32"/>
        <v>34585590.38</v>
      </c>
      <c r="R457" s="47">
        <f t="shared" si="13"/>
        <v>34585590</v>
      </c>
      <c r="S457" s="47">
        <f t="shared" si="14"/>
        <v>34585590</v>
      </c>
      <c r="T457" s="47">
        <f t="shared" si="15"/>
        <v>34585590</v>
      </c>
      <c r="U457" s="48"/>
      <c r="V457" s="21"/>
      <c r="W457" s="21"/>
      <c r="X457" s="21"/>
      <c r="Y457" s="21"/>
      <c r="Z457" s="21"/>
      <c r="AA457" s="21"/>
    </row>
    <row r="458" ht="15.75" customHeight="1">
      <c r="A458" s="20" t="s">
        <v>201</v>
      </c>
      <c r="B458" s="20" t="str">
        <f t="shared" si="4"/>
        <v>05</v>
      </c>
      <c r="C458" s="21" t="s">
        <v>16</v>
      </c>
      <c r="D458" s="20" t="s">
        <v>202</v>
      </c>
      <c r="E458" s="20" t="s">
        <v>18</v>
      </c>
      <c r="F458" s="20" t="s">
        <v>19</v>
      </c>
      <c r="G458" s="23">
        <v>1502741.59</v>
      </c>
      <c r="H458" s="24">
        <v>459781.53</v>
      </c>
      <c r="I458" s="21"/>
      <c r="J458" s="47" t="str">
        <f t="shared" si="5"/>
        <v>#REF!</v>
      </c>
      <c r="K458" s="47" t="str">
        <f t="shared" si="6"/>
        <v>#REF!</v>
      </c>
      <c r="L458" s="47" t="str">
        <f t="shared" si="7"/>
        <v>#REF!</v>
      </c>
      <c r="M458" s="21"/>
      <c r="N458" s="47">
        <f t="shared" si="9"/>
        <v>0</v>
      </c>
      <c r="O458" s="47" t="str">
        <f t="shared" si="10"/>
        <v>#REF!</v>
      </c>
      <c r="P458" s="47" t="str">
        <f t="shared" si="11"/>
        <v>#REF!</v>
      </c>
      <c r="Q458" s="47">
        <f t="shared" si="32"/>
        <v>1502741.59</v>
      </c>
      <c r="R458" s="47">
        <f t="shared" si="13"/>
        <v>1502742</v>
      </c>
      <c r="S458" s="47">
        <f t="shared" si="14"/>
        <v>1502742</v>
      </c>
      <c r="T458" s="47">
        <f t="shared" si="15"/>
        <v>1502742</v>
      </c>
      <c r="U458" s="48"/>
      <c r="V458" s="21"/>
      <c r="W458" s="21"/>
      <c r="X458" s="21"/>
      <c r="Y458" s="21"/>
      <c r="Z458" s="21"/>
      <c r="AA458" s="21"/>
    </row>
    <row r="459" ht="15.75" customHeight="1">
      <c r="A459" s="20" t="s">
        <v>201</v>
      </c>
      <c r="B459" s="20" t="str">
        <f t="shared" si="4"/>
        <v>05</v>
      </c>
      <c r="C459" s="21" t="s">
        <v>16</v>
      </c>
      <c r="D459" s="20" t="s">
        <v>202</v>
      </c>
      <c r="E459" s="20" t="s">
        <v>30</v>
      </c>
      <c r="F459" s="20" t="s">
        <v>31</v>
      </c>
      <c r="G459" s="23">
        <v>34974.47</v>
      </c>
      <c r="H459" s="24">
        <v>10700.85</v>
      </c>
      <c r="I459" s="21"/>
      <c r="J459" s="47" t="str">
        <f t="shared" si="5"/>
        <v>#REF!</v>
      </c>
      <c r="K459" s="47" t="str">
        <f t="shared" si="6"/>
        <v>#REF!</v>
      </c>
      <c r="L459" s="47" t="str">
        <f t="shared" si="7"/>
        <v>#REF!</v>
      </c>
      <c r="M459" s="21"/>
      <c r="N459" s="47">
        <f t="shared" si="9"/>
        <v>0</v>
      </c>
      <c r="O459" s="47" t="str">
        <f t="shared" si="10"/>
        <v>#REF!</v>
      </c>
      <c r="P459" s="47" t="str">
        <f t="shared" si="11"/>
        <v>#REF!</v>
      </c>
      <c r="Q459" s="47">
        <f t="shared" si="32"/>
        <v>34974.47</v>
      </c>
      <c r="R459" s="47">
        <f t="shared" si="13"/>
        <v>34974</v>
      </c>
      <c r="S459" s="47">
        <f t="shared" si="14"/>
        <v>34974</v>
      </c>
      <c r="T459" s="47">
        <f t="shared" si="15"/>
        <v>34974</v>
      </c>
      <c r="U459" s="48"/>
      <c r="V459" s="21"/>
      <c r="W459" s="21"/>
      <c r="X459" s="21"/>
      <c r="Y459" s="21"/>
      <c r="Z459" s="21"/>
      <c r="AA459" s="21"/>
    </row>
    <row r="460" ht="15.75" customHeight="1">
      <c r="A460" s="20" t="s">
        <v>201</v>
      </c>
      <c r="B460" s="20" t="str">
        <f t="shared" si="4"/>
        <v>05</v>
      </c>
      <c r="C460" s="21" t="s">
        <v>16</v>
      </c>
      <c r="D460" s="20" t="s">
        <v>202</v>
      </c>
      <c r="E460" s="20" t="s">
        <v>32</v>
      </c>
      <c r="F460" s="20" t="s">
        <v>33</v>
      </c>
      <c r="G460" s="23">
        <v>2060.55</v>
      </c>
      <c r="H460" s="24">
        <v>630.45</v>
      </c>
      <c r="I460" s="21"/>
      <c r="J460" s="47" t="str">
        <f t="shared" si="5"/>
        <v>#REF!</v>
      </c>
      <c r="K460" s="47" t="str">
        <f t="shared" si="6"/>
        <v>#REF!</v>
      </c>
      <c r="L460" s="47" t="str">
        <f t="shared" si="7"/>
        <v>#REF!</v>
      </c>
      <c r="M460" s="21"/>
      <c r="N460" s="47">
        <f t="shared" si="9"/>
        <v>0</v>
      </c>
      <c r="O460" s="47" t="str">
        <f t="shared" si="10"/>
        <v>#REF!</v>
      </c>
      <c r="P460" s="47" t="str">
        <f t="shared" si="11"/>
        <v>#REF!</v>
      </c>
      <c r="Q460" s="47">
        <f t="shared" si="32"/>
        <v>2060.55</v>
      </c>
      <c r="R460" s="47">
        <f t="shared" si="13"/>
        <v>2061</v>
      </c>
      <c r="S460" s="47">
        <f t="shared" si="14"/>
        <v>2061</v>
      </c>
      <c r="T460" s="47">
        <f t="shared" si="15"/>
        <v>2061</v>
      </c>
      <c r="U460" s="48"/>
      <c r="V460" s="21"/>
      <c r="W460" s="21"/>
      <c r="X460" s="21"/>
      <c r="Y460" s="21"/>
      <c r="Z460" s="21"/>
      <c r="AA460" s="21"/>
    </row>
    <row r="461" ht="15.75" customHeight="1">
      <c r="A461" s="20" t="s">
        <v>201</v>
      </c>
      <c r="B461" s="20" t="str">
        <f t="shared" si="4"/>
        <v>05</v>
      </c>
      <c r="C461" s="21" t="s">
        <v>16</v>
      </c>
      <c r="D461" s="20" t="s">
        <v>202</v>
      </c>
      <c r="E461" s="20" t="s">
        <v>40</v>
      </c>
      <c r="F461" s="20" t="s">
        <v>41</v>
      </c>
      <c r="G461" s="23">
        <v>3883.39</v>
      </c>
      <c r="H461" s="24">
        <v>1188.17</v>
      </c>
      <c r="I461" s="21"/>
      <c r="J461" s="47" t="str">
        <f t="shared" si="5"/>
        <v>#REF!</v>
      </c>
      <c r="K461" s="47" t="str">
        <f t="shared" si="6"/>
        <v>#REF!</v>
      </c>
      <c r="L461" s="47" t="str">
        <f t="shared" si="7"/>
        <v>#REF!</v>
      </c>
      <c r="M461" s="21"/>
      <c r="N461" s="47">
        <f t="shared" si="9"/>
        <v>0</v>
      </c>
      <c r="O461" s="47" t="str">
        <f t="shared" si="10"/>
        <v>#REF!</v>
      </c>
      <c r="P461" s="47" t="str">
        <f t="shared" si="11"/>
        <v>#REF!</v>
      </c>
      <c r="Q461" s="47">
        <f t="shared" si="32"/>
        <v>3883.39</v>
      </c>
      <c r="R461" s="47">
        <f t="shared" si="13"/>
        <v>3883</v>
      </c>
      <c r="S461" s="47">
        <f t="shared" si="14"/>
        <v>3883</v>
      </c>
      <c r="T461" s="47">
        <f t="shared" si="15"/>
        <v>3883</v>
      </c>
      <c r="U461" s="48"/>
      <c r="V461" s="21"/>
      <c r="W461" s="21"/>
      <c r="X461" s="21"/>
      <c r="Y461" s="21"/>
      <c r="Z461" s="21"/>
      <c r="AA461" s="21"/>
    </row>
    <row r="462" ht="15.75" customHeight="1">
      <c r="A462" s="20" t="s">
        <v>203</v>
      </c>
      <c r="B462" s="20" t="str">
        <f t="shared" si="4"/>
        <v>05</v>
      </c>
      <c r="C462" s="21" t="s">
        <v>16</v>
      </c>
      <c r="D462" s="20" t="s">
        <v>204</v>
      </c>
      <c r="E462" s="20" t="s">
        <v>18</v>
      </c>
      <c r="F462" s="20" t="s">
        <v>19</v>
      </c>
      <c r="G462" s="23">
        <v>3.41488056E7</v>
      </c>
      <c r="H462" s="24">
        <v>1.025981052E7</v>
      </c>
      <c r="I462" s="21"/>
      <c r="J462" s="47" t="str">
        <f t="shared" si="5"/>
        <v>#REF!</v>
      </c>
      <c r="K462" s="47" t="str">
        <f t="shared" si="6"/>
        <v>#REF!</v>
      </c>
      <c r="L462" s="47" t="str">
        <f t="shared" si="7"/>
        <v>#REF!</v>
      </c>
      <c r="M462" s="21"/>
      <c r="N462" s="47">
        <f t="shared" si="9"/>
        <v>0</v>
      </c>
      <c r="O462" s="47" t="str">
        <f t="shared" si="10"/>
        <v>#REF!</v>
      </c>
      <c r="P462" s="47" t="str">
        <f t="shared" si="11"/>
        <v>#REF!</v>
      </c>
      <c r="Q462" s="47">
        <f t="shared" si="32"/>
        <v>34148805.6</v>
      </c>
      <c r="R462" s="47">
        <f t="shared" si="13"/>
        <v>34148806</v>
      </c>
      <c r="S462" s="47">
        <f t="shared" si="14"/>
        <v>34148806</v>
      </c>
      <c r="T462" s="47">
        <f t="shared" si="15"/>
        <v>34148806</v>
      </c>
      <c r="U462" s="48"/>
      <c r="V462" s="21"/>
      <c r="W462" s="21"/>
      <c r="X462" s="21"/>
      <c r="Y462" s="21"/>
      <c r="Z462" s="21"/>
      <c r="AA462" s="21"/>
    </row>
    <row r="463" ht="15.75" customHeight="1">
      <c r="A463" s="20" t="s">
        <v>203</v>
      </c>
      <c r="B463" s="20" t="str">
        <f t="shared" si="4"/>
        <v>05</v>
      </c>
      <c r="C463" s="21" t="s">
        <v>16</v>
      </c>
      <c r="D463" s="20" t="s">
        <v>204</v>
      </c>
      <c r="E463" s="20" t="s">
        <v>22</v>
      </c>
      <c r="F463" s="20" t="s">
        <v>23</v>
      </c>
      <c r="G463" s="23">
        <v>63607.38</v>
      </c>
      <c r="H463" s="24">
        <v>19110.47</v>
      </c>
      <c r="I463" s="21"/>
      <c r="J463" s="47" t="str">
        <f t="shared" si="5"/>
        <v>#REF!</v>
      </c>
      <c r="K463" s="47" t="str">
        <f t="shared" si="6"/>
        <v>#REF!</v>
      </c>
      <c r="L463" s="47" t="str">
        <f t="shared" si="7"/>
        <v>#REF!</v>
      </c>
      <c r="M463" s="21"/>
      <c r="N463" s="47">
        <f t="shared" si="9"/>
        <v>0</v>
      </c>
      <c r="O463" s="47" t="str">
        <f t="shared" si="10"/>
        <v>#REF!</v>
      </c>
      <c r="P463" s="47" t="str">
        <f t="shared" si="11"/>
        <v>#REF!</v>
      </c>
      <c r="Q463" s="47">
        <f t="shared" si="32"/>
        <v>63607.38</v>
      </c>
      <c r="R463" s="47">
        <f t="shared" si="13"/>
        <v>63607</v>
      </c>
      <c r="S463" s="47">
        <f t="shared" si="14"/>
        <v>63607</v>
      </c>
      <c r="T463" s="47">
        <f t="shared" si="15"/>
        <v>63607</v>
      </c>
      <c r="U463" s="48"/>
      <c r="V463" s="21"/>
      <c r="W463" s="21"/>
      <c r="X463" s="21"/>
      <c r="Y463" s="21"/>
      <c r="Z463" s="21"/>
      <c r="AA463" s="21"/>
    </row>
    <row r="464" ht="15.75" customHeight="1">
      <c r="A464" s="20" t="s">
        <v>203</v>
      </c>
      <c r="B464" s="20" t="str">
        <f t="shared" si="4"/>
        <v>05</v>
      </c>
      <c r="C464" s="21" t="s">
        <v>16</v>
      </c>
      <c r="D464" s="20" t="s">
        <v>204</v>
      </c>
      <c r="E464" s="20" t="s">
        <v>30</v>
      </c>
      <c r="F464" s="20" t="s">
        <v>31</v>
      </c>
      <c r="G464" s="23">
        <v>545412.75</v>
      </c>
      <c r="H464" s="24">
        <v>163866.09</v>
      </c>
      <c r="I464" s="21"/>
      <c r="J464" s="47" t="str">
        <f t="shared" si="5"/>
        <v>#REF!</v>
      </c>
      <c r="K464" s="47" t="str">
        <f t="shared" si="6"/>
        <v>#REF!</v>
      </c>
      <c r="L464" s="47" t="str">
        <f t="shared" si="7"/>
        <v>#REF!</v>
      </c>
      <c r="M464" s="21"/>
      <c r="N464" s="47">
        <f t="shared" si="9"/>
        <v>0</v>
      </c>
      <c r="O464" s="47" t="str">
        <f t="shared" si="10"/>
        <v>#REF!</v>
      </c>
      <c r="P464" s="47" t="str">
        <f t="shared" si="11"/>
        <v>#REF!</v>
      </c>
      <c r="Q464" s="47">
        <f t="shared" si="32"/>
        <v>545412.75</v>
      </c>
      <c r="R464" s="47">
        <f t="shared" si="13"/>
        <v>545413</v>
      </c>
      <c r="S464" s="47">
        <f t="shared" si="14"/>
        <v>545413</v>
      </c>
      <c r="T464" s="47">
        <f t="shared" si="15"/>
        <v>545413</v>
      </c>
      <c r="U464" s="48"/>
      <c r="V464" s="21"/>
      <c r="W464" s="21"/>
      <c r="X464" s="21"/>
      <c r="Y464" s="21"/>
      <c r="Z464" s="21"/>
      <c r="AA464" s="21"/>
    </row>
    <row r="465" ht="15.75" customHeight="1">
      <c r="A465" s="20" t="s">
        <v>203</v>
      </c>
      <c r="B465" s="20" t="str">
        <f t="shared" si="4"/>
        <v>05</v>
      </c>
      <c r="C465" s="21" t="s">
        <v>16</v>
      </c>
      <c r="D465" s="20" t="s">
        <v>204</v>
      </c>
      <c r="E465" s="20" t="s">
        <v>32</v>
      </c>
      <c r="F465" s="20" t="s">
        <v>33</v>
      </c>
      <c r="G465" s="23">
        <v>97843.32</v>
      </c>
      <c r="H465" s="24">
        <v>29396.46</v>
      </c>
      <c r="I465" s="21"/>
      <c r="J465" s="47" t="str">
        <f t="shared" si="5"/>
        <v>#REF!</v>
      </c>
      <c r="K465" s="47" t="str">
        <f t="shared" si="6"/>
        <v>#REF!</v>
      </c>
      <c r="L465" s="47" t="str">
        <f t="shared" si="7"/>
        <v>#REF!</v>
      </c>
      <c r="M465" s="21"/>
      <c r="N465" s="47">
        <f t="shared" si="9"/>
        <v>0</v>
      </c>
      <c r="O465" s="47" t="str">
        <f t="shared" si="10"/>
        <v>#REF!</v>
      </c>
      <c r="P465" s="47" t="str">
        <f t="shared" si="11"/>
        <v>#REF!</v>
      </c>
      <c r="Q465" s="47">
        <f t="shared" si="32"/>
        <v>97843.32</v>
      </c>
      <c r="R465" s="47">
        <f t="shared" si="13"/>
        <v>97843</v>
      </c>
      <c r="S465" s="47">
        <f t="shared" si="14"/>
        <v>97843</v>
      </c>
      <c r="T465" s="47">
        <f t="shared" si="15"/>
        <v>97843</v>
      </c>
      <c r="U465" s="48"/>
      <c r="V465" s="21"/>
      <c r="W465" s="21"/>
      <c r="X465" s="21"/>
      <c r="Y465" s="21"/>
      <c r="Z465" s="21"/>
      <c r="AA465" s="21"/>
    </row>
    <row r="466" ht="15.75" customHeight="1">
      <c r="A466" s="20" t="s">
        <v>203</v>
      </c>
      <c r="B466" s="20" t="str">
        <f t="shared" si="4"/>
        <v>05</v>
      </c>
      <c r="C466" s="21" t="s">
        <v>16</v>
      </c>
      <c r="D466" s="20" t="s">
        <v>204</v>
      </c>
      <c r="E466" s="20" t="s">
        <v>40</v>
      </c>
      <c r="F466" s="20" t="s">
        <v>41</v>
      </c>
      <c r="G466" s="23">
        <v>348059.4</v>
      </c>
      <c r="H466" s="24">
        <v>104572.43</v>
      </c>
      <c r="I466" s="21"/>
      <c r="J466" s="47" t="str">
        <f t="shared" si="5"/>
        <v>#REF!</v>
      </c>
      <c r="K466" s="47" t="str">
        <f t="shared" si="6"/>
        <v>#REF!</v>
      </c>
      <c r="L466" s="47" t="str">
        <f t="shared" si="7"/>
        <v>#REF!</v>
      </c>
      <c r="M466" s="21"/>
      <c r="N466" s="47">
        <f t="shared" si="9"/>
        <v>0</v>
      </c>
      <c r="O466" s="47" t="str">
        <f t="shared" si="10"/>
        <v>#REF!</v>
      </c>
      <c r="P466" s="47" t="str">
        <f t="shared" si="11"/>
        <v>#REF!</v>
      </c>
      <c r="Q466" s="47">
        <f t="shared" si="32"/>
        <v>348059.4</v>
      </c>
      <c r="R466" s="47">
        <f t="shared" si="13"/>
        <v>348059</v>
      </c>
      <c r="S466" s="47">
        <f t="shared" si="14"/>
        <v>348059</v>
      </c>
      <c r="T466" s="47">
        <f t="shared" si="15"/>
        <v>348059</v>
      </c>
      <c r="U466" s="48"/>
      <c r="V466" s="21"/>
      <c r="W466" s="21"/>
      <c r="X466" s="21"/>
      <c r="Y466" s="21"/>
      <c r="Z466" s="21"/>
      <c r="AA466" s="21"/>
    </row>
    <row r="467" ht="15.75" customHeight="1">
      <c r="A467" s="20" t="s">
        <v>203</v>
      </c>
      <c r="B467" s="20" t="str">
        <f t="shared" si="4"/>
        <v>05</v>
      </c>
      <c r="C467" s="21" t="s">
        <v>16</v>
      </c>
      <c r="D467" s="20" t="s">
        <v>204</v>
      </c>
      <c r="E467" s="20" t="s">
        <v>54</v>
      </c>
      <c r="F467" s="20" t="s">
        <v>55</v>
      </c>
      <c r="G467" s="23">
        <v>1.726406455E7</v>
      </c>
      <c r="H467" s="24">
        <v>5186888.03</v>
      </c>
      <c r="I467" s="21"/>
      <c r="J467" s="47" t="str">
        <f t="shared" si="5"/>
        <v>#REF!</v>
      </c>
      <c r="K467" s="47" t="str">
        <f t="shared" si="6"/>
        <v>#REF!</v>
      </c>
      <c r="L467" s="47" t="str">
        <f t="shared" si="7"/>
        <v>#REF!</v>
      </c>
      <c r="M467" s="21"/>
      <c r="N467" s="47">
        <f t="shared" si="9"/>
        <v>0</v>
      </c>
      <c r="O467" s="47" t="str">
        <f t="shared" si="10"/>
        <v>#REF!</v>
      </c>
      <c r="P467" s="47" t="str">
        <f t="shared" si="11"/>
        <v>#REF!</v>
      </c>
      <c r="Q467" s="47">
        <f t="shared" si="32"/>
        <v>17264064.55</v>
      </c>
      <c r="R467" s="47">
        <f t="shared" si="13"/>
        <v>17264065</v>
      </c>
      <c r="S467" s="47">
        <f t="shared" si="14"/>
        <v>17264065</v>
      </c>
      <c r="T467" s="47">
        <f t="shared" si="15"/>
        <v>17264065</v>
      </c>
      <c r="U467" s="48"/>
      <c r="V467" s="21"/>
      <c r="W467" s="21"/>
      <c r="X467" s="21"/>
      <c r="Y467" s="21"/>
      <c r="Z467" s="21"/>
      <c r="AA467" s="21"/>
    </row>
    <row r="468" ht="15.75" customHeight="1">
      <c r="A468" s="20" t="s">
        <v>205</v>
      </c>
      <c r="B468" s="20" t="str">
        <f t="shared" si="4"/>
        <v>05</v>
      </c>
      <c r="C468" s="21" t="s">
        <v>16</v>
      </c>
      <c r="D468" s="20" t="s">
        <v>206</v>
      </c>
      <c r="E468" s="20" t="s">
        <v>18</v>
      </c>
      <c r="F468" s="20" t="s">
        <v>19</v>
      </c>
      <c r="G468" s="23">
        <v>961326.27</v>
      </c>
      <c r="H468" s="24">
        <v>745995.96</v>
      </c>
      <c r="I468" s="21"/>
      <c r="J468" s="47" t="str">
        <f t="shared" si="5"/>
        <v>#REF!</v>
      </c>
      <c r="K468" s="47" t="str">
        <f t="shared" si="6"/>
        <v>#REF!</v>
      </c>
      <c r="L468" s="47" t="str">
        <f t="shared" si="7"/>
        <v>#REF!</v>
      </c>
      <c r="M468" s="21"/>
      <c r="N468" s="47">
        <f t="shared" si="9"/>
        <v>0</v>
      </c>
      <c r="O468" s="47" t="str">
        <f t="shared" si="10"/>
        <v>#REF!</v>
      </c>
      <c r="P468" s="47" t="str">
        <f t="shared" si="11"/>
        <v>#REF!</v>
      </c>
      <c r="Q468" s="47">
        <f t="shared" si="32"/>
        <v>961326.27</v>
      </c>
      <c r="R468" s="47">
        <f t="shared" si="13"/>
        <v>961326</v>
      </c>
      <c r="S468" s="47">
        <f t="shared" si="14"/>
        <v>961326</v>
      </c>
      <c r="T468" s="47">
        <f t="shared" si="15"/>
        <v>961326</v>
      </c>
      <c r="U468" s="48"/>
      <c r="V468" s="21"/>
      <c r="W468" s="21"/>
      <c r="X468" s="21"/>
      <c r="Y468" s="21"/>
      <c r="Z468" s="21"/>
      <c r="AA468" s="21"/>
    </row>
    <row r="469" ht="15.75" customHeight="1">
      <c r="A469" s="20" t="s">
        <v>205</v>
      </c>
      <c r="B469" s="20" t="str">
        <f t="shared" si="4"/>
        <v>05</v>
      </c>
      <c r="C469" s="21" t="s">
        <v>16</v>
      </c>
      <c r="D469" s="20" t="s">
        <v>206</v>
      </c>
      <c r="E469" s="20" t="s">
        <v>44</v>
      </c>
      <c r="F469" s="20" t="s">
        <v>45</v>
      </c>
      <c r="G469" s="23">
        <v>578501.27</v>
      </c>
      <c r="H469" s="24">
        <v>448921.05</v>
      </c>
      <c r="I469" s="21"/>
      <c r="J469" s="47" t="str">
        <f t="shared" si="5"/>
        <v>#REF!</v>
      </c>
      <c r="K469" s="47" t="str">
        <f t="shared" si="6"/>
        <v>#REF!</v>
      </c>
      <c r="L469" s="47" t="str">
        <f t="shared" si="7"/>
        <v>#REF!</v>
      </c>
      <c r="M469" s="21"/>
      <c r="N469" s="47">
        <f t="shared" si="9"/>
        <v>0</v>
      </c>
      <c r="O469" s="47" t="str">
        <f t="shared" si="10"/>
        <v>#REF!</v>
      </c>
      <c r="P469" s="47" t="str">
        <f t="shared" si="11"/>
        <v>#REF!</v>
      </c>
      <c r="Q469" s="47">
        <f t="shared" si="32"/>
        <v>578501.27</v>
      </c>
      <c r="R469" s="47">
        <f t="shared" si="13"/>
        <v>578501</v>
      </c>
      <c r="S469" s="47">
        <f t="shared" si="14"/>
        <v>578501</v>
      </c>
      <c r="T469" s="47">
        <f t="shared" si="15"/>
        <v>578501</v>
      </c>
      <c r="U469" s="48"/>
      <c r="V469" s="21"/>
      <c r="W469" s="21"/>
      <c r="X469" s="21"/>
      <c r="Y469" s="21"/>
      <c r="Z469" s="21"/>
      <c r="AA469" s="21"/>
    </row>
    <row r="470" ht="15.75" customHeight="1">
      <c r="A470" s="20" t="s">
        <v>205</v>
      </c>
      <c r="B470" s="20" t="str">
        <f t="shared" si="4"/>
        <v>05</v>
      </c>
      <c r="C470" s="21" t="s">
        <v>16</v>
      </c>
      <c r="D470" s="20" t="s">
        <v>206</v>
      </c>
      <c r="E470" s="20" t="s">
        <v>30</v>
      </c>
      <c r="F470" s="20" t="s">
        <v>31</v>
      </c>
      <c r="G470" s="23">
        <v>65140.33</v>
      </c>
      <c r="H470" s="24">
        <v>50549.35</v>
      </c>
      <c r="I470" s="21"/>
      <c r="J470" s="47" t="str">
        <f t="shared" si="5"/>
        <v>#REF!</v>
      </c>
      <c r="K470" s="47" t="str">
        <f t="shared" si="6"/>
        <v>#REF!</v>
      </c>
      <c r="L470" s="47" t="str">
        <f t="shared" si="7"/>
        <v>#REF!</v>
      </c>
      <c r="M470" s="21"/>
      <c r="N470" s="47">
        <f t="shared" si="9"/>
        <v>0</v>
      </c>
      <c r="O470" s="47" t="str">
        <f t="shared" si="10"/>
        <v>#REF!</v>
      </c>
      <c r="P470" s="47" t="str">
        <f t="shared" si="11"/>
        <v>#REF!</v>
      </c>
      <c r="Q470" s="47">
        <f t="shared" si="32"/>
        <v>65140.33</v>
      </c>
      <c r="R470" s="47">
        <f t="shared" si="13"/>
        <v>65140</v>
      </c>
      <c r="S470" s="47">
        <f t="shared" si="14"/>
        <v>65140</v>
      </c>
      <c r="T470" s="47">
        <f t="shared" si="15"/>
        <v>65140</v>
      </c>
      <c r="U470" s="48"/>
      <c r="V470" s="21"/>
      <c r="W470" s="21"/>
      <c r="X470" s="21"/>
      <c r="Y470" s="21"/>
      <c r="Z470" s="21"/>
      <c r="AA470" s="21"/>
    </row>
    <row r="471" ht="15.75" customHeight="1">
      <c r="A471" s="20" t="s">
        <v>205</v>
      </c>
      <c r="B471" s="20" t="str">
        <f t="shared" si="4"/>
        <v>05</v>
      </c>
      <c r="C471" s="21" t="s">
        <v>16</v>
      </c>
      <c r="D471" s="20" t="s">
        <v>206</v>
      </c>
      <c r="E471" s="20" t="s">
        <v>32</v>
      </c>
      <c r="F471" s="20" t="s">
        <v>33</v>
      </c>
      <c r="G471" s="23">
        <v>473.47</v>
      </c>
      <c r="H471" s="24">
        <v>367.41</v>
      </c>
      <c r="I471" s="21"/>
      <c r="J471" s="47" t="str">
        <f t="shared" si="5"/>
        <v>#REF!</v>
      </c>
      <c r="K471" s="47" t="str">
        <f t="shared" si="6"/>
        <v>#REF!</v>
      </c>
      <c r="L471" s="47" t="str">
        <f t="shared" si="7"/>
        <v>#REF!</v>
      </c>
      <c r="M471" s="21"/>
      <c r="N471" s="47">
        <f t="shared" si="9"/>
        <v>0</v>
      </c>
      <c r="O471" s="47" t="str">
        <f t="shared" si="10"/>
        <v>#REF!</v>
      </c>
      <c r="P471" s="47" t="str">
        <f t="shared" si="11"/>
        <v>#REF!</v>
      </c>
      <c r="Q471" s="47">
        <f t="shared" si="32"/>
        <v>473.47</v>
      </c>
      <c r="R471" s="47">
        <f t="shared" si="13"/>
        <v>473</v>
      </c>
      <c r="S471" s="47">
        <f t="shared" si="14"/>
        <v>473</v>
      </c>
      <c r="T471" s="47">
        <f t="shared" si="15"/>
        <v>473</v>
      </c>
      <c r="U471" s="48"/>
      <c r="V471" s="21"/>
      <c r="W471" s="21"/>
      <c r="X471" s="21"/>
      <c r="Y471" s="21"/>
      <c r="Z471" s="21"/>
      <c r="AA471" s="21"/>
    </row>
    <row r="472" ht="15.75" customHeight="1">
      <c r="A472" s="20" t="s">
        <v>205</v>
      </c>
      <c r="B472" s="20" t="str">
        <f t="shared" si="4"/>
        <v>05</v>
      </c>
      <c r="C472" s="21" t="s">
        <v>16</v>
      </c>
      <c r="D472" s="20" t="s">
        <v>206</v>
      </c>
      <c r="E472" s="20" t="s">
        <v>40</v>
      </c>
      <c r="F472" s="20" t="s">
        <v>41</v>
      </c>
      <c r="G472" s="23">
        <v>3395.27</v>
      </c>
      <c r="H472" s="24">
        <v>2634.75</v>
      </c>
      <c r="I472" s="21"/>
      <c r="J472" s="47" t="str">
        <f t="shared" si="5"/>
        <v>#REF!</v>
      </c>
      <c r="K472" s="47" t="str">
        <f t="shared" si="6"/>
        <v>#REF!</v>
      </c>
      <c r="L472" s="47" t="str">
        <f t="shared" si="7"/>
        <v>#REF!</v>
      </c>
      <c r="M472" s="21"/>
      <c r="N472" s="47">
        <f t="shared" si="9"/>
        <v>0</v>
      </c>
      <c r="O472" s="47" t="str">
        <f t="shared" si="10"/>
        <v>#REF!</v>
      </c>
      <c r="P472" s="47" t="str">
        <f t="shared" si="11"/>
        <v>#REF!</v>
      </c>
      <c r="Q472" s="47">
        <f t="shared" si="32"/>
        <v>3395.27</v>
      </c>
      <c r="R472" s="47">
        <f t="shared" si="13"/>
        <v>3395</v>
      </c>
      <c r="S472" s="47">
        <f t="shared" si="14"/>
        <v>3395</v>
      </c>
      <c r="T472" s="47">
        <f t="shared" si="15"/>
        <v>3395</v>
      </c>
      <c r="U472" s="48"/>
      <c r="V472" s="21"/>
      <c r="W472" s="21"/>
      <c r="X472" s="21"/>
      <c r="Y472" s="21"/>
      <c r="Z472" s="21"/>
      <c r="AA472" s="21"/>
    </row>
    <row r="473" ht="15.75" customHeight="1">
      <c r="A473" s="20" t="s">
        <v>205</v>
      </c>
      <c r="B473" s="20" t="str">
        <f t="shared" si="4"/>
        <v>05</v>
      </c>
      <c r="C473" s="21" t="s">
        <v>16</v>
      </c>
      <c r="D473" s="20" t="s">
        <v>206</v>
      </c>
      <c r="E473" s="20" t="s">
        <v>46</v>
      </c>
      <c r="F473" s="20" t="s">
        <v>47</v>
      </c>
      <c r="G473" s="23">
        <v>1655337.39</v>
      </c>
      <c r="H473" s="24">
        <v>1284553.48</v>
      </c>
      <c r="I473" s="21"/>
      <c r="J473" s="47" t="str">
        <f t="shared" si="5"/>
        <v>#REF!</v>
      </c>
      <c r="K473" s="47" t="str">
        <f t="shared" si="6"/>
        <v>#REF!</v>
      </c>
      <c r="L473" s="47" t="str">
        <f t="shared" si="7"/>
        <v>#REF!</v>
      </c>
      <c r="M473" s="21"/>
      <c r="N473" s="47">
        <f t="shared" si="9"/>
        <v>0</v>
      </c>
      <c r="O473" s="47" t="str">
        <f t="shared" si="10"/>
        <v>#REF!</v>
      </c>
      <c r="P473" s="47" t="str">
        <f t="shared" si="11"/>
        <v>#REF!</v>
      </c>
      <c r="Q473" s="47">
        <f t="shared" si="32"/>
        <v>1655337.39</v>
      </c>
      <c r="R473" s="47">
        <f t="shared" si="13"/>
        <v>1655337</v>
      </c>
      <c r="S473" s="47">
        <f t="shared" si="14"/>
        <v>1655337</v>
      </c>
      <c r="T473" s="47">
        <f t="shared" si="15"/>
        <v>1655337</v>
      </c>
      <c r="U473" s="48"/>
      <c r="V473" s="21"/>
      <c r="W473" s="21"/>
      <c r="X473" s="21"/>
      <c r="Y473" s="21"/>
      <c r="Z473" s="21"/>
      <c r="AA473" s="21"/>
    </row>
    <row r="474" ht="15.75" customHeight="1">
      <c r="A474" s="20" t="s">
        <v>207</v>
      </c>
      <c r="B474" s="20" t="str">
        <f t="shared" si="4"/>
        <v>05</v>
      </c>
      <c r="C474" s="21" t="s">
        <v>16</v>
      </c>
      <c r="D474" s="20" t="s">
        <v>208</v>
      </c>
      <c r="E474" s="20" t="s">
        <v>18</v>
      </c>
      <c r="F474" s="20" t="s">
        <v>19</v>
      </c>
      <c r="G474" s="23">
        <v>4388917.47</v>
      </c>
      <c r="H474" s="24">
        <v>500358.87</v>
      </c>
      <c r="I474" s="21"/>
      <c r="J474" s="47" t="str">
        <f t="shared" si="5"/>
        <v>#REF!</v>
      </c>
      <c r="K474" s="47" t="str">
        <f t="shared" si="6"/>
        <v>#REF!</v>
      </c>
      <c r="L474" s="47" t="str">
        <f t="shared" si="7"/>
        <v>#REF!</v>
      </c>
      <c r="M474" s="21"/>
      <c r="N474" s="47">
        <f t="shared" si="9"/>
        <v>0</v>
      </c>
      <c r="O474" s="47" t="str">
        <f t="shared" si="10"/>
        <v>#REF!</v>
      </c>
      <c r="P474" s="47" t="str">
        <f t="shared" si="11"/>
        <v>#REF!</v>
      </c>
      <c r="Q474" s="47">
        <f t="shared" si="32"/>
        <v>4388917.47</v>
      </c>
      <c r="R474" s="47">
        <f t="shared" si="13"/>
        <v>4388917</v>
      </c>
      <c r="S474" s="47">
        <f t="shared" si="14"/>
        <v>4388917</v>
      </c>
      <c r="T474" s="47">
        <f t="shared" si="15"/>
        <v>4388917</v>
      </c>
      <c r="U474" s="48"/>
      <c r="V474" s="21"/>
      <c r="W474" s="21"/>
      <c r="X474" s="21"/>
      <c r="Y474" s="21"/>
      <c r="Z474" s="21"/>
      <c r="AA474" s="21"/>
    </row>
    <row r="475" ht="15.75" customHeight="1">
      <c r="A475" s="20" t="s">
        <v>207</v>
      </c>
      <c r="B475" s="20" t="str">
        <f t="shared" si="4"/>
        <v>05</v>
      </c>
      <c r="C475" s="21" t="s">
        <v>16</v>
      </c>
      <c r="D475" s="20" t="s">
        <v>208</v>
      </c>
      <c r="E475" s="20" t="s">
        <v>44</v>
      </c>
      <c r="F475" s="20" t="s">
        <v>45</v>
      </c>
      <c r="G475" s="23">
        <v>6431356.63</v>
      </c>
      <c r="H475" s="24">
        <v>733207.3</v>
      </c>
      <c r="I475" s="21"/>
      <c r="J475" s="47" t="str">
        <f t="shared" si="5"/>
        <v>#REF!</v>
      </c>
      <c r="K475" s="47" t="str">
        <f t="shared" si="6"/>
        <v>#REF!</v>
      </c>
      <c r="L475" s="47" t="str">
        <f t="shared" si="7"/>
        <v>#REF!</v>
      </c>
      <c r="M475" s="21"/>
      <c r="N475" s="47">
        <f t="shared" si="9"/>
        <v>0</v>
      </c>
      <c r="O475" s="47" t="str">
        <f t="shared" si="10"/>
        <v>#REF!</v>
      </c>
      <c r="P475" s="47" t="str">
        <f t="shared" si="11"/>
        <v>#REF!</v>
      </c>
      <c r="Q475" s="47">
        <f t="shared" si="32"/>
        <v>6431356.63</v>
      </c>
      <c r="R475" s="47">
        <f t="shared" si="13"/>
        <v>6431357</v>
      </c>
      <c r="S475" s="47">
        <f t="shared" si="14"/>
        <v>6431357</v>
      </c>
      <c r="T475" s="47">
        <f t="shared" si="15"/>
        <v>6431357</v>
      </c>
      <c r="U475" s="48"/>
      <c r="V475" s="21"/>
      <c r="W475" s="21"/>
      <c r="X475" s="21"/>
      <c r="Y475" s="21"/>
      <c r="Z475" s="21"/>
      <c r="AA475" s="21"/>
    </row>
    <row r="476" ht="15.75" customHeight="1">
      <c r="A476" s="20" t="s">
        <v>207</v>
      </c>
      <c r="B476" s="20" t="str">
        <f t="shared" si="4"/>
        <v>05</v>
      </c>
      <c r="C476" s="21" t="s">
        <v>16</v>
      </c>
      <c r="D476" s="20" t="s">
        <v>208</v>
      </c>
      <c r="E476" s="20" t="s">
        <v>20</v>
      </c>
      <c r="F476" s="20" t="s">
        <v>21</v>
      </c>
      <c r="G476" s="23">
        <v>4472.42</v>
      </c>
      <c r="H476" s="24">
        <v>509.88</v>
      </c>
      <c r="I476" s="21"/>
      <c r="J476" s="47" t="str">
        <f t="shared" si="5"/>
        <v>#REF!</v>
      </c>
      <c r="K476" s="47" t="str">
        <f t="shared" si="6"/>
        <v>#REF!</v>
      </c>
      <c r="L476" s="47" t="str">
        <f t="shared" si="7"/>
        <v>#REF!</v>
      </c>
      <c r="M476" s="21"/>
      <c r="N476" s="47">
        <f t="shared" si="9"/>
        <v>0</v>
      </c>
      <c r="O476" s="47" t="str">
        <f t="shared" si="10"/>
        <v>#REF!</v>
      </c>
      <c r="P476" s="47" t="str">
        <f t="shared" si="11"/>
        <v>#REF!</v>
      </c>
      <c r="Q476" s="47">
        <f t="shared" si="32"/>
        <v>4472.42</v>
      </c>
      <c r="R476" s="47">
        <f t="shared" si="13"/>
        <v>4472</v>
      </c>
      <c r="S476" s="47">
        <f t="shared" si="14"/>
        <v>4472</v>
      </c>
      <c r="T476" s="47">
        <f t="shared" si="15"/>
        <v>4472</v>
      </c>
      <c r="U476" s="48"/>
      <c r="V476" s="21"/>
      <c r="W476" s="21"/>
      <c r="X476" s="21"/>
      <c r="Y476" s="21"/>
      <c r="Z476" s="21"/>
      <c r="AA476" s="21"/>
    </row>
    <row r="477" ht="15.75" customHeight="1">
      <c r="A477" s="20" t="s">
        <v>207</v>
      </c>
      <c r="B477" s="20" t="str">
        <f t="shared" si="4"/>
        <v>05</v>
      </c>
      <c r="C477" s="21" t="s">
        <v>16</v>
      </c>
      <c r="D477" s="20" t="s">
        <v>208</v>
      </c>
      <c r="E477" s="20" t="s">
        <v>30</v>
      </c>
      <c r="F477" s="20" t="s">
        <v>31</v>
      </c>
      <c r="G477" s="23">
        <v>338770.0</v>
      </c>
      <c r="H477" s="24">
        <v>38621.5</v>
      </c>
      <c r="I477" s="21"/>
      <c r="J477" s="47" t="str">
        <f t="shared" si="5"/>
        <v>#REF!</v>
      </c>
      <c r="K477" s="47" t="str">
        <f t="shared" si="6"/>
        <v>#REF!</v>
      </c>
      <c r="L477" s="47" t="str">
        <f t="shared" si="7"/>
        <v>#REF!</v>
      </c>
      <c r="M477" s="21"/>
      <c r="N477" s="47">
        <f t="shared" si="9"/>
        <v>0</v>
      </c>
      <c r="O477" s="47" t="str">
        <f t="shared" si="10"/>
        <v>#REF!</v>
      </c>
      <c r="P477" s="47" t="str">
        <f t="shared" si="11"/>
        <v>#REF!</v>
      </c>
      <c r="Q477" s="47">
        <f t="shared" si="32"/>
        <v>338770</v>
      </c>
      <c r="R477" s="47">
        <f t="shared" si="13"/>
        <v>338770</v>
      </c>
      <c r="S477" s="47">
        <f t="shared" si="14"/>
        <v>338770</v>
      </c>
      <c r="T477" s="47">
        <f t="shared" si="15"/>
        <v>338770</v>
      </c>
      <c r="U477" s="48"/>
      <c r="V477" s="21"/>
      <c r="W477" s="21"/>
      <c r="X477" s="21"/>
      <c r="Y477" s="21"/>
      <c r="Z477" s="21"/>
      <c r="AA477" s="21"/>
    </row>
    <row r="478" ht="15.75" customHeight="1">
      <c r="A478" s="20" t="s">
        <v>207</v>
      </c>
      <c r="B478" s="20" t="str">
        <f t="shared" si="4"/>
        <v>05</v>
      </c>
      <c r="C478" s="21" t="s">
        <v>16</v>
      </c>
      <c r="D478" s="20" t="s">
        <v>208</v>
      </c>
      <c r="E478" s="20" t="s">
        <v>32</v>
      </c>
      <c r="F478" s="20" t="s">
        <v>33</v>
      </c>
      <c r="G478" s="23">
        <v>65333.19</v>
      </c>
      <c r="H478" s="24">
        <v>7448.31</v>
      </c>
      <c r="I478" s="21"/>
      <c r="J478" s="47" t="str">
        <f t="shared" si="5"/>
        <v>#REF!</v>
      </c>
      <c r="K478" s="47" t="str">
        <f t="shared" si="6"/>
        <v>#REF!</v>
      </c>
      <c r="L478" s="47" t="str">
        <f t="shared" si="7"/>
        <v>#REF!</v>
      </c>
      <c r="M478" s="21"/>
      <c r="N478" s="47">
        <f t="shared" si="9"/>
        <v>0</v>
      </c>
      <c r="O478" s="47" t="str">
        <f t="shared" si="10"/>
        <v>#REF!</v>
      </c>
      <c r="P478" s="47" t="str">
        <f t="shared" si="11"/>
        <v>#REF!</v>
      </c>
      <c r="Q478" s="47">
        <f t="shared" si="32"/>
        <v>65333.19</v>
      </c>
      <c r="R478" s="47">
        <f t="shared" si="13"/>
        <v>65333</v>
      </c>
      <c r="S478" s="47">
        <f t="shared" si="14"/>
        <v>65333</v>
      </c>
      <c r="T478" s="47">
        <f t="shared" si="15"/>
        <v>65333</v>
      </c>
      <c r="U478" s="48"/>
      <c r="V478" s="21"/>
      <c r="W478" s="21"/>
      <c r="X478" s="21"/>
      <c r="Y478" s="21"/>
      <c r="Z478" s="21"/>
      <c r="AA478" s="21"/>
    </row>
    <row r="479" ht="15.75" customHeight="1">
      <c r="A479" s="20" t="s">
        <v>207</v>
      </c>
      <c r="B479" s="20" t="str">
        <f t="shared" si="4"/>
        <v>05</v>
      </c>
      <c r="C479" s="21" t="s">
        <v>16</v>
      </c>
      <c r="D479" s="20" t="s">
        <v>208</v>
      </c>
      <c r="E479" s="20" t="s">
        <v>40</v>
      </c>
      <c r="F479" s="20" t="s">
        <v>41</v>
      </c>
      <c r="G479" s="23">
        <v>75923.15</v>
      </c>
      <c r="H479" s="24">
        <v>8655.63</v>
      </c>
      <c r="I479" s="21"/>
      <c r="J479" s="47" t="str">
        <f t="shared" si="5"/>
        <v>#REF!</v>
      </c>
      <c r="K479" s="47" t="str">
        <f t="shared" si="6"/>
        <v>#REF!</v>
      </c>
      <c r="L479" s="47" t="str">
        <f t="shared" si="7"/>
        <v>#REF!</v>
      </c>
      <c r="M479" s="21"/>
      <c r="N479" s="47">
        <f t="shared" si="9"/>
        <v>0</v>
      </c>
      <c r="O479" s="47" t="str">
        <f t="shared" si="10"/>
        <v>#REF!</v>
      </c>
      <c r="P479" s="47" t="str">
        <f t="shared" si="11"/>
        <v>#REF!</v>
      </c>
      <c r="Q479" s="47">
        <f t="shared" si="32"/>
        <v>75923.15</v>
      </c>
      <c r="R479" s="47">
        <f t="shared" si="13"/>
        <v>75923</v>
      </c>
      <c r="S479" s="47">
        <f t="shared" si="14"/>
        <v>75923</v>
      </c>
      <c r="T479" s="47">
        <f t="shared" si="15"/>
        <v>75923</v>
      </c>
      <c r="U479" s="48"/>
      <c r="V479" s="21"/>
      <c r="W479" s="21"/>
      <c r="X479" s="21"/>
      <c r="Y479" s="21"/>
      <c r="Z479" s="21"/>
      <c r="AA479" s="21"/>
    </row>
    <row r="480" ht="15.75" customHeight="1">
      <c r="A480" s="20" t="s">
        <v>207</v>
      </c>
      <c r="B480" s="20" t="str">
        <f t="shared" si="4"/>
        <v>05</v>
      </c>
      <c r="C480" s="21" t="s">
        <v>16</v>
      </c>
      <c r="D480" s="20" t="s">
        <v>208</v>
      </c>
      <c r="E480" s="20" t="s">
        <v>46</v>
      </c>
      <c r="F480" s="20" t="s">
        <v>47</v>
      </c>
      <c r="G480" s="23">
        <v>1.671623916E7</v>
      </c>
      <c r="H480" s="24">
        <v>1905736.13</v>
      </c>
      <c r="I480" s="21"/>
      <c r="J480" s="47" t="str">
        <f t="shared" si="5"/>
        <v>#REF!</v>
      </c>
      <c r="K480" s="47" t="str">
        <f t="shared" si="6"/>
        <v>#REF!</v>
      </c>
      <c r="L480" s="47" t="str">
        <f t="shared" si="7"/>
        <v>#REF!</v>
      </c>
      <c r="M480" s="21"/>
      <c r="N480" s="47">
        <f t="shared" si="9"/>
        <v>0</v>
      </c>
      <c r="O480" s="47" t="str">
        <f t="shared" si="10"/>
        <v>#REF!</v>
      </c>
      <c r="P480" s="47" t="str">
        <f t="shared" si="11"/>
        <v>#REF!</v>
      </c>
      <c r="Q480" s="47">
        <f t="shared" si="32"/>
        <v>16716239.16</v>
      </c>
      <c r="R480" s="47">
        <f t="shared" si="13"/>
        <v>16716239</v>
      </c>
      <c r="S480" s="47">
        <f t="shared" si="14"/>
        <v>16716239</v>
      </c>
      <c r="T480" s="47">
        <f t="shared" si="15"/>
        <v>16716239</v>
      </c>
      <c r="U480" s="48"/>
      <c r="V480" s="21"/>
      <c r="W480" s="21"/>
      <c r="X480" s="21"/>
      <c r="Y480" s="21"/>
      <c r="Z480" s="21"/>
      <c r="AA480" s="21"/>
    </row>
    <row r="481" ht="15.75" customHeight="1">
      <c r="A481" s="20" t="s">
        <v>207</v>
      </c>
      <c r="B481" s="20" t="str">
        <f t="shared" si="4"/>
        <v>05</v>
      </c>
      <c r="C481" s="21" t="s">
        <v>16</v>
      </c>
      <c r="D481" s="20" t="s">
        <v>208</v>
      </c>
      <c r="E481" s="20" t="s">
        <v>54</v>
      </c>
      <c r="F481" s="20" t="s">
        <v>55</v>
      </c>
      <c r="G481" s="23">
        <v>1220755.98</v>
      </c>
      <c r="H481" s="24">
        <v>139172.38</v>
      </c>
      <c r="I481" s="21"/>
      <c r="J481" s="47" t="str">
        <f t="shared" si="5"/>
        <v>#REF!</v>
      </c>
      <c r="K481" s="47" t="str">
        <f t="shared" si="6"/>
        <v>#REF!</v>
      </c>
      <c r="L481" s="47" t="str">
        <f t="shared" si="7"/>
        <v>#REF!</v>
      </c>
      <c r="M481" s="21"/>
      <c r="N481" s="47">
        <f t="shared" si="9"/>
        <v>0</v>
      </c>
      <c r="O481" s="47" t="str">
        <f t="shared" si="10"/>
        <v>#REF!</v>
      </c>
      <c r="P481" s="47" t="str">
        <f t="shared" si="11"/>
        <v>#REF!</v>
      </c>
      <c r="Q481" s="47">
        <f t="shared" si="32"/>
        <v>1220755.98</v>
      </c>
      <c r="R481" s="47">
        <f t="shared" si="13"/>
        <v>1220756</v>
      </c>
      <c r="S481" s="47">
        <f t="shared" si="14"/>
        <v>1220756</v>
      </c>
      <c r="T481" s="47">
        <f t="shared" si="15"/>
        <v>1220756</v>
      </c>
      <c r="U481" s="48"/>
      <c r="V481" s="21"/>
      <c r="W481" s="21"/>
      <c r="X481" s="21"/>
      <c r="Y481" s="21"/>
      <c r="Z481" s="21"/>
      <c r="AA481" s="21"/>
    </row>
    <row r="482" ht="15.75" customHeight="1">
      <c r="A482" s="20" t="s">
        <v>209</v>
      </c>
      <c r="B482" s="20" t="str">
        <f t="shared" si="4"/>
        <v>05</v>
      </c>
      <c r="C482" s="21" t="s">
        <v>16</v>
      </c>
      <c r="D482" s="20" t="s">
        <v>210</v>
      </c>
      <c r="E482" s="20" t="s">
        <v>18</v>
      </c>
      <c r="F482" s="20" t="s">
        <v>19</v>
      </c>
      <c r="G482" s="23">
        <v>1.7860795991E8</v>
      </c>
      <c r="H482" s="24">
        <v>2.393348316E7</v>
      </c>
      <c r="I482" s="21"/>
      <c r="J482" s="47" t="str">
        <f t="shared" si="5"/>
        <v>#REF!</v>
      </c>
      <c r="K482" s="47" t="str">
        <f t="shared" si="6"/>
        <v>#REF!</v>
      </c>
      <c r="L482" s="47" t="str">
        <f t="shared" si="7"/>
        <v>#REF!</v>
      </c>
      <c r="M482" s="21"/>
      <c r="N482" s="47">
        <f t="shared" si="9"/>
        <v>0</v>
      </c>
      <c r="O482" s="47" t="str">
        <f t="shared" si="10"/>
        <v>#REF!</v>
      </c>
      <c r="P482" s="47" t="str">
        <f t="shared" si="11"/>
        <v>#REF!</v>
      </c>
      <c r="Q482" s="47">
        <f t="shared" si="32"/>
        <v>178607959.9</v>
      </c>
      <c r="R482" s="47">
        <f t="shared" si="13"/>
        <v>178607960</v>
      </c>
      <c r="S482" s="47">
        <f t="shared" si="14"/>
        <v>178607960</v>
      </c>
      <c r="T482" s="47">
        <f t="shared" si="15"/>
        <v>178607960</v>
      </c>
      <c r="U482" s="48"/>
      <c r="V482" s="21"/>
      <c r="W482" s="21"/>
      <c r="X482" s="21"/>
      <c r="Y482" s="21"/>
      <c r="Z482" s="21"/>
      <c r="AA482" s="21"/>
    </row>
    <row r="483" ht="15.75" customHeight="1">
      <c r="A483" s="20" t="s">
        <v>209</v>
      </c>
      <c r="B483" s="20" t="str">
        <f t="shared" si="4"/>
        <v>05</v>
      </c>
      <c r="C483" s="21" t="s">
        <v>16</v>
      </c>
      <c r="D483" s="20" t="s">
        <v>210</v>
      </c>
      <c r="E483" s="20" t="s">
        <v>44</v>
      </c>
      <c r="F483" s="20" t="s">
        <v>45</v>
      </c>
      <c r="G483" s="23">
        <v>744535.21</v>
      </c>
      <c r="H483" s="24">
        <v>99767.79</v>
      </c>
      <c r="I483" s="21"/>
      <c r="J483" s="47" t="str">
        <f t="shared" si="5"/>
        <v>#REF!</v>
      </c>
      <c r="K483" s="47" t="str">
        <f t="shared" si="6"/>
        <v>#REF!</v>
      </c>
      <c r="L483" s="47" t="str">
        <f t="shared" si="7"/>
        <v>#REF!</v>
      </c>
      <c r="M483" s="21"/>
      <c r="N483" s="47">
        <f t="shared" si="9"/>
        <v>0</v>
      </c>
      <c r="O483" s="47" t="str">
        <f t="shared" si="10"/>
        <v>#REF!</v>
      </c>
      <c r="P483" s="47" t="str">
        <f t="shared" si="11"/>
        <v>#REF!</v>
      </c>
      <c r="Q483" s="47">
        <f t="shared" si="32"/>
        <v>744535.21</v>
      </c>
      <c r="R483" s="47">
        <f t="shared" si="13"/>
        <v>744535</v>
      </c>
      <c r="S483" s="47">
        <f t="shared" si="14"/>
        <v>744535</v>
      </c>
      <c r="T483" s="47">
        <f t="shared" si="15"/>
        <v>744535</v>
      </c>
      <c r="U483" s="48"/>
      <c r="V483" s="21"/>
      <c r="W483" s="21"/>
      <c r="X483" s="21"/>
      <c r="Y483" s="21"/>
      <c r="Z483" s="21"/>
      <c r="AA483" s="21"/>
    </row>
    <row r="484" ht="15.75" customHeight="1">
      <c r="A484" s="20" t="s">
        <v>209</v>
      </c>
      <c r="B484" s="20" t="str">
        <f t="shared" si="4"/>
        <v>05</v>
      </c>
      <c r="C484" s="21" t="s">
        <v>16</v>
      </c>
      <c r="D484" s="20" t="s">
        <v>210</v>
      </c>
      <c r="E484" s="20" t="s">
        <v>22</v>
      </c>
      <c r="F484" s="20" t="s">
        <v>23</v>
      </c>
      <c r="G484" s="23">
        <v>18758.95</v>
      </c>
      <c r="H484" s="24">
        <v>2513.7</v>
      </c>
      <c r="I484" s="21"/>
      <c r="J484" s="47" t="str">
        <f t="shared" si="5"/>
        <v>#REF!</v>
      </c>
      <c r="K484" s="47" t="str">
        <f t="shared" si="6"/>
        <v>#REF!</v>
      </c>
      <c r="L484" s="47" t="str">
        <f t="shared" si="7"/>
        <v>#REF!</v>
      </c>
      <c r="M484" s="21"/>
      <c r="N484" s="47">
        <f t="shared" si="9"/>
        <v>0</v>
      </c>
      <c r="O484" s="47" t="str">
        <f t="shared" si="10"/>
        <v>#REF!</v>
      </c>
      <c r="P484" s="47" t="str">
        <f t="shared" si="11"/>
        <v>#REF!</v>
      </c>
      <c r="Q484" s="47">
        <f t="shared" si="32"/>
        <v>18758.95</v>
      </c>
      <c r="R484" s="47">
        <f t="shared" si="13"/>
        <v>18759</v>
      </c>
      <c r="S484" s="47">
        <f t="shared" si="14"/>
        <v>18759</v>
      </c>
      <c r="T484" s="47">
        <f t="shared" si="15"/>
        <v>18759</v>
      </c>
      <c r="U484" s="48"/>
      <c r="V484" s="21"/>
      <c r="W484" s="21"/>
      <c r="X484" s="21"/>
      <c r="Y484" s="21"/>
      <c r="Z484" s="21"/>
      <c r="AA484" s="21"/>
    </row>
    <row r="485" ht="15.75" customHeight="1">
      <c r="A485" s="20" t="s">
        <v>209</v>
      </c>
      <c r="B485" s="20" t="str">
        <f t="shared" si="4"/>
        <v>05</v>
      </c>
      <c r="C485" s="21" t="s">
        <v>16</v>
      </c>
      <c r="D485" s="20" t="s">
        <v>210</v>
      </c>
      <c r="E485" s="20" t="s">
        <v>30</v>
      </c>
      <c r="F485" s="20" t="s">
        <v>31</v>
      </c>
      <c r="G485" s="23">
        <v>1.448852282E7</v>
      </c>
      <c r="H485" s="24">
        <v>1941463.4</v>
      </c>
      <c r="I485" s="21"/>
      <c r="J485" s="47" t="str">
        <f t="shared" si="5"/>
        <v>#REF!</v>
      </c>
      <c r="K485" s="47" t="str">
        <f t="shared" si="6"/>
        <v>#REF!</v>
      </c>
      <c r="L485" s="47" t="str">
        <f t="shared" si="7"/>
        <v>#REF!</v>
      </c>
      <c r="M485" s="21"/>
      <c r="N485" s="47">
        <f t="shared" si="9"/>
        <v>0</v>
      </c>
      <c r="O485" s="47" t="str">
        <f t="shared" si="10"/>
        <v>#REF!</v>
      </c>
      <c r="P485" s="47" t="str">
        <f t="shared" si="11"/>
        <v>#REF!</v>
      </c>
      <c r="Q485" s="47">
        <f t="shared" si="32"/>
        <v>14488522.82</v>
      </c>
      <c r="R485" s="47">
        <f t="shared" si="13"/>
        <v>14488523</v>
      </c>
      <c r="S485" s="47">
        <f t="shared" si="14"/>
        <v>14488523</v>
      </c>
      <c r="T485" s="47">
        <f t="shared" si="15"/>
        <v>14488523</v>
      </c>
      <c r="U485" s="48"/>
      <c r="V485" s="21"/>
      <c r="W485" s="21"/>
      <c r="X485" s="21"/>
      <c r="Y485" s="21"/>
      <c r="Z485" s="21"/>
      <c r="AA485" s="21"/>
    </row>
    <row r="486" ht="15.75" customHeight="1">
      <c r="A486" s="20" t="s">
        <v>209</v>
      </c>
      <c r="B486" s="20" t="str">
        <f t="shared" si="4"/>
        <v>05</v>
      </c>
      <c r="C486" s="21" t="s">
        <v>16</v>
      </c>
      <c r="D486" s="20" t="s">
        <v>210</v>
      </c>
      <c r="E486" s="20" t="s">
        <v>32</v>
      </c>
      <c r="F486" s="20" t="s">
        <v>33</v>
      </c>
      <c r="G486" s="23">
        <v>1482417.5</v>
      </c>
      <c r="H486" s="24">
        <v>198644.08</v>
      </c>
      <c r="I486" s="21"/>
      <c r="J486" s="47" t="str">
        <f t="shared" si="5"/>
        <v>#REF!</v>
      </c>
      <c r="K486" s="47" t="str">
        <f t="shared" si="6"/>
        <v>#REF!</v>
      </c>
      <c r="L486" s="47" t="str">
        <f t="shared" si="7"/>
        <v>#REF!</v>
      </c>
      <c r="M486" s="21"/>
      <c r="N486" s="47">
        <f t="shared" si="9"/>
        <v>0</v>
      </c>
      <c r="O486" s="47" t="str">
        <f t="shared" si="10"/>
        <v>#REF!</v>
      </c>
      <c r="P486" s="47" t="str">
        <f t="shared" si="11"/>
        <v>#REF!</v>
      </c>
      <c r="Q486" s="47">
        <f t="shared" si="32"/>
        <v>1482417.5</v>
      </c>
      <c r="R486" s="47">
        <f t="shared" si="13"/>
        <v>1482418</v>
      </c>
      <c r="S486" s="47">
        <f t="shared" si="14"/>
        <v>1482418</v>
      </c>
      <c r="T486" s="47">
        <f t="shared" si="15"/>
        <v>1482418</v>
      </c>
      <c r="U486" s="48"/>
      <c r="V486" s="21"/>
      <c r="W486" s="21"/>
      <c r="X486" s="21"/>
      <c r="Y486" s="21"/>
      <c r="Z486" s="21"/>
      <c r="AA486" s="21"/>
    </row>
    <row r="487" ht="15.75" customHeight="1">
      <c r="A487" s="20" t="s">
        <v>209</v>
      </c>
      <c r="B487" s="20" t="str">
        <f t="shared" si="4"/>
        <v>05</v>
      </c>
      <c r="C487" s="21" t="s">
        <v>16</v>
      </c>
      <c r="D487" s="20" t="s">
        <v>210</v>
      </c>
      <c r="E487" s="20" t="s">
        <v>40</v>
      </c>
      <c r="F487" s="20" t="s">
        <v>41</v>
      </c>
      <c r="G487" s="23">
        <v>589196.89</v>
      </c>
      <c r="H487" s="24">
        <v>78952.44</v>
      </c>
      <c r="I487" s="21"/>
      <c r="J487" s="47" t="str">
        <f t="shared" si="5"/>
        <v>#REF!</v>
      </c>
      <c r="K487" s="47" t="str">
        <f t="shared" si="6"/>
        <v>#REF!</v>
      </c>
      <c r="L487" s="47" t="str">
        <f t="shared" si="7"/>
        <v>#REF!</v>
      </c>
      <c r="M487" s="21"/>
      <c r="N487" s="47">
        <f t="shared" si="9"/>
        <v>0</v>
      </c>
      <c r="O487" s="47" t="str">
        <f t="shared" si="10"/>
        <v>#REF!</v>
      </c>
      <c r="P487" s="47" t="str">
        <f t="shared" si="11"/>
        <v>#REF!</v>
      </c>
      <c r="Q487" s="47">
        <f t="shared" si="32"/>
        <v>589196.89</v>
      </c>
      <c r="R487" s="47">
        <f t="shared" si="13"/>
        <v>589197</v>
      </c>
      <c r="S487" s="47">
        <f t="shared" si="14"/>
        <v>589197</v>
      </c>
      <c r="T487" s="47">
        <f t="shared" si="15"/>
        <v>589197</v>
      </c>
      <c r="U487" s="48"/>
      <c r="V487" s="21"/>
      <c r="W487" s="21"/>
      <c r="X487" s="21"/>
      <c r="Y487" s="21"/>
      <c r="Z487" s="21"/>
      <c r="AA487" s="21"/>
    </row>
    <row r="488" ht="15.75" customHeight="1">
      <c r="A488" s="20" t="s">
        <v>209</v>
      </c>
      <c r="B488" s="20" t="str">
        <f t="shared" si="4"/>
        <v>05</v>
      </c>
      <c r="C488" s="21" t="s">
        <v>16</v>
      </c>
      <c r="D488" s="20" t="s">
        <v>210</v>
      </c>
      <c r="E488" s="20" t="s">
        <v>75</v>
      </c>
      <c r="F488" s="20" t="s">
        <v>76</v>
      </c>
      <c r="G488" s="23">
        <v>2.454379223E7</v>
      </c>
      <c r="H488" s="24">
        <v>3288870.43</v>
      </c>
      <c r="I488" s="21"/>
      <c r="J488" s="47" t="str">
        <f t="shared" si="5"/>
        <v>#REF!</v>
      </c>
      <c r="K488" s="47" t="str">
        <f t="shared" si="6"/>
        <v>#REF!</v>
      </c>
      <c r="L488" s="47" t="str">
        <f t="shared" si="7"/>
        <v>#REF!</v>
      </c>
      <c r="M488" s="21"/>
      <c r="N488" s="47">
        <f t="shared" si="9"/>
        <v>0</v>
      </c>
      <c r="O488" s="47" t="str">
        <f t="shared" si="10"/>
        <v>#REF!</v>
      </c>
      <c r="P488" s="47" t="str">
        <f t="shared" si="11"/>
        <v>#REF!</v>
      </c>
      <c r="Q488" s="47">
        <f t="shared" si="32"/>
        <v>24543792.23</v>
      </c>
      <c r="R488" s="47">
        <f t="shared" si="13"/>
        <v>24543792</v>
      </c>
      <c r="S488" s="47">
        <f t="shared" si="14"/>
        <v>24543792</v>
      </c>
      <c r="T488" s="47">
        <f t="shared" si="15"/>
        <v>24543792</v>
      </c>
      <c r="U488" s="48"/>
      <c r="V488" s="21"/>
      <c r="W488" s="21"/>
      <c r="X488" s="21"/>
      <c r="Y488" s="21"/>
      <c r="Z488" s="21"/>
      <c r="AA488" s="21"/>
    </row>
    <row r="489" ht="15.75" customHeight="1">
      <c r="A489" s="20" t="s">
        <v>211</v>
      </c>
      <c r="B489" s="20" t="str">
        <f t="shared" si="4"/>
        <v>05</v>
      </c>
      <c r="C489" s="21" t="s">
        <v>16</v>
      </c>
      <c r="D489" s="20" t="s">
        <v>212</v>
      </c>
      <c r="E489" s="20" t="s">
        <v>18</v>
      </c>
      <c r="F489" s="20" t="s">
        <v>19</v>
      </c>
      <c r="G489" s="23">
        <v>4.936309805E7</v>
      </c>
      <c r="H489" s="24">
        <v>3127012.5</v>
      </c>
      <c r="I489" s="21"/>
      <c r="J489" s="47" t="str">
        <f t="shared" si="5"/>
        <v>#REF!</v>
      </c>
      <c r="K489" s="47" t="str">
        <f t="shared" si="6"/>
        <v>#REF!</v>
      </c>
      <c r="L489" s="47" t="str">
        <f t="shared" si="7"/>
        <v>#REF!</v>
      </c>
      <c r="M489" s="21"/>
      <c r="N489" s="47">
        <f t="shared" si="9"/>
        <v>0</v>
      </c>
      <c r="O489" s="47" t="str">
        <f t="shared" si="10"/>
        <v>#REF!</v>
      </c>
      <c r="P489" s="47" t="str">
        <f t="shared" si="11"/>
        <v>#REF!</v>
      </c>
      <c r="Q489" s="47">
        <f t="shared" si="32"/>
        <v>49363098.05</v>
      </c>
      <c r="R489" s="47">
        <f t="shared" si="13"/>
        <v>49363098</v>
      </c>
      <c r="S489" s="47">
        <f t="shared" si="14"/>
        <v>49363098</v>
      </c>
      <c r="T489" s="47">
        <f t="shared" si="15"/>
        <v>49363098</v>
      </c>
      <c r="U489" s="48"/>
      <c r="V489" s="21"/>
      <c r="W489" s="21"/>
      <c r="X489" s="21"/>
      <c r="Y489" s="21"/>
      <c r="Z489" s="21"/>
      <c r="AA489" s="21"/>
    </row>
    <row r="490" ht="15.75" customHeight="1">
      <c r="A490" s="20" t="s">
        <v>211</v>
      </c>
      <c r="B490" s="20" t="str">
        <f t="shared" si="4"/>
        <v>05</v>
      </c>
      <c r="C490" s="21" t="s">
        <v>16</v>
      </c>
      <c r="D490" s="20" t="s">
        <v>212</v>
      </c>
      <c r="E490" s="20" t="s">
        <v>28</v>
      </c>
      <c r="F490" s="20" t="s">
        <v>29</v>
      </c>
      <c r="G490" s="23">
        <v>4792.21</v>
      </c>
      <c r="H490" s="24">
        <v>303.57</v>
      </c>
      <c r="I490" s="21"/>
      <c r="J490" s="47" t="str">
        <f t="shared" si="5"/>
        <v>#REF!</v>
      </c>
      <c r="K490" s="47" t="str">
        <f t="shared" si="6"/>
        <v>#REF!</v>
      </c>
      <c r="L490" s="47" t="str">
        <f t="shared" si="7"/>
        <v>#REF!</v>
      </c>
      <c r="M490" s="21"/>
      <c r="N490" s="47">
        <f t="shared" si="9"/>
        <v>0</v>
      </c>
      <c r="O490" s="47" t="str">
        <f t="shared" si="10"/>
        <v>#REF!</v>
      </c>
      <c r="P490" s="47" t="str">
        <f t="shared" si="11"/>
        <v>#REF!</v>
      </c>
      <c r="Q490" s="47">
        <f t="shared" si="32"/>
        <v>4792.21</v>
      </c>
      <c r="R490" s="47">
        <f t="shared" si="13"/>
        <v>4792</v>
      </c>
      <c r="S490" s="47">
        <f t="shared" si="14"/>
        <v>4792</v>
      </c>
      <c r="T490" s="47">
        <f t="shared" si="15"/>
        <v>4792</v>
      </c>
      <c r="U490" s="48"/>
      <c r="V490" s="21"/>
      <c r="W490" s="21"/>
      <c r="X490" s="21"/>
      <c r="Y490" s="21"/>
      <c r="Z490" s="21"/>
      <c r="AA490" s="21"/>
    </row>
    <row r="491" ht="15.75" customHeight="1">
      <c r="A491" s="20" t="s">
        <v>211</v>
      </c>
      <c r="B491" s="20" t="str">
        <f t="shared" si="4"/>
        <v>05</v>
      </c>
      <c r="C491" s="21" t="s">
        <v>16</v>
      </c>
      <c r="D491" s="20" t="s">
        <v>212</v>
      </c>
      <c r="E491" s="20" t="s">
        <v>30</v>
      </c>
      <c r="F491" s="20" t="s">
        <v>31</v>
      </c>
      <c r="G491" s="23">
        <v>2329136.34</v>
      </c>
      <c r="H491" s="24">
        <v>147544.19</v>
      </c>
      <c r="I491" s="21"/>
      <c r="J491" s="47" t="str">
        <f t="shared" si="5"/>
        <v>#REF!</v>
      </c>
      <c r="K491" s="47" t="str">
        <f t="shared" si="6"/>
        <v>#REF!</v>
      </c>
      <c r="L491" s="47" t="str">
        <f t="shared" si="7"/>
        <v>#REF!</v>
      </c>
      <c r="M491" s="21"/>
      <c r="N491" s="47">
        <f t="shared" si="9"/>
        <v>0</v>
      </c>
      <c r="O491" s="47" t="str">
        <f t="shared" si="10"/>
        <v>#REF!</v>
      </c>
      <c r="P491" s="47" t="str">
        <f t="shared" si="11"/>
        <v>#REF!</v>
      </c>
      <c r="Q491" s="47">
        <f t="shared" si="32"/>
        <v>2329136.34</v>
      </c>
      <c r="R491" s="47">
        <f t="shared" si="13"/>
        <v>2329136</v>
      </c>
      <c r="S491" s="47">
        <f t="shared" si="14"/>
        <v>2329136</v>
      </c>
      <c r="T491" s="47">
        <f t="shared" si="15"/>
        <v>2329136</v>
      </c>
      <c r="U491" s="48"/>
      <c r="V491" s="21"/>
      <c r="W491" s="21"/>
      <c r="X491" s="21"/>
      <c r="Y491" s="21"/>
      <c r="Z491" s="21"/>
      <c r="AA491" s="21"/>
    </row>
    <row r="492" ht="15.75" customHeight="1">
      <c r="A492" s="20" t="s">
        <v>211</v>
      </c>
      <c r="B492" s="20" t="str">
        <f t="shared" si="4"/>
        <v>05</v>
      </c>
      <c r="C492" s="21" t="s">
        <v>16</v>
      </c>
      <c r="D492" s="20" t="s">
        <v>212</v>
      </c>
      <c r="E492" s="20" t="s">
        <v>32</v>
      </c>
      <c r="F492" s="20" t="s">
        <v>33</v>
      </c>
      <c r="G492" s="23">
        <v>215486.27</v>
      </c>
      <c r="H492" s="24">
        <v>13650.45</v>
      </c>
      <c r="I492" s="21"/>
      <c r="J492" s="47" t="str">
        <f t="shared" si="5"/>
        <v>#REF!</v>
      </c>
      <c r="K492" s="47" t="str">
        <f t="shared" si="6"/>
        <v>#REF!</v>
      </c>
      <c r="L492" s="47" t="str">
        <f t="shared" si="7"/>
        <v>#REF!</v>
      </c>
      <c r="M492" s="21"/>
      <c r="N492" s="47">
        <f t="shared" si="9"/>
        <v>0</v>
      </c>
      <c r="O492" s="47" t="str">
        <f t="shared" si="10"/>
        <v>#REF!</v>
      </c>
      <c r="P492" s="47" t="str">
        <f t="shared" si="11"/>
        <v>#REF!</v>
      </c>
      <c r="Q492" s="47">
        <f t="shared" si="32"/>
        <v>215486.27</v>
      </c>
      <c r="R492" s="47">
        <f t="shared" si="13"/>
        <v>215486</v>
      </c>
      <c r="S492" s="47">
        <f t="shared" si="14"/>
        <v>215486</v>
      </c>
      <c r="T492" s="47">
        <f t="shared" si="15"/>
        <v>215486</v>
      </c>
      <c r="U492" s="48"/>
      <c r="V492" s="21"/>
      <c r="W492" s="21"/>
      <c r="X492" s="21"/>
      <c r="Y492" s="21"/>
      <c r="Z492" s="21"/>
      <c r="AA492" s="21"/>
    </row>
    <row r="493" ht="15.75" customHeight="1">
      <c r="A493" s="20" t="s">
        <v>211</v>
      </c>
      <c r="B493" s="20" t="str">
        <f t="shared" si="4"/>
        <v>05</v>
      </c>
      <c r="C493" s="21" t="s">
        <v>16</v>
      </c>
      <c r="D493" s="20" t="s">
        <v>212</v>
      </c>
      <c r="E493" s="20" t="s">
        <v>40</v>
      </c>
      <c r="F493" s="20" t="s">
        <v>41</v>
      </c>
      <c r="G493" s="23">
        <v>245629.19</v>
      </c>
      <c r="H493" s="24">
        <v>15559.91</v>
      </c>
      <c r="I493" s="21"/>
      <c r="J493" s="47" t="str">
        <f t="shared" si="5"/>
        <v>#REF!</v>
      </c>
      <c r="K493" s="47" t="str">
        <f t="shared" si="6"/>
        <v>#REF!</v>
      </c>
      <c r="L493" s="47" t="str">
        <f t="shared" si="7"/>
        <v>#REF!</v>
      </c>
      <c r="M493" s="21"/>
      <c r="N493" s="47">
        <f t="shared" si="9"/>
        <v>0</v>
      </c>
      <c r="O493" s="47" t="str">
        <f t="shared" si="10"/>
        <v>#REF!</v>
      </c>
      <c r="P493" s="47" t="str">
        <f t="shared" si="11"/>
        <v>#REF!</v>
      </c>
      <c r="Q493" s="47">
        <f t="shared" si="32"/>
        <v>245629.19</v>
      </c>
      <c r="R493" s="47">
        <f t="shared" si="13"/>
        <v>245629</v>
      </c>
      <c r="S493" s="47">
        <f t="shared" si="14"/>
        <v>245629</v>
      </c>
      <c r="T493" s="47">
        <f t="shared" si="15"/>
        <v>245629</v>
      </c>
      <c r="U493" s="48"/>
      <c r="V493" s="21"/>
      <c r="W493" s="21"/>
      <c r="X493" s="21"/>
      <c r="Y493" s="21"/>
      <c r="Z493" s="21"/>
      <c r="AA493" s="21"/>
    </row>
    <row r="494" ht="15.75" customHeight="1">
      <c r="A494" s="20" t="s">
        <v>211</v>
      </c>
      <c r="B494" s="20" t="str">
        <f t="shared" si="4"/>
        <v>05</v>
      </c>
      <c r="C494" s="21" t="s">
        <v>16</v>
      </c>
      <c r="D494" s="20" t="s">
        <v>212</v>
      </c>
      <c r="E494" s="20" t="s">
        <v>54</v>
      </c>
      <c r="F494" s="20" t="s">
        <v>55</v>
      </c>
      <c r="G494" s="23">
        <v>1.299577222E7</v>
      </c>
      <c r="H494" s="24">
        <v>823245.38</v>
      </c>
      <c r="I494" s="21"/>
      <c r="J494" s="47" t="str">
        <f t="shared" si="5"/>
        <v>#REF!</v>
      </c>
      <c r="K494" s="47" t="str">
        <f t="shared" si="6"/>
        <v>#REF!</v>
      </c>
      <c r="L494" s="47" t="str">
        <f t="shared" si="7"/>
        <v>#REF!</v>
      </c>
      <c r="M494" s="21"/>
      <c r="N494" s="47">
        <f t="shared" si="9"/>
        <v>0</v>
      </c>
      <c r="O494" s="47" t="str">
        <f t="shared" si="10"/>
        <v>#REF!</v>
      </c>
      <c r="P494" s="47" t="str">
        <f t="shared" si="11"/>
        <v>#REF!</v>
      </c>
      <c r="Q494" s="47">
        <f t="shared" si="32"/>
        <v>12995772.22</v>
      </c>
      <c r="R494" s="47">
        <f t="shared" si="13"/>
        <v>12995772</v>
      </c>
      <c r="S494" s="47">
        <f t="shared" si="14"/>
        <v>12995772</v>
      </c>
      <c r="T494" s="47">
        <f t="shared" si="15"/>
        <v>12995772</v>
      </c>
      <c r="U494" s="48"/>
      <c r="V494" s="21"/>
      <c r="W494" s="21"/>
      <c r="X494" s="21"/>
      <c r="Y494" s="21"/>
      <c r="Z494" s="21"/>
      <c r="AA494" s="21"/>
    </row>
    <row r="495" ht="15.75" customHeight="1">
      <c r="A495" s="20" t="s">
        <v>213</v>
      </c>
      <c r="B495" s="20" t="str">
        <f t="shared" si="4"/>
        <v>05</v>
      </c>
      <c r="C495" s="21" t="s">
        <v>16</v>
      </c>
      <c r="D495" s="20" t="s">
        <v>214</v>
      </c>
      <c r="E495" s="20" t="s">
        <v>18</v>
      </c>
      <c r="F495" s="20" t="s">
        <v>19</v>
      </c>
      <c r="G495" s="23">
        <v>6.74489215E7</v>
      </c>
      <c r="H495" s="24">
        <v>2422406.07</v>
      </c>
      <c r="I495" s="21"/>
      <c r="J495" s="47" t="str">
        <f t="shared" si="5"/>
        <v>#REF!</v>
      </c>
      <c r="K495" s="47" t="str">
        <f t="shared" si="6"/>
        <v>#REF!</v>
      </c>
      <c r="L495" s="47" t="str">
        <f t="shared" si="7"/>
        <v>#REF!</v>
      </c>
      <c r="M495" s="21"/>
      <c r="N495" s="47">
        <f t="shared" si="9"/>
        <v>0</v>
      </c>
      <c r="O495" s="47" t="str">
        <f t="shared" si="10"/>
        <v>#REF!</v>
      </c>
      <c r="P495" s="47" t="str">
        <f t="shared" si="11"/>
        <v>#REF!</v>
      </c>
      <c r="Q495" s="47">
        <f t="shared" si="32"/>
        <v>67448921.5</v>
      </c>
      <c r="R495" s="47">
        <f t="shared" si="13"/>
        <v>67448922</v>
      </c>
      <c r="S495" s="47">
        <f t="shared" si="14"/>
        <v>67448922</v>
      </c>
      <c r="T495" s="47">
        <f t="shared" si="15"/>
        <v>67448922</v>
      </c>
      <c r="U495" s="48"/>
      <c r="V495" s="21"/>
      <c r="W495" s="21"/>
      <c r="X495" s="21"/>
      <c r="Y495" s="21"/>
      <c r="Z495" s="21"/>
      <c r="AA495" s="21"/>
    </row>
    <row r="496" ht="15.75" customHeight="1">
      <c r="A496" s="20" t="s">
        <v>213</v>
      </c>
      <c r="B496" s="20" t="str">
        <f t="shared" si="4"/>
        <v>05</v>
      </c>
      <c r="C496" s="21" t="s">
        <v>16</v>
      </c>
      <c r="D496" s="20" t="s">
        <v>214</v>
      </c>
      <c r="E496" s="20" t="s">
        <v>30</v>
      </c>
      <c r="F496" s="20" t="s">
        <v>31</v>
      </c>
      <c r="G496" s="23">
        <v>525071.41</v>
      </c>
      <c r="H496" s="24">
        <v>18857.77</v>
      </c>
      <c r="I496" s="21"/>
      <c r="J496" s="47" t="str">
        <f t="shared" si="5"/>
        <v>#REF!</v>
      </c>
      <c r="K496" s="47" t="str">
        <f t="shared" si="6"/>
        <v>#REF!</v>
      </c>
      <c r="L496" s="47" t="str">
        <f t="shared" si="7"/>
        <v>#REF!</v>
      </c>
      <c r="M496" s="21"/>
      <c r="N496" s="47">
        <f t="shared" si="9"/>
        <v>0</v>
      </c>
      <c r="O496" s="47" t="str">
        <f t="shared" si="10"/>
        <v>#REF!</v>
      </c>
      <c r="P496" s="47" t="str">
        <f t="shared" si="11"/>
        <v>#REF!</v>
      </c>
      <c r="Q496" s="47">
        <f t="shared" si="32"/>
        <v>525071.41</v>
      </c>
      <c r="R496" s="47">
        <f t="shared" si="13"/>
        <v>525071</v>
      </c>
      <c r="S496" s="47">
        <f t="shared" si="14"/>
        <v>525071</v>
      </c>
      <c r="T496" s="47">
        <f t="shared" si="15"/>
        <v>525071</v>
      </c>
      <c r="U496" s="48"/>
      <c r="V496" s="21"/>
      <c r="W496" s="21"/>
      <c r="X496" s="21"/>
      <c r="Y496" s="21"/>
      <c r="Z496" s="21"/>
      <c r="AA496" s="21"/>
    </row>
    <row r="497" ht="15.75" customHeight="1">
      <c r="A497" s="20" t="s">
        <v>213</v>
      </c>
      <c r="B497" s="20" t="str">
        <f t="shared" si="4"/>
        <v>05</v>
      </c>
      <c r="C497" s="21" t="s">
        <v>16</v>
      </c>
      <c r="D497" s="20" t="s">
        <v>214</v>
      </c>
      <c r="E497" s="20" t="s">
        <v>32</v>
      </c>
      <c r="F497" s="20" t="s">
        <v>33</v>
      </c>
      <c r="G497" s="23">
        <v>133274.29</v>
      </c>
      <c r="H497" s="24">
        <v>4786.5</v>
      </c>
      <c r="I497" s="21"/>
      <c r="J497" s="47" t="str">
        <f t="shared" si="5"/>
        <v>#REF!</v>
      </c>
      <c r="K497" s="47" t="str">
        <f t="shared" si="6"/>
        <v>#REF!</v>
      </c>
      <c r="L497" s="47" t="str">
        <f t="shared" si="7"/>
        <v>#REF!</v>
      </c>
      <c r="M497" s="21"/>
      <c r="N497" s="47">
        <f t="shared" si="9"/>
        <v>0</v>
      </c>
      <c r="O497" s="47" t="str">
        <f t="shared" si="10"/>
        <v>#REF!</v>
      </c>
      <c r="P497" s="47" t="str">
        <f t="shared" si="11"/>
        <v>#REF!</v>
      </c>
      <c r="Q497" s="47">
        <f t="shared" si="32"/>
        <v>133274.29</v>
      </c>
      <c r="R497" s="47">
        <f t="shared" si="13"/>
        <v>133274</v>
      </c>
      <c r="S497" s="47">
        <f t="shared" si="14"/>
        <v>133274</v>
      </c>
      <c r="T497" s="47">
        <f t="shared" si="15"/>
        <v>133274</v>
      </c>
      <c r="U497" s="48"/>
      <c r="V497" s="21"/>
      <c r="W497" s="21"/>
      <c r="X497" s="21"/>
      <c r="Y497" s="21"/>
      <c r="Z497" s="21"/>
      <c r="AA497" s="21"/>
    </row>
    <row r="498" ht="15.75" customHeight="1">
      <c r="A498" s="20" t="s">
        <v>213</v>
      </c>
      <c r="B498" s="20" t="str">
        <f t="shared" si="4"/>
        <v>05</v>
      </c>
      <c r="C498" s="21" t="s">
        <v>16</v>
      </c>
      <c r="D498" s="20" t="s">
        <v>214</v>
      </c>
      <c r="E498" s="20" t="s">
        <v>40</v>
      </c>
      <c r="F498" s="20" t="s">
        <v>41</v>
      </c>
      <c r="G498" s="23">
        <v>920245.42</v>
      </c>
      <c r="H498" s="24">
        <v>33050.32</v>
      </c>
      <c r="I498" s="21"/>
      <c r="J498" s="47" t="str">
        <f t="shared" si="5"/>
        <v>#REF!</v>
      </c>
      <c r="K498" s="47" t="str">
        <f t="shared" si="6"/>
        <v>#REF!</v>
      </c>
      <c r="L498" s="47" t="str">
        <f t="shared" si="7"/>
        <v>#REF!</v>
      </c>
      <c r="M498" s="21"/>
      <c r="N498" s="47">
        <f t="shared" si="9"/>
        <v>0</v>
      </c>
      <c r="O498" s="47" t="str">
        <f t="shared" si="10"/>
        <v>#REF!</v>
      </c>
      <c r="P498" s="47" t="str">
        <f t="shared" si="11"/>
        <v>#REF!</v>
      </c>
      <c r="Q498" s="47">
        <f t="shared" si="32"/>
        <v>920245.42</v>
      </c>
      <c r="R498" s="47">
        <f t="shared" si="13"/>
        <v>920245</v>
      </c>
      <c r="S498" s="47">
        <f t="shared" si="14"/>
        <v>920245</v>
      </c>
      <c r="T498" s="47">
        <f t="shared" si="15"/>
        <v>920245</v>
      </c>
      <c r="U498" s="48"/>
      <c r="V498" s="21"/>
      <c r="W498" s="21"/>
      <c r="X498" s="21"/>
      <c r="Y498" s="21"/>
      <c r="Z498" s="21"/>
      <c r="AA498" s="21"/>
    </row>
    <row r="499" ht="15.75" customHeight="1">
      <c r="A499" s="20" t="s">
        <v>213</v>
      </c>
      <c r="B499" s="20" t="str">
        <f t="shared" si="4"/>
        <v>05</v>
      </c>
      <c r="C499" s="21" t="s">
        <v>16</v>
      </c>
      <c r="D499" s="20" t="s">
        <v>214</v>
      </c>
      <c r="E499" s="20" t="s">
        <v>54</v>
      </c>
      <c r="F499" s="20" t="s">
        <v>55</v>
      </c>
      <c r="G499" s="23">
        <v>1.663231938E7</v>
      </c>
      <c r="H499" s="24">
        <v>597344.34</v>
      </c>
      <c r="I499" s="21"/>
      <c r="J499" s="47" t="str">
        <f t="shared" si="5"/>
        <v>#REF!</v>
      </c>
      <c r="K499" s="47" t="str">
        <f t="shared" si="6"/>
        <v>#REF!</v>
      </c>
      <c r="L499" s="47" t="str">
        <f t="shared" si="7"/>
        <v>#REF!</v>
      </c>
      <c r="M499" s="21"/>
      <c r="N499" s="47">
        <f t="shared" si="9"/>
        <v>0</v>
      </c>
      <c r="O499" s="47" t="str">
        <f t="shared" si="10"/>
        <v>#REF!</v>
      </c>
      <c r="P499" s="47" t="str">
        <f t="shared" si="11"/>
        <v>#REF!</v>
      </c>
      <c r="Q499" s="47">
        <f t="shared" si="32"/>
        <v>16632319.38</v>
      </c>
      <c r="R499" s="47">
        <f t="shared" si="13"/>
        <v>16632319</v>
      </c>
      <c r="S499" s="47">
        <f t="shared" si="14"/>
        <v>16632319</v>
      </c>
      <c r="T499" s="47">
        <f t="shared" si="15"/>
        <v>16632319</v>
      </c>
      <c r="U499" s="48"/>
      <c r="V499" s="21"/>
      <c r="W499" s="21"/>
      <c r="X499" s="21"/>
      <c r="Y499" s="21"/>
      <c r="Z499" s="21"/>
      <c r="AA499" s="21"/>
    </row>
    <row r="500" ht="15.75" customHeight="1">
      <c r="A500" s="20" t="s">
        <v>215</v>
      </c>
      <c r="B500" s="20" t="str">
        <f t="shared" si="4"/>
        <v>05</v>
      </c>
      <c r="C500" s="21" t="s">
        <v>16</v>
      </c>
      <c r="D500" s="20" t="s">
        <v>216</v>
      </c>
      <c r="E500" s="20" t="s">
        <v>18</v>
      </c>
      <c r="F500" s="20" t="s">
        <v>19</v>
      </c>
      <c r="G500" s="23">
        <v>2.011325135E7</v>
      </c>
      <c r="H500" s="24">
        <v>945169.61</v>
      </c>
      <c r="I500" s="21"/>
      <c r="J500" s="47" t="str">
        <f t="shared" si="5"/>
        <v>#REF!</v>
      </c>
      <c r="K500" s="47" t="str">
        <f t="shared" si="6"/>
        <v>#REF!</v>
      </c>
      <c r="L500" s="47" t="str">
        <f t="shared" si="7"/>
        <v>#REF!</v>
      </c>
      <c r="M500" s="21"/>
      <c r="N500" s="47">
        <f t="shared" si="9"/>
        <v>0</v>
      </c>
      <c r="O500" s="47" t="str">
        <f t="shared" si="10"/>
        <v>#REF!</v>
      </c>
      <c r="P500" s="47" t="str">
        <f t="shared" si="11"/>
        <v>#REF!</v>
      </c>
      <c r="Q500" s="47">
        <f t="shared" si="32"/>
        <v>20113251.35</v>
      </c>
      <c r="R500" s="47">
        <f t="shared" si="13"/>
        <v>20113251</v>
      </c>
      <c r="S500" s="47">
        <f t="shared" si="14"/>
        <v>20113251</v>
      </c>
      <c r="T500" s="47">
        <f t="shared" si="15"/>
        <v>20113251</v>
      </c>
      <c r="U500" s="48"/>
      <c r="V500" s="21"/>
      <c r="W500" s="21"/>
      <c r="X500" s="21"/>
      <c r="Y500" s="21"/>
      <c r="Z500" s="21"/>
      <c r="AA500" s="21"/>
    </row>
    <row r="501" ht="15.75" customHeight="1">
      <c r="A501" s="20" t="s">
        <v>215</v>
      </c>
      <c r="B501" s="20" t="str">
        <f t="shared" si="4"/>
        <v>05</v>
      </c>
      <c r="C501" s="21" t="s">
        <v>16</v>
      </c>
      <c r="D501" s="20" t="s">
        <v>216</v>
      </c>
      <c r="E501" s="20" t="s">
        <v>44</v>
      </c>
      <c r="F501" s="20" t="s">
        <v>45</v>
      </c>
      <c r="G501" s="23">
        <v>2.435597305E7</v>
      </c>
      <c r="H501" s="24">
        <v>1144545.22</v>
      </c>
      <c r="I501" s="21"/>
      <c r="J501" s="47" t="str">
        <f t="shared" si="5"/>
        <v>#REF!</v>
      </c>
      <c r="K501" s="47" t="str">
        <f t="shared" si="6"/>
        <v>#REF!</v>
      </c>
      <c r="L501" s="47" t="str">
        <f t="shared" si="7"/>
        <v>#REF!</v>
      </c>
      <c r="M501" s="21"/>
      <c r="N501" s="47">
        <f t="shared" si="9"/>
        <v>0</v>
      </c>
      <c r="O501" s="47" t="str">
        <f t="shared" si="10"/>
        <v>#REF!</v>
      </c>
      <c r="P501" s="47" t="str">
        <f t="shared" si="11"/>
        <v>#REF!</v>
      </c>
      <c r="Q501" s="47">
        <f t="shared" si="32"/>
        <v>24355973.05</v>
      </c>
      <c r="R501" s="47">
        <f t="shared" si="13"/>
        <v>24355973</v>
      </c>
      <c r="S501" s="47">
        <f t="shared" si="14"/>
        <v>24355973</v>
      </c>
      <c r="T501" s="47">
        <f t="shared" si="15"/>
        <v>24355973</v>
      </c>
      <c r="U501" s="48"/>
      <c r="V501" s="21"/>
      <c r="W501" s="21"/>
      <c r="X501" s="21"/>
      <c r="Y501" s="21"/>
      <c r="Z501" s="21"/>
      <c r="AA501" s="21"/>
    </row>
    <row r="502" ht="15.75" customHeight="1">
      <c r="A502" s="20" t="s">
        <v>215</v>
      </c>
      <c r="B502" s="20" t="str">
        <f t="shared" si="4"/>
        <v>05</v>
      </c>
      <c r="C502" s="21" t="s">
        <v>16</v>
      </c>
      <c r="D502" s="20" t="s">
        <v>216</v>
      </c>
      <c r="E502" s="20" t="s">
        <v>30</v>
      </c>
      <c r="F502" s="20" t="s">
        <v>31</v>
      </c>
      <c r="G502" s="23">
        <v>2471727.23</v>
      </c>
      <c r="H502" s="24">
        <v>116152.35</v>
      </c>
      <c r="I502" s="21"/>
      <c r="J502" s="47" t="str">
        <f t="shared" si="5"/>
        <v>#REF!</v>
      </c>
      <c r="K502" s="47" t="str">
        <f t="shared" si="6"/>
        <v>#REF!</v>
      </c>
      <c r="L502" s="47" t="str">
        <f t="shared" si="7"/>
        <v>#REF!</v>
      </c>
      <c r="M502" s="21"/>
      <c r="N502" s="47">
        <f t="shared" si="9"/>
        <v>0</v>
      </c>
      <c r="O502" s="47" t="str">
        <f t="shared" si="10"/>
        <v>#REF!</v>
      </c>
      <c r="P502" s="47" t="str">
        <f t="shared" si="11"/>
        <v>#REF!</v>
      </c>
      <c r="Q502" s="47">
        <f t="shared" si="32"/>
        <v>2471727.23</v>
      </c>
      <c r="R502" s="47">
        <f t="shared" si="13"/>
        <v>2471727</v>
      </c>
      <c r="S502" s="47">
        <f t="shared" si="14"/>
        <v>2471727</v>
      </c>
      <c r="T502" s="47">
        <f t="shared" si="15"/>
        <v>2471727</v>
      </c>
      <c r="U502" s="48"/>
      <c r="V502" s="21"/>
      <c r="W502" s="21"/>
      <c r="X502" s="21"/>
      <c r="Y502" s="21"/>
      <c r="Z502" s="21"/>
      <c r="AA502" s="21"/>
    </row>
    <row r="503" ht="15.75" customHeight="1">
      <c r="A503" s="20" t="s">
        <v>215</v>
      </c>
      <c r="B503" s="20" t="str">
        <f t="shared" si="4"/>
        <v>05</v>
      </c>
      <c r="C503" s="21" t="s">
        <v>16</v>
      </c>
      <c r="D503" s="20" t="s">
        <v>216</v>
      </c>
      <c r="E503" s="20" t="s">
        <v>32</v>
      </c>
      <c r="F503" s="20" t="s">
        <v>33</v>
      </c>
      <c r="G503" s="23">
        <v>496173.36</v>
      </c>
      <c r="H503" s="24">
        <v>23316.37</v>
      </c>
      <c r="I503" s="21"/>
      <c r="J503" s="47" t="str">
        <f t="shared" si="5"/>
        <v>#REF!</v>
      </c>
      <c r="K503" s="47" t="str">
        <f t="shared" si="6"/>
        <v>#REF!</v>
      </c>
      <c r="L503" s="47" t="str">
        <f t="shared" si="7"/>
        <v>#REF!</v>
      </c>
      <c r="M503" s="21"/>
      <c r="N503" s="47">
        <f t="shared" si="9"/>
        <v>0</v>
      </c>
      <c r="O503" s="47" t="str">
        <f t="shared" si="10"/>
        <v>#REF!</v>
      </c>
      <c r="P503" s="47" t="str">
        <f t="shared" si="11"/>
        <v>#REF!</v>
      </c>
      <c r="Q503" s="47">
        <f t="shared" si="32"/>
        <v>496173.36</v>
      </c>
      <c r="R503" s="47">
        <f t="shared" si="13"/>
        <v>496173</v>
      </c>
      <c r="S503" s="47">
        <f t="shared" si="14"/>
        <v>496173</v>
      </c>
      <c r="T503" s="47">
        <f t="shared" si="15"/>
        <v>496173</v>
      </c>
      <c r="U503" s="48"/>
      <c r="V503" s="21"/>
      <c r="W503" s="21"/>
      <c r="X503" s="21"/>
      <c r="Y503" s="21"/>
      <c r="Z503" s="21"/>
      <c r="AA503" s="21"/>
    </row>
    <row r="504" ht="15.75" customHeight="1">
      <c r="A504" s="20" t="s">
        <v>215</v>
      </c>
      <c r="B504" s="20" t="str">
        <f t="shared" si="4"/>
        <v>05</v>
      </c>
      <c r="C504" s="21" t="s">
        <v>16</v>
      </c>
      <c r="D504" s="20" t="s">
        <v>216</v>
      </c>
      <c r="E504" s="20" t="s">
        <v>34</v>
      </c>
      <c r="F504" s="20" t="s">
        <v>35</v>
      </c>
      <c r="G504" s="23">
        <v>8218.37</v>
      </c>
      <c r="H504" s="24">
        <v>386.2</v>
      </c>
      <c r="I504" s="21"/>
      <c r="J504" s="47" t="str">
        <f t="shared" si="5"/>
        <v>#REF!</v>
      </c>
      <c r="K504" s="47" t="str">
        <f t="shared" si="6"/>
        <v>#REF!</v>
      </c>
      <c r="L504" s="47" t="str">
        <f t="shared" si="7"/>
        <v>#REF!</v>
      </c>
      <c r="M504" s="21"/>
      <c r="N504" s="47">
        <f t="shared" si="9"/>
        <v>0</v>
      </c>
      <c r="O504" s="47" t="str">
        <f t="shared" si="10"/>
        <v>#REF!</v>
      </c>
      <c r="P504" s="47" t="str">
        <f t="shared" si="11"/>
        <v>#REF!</v>
      </c>
      <c r="Q504" s="47">
        <f t="shared" si="32"/>
        <v>8218.37</v>
      </c>
      <c r="R504" s="47">
        <f t="shared" si="13"/>
        <v>8218</v>
      </c>
      <c r="S504" s="47">
        <f t="shared" si="14"/>
        <v>8218</v>
      </c>
      <c r="T504" s="47">
        <f t="shared" si="15"/>
        <v>8218</v>
      </c>
      <c r="U504" s="48"/>
      <c r="V504" s="21"/>
      <c r="W504" s="21"/>
      <c r="X504" s="21"/>
      <c r="Y504" s="21"/>
      <c r="Z504" s="21"/>
      <c r="AA504" s="21"/>
    </row>
    <row r="505" ht="15.75" customHeight="1">
      <c r="A505" s="20" t="s">
        <v>215</v>
      </c>
      <c r="B505" s="20" t="str">
        <f t="shared" si="4"/>
        <v>05</v>
      </c>
      <c r="C505" s="21" t="s">
        <v>16</v>
      </c>
      <c r="D505" s="20" t="s">
        <v>216</v>
      </c>
      <c r="E505" s="20" t="s">
        <v>40</v>
      </c>
      <c r="F505" s="20" t="s">
        <v>41</v>
      </c>
      <c r="G505" s="23">
        <v>520329.55</v>
      </c>
      <c r="H505" s="24">
        <v>24451.53</v>
      </c>
      <c r="I505" s="21"/>
      <c r="J505" s="47" t="str">
        <f t="shared" si="5"/>
        <v>#REF!</v>
      </c>
      <c r="K505" s="47" t="str">
        <f t="shared" si="6"/>
        <v>#REF!</v>
      </c>
      <c r="L505" s="47" t="str">
        <f t="shared" si="7"/>
        <v>#REF!</v>
      </c>
      <c r="M505" s="21"/>
      <c r="N505" s="47">
        <f t="shared" si="9"/>
        <v>0</v>
      </c>
      <c r="O505" s="47" t="str">
        <f t="shared" si="10"/>
        <v>#REF!</v>
      </c>
      <c r="P505" s="47" t="str">
        <f t="shared" si="11"/>
        <v>#REF!</v>
      </c>
      <c r="Q505" s="47">
        <f t="shared" si="32"/>
        <v>520329.55</v>
      </c>
      <c r="R505" s="47">
        <f t="shared" si="13"/>
        <v>520330</v>
      </c>
      <c r="S505" s="47">
        <f t="shared" si="14"/>
        <v>520330</v>
      </c>
      <c r="T505" s="47">
        <f t="shared" si="15"/>
        <v>520330</v>
      </c>
      <c r="U505" s="48"/>
      <c r="V505" s="21"/>
      <c r="W505" s="21"/>
      <c r="X505" s="21"/>
      <c r="Y505" s="21"/>
      <c r="Z505" s="21"/>
      <c r="AA505" s="21"/>
    </row>
    <row r="506" ht="15.75" customHeight="1">
      <c r="A506" s="20" t="s">
        <v>215</v>
      </c>
      <c r="B506" s="20" t="str">
        <f t="shared" si="4"/>
        <v>05</v>
      </c>
      <c r="C506" s="21" t="s">
        <v>16</v>
      </c>
      <c r="D506" s="20" t="s">
        <v>216</v>
      </c>
      <c r="E506" s="20" t="s">
        <v>46</v>
      </c>
      <c r="F506" s="20" t="s">
        <v>47</v>
      </c>
      <c r="G506" s="23">
        <v>7.759371809E7</v>
      </c>
      <c r="H506" s="24">
        <v>3646313.72</v>
      </c>
      <c r="I506" s="21"/>
      <c r="J506" s="47" t="str">
        <f t="shared" si="5"/>
        <v>#REF!</v>
      </c>
      <c r="K506" s="47" t="str">
        <f t="shared" si="6"/>
        <v>#REF!</v>
      </c>
      <c r="L506" s="47" t="str">
        <f t="shared" si="7"/>
        <v>#REF!</v>
      </c>
      <c r="M506" s="21"/>
      <c r="N506" s="47">
        <f t="shared" si="9"/>
        <v>0</v>
      </c>
      <c r="O506" s="47" t="str">
        <f t="shared" si="10"/>
        <v>#REF!</v>
      </c>
      <c r="P506" s="47" t="str">
        <f t="shared" si="11"/>
        <v>#REF!</v>
      </c>
      <c r="Q506" s="47">
        <f t="shared" si="32"/>
        <v>77593718.09</v>
      </c>
      <c r="R506" s="47">
        <f t="shared" si="13"/>
        <v>77593718</v>
      </c>
      <c r="S506" s="47">
        <f t="shared" si="14"/>
        <v>77593718</v>
      </c>
      <c r="T506" s="47">
        <f t="shared" si="15"/>
        <v>77593718</v>
      </c>
      <c r="U506" s="48"/>
      <c r="V506" s="21"/>
      <c r="W506" s="21"/>
      <c r="X506" s="21"/>
      <c r="Y506" s="21"/>
      <c r="Z506" s="21"/>
      <c r="AA506" s="21"/>
    </row>
    <row r="507" ht="15.75" customHeight="1">
      <c r="A507" s="20" t="s">
        <v>217</v>
      </c>
      <c r="B507" s="20" t="str">
        <f t="shared" si="4"/>
        <v>05</v>
      </c>
      <c r="C507" s="21" t="s">
        <v>16</v>
      </c>
      <c r="D507" s="20" t="s">
        <v>218</v>
      </c>
      <c r="E507" s="20" t="s">
        <v>18</v>
      </c>
      <c r="F507" s="20" t="s">
        <v>19</v>
      </c>
      <c r="G507" s="23">
        <v>6109085.63</v>
      </c>
      <c r="H507" s="24">
        <v>1.185877602E7</v>
      </c>
      <c r="I507" s="21"/>
      <c r="J507" s="47" t="str">
        <f t="shared" si="5"/>
        <v>#REF!</v>
      </c>
      <c r="K507" s="47" t="str">
        <f t="shared" si="6"/>
        <v>#REF!</v>
      </c>
      <c r="L507" s="47" t="str">
        <f t="shared" si="7"/>
        <v>#REF!</v>
      </c>
      <c r="M507" s="21"/>
      <c r="N507" s="47">
        <f t="shared" si="9"/>
        <v>0</v>
      </c>
      <c r="O507" s="47" t="str">
        <f t="shared" si="10"/>
        <v>#REF!</v>
      </c>
      <c r="P507" s="47" t="str">
        <f t="shared" si="11"/>
        <v>#REF!</v>
      </c>
      <c r="Q507" s="47">
        <f t="shared" si="32"/>
        <v>6109085.63</v>
      </c>
      <c r="R507" s="47">
        <f t="shared" si="13"/>
        <v>6109086</v>
      </c>
      <c r="S507" s="47">
        <f t="shared" si="14"/>
        <v>6109086</v>
      </c>
      <c r="T507" s="47">
        <f t="shared" si="15"/>
        <v>6109086</v>
      </c>
      <c r="U507" s="48"/>
      <c r="V507" s="21"/>
      <c r="W507" s="21"/>
      <c r="X507" s="21"/>
      <c r="Y507" s="21"/>
      <c r="Z507" s="21"/>
      <c r="AA507" s="21"/>
    </row>
    <row r="508" ht="15.75" customHeight="1">
      <c r="A508" s="20" t="s">
        <v>217</v>
      </c>
      <c r="B508" s="20" t="str">
        <f t="shared" si="4"/>
        <v>05</v>
      </c>
      <c r="C508" s="21" t="s">
        <v>16</v>
      </c>
      <c r="D508" s="20" t="s">
        <v>218</v>
      </c>
      <c r="E508" s="20" t="s">
        <v>28</v>
      </c>
      <c r="F508" s="20" t="s">
        <v>29</v>
      </c>
      <c r="G508" s="23">
        <v>108280.24</v>
      </c>
      <c r="H508" s="24">
        <v>210190.38</v>
      </c>
      <c r="I508" s="21"/>
      <c r="J508" s="47" t="str">
        <f t="shared" si="5"/>
        <v>#REF!</v>
      </c>
      <c r="K508" s="47" t="str">
        <f t="shared" si="6"/>
        <v>#REF!</v>
      </c>
      <c r="L508" s="47" t="str">
        <f t="shared" si="7"/>
        <v>#REF!</v>
      </c>
      <c r="M508" s="21"/>
      <c r="N508" s="47">
        <f t="shared" si="9"/>
        <v>0</v>
      </c>
      <c r="O508" s="47" t="str">
        <f t="shared" si="10"/>
        <v>#REF!</v>
      </c>
      <c r="P508" s="47" t="str">
        <f t="shared" si="11"/>
        <v>#REF!</v>
      </c>
      <c r="Q508" s="47">
        <f t="shared" si="32"/>
        <v>108280.24</v>
      </c>
      <c r="R508" s="47">
        <f t="shared" si="13"/>
        <v>108280</v>
      </c>
      <c r="S508" s="47">
        <f t="shared" si="14"/>
        <v>108280</v>
      </c>
      <c r="T508" s="47">
        <f t="shared" si="15"/>
        <v>108280</v>
      </c>
      <c r="U508" s="48"/>
      <c r="V508" s="21"/>
      <c r="W508" s="21"/>
      <c r="X508" s="21"/>
      <c r="Y508" s="21"/>
      <c r="Z508" s="21"/>
      <c r="AA508" s="21"/>
    </row>
    <row r="509" ht="15.75" customHeight="1">
      <c r="A509" s="20" t="s">
        <v>217</v>
      </c>
      <c r="B509" s="20" t="str">
        <f t="shared" si="4"/>
        <v>05</v>
      </c>
      <c r="C509" s="21" t="s">
        <v>16</v>
      </c>
      <c r="D509" s="20" t="s">
        <v>218</v>
      </c>
      <c r="E509" s="20" t="s">
        <v>30</v>
      </c>
      <c r="F509" s="20" t="s">
        <v>31</v>
      </c>
      <c r="G509" s="23">
        <v>99558.3</v>
      </c>
      <c r="H509" s="24">
        <v>193259.63</v>
      </c>
      <c r="I509" s="21"/>
      <c r="J509" s="47" t="str">
        <f t="shared" si="5"/>
        <v>#REF!</v>
      </c>
      <c r="K509" s="47" t="str">
        <f t="shared" si="6"/>
        <v>#REF!</v>
      </c>
      <c r="L509" s="47" t="str">
        <f t="shared" si="7"/>
        <v>#REF!</v>
      </c>
      <c r="M509" s="21"/>
      <c r="N509" s="47">
        <f t="shared" si="9"/>
        <v>0</v>
      </c>
      <c r="O509" s="47" t="str">
        <f t="shared" si="10"/>
        <v>#REF!</v>
      </c>
      <c r="P509" s="47" t="str">
        <f t="shared" si="11"/>
        <v>#REF!</v>
      </c>
      <c r="Q509" s="47">
        <f t="shared" si="32"/>
        <v>99558.3</v>
      </c>
      <c r="R509" s="47">
        <f t="shared" si="13"/>
        <v>99558</v>
      </c>
      <c r="S509" s="47">
        <f t="shared" si="14"/>
        <v>99558</v>
      </c>
      <c r="T509" s="47">
        <f t="shared" si="15"/>
        <v>99558</v>
      </c>
      <c r="U509" s="48"/>
      <c r="V509" s="21"/>
      <c r="W509" s="21"/>
      <c r="X509" s="21"/>
      <c r="Y509" s="21"/>
      <c r="Z509" s="21"/>
      <c r="AA509" s="21"/>
    </row>
    <row r="510" ht="15.75" customHeight="1">
      <c r="A510" s="20" t="s">
        <v>217</v>
      </c>
      <c r="B510" s="20" t="str">
        <f t="shared" si="4"/>
        <v>05</v>
      </c>
      <c r="C510" s="21" t="s">
        <v>16</v>
      </c>
      <c r="D510" s="20" t="s">
        <v>218</v>
      </c>
      <c r="E510" s="20" t="s">
        <v>32</v>
      </c>
      <c r="F510" s="20" t="s">
        <v>33</v>
      </c>
      <c r="G510" s="23">
        <v>58681.43</v>
      </c>
      <c r="H510" s="24">
        <v>113910.65</v>
      </c>
      <c r="I510" s="21"/>
      <c r="J510" s="47" t="str">
        <f t="shared" si="5"/>
        <v>#REF!</v>
      </c>
      <c r="K510" s="47" t="str">
        <f t="shared" si="6"/>
        <v>#REF!</v>
      </c>
      <c r="L510" s="47" t="str">
        <f t="shared" si="7"/>
        <v>#REF!</v>
      </c>
      <c r="M510" s="21"/>
      <c r="N510" s="47">
        <f t="shared" si="9"/>
        <v>0</v>
      </c>
      <c r="O510" s="47" t="str">
        <f t="shared" si="10"/>
        <v>#REF!</v>
      </c>
      <c r="P510" s="47" t="str">
        <f t="shared" si="11"/>
        <v>#REF!</v>
      </c>
      <c r="Q510" s="47">
        <f t="shared" si="32"/>
        <v>58681.43</v>
      </c>
      <c r="R510" s="47">
        <f t="shared" si="13"/>
        <v>58681</v>
      </c>
      <c r="S510" s="47">
        <f t="shared" si="14"/>
        <v>58681</v>
      </c>
      <c r="T510" s="47">
        <f t="shared" si="15"/>
        <v>58681</v>
      </c>
      <c r="U510" s="48"/>
      <c r="V510" s="21"/>
      <c r="W510" s="21"/>
      <c r="X510" s="21"/>
      <c r="Y510" s="21"/>
      <c r="Z510" s="21"/>
      <c r="AA510" s="21"/>
    </row>
    <row r="511" ht="15.75" customHeight="1">
      <c r="A511" s="20" t="s">
        <v>217</v>
      </c>
      <c r="B511" s="20" t="str">
        <f t="shared" si="4"/>
        <v>05</v>
      </c>
      <c r="C511" s="21" t="s">
        <v>16</v>
      </c>
      <c r="D511" s="20" t="s">
        <v>218</v>
      </c>
      <c r="E511" s="20" t="s">
        <v>40</v>
      </c>
      <c r="F511" s="20" t="s">
        <v>41</v>
      </c>
      <c r="G511" s="23">
        <v>189323.7</v>
      </c>
      <c r="H511" s="24">
        <v>367509.57</v>
      </c>
      <c r="I511" s="21"/>
      <c r="J511" s="47" t="str">
        <f t="shared" si="5"/>
        <v>#REF!</v>
      </c>
      <c r="K511" s="47" t="str">
        <f t="shared" si="6"/>
        <v>#REF!</v>
      </c>
      <c r="L511" s="47" t="str">
        <f t="shared" si="7"/>
        <v>#REF!</v>
      </c>
      <c r="M511" s="21"/>
      <c r="N511" s="47">
        <f t="shared" si="9"/>
        <v>0</v>
      </c>
      <c r="O511" s="47" t="str">
        <f t="shared" si="10"/>
        <v>#REF!</v>
      </c>
      <c r="P511" s="47" t="str">
        <f t="shared" si="11"/>
        <v>#REF!</v>
      </c>
      <c r="Q511" s="47">
        <f t="shared" si="32"/>
        <v>189323.7</v>
      </c>
      <c r="R511" s="47">
        <f t="shared" si="13"/>
        <v>189324</v>
      </c>
      <c r="S511" s="47">
        <f t="shared" si="14"/>
        <v>189324</v>
      </c>
      <c r="T511" s="47">
        <f t="shared" si="15"/>
        <v>189324</v>
      </c>
      <c r="U511" s="48"/>
      <c r="V511" s="21"/>
      <c r="W511" s="21"/>
      <c r="X511" s="21"/>
      <c r="Y511" s="21"/>
      <c r="Z511" s="21"/>
      <c r="AA511" s="21"/>
    </row>
    <row r="512" ht="15.75" customHeight="1">
      <c r="A512" s="20" t="s">
        <v>217</v>
      </c>
      <c r="B512" s="20" t="str">
        <f t="shared" si="4"/>
        <v>05</v>
      </c>
      <c r="C512" s="21" t="s">
        <v>16</v>
      </c>
      <c r="D512" s="20" t="s">
        <v>218</v>
      </c>
      <c r="E512" s="20" t="s">
        <v>54</v>
      </c>
      <c r="F512" s="20" t="s">
        <v>55</v>
      </c>
      <c r="G512" s="23">
        <v>531732.7</v>
      </c>
      <c r="H512" s="24">
        <v>1032183.75</v>
      </c>
      <c r="I512" s="21"/>
      <c r="J512" s="47" t="str">
        <f t="shared" si="5"/>
        <v>#REF!</v>
      </c>
      <c r="K512" s="47" t="str">
        <f t="shared" si="6"/>
        <v>#REF!</v>
      </c>
      <c r="L512" s="47" t="str">
        <f t="shared" si="7"/>
        <v>#REF!</v>
      </c>
      <c r="M512" s="21"/>
      <c r="N512" s="47">
        <f t="shared" si="9"/>
        <v>0</v>
      </c>
      <c r="O512" s="47" t="str">
        <f t="shared" si="10"/>
        <v>#REF!</v>
      </c>
      <c r="P512" s="47" t="str">
        <f t="shared" si="11"/>
        <v>#REF!</v>
      </c>
      <c r="Q512" s="47">
        <f t="shared" si="32"/>
        <v>531732.7</v>
      </c>
      <c r="R512" s="47">
        <f t="shared" si="13"/>
        <v>531733</v>
      </c>
      <c r="S512" s="47">
        <f t="shared" si="14"/>
        <v>531733</v>
      </c>
      <c r="T512" s="47">
        <f t="shared" si="15"/>
        <v>531733</v>
      </c>
      <c r="U512" s="48"/>
      <c r="V512" s="21"/>
      <c r="W512" s="21"/>
      <c r="X512" s="21"/>
      <c r="Y512" s="21"/>
      <c r="Z512" s="21"/>
      <c r="AA512" s="21"/>
    </row>
    <row r="513" ht="15.75" customHeight="1">
      <c r="A513" s="20" t="s">
        <v>219</v>
      </c>
      <c r="B513" s="20" t="str">
        <f t="shared" si="4"/>
        <v>05</v>
      </c>
      <c r="C513" s="21" t="s">
        <v>16</v>
      </c>
      <c r="D513" s="20" t="s">
        <v>220</v>
      </c>
      <c r="E513" s="20" t="s">
        <v>18</v>
      </c>
      <c r="F513" s="20" t="s">
        <v>19</v>
      </c>
      <c r="G513" s="23">
        <v>0.0</v>
      </c>
      <c r="H513" s="24">
        <v>2.916664041E7</v>
      </c>
      <c r="I513" s="21"/>
      <c r="J513" s="47" t="str">
        <f t="shared" si="5"/>
        <v>#REF!</v>
      </c>
      <c r="K513" s="47" t="str">
        <f t="shared" si="6"/>
        <v>#REF!</v>
      </c>
      <c r="L513" s="47" t="str">
        <f t="shared" si="7"/>
        <v>#REF!</v>
      </c>
      <c r="M513" s="21"/>
      <c r="N513" s="47">
        <f t="shared" si="9"/>
        <v>0</v>
      </c>
      <c r="O513" s="47" t="str">
        <f t="shared" si="10"/>
        <v>#REF!</v>
      </c>
      <c r="P513" s="47" t="str">
        <f t="shared" si="11"/>
        <v>#REF!</v>
      </c>
      <c r="Q513" s="47">
        <f t="shared" si="32"/>
        <v>0</v>
      </c>
      <c r="R513" s="47">
        <f t="shared" si="13"/>
        <v>0</v>
      </c>
      <c r="S513" s="47">
        <f t="shared" si="14"/>
        <v>0</v>
      </c>
      <c r="T513" s="47">
        <f t="shared" si="15"/>
        <v>0</v>
      </c>
      <c r="U513" s="48"/>
      <c r="V513" s="21"/>
      <c r="W513" s="21"/>
      <c r="X513" s="21"/>
      <c r="Y513" s="21"/>
      <c r="Z513" s="21"/>
      <c r="AA513" s="21"/>
    </row>
    <row r="514" ht="15.75" customHeight="1">
      <c r="A514" s="20" t="s">
        <v>219</v>
      </c>
      <c r="B514" s="20" t="str">
        <f t="shared" si="4"/>
        <v>05</v>
      </c>
      <c r="C514" s="21" t="s">
        <v>16</v>
      </c>
      <c r="D514" s="20" t="s">
        <v>220</v>
      </c>
      <c r="E514" s="20" t="s">
        <v>20</v>
      </c>
      <c r="F514" s="20" t="s">
        <v>21</v>
      </c>
      <c r="G514" s="23">
        <v>0.0</v>
      </c>
      <c r="H514" s="24">
        <v>14289.55</v>
      </c>
      <c r="I514" s="21"/>
      <c r="J514" s="47" t="str">
        <f t="shared" si="5"/>
        <v>#REF!</v>
      </c>
      <c r="K514" s="47" t="str">
        <f t="shared" si="6"/>
        <v>#REF!</v>
      </c>
      <c r="L514" s="47" t="str">
        <f t="shared" si="7"/>
        <v>#REF!</v>
      </c>
      <c r="M514" s="21"/>
      <c r="N514" s="47">
        <f t="shared" si="9"/>
        <v>0</v>
      </c>
      <c r="O514" s="47" t="str">
        <f t="shared" si="10"/>
        <v>#REF!</v>
      </c>
      <c r="P514" s="47" t="str">
        <f t="shared" si="11"/>
        <v>#REF!</v>
      </c>
      <c r="Q514" s="47">
        <f t="shared" si="32"/>
        <v>0</v>
      </c>
      <c r="R514" s="47">
        <f t="shared" si="13"/>
        <v>0</v>
      </c>
      <c r="S514" s="47">
        <f t="shared" si="14"/>
        <v>0</v>
      </c>
      <c r="T514" s="47">
        <f t="shared" si="15"/>
        <v>0</v>
      </c>
      <c r="U514" s="48"/>
      <c r="V514" s="21"/>
      <c r="W514" s="21"/>
      <c r="X514" s="21"/>
      <c r="Y514" s="21"/>
      <c r="Z514" s="21"/>
      <c r="AA514" s="21"/>
    </row>
    <row r="515" ht="15.75" customHeight="1">
      <c r="A515" s="20" t="s">
        <v>219</v>
      </c>
      <c r="B515" s="20" t="str">
        <f t="shared" si="4"/>
        <v>05</v>
      </c>
      <c r="C515" s="21" t="s">
        <v>16</v>
      </c>
      <c r="D515" s="20" t="s">
        <v>220</v>
      </c>
      <c r="E515" s="20" t="s">
        <v>22</v>
      </c>
      <c r="F515" s="20" t="s">
        <v>23</v>
      </c>
      <c r="G515" s="23">
        <v>0.0</v>
      </c>
      <c r="H515" s="24">
        <v>246120.93</v>
      </c>
      <c r="I515" s="21"/>
      <c r="J515" s="47" t="str">
        <f t="shared" si="5"/>
        <v>#REF!</v>
      </c>
      <c r="K515" s="47" t="str">
        <f t="shared" si="6"/>
        <v>#REF!</v>
      </c>
      <c r="L515" s="47" t="str">
        <f t="shared" si="7"/>
        <v>#REF!</v>
      </c>
      <c r="M515" s="21"/>
      <c r="N515" s="47">
        <f t="shared" si="9"/>
        <v>0</v>
      </c>
      <c r="O515" s="47" t="str">
        <f t="shared" si="10"/>
        <v>#REF!</v>
      </c>
      <c r="P515" s="47" t="str">
        <f t="shared" si="11"/>
        <v>#REF!</v>
      </c>
      <c r="Q515" s="47">
        <f t="shared" si="32"/>
        <v>0</v>
      </c>
      <c r="R515" s="47">
        <f t="shared" si="13"/>
        <v>0</v>
      </c>
      <c r="S515" s="47">
        <f t="shared" si="14"/>
        <v>0</v>
      </c>
      <c r="T515" s="47">
        <f t="shared" si="15"/>
        <v>0</v>
      </c>
      <c r="U515" s="48"/>
      <c r="V515" s="21"/>
      <c r="W515" s="21"/>
      <c r="X515" s="21"/>
      <c r="Y515" s="21"/>
      <c r="Z515" s="21"/>
      <c r="AA515" s="21"/>
    </row>
    <row r="516" ht="15.75" customHeight="1">
      <c r="A516" s="20" t="s">
        <v>219</v>
      </c>
      <c r="B516" s="20" t="str">
        <f t="shared" si="4"/>
        <v>05</v>
      </c>
      <c r="C516" s="21" t="s">
        <v>16</v>
      </c>
      <c r="D516" s="20" t="s">
        <v>220</v>
      </c>
      <c r="E516" s="20" t="s">
        <v>26</v>
      </c>
      <c r="F516" s="20" t="s">
        <v>27</v>
      </c>
      <c r="G516" s="23">
        <v>0.0</v>
      </c>
      <c r="H516" s="24">
        <v>0.0</v>
      </c>
      <c r="I516" s="21"/>
      <c r="J516" s="47" t="str">
        <f t="shared" si="5"/>
        <v>#REF!</v>
      </c>
      <c r="K516" s="47" t="str">
        <f t="shared" si="6"/>
        <v>#REF!</v>
      </c>
      <c r="L516" s="47" t="str">
        <f t="shared" si="7"/>
        <v>#REF!</v>
      </c>
      <c r="M516" s="21"/>
      <c r="N516" s="47">
        <f t="shared" si="9"/>
        <v>0</v>
      </c>
      <c r="O516" s="47" t="str">
        <f t="shared" si="10"/>
        <v>#REF!</v>
      </c>
      <c r="P516" s="47" t="str">
        <f t="shared" si="11"/>
        <v>#REF!</v>
      </c>
      <c r="Q516" s="47">
        <f t="shared" si="32"/>
        <v>0</v>
      </c>
      <c r="R516" s="47">
        <f t="shared" si="13"/>
        <v>0</v>
      </c>
      <c r="S516" s="47">
        <f t="shared" si="14"/>
        <v>0</v>
      </c>
      <c r="T516" s="47">
        <f t="shared" si="15"/>
        <v>0</v>
      </c>
      <c r="U516" s="48"/>
      <c r="V516" s="21"/>
      <c r="W516" s="21"/>
      <c r="X516" s="21"/>
      <c r="Y516" s="21"/>
      <c r="Z516" s="21"/>
      <c r="AA516" s="21"/>
    </row>
    <row r="517" ht="15.75" customHeight="1">
      <c r="A517" s="20" t="s">
        <v>219</v>
      </c>
      <c r="B517" s="20" t="str">
        <f t="shared" si="4"/>
        <v>05</v>
      </c>
      <c r="C517" s="21" t="s">
        <v>16</v>
      </c>
      <c r="D517" s="20" t="s">
        <v>220</v>
      </c>
      <c r="E517" s="20" t="s">
        <v>28</v>
      </c>
      <c r="F517" s="20" t="s">
        <v>29</v>
      </c>
      <c r="G517" s="23">
        <v>0.0</v>
      </c>
      <c r="H517" s="24">
        <v>1239781.99</v>
      </c>
      <c r="I517" s="21"/>
      <c r="J517" s="47" t="str">
        <f t="shared" si="5"/>
        <v>#REF!</v>
      </c>
      <c r="K517" s="47" t="str">
        <f t="shared" si="6"/>
        <v>#REF!</v>
      </c>
      <c r="L517" s="47" t="str">
        <f t="shared" si="7"/>
        <v>#REF!</v>
      </c>
      <c r="M517" s="21"/>
      <c r="N517" s="47">
        <f t="shared" si="9"/>
        <v>0</v>
      </c>
      <c r="O517" s="47" t="str">
        <f t="shared" si="10"/>
        <v>#REF!</v>
      </c>
      <c r="P517" s="47" t="str">
        <f t="shared" si="11"/>
        <v>#REF!</v>
      </c>
      <c r="Q517" s="47">
        <f t="shared" si="32"/>
        <v>0</v>
      </c>
      <c r="R517" s="47">
        <f t="shared" si="13"/>
        <v>0</v>
      </c>
      <c r="S517" s="47">
        <f t="shared" si="14"/>
        <v>0</v>
      </c>
      <c r="T517" s="47">
        <f t="shared" si="15"/>
        <v>0</v>
      </c>
      <c r="U517" s="48"/>
      <c r="V517" s="21"/>
      <c r="W517" s="21"/>
      <c r="X517" s="21"/>
      <c r="Y517" s="21"/>
      <c r="Z517" s="21"/>
      <c r="AA517" s="21"/>
    </row>
    <row r="518" ht="15.75" customHeight="1">
      <c r="A518" s="20" t="s">
        <v>219</v>
      </c>
      <c r="B518" s="20" t="str">
        <f t="shared" si="4"/>
        <v>05</v>
      </c>
      <c r="C518" s="21" t="s">
        <v>16</v>
      </c>
      <c r="D518" s="20" t="s">
        <v>220</v>
      </c>
      <c r="E518" s="20" t="s">
        <v>30</v>
      </c>
      <c r="F518" s="20" t="s">
        <v>31</v>
      </c>
      <c r="G518" s="23">
        <v>0.0</v>
      </c>
      <c r="H518" s="24">
        <v>622099.35</v>
      </c>
      <c r="I518" s="21"/>
      <c r="J518" s="47" t="str">
        <f t="shared" si="5"/>
        <v>#REF!</v>
      </c>
      <c r="K518" s="47" t="str">
        <f t="shared" si="6"/>
        <v>#REF!</v>
      </c>
      <c r="L518" s="47" t="str">
        <f t="shared" si="7"/>
        <v>#REF!</v>
      </c>
      <c r="M518" s="21"/>
      <c r="N518" s="47">
        <f t="shared" si="9"/>
        <v>0</v>
      </c>
      <c r="O518" s="47" t="str">
        <f t="shared" si="10"/>
        <v>#REF!</v>
      </c>
      <c r="P518" s="47" t="str">
        <f t="shared" si="11"/>
        <v>#REF!</v>
      </c>
      <c r="Q518" s="47">
        <f t="shared" si="32"/>
        <v>0</v>
      </c>
      <c r="R518" s="47">
        <f t="shared" si="13"/>
        <v>0</v>
      </c>
      <c r="S518" s="47">
        <f t="shared" si="14"/>
        <v>0</v>
      </c>
      <c r="T518" s="47">
        <f t="shared" si="15"/>
        <v>0</v>
      </c>
      <c r="U518" s="48"/>
      <c r="V518" s="21"/>
      <c r="W518" s="21"/>
      <c r="X518" s="21"/>
      <c r="Y518" s="21"/>
      <c r="Z518" s="21"/>
      <c r="AA518" s="21"/>
    </row>
    <row r="519" ht="15.75" customHeight="1">
      <c r="A519" s="20" t="s">
        <v>219</v>
      </c>
      <c r="B519" s="20" t="str">
        <f t="shared" si="4"/>
        <v>05</v>
      </c>
      <c r="C519" s="21" t="s">
        <v>16</v>
      </c>
      <c r="D519" s="20" t="s">
        <v>220</v>
      </c>
      <c r="E519" s="20" t="s">
        <v>32</v>
      </c>
      <c r="F519" s="20" t="s">
        <v>33</v>
      </c>
      <c r="G519" s="23">
        <v>0.0</v>
      </c>
      <c r="H519" s="24">
        <v>343305.9</v>
      </c>
      <c r="I519" s="21"/>
      <c r="J519" s="47" t="str">
        <f t="shared" si="5"/>
        <v>#REF!</v>
      </c>
      <c r="K519" s="47" t="str">
        <f t="shared" si="6"/>
        <v>#REF!</v>
      </c>
      <c r="L519" s="47" t="str">
        <f t="shared" si="7"/>
        <v>#REF!</v>
      </c>
      <c r="M519" s="21"/>
      <c r="N519" s="47">
        <f t="shared" si="9"/>
        <v>0</v>
      </c>
      <c r="O519" s="47" t="str">
        <f t="shared" si="10"/>
        <v>#REF!</v>
      </c>
      <c r="P519" s="47" t="str">
        <f t="shared" si="11"/>
        <v>#REF!</v>
      </c>
      <c r="Q519" s="47">
        <f t="shared" si="32"/>
        <v>0</v>
      </c>
      <c r="R519" s="47">
        <f t="shared" si="13"/>
        <v>0</v>
      </c>
      <c r="S519" s="47">
        <f t="shared" si="14"/>
        <v>0</v>
      </c>
      <c r="T519" s="47">
        <f t="shared" si="15"/>
        <v>0</v>
      </c>
      <c r="U519" s="48"/>
      <c r="V519" s="21"/>
      <c r="W519" s="21"/>
      <c r="X519" s="21"/>
      <c r="Y519" s="21"/>
      <c r="Z519" s="21"/>
      <c r="AA519" s="21"/>
    </row>
    <row r="520" ht="15.75" customHeight="1">
      <c r="A520" s="20" t="s">
        <v>219</v>
      </c>
      <c r="B520" s="20" t="str">
        <f t="shared" si="4"/>
        <v>05</v>
      </c>
      <c r="C520" s="21" t="s">
        <v>16</v>
      </c>
      <c r="D520" s="20" t="s">
        <v>220</v>
      </c>
      <c r="E520" s="20" t="s">
        <v>36</v>
      </c>
      <c r="F520" s="20" t="s">
        <v>37</v>
      </c>
      <c r="G520" s="23">
        <v>0.0</v>
      </c>
      <c r="H520" s="24">
        <v>18160.65</v>
      </c>
      <c r="I520" s="21"/>
      <c r="J520" s="47" t="str">
        <f t="shared" si="5"/>
        <v>#REF!</v>
      </c>
      <c r="K520" s="47" t="str">
        <f t="shared" si="6"/>
        <v>#REF!</v>
      </c>
      <c r="L520" s="47" t="str">
        <f t="shared" si="7"/>
        <v>#REF!</v>
      </c>
      <c r="M520" s="21"/>
      <c r="N520" s="47">
        <f t="shared" si="9"/>
        <v>0</v>
      </c>
      <c r="O520" s="47" t="str">
        <f t="shared" si="10"/>
        <v>#REF!</v>
      </c>
      <c r="P520" s="47" t="str">
        <f t="shared" si="11"/>
        <v>#REF!</v>
      </c>
      <c r="Q520" s="47">
        <f t="shared" si="32"/>
        <v>0</v>
      </c>
      <c r="R520" s="47">
        <f t="shared" si="13"/>
        <v>0</v>
      </c>
      <c r="S520" s="47">
        <f t="shared" si="14"/>
        <v>0</v>
      </c>
      <c r="T520" s="47">
        <f t="shared" si="15"/>
        <v>0</v>
      </c>
      <c r="U520" s="48"/>
      <c r="V520" s="21"/>
      <c r="W520" s="21"/>
      <c r="X520" s="21"/>
      <c r="Y520" s="21"/>
      <c r="Z520" s="21"/>
      <c r="AA520" s="21"/>
    </row>
    <row r="521" ht="15.75" customHeight="1">
      <c r="A521" s="20" t="s">
        <v>219</v>
      </c>
      <c r="B521" s="20" t="str">
        <f t="shared" si="4"/>
        <v>05</v>
      </c>
      <c r="C521" s="21" t="s">
        <v>16</v>
      </c>
      <c r="D521" s="20" t="s">
        <v>220</v>
      </c>
      <c r="E521" s="20" t="s">
        <v>40</v>
      </c>
      <c r="F521" s="20" t="s">
        <v>41</v>
      </c>
      <c r="G521" s="23">
        <v>0.0</v>
      </c>
      <c r="H521" s="24">
        <v>481633.46</v>
      </c>
      <c r="I521" s="21"/>
      <c r="J521" s="47" t="str">
        <f t="shared" si="5"/>
        <v>#REF!</v>
      </c>
      <c r="K521" s="47" t="str">
        <f t="shared" si="6"/>
        <v>#REF!</v>
      </c>
      <c r="L521" s="47" t="str">
        <f t="shared" si="7"/>
        <v>#REF!</v>
      </c>
      <c r="M521" s="21"/>
      <c r="N521" s="47">
        <f t="shared" si="9"/>
        <v>0</v>
      </c>
      <c r="O521" s="47" t="str">
        <f t="shared" si="10"/>
        <v>#REF!</v>
      </c>
      <c r="P521" s="47" t="str">
        <f t="shared" si="11"/>
        <v>#REF!</v>
      </c>
      <c r="Q521" s="47">
        <f t="shared" si="32"/>
        <v>0</v>
      </c>
      <c r="R521" s="47">
        <f t="shared" si="13"/>
        <v>0</v>
      </c>
      <c r="S521" s="47">
        <f t="shared" si="14"/>
        <v>0</v>
      </c>
      <c r="T521" s="47">
        <f t="shared" si="15"/>
        <v>0</v>
      </c>
      <c r="U521" s="48"/>
      <c r="V521" s="21"/>
      <c r="W521" s="21"/>
      <c r="X521" s="21"/>
      <c r="Y521" s="21"/>
      <c r="Z521" s="21"/>
      <c r="AA521" s="21"/>
    </row>
    <row r="522" ht="15.75" customHeight="1">
      <c r="A522" s="20" t="s">
        <v>219</v>
      </c>
      <c r="B522" s="20" t="str">
        <f t="shared" si="4"/>
        <v>05</v>
      </c>
      <c r="C522" s="21" t="s">
        <v>16</v>
      </c>
      <c r="D522" s="20" t="s">
        <v>220</v>
      </c>
      <c r="E522" s="20" t="s">
        <v>54</v>
      </c>
      <c r="F522" s="20" t="s">
        <v>55</v>
      </c>
      <c r="G522" s="23">
        <v>0.0</v>
      </c>
      <c r="H522" s="24">
        <v>901139.76</v>
      </c>
      <c r="I522" s="21"/>
      <c r="J522" s="47" t="str">
        <f t="shared" si="5"/>
        <v>#REF!</v>
      </c>
      <c r="K522" s="47" t="str">
        <f t="shared" si="6"/>
        <v>#REF!</v>
      </c>
      <c r="L522" s="47" t="str">
        <f t="shared" si="7"/>
        <v>#REF!</v>
      </c>
      <c r="M522" s="21"/>
      <c r="N522" s="47">
        <f t="shared" si="9"/>
        <v>0</v>
      </c>
      <c r="O522" s="47" t="str">
        <f t="shared" si="10"/>
        <v>#REF!</v>
      </c>
      <c r="P522" s="47" t="str">
        <f t="shared" si="11"/>
        <v>#REF!</v>
      </c>
      <c r="Q522" s="47">
        <f t="shared" si="32"/>
        <v>0</v>
      </c>
      <c r="R522" s="47">
        <f t="shared" si="13"/>
        <v>0</v>
      </c>
      <c r="S522" s="47">
        <f t="shared" si="14"/>
        <v>0</v>
      </c>
      <c r="T522" s="47">
        <f t="shared" si="15"/>
        <v>0</v>
      </c>
      <c r="U522" s="48"/>
      <c r="V522" s="21"/>
      <c r="W522" s="21"/>
      <c r="X522" s="21"/>
      <c r="Y522" s="21"/>
      <c r="Z522" s="21"/>
      <c r="AA522" s="21"/>
    </row>
    <row r="523" ht="15.75" customHeight="1">
      <c r="A523" s="20" t="s">
        <v>221</v>
      </c>
      <c r="B523" s="20" t="str">
        <f t="shared" si="4"/>
        <v>05</v>
      </c>
      <c r="C523" s="21" t="s">
        <v>16</v>
      </c>
      <c r="D523" s="20" t="s">
        <v>222</v>
      </c>
      <c r="E523" s="20" t="s">
        <v>18</v>
      </c>
      <c r="F523" s="20" t="s">
        <v>19</v>
      </c>
      <c r="G523" s="23">
        <v>2.56056026E7</v>
      </c>
      <c r="H523" s="24">
        <v>1703159.3</v>
      </c>
      <c r="I523" s="21"/>
      <c r="J523" s="47" t="str">
        <f t="shared" si="5"/>
        <v>#REF!</v>
      </c>
      <c r="K523" s="47" t="str">
        <f t="shared" si="6"/>
        <v>#REF!</v>
      </c>
      <c r="L523" s="47" t="str">
        <f t="shared" si="7"/>
        <v>#REF!</v>
      </c>
      <c r="M523" s="21"/>
      <c r="N523" s="47">
        <f t="shared" si="9"/>
        <v>0</v>
      </c>
      <c r="O523" s="47" t="str">
        <f t="shared" si="10"/>
        <v>#REF!</v>
      </c>
      <c r="P523" s="47" t="str">
        <f t="shared" si="11"/>
        <v>#REF!</v>
      </c>
      <c r="Q523" s="47">
        <f t="shared" si="32"/>
        <v>25605602.6</v>
      </c>
      <c r="R523" s="47">
        <f t="shared" si="13"/>
        <v>25605603</v>
      </c>
      <c r="S523" s="47">
        <f t="shared" si="14"/>
        <v>25605603</v>
      </c>
      <c r="T523" s="47">
        <f t="shared" si="15"/>
        <v>25605603</v>
      </c>
      <c r="U523" s="48"/>
      <c r="V523" s="21"/>
      <c r="W523" s="21"/>
      <c r="X523" s="21"/>
      <c r="Y523" s="21"/>
      <c r="Z523" s="21"/>
      <c r="AA523" s="21"/>
    </row>
    <row r="524" ht="15.75" customHeight="1">
      <c r="A524" s="20" t="s">
        <v>221</v>
      </c>
      <c r="B524" s="20" t="str">
        <f t="shared" si="4"/>
        <v>05</v>
      </c>
      <c r="C524" s="21" t="s">
        <v>16</v>
      </c>
      <c r="D524" s="20" t="s">
        <v>222</v>
      </c>
      <c r="E524" s="20" t="s">
        <v>44</v>
      </c>
      <c r="F524" s="20" t="s">
        <v>45</v>
      </c>
      <c r="G524" s="23">
        <v>3502466.96</v>
      </c>
      <c r="H524" s="24">
        <v>232966.95</v>
      </c>
      <c r="I524" s="21"/>
      <c r="J524" s="47" t="str">
        <f t="shared" si="5"/>
        <v>#REF!</v>
      </c>
      <c r="K524" s="47" t="str">
        <f t="shared" si="6"/>
        <v>#REF!</v>
      </c>
      <c r="L524" s="47" t="str">
        <f t="shared" si="7"/>
        <v>#REF!</v>
      </c>
      <c r="M524" s="21"/>
      <c r="N524" s="47">
        <f t="shared" si="9"/>
        <v>0</v>
      </c>
      <c r="O524" s="47" t="str">
        <f t="shared" si="10"/>
        <v>#REF!</v>
      </c>
      <c r="P524" s="47" t="str">
        <f t="shared" si="11"/>
        <v>#REF!</v>
      </c>
      <c r="Q524" s="47">
        <f t="shared" si="32"/>
        <v>3502466.96</v>
      </c>
      <c r="R524" s="47">
        <f t="shared" si="13"/>
        <v>3502467</v>
      </c>
      <c r="S524" s="47">
        <f t="shared" si="14"/>
        <v>3502467</v>
      </c>
      <c r="T524" s="47">
        <f t="shared" si="15"/>
        <v>3502467</v>
      </c>
      <c r="U524" s="48"/>
      <c r="V524" s="21"/>
      <c r="W524" s="21"/>
      <c r="X524" s="21"/>
      <c r="Y524" s="21"/>
      <c r="Z524" s="21"/>
      <c r="AA524" s="21"/>
    </row>
    <row r="525" ht="15.75" customHeight="1">
      <c r="A525" s="20" t="s">
        <v>221</v>
      </c>
      <c r="B525" s="20" t="str">
        <f t="shared" si="4"/>
        <v>05</v>
      </c>
      <c r="C525" s="21" t="s">
        <v>16</v>
      </c>
      <c r="D525" s="20" t="s">
        <v>222</v>
      </c>
      <c r="E525" s="20" t="s">
        <v>28</v>
      </c>
      <c r="F525" s="20" t="s">
        <v>29</v>
      </c>
      <c r="G525" s="23">
        <v>15004.88</v>
      </c>
      <c r="H525" s="24">
        <v>998.05</v>
      </c>
      <c r="I525" s="21"/>
      <c r="J525" s="47" t="str">
        <f t="shared" si="5"/>
        <v>#REF!</v>
      </c>
      <c r="K525" s="47" t="str">
        <f t="shared" si="6"/>
        <v>#REF!</v>
      </c>
      <c r="L525" s="47" t="str">
        <f t="shared" si="7"/>
        <v>#REF!</v>
      </c>
      <c r="M525" s="21"/>
      <c r="N525" s="47">
        <f t="shared" si="9"/>
        <v>0</v>
      </c>
      <c r="O525" s="47" t="str">
        <f t="shared" si="10"/>
        <v>#REF!</v>
      </c>
      <c r="P525" s="47" t="str">
        <f t="shared" si="11"/>
        <v>#REF!</v>
      </c>
      <c r="Q525" s="47">
        <f t="shared" si="32"/>
        <v>15004.88</v>
      </c>
      <c r="R525" s="47">
        <f t="shared" si="13"/>
        <v>15005</v>
      </c>
      <c r="S525" s="47">
        <f t="shared" si="14"/>
        <v>15005</v>
      </c>
      <c r="T525" s="47">
        <f t="shared" si="15"/>
        <v>15005</v>
      </c>
      <c r="U525" s="48"/>
      <c r="V525" s="21"/>
      <c r="W525" s="21"/>
      <c r="X525" s="21"/>
      <c r="Y525" s="21"/>
      <c r="Z525" s="21"/>
      <c r="AA525" s="21"/>
    </row>
    <row r="526" ht="15.75" customHeight="1">
      <c r="A526" s="20" t="s">
        <v>221</v>
      </c>
      <c r="B526" s="20" t="str">
        <f t="shared" si="4"/>
        <v>05</v>
      </c>
      <c r="C526" s="21" t="s">
        <v>16</v>
      </c>
      <c r="D526" s="20" t="s">
        <v>222</v>
      </c>
      <c r="E526" s="20" t="s">
        <v>30</v>
      </c>
      <c r="F526" s="20" t="s">
        <v>31</v>
      </c>
      <c r="G526" s="23">
        <v>699856.61</v>
      </c>
      <c r="H526" s="24">
        <v>46551.03</v>
      </c>
      <c r="I526" s="21"/>
      <c r="J526" s="47" t="str">
        <f t="shared" si="5"/>
        <v>#REF!</v>
      </c>
      <c r="K526" s="47" t="str">
        <f t="shared" si="6"/>
        <v>#REF!</v>
      </c>
      <c r="L526" s="47" t="str">
        <f t="shared" si="7"/>
        <v>#REF!</v>
      </c>
      <c r="M526" s="21"/>
      <c r="N526" s="47">
        <f t="shared" si="9"/>
        <v>0</v>
      </c>
      <c r="O526" s="47" t="str">
        <f t="shared" si="10"/>
        <v>#REF!</v>
      </c>
      <c r="P526" s="47" t="str">
        <f t="shared" si="11"/>
        <v>#REF!</v>
      </c>
      <c r="Q526" s="47">
        <f t="shared" si="32"/>
        <v>699856.61</v>
      </c>
      <c r="R526" s="47">
        <f t="shared" si="13"/>
        <v>699857</v>
      </c>
      <c r="S526" s="47">
        <f t="shared" si="14"/>
        <v>699857</v>
      </c>
      <c r="T526" s="47">
        <f t="shared" si="15"/>
        <v>699857</v>
      </c>
      <c r="U526" s="48"/>
      <c r="V526" s="21"/>
      <c r="W526" s="21"/>
      <c r="X526" s="21"/>
      <c r="Y526" s="21"/>
      <c r="Z526" s="21"/>
      <c r="AA526" s="21"/>
    </row>
    <row r="527" ht="15.75" customHeight="1">
      <c r="A527" s="20" t="s">
        <v>221</v>
      </c>
      <c r="B527" s="20" t="str">
        <f t="shared" si="4"/>
        <v>05</v>
      </c>
      <c r="C527" s="21" t="s">
        <v>16</v>
      </c>
      <c r="D527" s="20" t="s">
        <v>222</v>
      </c>
      <c r="E527" s="20" t="s">
        <v>32</v>
      </c>
      <c r="F527" s="20" t="s">
        <v>33</v>
      </c>
      <c r="G527" s="23">
        <v>248073.59</v>
      </c>
      <c r="H527" s="24">
        <v>16500.64</v>
      </c>
      <c r="I527" s="21"/>
      <c r="J527" s="47" t="str">
        <f t="shared" si="5"/>
        <v>#REF!</v>
      </c>
      <c r="K527" s="47" t="str">
        <f t="shared" si="6"/>
        <v>#REF!</v>
      </c>
      <c r="L527" s="47" t="str">
        <f t="shared" si="7"/>
        <v>#REF!</v>
      </c>
      <c r="M527" s="21"/>
      <c r="N527" s="47">
        <f t="shared" si="9"/>
        <v>0</v>
      </c>
      <c r="O527" s="47" t="str">
        <f t="shared" si="10"/>
        <v>#REF!</v>
      </c>
      <c r="P527" s="47" t="str">
        <f t="shared" si="11"/>
        <v>#REF!</v>
      </c>
      <c r="Q527" s="47">
        <f t="shared" si="32"/>
        <v>248073.59</v>
      </c>
      <c r="R527" s="47">
        <f t="shared" si="13"/>
        <v>248074</v>
      </c>
      <c r="S527" s="47">
        <f t="shared" si="14"/>
        <v>248074</v>
      </c>
      <c r="T527" s="47">
        <f t="shared" si="15"/>
        <v>248074</v>
      </c>
      <c r="U527" s="48"/>
      <c r="V527" s="21"/>
      <c r="W527" s="21"/>
      <c r="X527" s="21"/>
      <c r="Y527" s="21"/>
      <c r="Z527" s="21"/>
      <c r="AA527" s="21"/>
    </row>
    <row r="528" ht="15.75" customHeight="1">
      <c r="A528" s="20" t="s">
        <v>221</v>
      </c>
      <c r="B528" s="20" t="str">
        <f t="shared" si="4"/>
        <v>05</v>
      </c>
      <c r="C528" s="21" t="s">
        <v>16</v>
      </c>
      <c r="D528" s="20" t="s">
        <v>222</v>
      </c>
      <c r="E528" s="20" t="s">
        <v>40</v>
      </c>
      <c r="F528" s="20" t="s">
        <v>41</v>
      </c>
      <c r="G528" s="23">
        <v>64301.65</v>
      </c>
      <c r="H528" s="24">
        <v>4277.03</v>
      </c>
      <c r="I528" s="21"/>
      <c r="J528" s="47" t="str">
        <f t="shared" si="5"/>
        <v>#REF!</v>
      </c>
      <c r="K528" s="47" t="str">
        <f t="shared" si="6"/>
        <v>#REF!</v>
      </c>
      <c r="L528" s="47" t="str">
        <f t="shared" si="7"/>
        <v>#REF!</v>
      </c>
      <c r="M528" s="21"/>
      <c r="N528" s="47">
        <f t="shared" si="9"/>
        <v>0</v>
      </c>
      <c r="O528" s="47" t="str">
        <f t="shared" si="10"/>
        <v>#REF!</v>
      </c>
      <c r="P528" s="47" t="str">
        <f t="shared" si="11"/>
        <v>#REF!</v>
      </c>
      <c r="Q528" s="47">
        <f t="shared" si="32"/>
        <v>64301.65</v>
      </c>
      <c r="R528" s="47">
        <f t="shared" si="13"/>
        <v>64302</v>
      </c>
      <c r="S528" s="47">
        <f t="shared" si="14"/>
        <v>64302</v>
      </c>
      <c r="T528" s="47">
        <f t="shared" si="15"/>
        <v>64302</v>
      </c>
      <c r="U528" s="48"/>
      <c r="V528" s="21"/>
      <c r="W528" s="21"/>
      <c r="X528" s="21"/>
      <c r="Y528" s="21"/>
      <c r="Z528" s="21"/>
      <c r="AA528" s="21"/>
    </row>
    <row r="529" ht="15.75" customHeight="1">
      <c r="A529" s="20" t="s">
        <v>221</v>
      </c>
      <c r="B529" s="20" t="str">
        <f t="shared" si="4"/>
        <v>05</v>
      </c>
      <c r="C529" s="21" t="s">
        <v>16</v>
      </c>
      <c r="D529" s="20" t="s">
        <v>222</v>
      </c>
      <c r="E529" s="20" t="s">
        <v>54</v>
      </c>
      <c r="F529" s="20" t="s">
        <v>55</v>
      </c>
      <c r="G529" s="23">
        <v>570817.71</v>
      </c>
      <c r="H529" s="24">
        <v>37968.0</v>
      </c>
      <c r="I529" s="21"/>
      <c r="J529" s="47" t="str">
        <f t="shared" si="5"/>
        <v>#REF!</v>
      </c>
      <c r="K529" s="47" t="str">
        <f t="shared" si="6"/>
        <v>#REF!</v>
      </c>
      <c r="L529" s="47" t="str">
        <f t="shared" si="7"/>
        <v>#REF!</v>
      </c>
      <c r="M529" s="21"/>
      <c r="N529" s="47">
        <f t="shared" si="9"/>
        <v>0</v>
      </c>
      <c r="O529" s="47" t="str">
        <f t="shared" si="10"/>
        <v>#REF!</v>
      </c>
      <c r="P529" s="47" t="str">
        <f t="shared" si="11"/>
        <v>#REF!</v>
      </c>
      <c r="Q529" s="47">
        <f t="shared" si="32"/>
        <v>570817.71</v>
      </c>
      <c r="R529" s="47">
        <f t="shared" si="13"/>
        <v>570818</v>
      </c>
      <c r="S529" s="47">
        <f t="shared" si="14"/>
        <v>570818</v>
      </c>
      <c r="T529" s="47">
        <f t="shared" si="15"/>
        <v>570818</v>
      </c>
      <c r="U529" s="48"/>
      <c r="V529" s="21"/>
      <c r="W529" s="21"/>
      <c r="X529" s="21"/>
      <c r="Y529" s="21"/>
      <c r="Z529" s="21"/>
      <c r="AA529" s="21"/>
    </row>
    <row r="530" ht="15.75" customHeight="1">
      <c r="A530" s="20" t="s">
        <v>223</v>
      </c>
      <c r="B530" s="20" t="str">
        <f t="shared" si="4"/>
        <v>05</v>
      </c>
      <c r="C530" s="21" t="s">
        <v>16</v>
      </c>
      <c r="D530" s="20" t="s">
        <v>224</v>
      </c>
      <c r="E530" s="20" t="s">
        <v>18</v>
      </c>
      <c r="F530" s="20" t="s">
        <v>19</v>
      </c>
      <c r="G530" s="23">
        <v>0.0</v>
      </c>
      <c r="H530" s="24">
        <v>5.106198888E7</v>
      </c>
      <c r="I530" s="21"/>
      <c r="J530" s="47" t="str">
        <f t="shared" si="5"/>
        <v>#REF!</v>
      </c>
      <c r="K530" s="47" t="str">
        <f t="shared" si="6"/>
        <v>#REF!</v>
      </c>
      <c r="L530" s="47" t="str">
        <f t="shared" si="7"/>
        <v>#REF!</v>
      </c>
      <c r="M530" s="21"/>
      <c r="N530" s="47">
        <f t="shared" si="9"/>
        <v>0</v>
      </c>
      <c r="O530" s="47" t="str">
        <f t="shared" si="10"/>
        <v>#REF!</v>
      </c>
      <c r="P530" s="47" t="str">
        <f t="shared" si="11"/>
        <v>#REF!</v>
      </c>
      <c r="Q530" s="47">
        <f t="shared" si="32"/>
        <v>0</v>
      </c>
      <c r="R530" s="47">
        <f t="shared" si="13"/>
        <v>0</v>
      </c>
      <c r="S530" s="47">
        <f t="shared" si="14"/>
        <v>0</v>
      </c>
      <c r="T530" s="47">
        <f t="shared" si="15"/>
        <v>0</v>
      </c>
      <c r="U530" s="48"/>
      <c r="V530" s="21"/>
      <c r="W530" s="21"/>
      <c r="X530" s="21"/>
      <c r="Y530" s="21"/>
      <c r="Z530" s="21"/>
      <c r="AA530" s="21"/>
    </row>
    <row r="531" ht="15.75" customHeight="1">
      <c r="A531" s="20" t="s">
        <v>223</v>
      </c>
      <c r="B531" s="20" t="str">
        <f t="shared" si="4"/>
        <v>05</v>
      </c>
      <c r="C531" s="21" t="s">
        <v>16</v>
      </c>
      <c r="D531" s="20" t="s">
        <v>224</v>
      </c>
      <c r="E531" s="20" t="s">
        <v>44</v>
      </c>
      <c r="F531" s="20" t="s">
        <v>45</v>
      </c>
      <c r="G531" s="23">
        <v>0.0</v>
      </c>
      <c r="H531" s="24">
        <v>363822.11</v>
      </c>
      <c r="I531" s="21"/>
      <c r="J531" s="47" t="str">
        <f t="shared" si="5"/>
        <v>#REF!</v>
      </c>
      <c r="K531" s="47" t="str">
        <f t="shared" si="6"/>
        <v>#REF!</v>
      </c>
      <c r="L531" s="47" t="str">
        <f t="shared" si="7"/>
        <v>#REF!</v>
      </c>
      <c r="M531" s="21"/>
      <c r="N531" s="47">
        <f t="shared" si="9"/>
        <v>0</v>
      </c>
      <c r="O531" s="47" t="str">
        <f t="shared" si="10"/>
        <v>#REF!</v>
      </c>
      <c r="P531" s="47" t="str">
        <f t="shared" si="11"/>
        <v>#REF!</v>
      </c>
      <c r="Q531" s="47">
        <f t="shared" si="32"/>
        <v>0</v>
      </c>
      <c r="R531" s="47">
        <f t="shared" si="13"/>
        <v>0</v>
      </c>
      <c r="S531" s="47">
        <f t="shared" si="14"/>
        <v>0</v>
      </c>
      <c r="T531" s="47">
        <f t="shared" si="15"/>
        <v>0</v>
      </c>
      <c r="U531" s="48"/>
      <c r="V531" s="21"/>
      <c r="W531" s="21"/>
      <c r="X531" s="21"/>
      <c r="Y531" s="21"/>
      <c r="Z531" s="21"/>
      <c r="AA531" s="21"/>
    </row>
    <row r="532" ht="15.75" customHeight="1">
      <c r="A532" s="20" t="s">
        <v>223</v>
      </c>
      <c r="B532" s="20" t="str">
        <f t="shared" si="4"/>
        <v>05</v>
      </c>
      <c r="C532" s="21" t="s">
        <v>16</v>
      </c>
      <c r="D532" s="20" t="s">
        <v>224</v>
      </c>
      <c r="E532" s="20" t="s">
        <v>20</v>
      </c>
      <c r="F532" s="20" t="s">
        <v>21</v>
      </c>
      <c r="G532" s="23">
        <v>0.0</v>
      </c>
      <c r="H532" s="24">
        <v>8817.71</v>
      </c>
      <c r="I532" s="21"/>
      <c r="J532" s="47" t="str">
        <f t="shared" si="5"/>
        <v>#REF!</v>
      </c>
      <c r="K532" s="47" t="str">
        <f t="shared" si="6"/>
        <v>#REF!</v>
      </c>
      <c r="L532" s="47" t="str">
        <f t="shared" si="7"/>
        <v>#REF!</v>
      </c>
      <c r="M532" s="21"/>
      <c r="N532" s="47">
        <f t="shared" si="9"/>
        <v>0</v>
      </c>
      <c r="O532" s="47" t="str">
        <f t="shared" si="10"/>
        <v>#REF!</v>
      </c>
      <c r="P532" s="47" t="str">
        <f t="shared" si="11"/>
        <v>#REF!</v>
      </c>
      <c r="Q532" s="47">
        <f t="shared" si="32"/>
        <v>0</v>
      </c>
      <c r="R532" s="47">
        <f t="shared" si="13"/>
        <v>0</v>
      </c>
      <c r="S532" s="47">
        <f t="shared" si="14"/>
        <v>0</v>
      </c>
      <c r="T532" s="47">
        <f t="shared" si="15"/>
        <v>0</v>
      </c>
      <c r="U532" s="48"/>
      <c r="V532" s="21"/>
      <c r="W532" s="21"/>
      <c r="X532" s="21"/>
      <c r="Y532" s="21"/>
      <c r="Z532" s="21"/>
      <c r="AA532" s="21"/>
    </row>
    <row r="533" ht="15.75" customHeight="1">
      <c r="A533" s="20" t="s">
        <v>223</v>
      </c>
      <c r="B533" s="20" t="str">
        <f t="shared" si="4"/>
        <v>05</v>
      </c>
      <c r="C533" s="21" t="s">
        <v>16</v>
      </c>
      <c r="D533" s="20" t="s">
        <v>224</v>
      </c>
      <c r="E533" s="20" t="s">
        <v>28</v>
      </c>
      <c r="F533" s="20" t="s">
        <v>29</v>
      </c>
      <c r="G533" s="23">
        <v>0.0</v>
      </c>
      <c r="H533" s="24">
        <v>1235348.17</v>
      </c>
      <c r="I533" s="21"/>
      <c r="J533" s="47" t="str">
        <f t="shared" si="5"/>
        <v>#REF!</v>
      </c>
      <c r="K533" s="47" t="str">
        <f t="shared" si="6"/>
        <v>#REF!</v>
      </c>
      <c r="L533" s="47" t="str">
        <f t="shared" si="7"/>
        <v>#REF!</v>
      </c>
      <c r="M533" s="21"/>
      <c r="N533" s="47">
        <f t="shared" si="9"/>
        <v>0</v>
      </c>
      <c r="O533" s="47" t="str">
        <f t="shared" si="10"/>
        <v>#REF!</v>
      </c>
      <c r="P533" s="47" t="str">
        <f t="shared" si="11"/>
        <v>#REF!</v>
      </c>
      <c r="Q533" s="47">
        <f t="shared" si="32"/>
        <v>0</v>
      </c>
      <c r="R533" s="47">
        <f t="shared" si="13"/>
        <v>0</v>
      </c>
      <c r="S533" s="47">
        <f t="shared" si="14"/>
        <v>0</v>
      </c>
      <c r="T533" s="47">
        <f t="shared" si="15"/>
        <v>0</v>
      </c>
      <c r="U533" s="48"/>
      <c r="V533" s="21"/>
      <c r="W533" s="21"/>
      <c r="X533" s="21"/>
      <c r="Y533" s="21"/>
      <c r="Z533" s="21"/>
      <c r="AA533" s="21"/>
    </row>
    <row r="534" ht="15.75" customHeight="1">
      <c r="A534" s="20" t="s">
        <v>223</v>
      </c>
      <c r="B534" s="20" t="str">
        <f t="shared" si="4"/>
        <v>05</v>
      </c>
      <c r="C534" s="21" t="s">
        <v>16</v>
      </c>
      <c r="D534" s="20" t="s">
        <v>224</v>
      </c>
      <c r="E534" s="20" t="s">
        <v>30</v>
      </c>
      <c r="F534" s="20" t="s">
        <v>31</v>
      </c>
      <c r="G534" s="23">
        <v>0.0</v>
      </c>
      <c r="H534" s="24">
        <v>388702.7</v>
      </c>
      <c r="I534" s="21"/>
      <c r="J534" s="47" t="str">
        <f t="shared" si="5"/>
        <v>#REF!</v>
      </c>
      <c r="K534" s="47" t="str">
        <f t="shared" si="6"/>
        <v>#REF!</v>
      </c>
      <c r="L534" s="47" t="str">
        <f t="shared" si="7"/>
        <v>#REF!</v>
      </c>
      <c r="M534" s="21"/>
      <c r="N534" s="47">
        <f t="shared" si="9"/>
        <v>0</v>
      </c>
      <c r="O534" s="47" t="str">
        <f t="shared" si="10"/>
        <v>#REF!</v>
      </c>
      <c r="P534" s="47" t="str">
        <f t="shared" si="11"/>
        <v>#REF!</v>
      </c>
      <c r="Q534" s="47">
        <f t="shared" si="32"/>
        <v>0</v>
      </c>
      <c r="R534" s="47">
        <f t="shared" si="13"/>
        <v>0</v>
      </c>
      <c r="S534" s="47">
        <f t="shared" si="14"/>
        <v>0</v>
      </c>
      <c r="T534" s="47">
        <f t="shared" si="15"/>
        <v>0</v>
      </c>
      <c r="U534" s="48"/>
      <c r="V534" s="21"/>
      <c r="W534" s="21"/>
      <c r="X534" s="21"/>
      <c r="Y534" s="21"/>
      <c r="Z534" s="21"/>
      <c r="AA534" s="21"/>
    </row>
    <row r="535" ht="15.75" customHeight="1">
      <c r="A535" s="20" t="s">
        <v>223</v>
      </c>
      <c r="B535" s="20" t="str">
        <f t="shared" si="4"/>
        <v>05</v>
      </c>
      <c r="C535" s="21" t="s">
        <v>16</v>
      </c>
      <c r="D535" s="20" t="s">
        <v>224</v>
      </c>
      <c r="E535" s="20" t="s">
        <v>32</v>
      </c>
      <c r="F535" s="20" t="s">
        <v>33</v>
      </c>
      <c r="G535" s="23">
        <v>0.0</v>
      </c>
      <c r="H535" s="24">
        <v>138975.0</v>
      </c>
      <c r="I535" s="21"/>
      <c r="J535" s="47" t="str">
        <f t="shared" si="5"/>
        <v>#REF!</v>
      </c>
      <c r="K535" s="47" t="str">
        <f t="shared" si="6"/>
        <v>#REF!</v>
      </c>
      <c r="L535" s="47" t="str">
        <f t="shared" si="7"/>
        <v>#REF!</v>
      </c>
      <c r="M535" s="21"/>
      <c r="N535" s="47">
        <f t="shared" si="9"/>
        <v>0</v>
      </c>
      <c r="O535" s="47" t="str">
        <f t="shared" si="10"/>
        <v>#REF!</v>
      </c>
      <c r="P535" s="47" t="str">
        <f t="shared" si="11"/>
        <v>#REF!</v>
      </c>
      <c r="Q535" s="47">
        <f t="shared" si="32"/>
        <v>0</v>
      </c>
      <c r="R535" s="47">
        <f t="shared" si="13"/>
        <v>0</v>
      </c>
      <c r="S535" s="47">
        <f t="shared" si="14"/>
        <v>0</v>
      </c>
      <c r="T535" s="47">
        <f t="shared" si="15"/>
        <v>0</v>
      </c>
      <c r="U535" s="48"/>
      <c r="V535" s="21"/>
      <c r="W535" s="21"/>
      <c r="X535" s="21"/>
      <c r="Y535" s="21"/>
      <c r="Z535" s="21"/>
      <c r="AA535" s="21"/>
    </row>
    <row r="536" ht="15.75" customHeight="1">
      <c r="A536" s="20" t="s">
        <v>223</v>
      </c>
      <c r="B536" s="20" t="str">
        <f t="shared" si="4"/>
        <v>05</v>
      </c>
      <c r="C536" s="21" t="s">
        <v>16</v>
      </c>
      <c r="D536" s="20" t="s">
        <v>224</v>
      </c>
      <c r="E536" s="20" t="s">
        <v>40</v>
      </c>
      <c r="F536" s="20" t="s">
        <v>41</v>
      </c>
      <c r="G536" s="23">
        <v>0.0</v>
      </c>
      <c r="H536" s="24">
        <v>435518.43</v>
      </c>
      <c r="I536" s="21"/>
      <c r="J536" s="47" t="str">
        <f t="shared" si="5"/>
        <v>#REF!</v>
      </c>
      <c r="K536" s="47" t="str">
        <f t="shared" si="6"/>
        <v>#REF!</v>
      </c>
      <c r="L536" s="47" t="str">
        <f t="shared" si="7"/>
        <v>#REF!</v>
      </c>
      <c r="M536" s="21"/>
      <c r="N536" s="47">
        <f t="shared" si="9"/>
        <v>0</v>
      </c>
      <c r="O536" s="47" t="str">
        <f t="shared" si="10"/>
        <v>#REF!</v>
      </c>
      <c r="P536" s="47" t="str">
        <f t="shared" si="11"/>
        <v>#REF!</v>
      </c>
      <c r="Q536" s="47">
        <f t="shared" si="32"/>
        <v>0</v>
      </c>
      <c r="R536" s="47">
        <f t="shared" si="13"/>
        <v>0</v>
      </c>
      <c r="S536" s="47">
        <f t="shared" si="14"/>
        <v>0</v>
      </c>
      <c r="T536" s="47">
        <f t="shared" si="15"/>
        <v>0</v>
      </c>
      <c r="U536" s="48"/>
      <c r="V536" s="21"/>
      <c r="W536" s="21"/>
      <c r="X536" s="21"/>
      <c r="Y536" s="21"/>
      <c r="Z536" s="21"/>
      <c r="AA536" s="21"/>
    </row>
    <row r="537" ht="15.75" customHeight="1">
      <c r="A537" s="20" t="s">
        <v>225</v>
      </c>
      <c r="B537" s="20" t="str">
        <f t="shared" si="4"/>
        <v>05</v>
      </c>
      <c r="C537" s="21" t="s">
        <v>16</v>
      </c>
      <c r="D537" s="20" t="s">
        <v>226</v>
      </c>
      <c r="E537" s="20" t="s">
        <v>18</v>
      </c>
      <c r="F537" s="20" t="s">
        <v>19</v>
      </c>
      <c r="G537" s="23">
        <v>2.569391818E7</v>
      </c>
      <c r="H537" s="24">
        <v>2384809.36</v>
      </c>
      <c r="I537" s="21"/>
      <c r="J537" s="47" t="str">
        <f t="shared" si="5"/>
        <v>#REF!</v>
      </c>
      <c r="K537" s="47" t="str">
        <f t="shared" si="6"/>
        <v>#REF!</v>
      </c>
      <c r="L537" s="47" t="str">
        <f t="shared" si="7"/>
        <v>#REF!</v>
      </c>
      <c r="M537" s="21"/>
      <c r="N537" s="47">
        <f t="shared" si="9"/>
        <v>0</v>
      </c>
      <c r="O537" s="47" t="str">
        <f t="shared" si="10"/>
        <v>#REF!</v>
      </c>
      <c r="P537" s="47" t="str">
        <f t="shared" si="11"/>
        <v>#REF!</v>
      </c>
      <c r="Q537" s="47">
        <f t="shared" si="32"/>
        <v>25693918.18</v>
      </c>
      <c r="R537" s="47">
        <f t="shared" si="13"/>
        <v>25693918</v>
      </c>
      <c r="S537" s="47">
        <f t="shared" si="14"/>
        <v>25693918</v>
      </c>
      <c r="T537" s="47">
        <f t="shared" si="15"/>
        <v>25693918</v>
      </c>
      <c r="U537" s="48"/>
      <c r="V537" s="21"/>
      <c r="W537" s="21"/>
      <c r="X537" s="21"/>
      <c r="Y537" s="21"/>
      <c r="Z537" s="21"/>
      <c r="AA537" s="21"/>
    </row>
    <row r="538" ht="15.75" customHeight="1">
      <c r="A538" s="20" t="s">
        <v>225</v>
      </c>
      <c r="B538" s="20" t="str">
        <f t="shared" si="4"/>
        <v>05</v>
      </c>
      <c r="C538" s="21" t="s">
        <v>16</v>
      </c>
      <c r="D538" s="20" t="s">
        <v>226</v>
      </c>
      <c r="E538" s="20" t="s">
        <v>20</v>
      </c>
      <c r="F538" s="20" t="s">
        <v>21</v>
      </c>
      <c r="G538" s="23">
        <v>95510.68</v>
      </c>
      <c r="H538" s="24">
        <v>8864.93</v>
      </c>
      <c r="I538" s="21"/>
      <c r="J538" s="47" t="str">
        <f t="shared" si="5"/>
        <v>#REF!</v>
      </c>
      <c r="K538" s="47" t="str">
        <f t="shared" si="6"/>
        <v>#REF!</v>
      </c>
      <c r="L538" s="47" t="str">
        <f t="shared" si="7"/>
        <v>#REF!</v>
      </c>
      <c r="M538" s="21"/>
      <c r="N538" s="47">
        <f t="shared" si="9"/>
        <v>0</v>
      </c>
      <c r="O538" s="47" t="str">
        <f t="shared" si="10"/>
        <v>#REF!</v>
      </c>
      <c r="P538" s="47" t="str">
        <f t="shared" si="11"/>
        <v>#REF!</v>
      </c>
      <c r="Q538" s="47">
        <f t="shared" si="32"/>
        <v>95510.68</v>
      </c>
      <c r="R538" s="47">
        <f t="shared" si="13"/>
        <v>95511</v>
      </c>
      <c r="S538" s="47">
        <f t="shared" si="14"/>
        <v>95511</v>
      </c>
      <c r="T538" s="47">
        <f t="shared" si="15"/>
        <v>95511</v>
      </c>
      <c r="U538" s="48"/>
      <c r="V538" s="21"/>
      <c r="W538" s="21"/>
      <c r="X538" s="21"/>
      <c r="Y538" s="21"/>
      <c r="Z538" s="21"/>
      <c r="AA538" s="21"/>
    </row>
    <row r="539" ht="15.75" customHeight="1">
      <c r="A539" s="20" t="s">
        <v>225</v>
      </c>
      <c r="B539" s="20" t="str">
        <f t="shared" si="4"/>
        <v>05</v>
      </c>
      <c r="C539" s="21" t="s">
        <v>16</v>
      </c>
      <c r="D539" s="20" t="s">
        <v>226</v>
      </c>
      <c r="E539" s="20" t="s">
        <v>22</v>
      </c>
      <c r="F539" s="20" t="s">
        <v>23</v>
      </c>
      <c r="G539" s="23">
        <v>5509.63</v>
      </c>
      <c r="H539" s="24">
        <v>511.38</v>
      </c>
      <c r="I539" s="21"/>
      <c r="J539" s="47" t="str">
        <f t="shared" si="5"/>
        <v>#REF!</v>
      </c>
      <c r="K539" s="47" t="str">
        <f t="shared" si="6"/>
        <v>#REF!</v>
      </c>
      <c r="L539" s="47" t="str">
        <f t="shared" si="7"/>
        <v>#REF!</v>
      </c>
      <c r="M539" s="21"/>
      <c r="N539" s="47">
        <f t="shared" si="9"/>
        <v>0</v>
      </c>
      <c r="O539" s="47" t="str">
        <f t="shared" si="10"/>
        <v>#REF!</v>
      </c>
      <c r="P539" s="47" t="str">
        <f t="shared" si="11"/>
        <v>#REF!</v>
      </c>
      <c r="Q539" s="47">
        <f t="shared" si="32"/>
        <v>5509.63</v>
      </c>
      <c r="R539" s="47">
        <f t="shared" si="13"/>
        <v>5510</v>
      </c>
      <c r="S539" s="47">
        <f t="shared" si="14"/>
        <v>5510</v>
      </c>
      <c r="T539" s="47">
        <f t="shared" si="15"/>
        <v>5510</v>
      </c>
      <c r="U539" s="48"/>
      <c r="V539" s="21"/>
      <c r="W539" s="21"/>
      <c r="X539" s="21"/>
      <c r="Y539" s="21"/>
      <c r="Z539" s="21"/>
      <c r="AA539" s="21"/>
    </row>
    <row r="540" ht="15.75" customHeight="1">
      <c r="A540" s="20" t="s">
        <v>225</v>
      </c>
      <c r="B540" s="20" t="str">
        <f t="shared" si="4"/>
        <v>05</v>
      </c>
      <c r="C540" s="21" t="s">
        <v>16</v>
      </c>
      <c r="D540" s="20" t="s">
        <v>226</v>
      </c>
      <c r="E540" s="20" t="s">
        <v>30</v>
      </c>
      <c r="F540" s="20" t="s">
        <v>31</v>
      </c>
      <c r="G540" s="23">
        <v>79488.7</v>
      </c>
      <c r="H540" s="24">
        <v>7377.83</v>
      </c>
      <c r="I540" s="21"/>
      <c r="J540" s="47" t="str">
        <f t="shared" si="5"/>
        <v>#REF!</v>
      </c>
      <c r="K540" s="47" t="str">
        <f t="shared" si="6"/>
        <v>#REF!</v>
      </c>
      <c r="L540" s="47" t="str">
        <f t="shared" si="7"/>
        <v>#REF!</v>
      </c>
      <c r="M540" s="21"/>
      <c r="N540" s="47">
        <f t="shared" si="9"/>
        <v>0</v>
      </c>
      <c r="O540" s="47" t="str">
        <f t="shared" si="10"/>
        <v>#REF!</v>
      </c>
      <c r="P540" s="47" t="str">
        <f t="shared" si="11"/>
        <v>#REF!</v>
      </c>
      <c r="Q540" s="47">
        <f t="shared" si="32"/>
        <v>79488.7</v>
      </c>
      <c r="R540" s="47">
        <f t="shared" si="13"/>
        <v>79489</v>
      </c>
      <c r="S540" s="47">
        <f t="shared" si="14"/>
        <v>79489</v>
      </c>
      <c r="T540" s="47">
        <f t="shared" si="15"/>
        <v>79489</v>
      </c>
      <c r="U540" s="48"/>
      <c r="V540" s="21"/>
      <c r="W540" s="21"/>
      <c r="X540" s="21"/>
      <c r="Y540" s="21"/>
      <c r="Z540" s="21"/>
      <c r="AA540" s="21"/>
    </row>
    <row r="541" ht="15.75" customHeight="1">
      <c r="A541" s="20" t="s">
        <v>225</v>
      </c>
      <c r="B541" s="20" t="str">
        <f t="shared" si="4"/>
        <v>05</v>
      </c>
      <c r="C541" s="21" t="s">
        <v>16</v>
      </c>
      <c r="D541" s="20" t="s">
        <v>226</v>
      </c>
      <c r="E541" s="20" t="s">
        <v>32</v>
      </c>
      <c r="F541" s="20" t="s">
        <v>33</v>
      </c>
      <c r="G541" s="23">
        <v>135416.18</v>
      </c>
      <c r="H541" s="24">
        <v>12568.8</v>
      </c>
      <c r="I541" s="21"/>
      <c r="J541" s="47" t="str">
        <f t="shared" si="5"/>
        <v>#REF!</v>
      </c>
      <c r="K541" s="47" t="str">
        <f t="shared" si="6"/>
        <v>#REF!</v>
      </c>
      <c r="L541" s="47" t="str">
        <f t="shared" si="7"/>
        <v>#REF!</v>
      </c>
      <c r="M541" s="21"/>
      <c r="N541" s="47">
        <f t="shared" si="9"/>
        <v>0</v>
      </c>
      <c r="O541" s="47" t="str">
        <f t="shared" si="10"/>
        <v>#REF!</v>
      </c>
      <c r="P541" s="47" t="str">
        <f t="shared" si="11"/>
        <v>#REF!</v>
      </c>
      <c r="Q541" s="47">
        <f t="shared" si="32"/>
        <v>135416.18</v>
      </c>
      <c r="R541" s="47">
        <f t="shared" si="13"/>
        <v>135416</v>
      </c>
      <c r="S541" s="47">
        <f t="shared" si="14"/>
        <v>135416</v>
      </c>
      <c r="T541" s="47">
        <f t="shared" si="15"/>
        <v>135416</v>
      </c>
      <c r="U541" s="48"/>
      <c r="V541" s="21"/>
      <c r="W541" s="21"/>
      <c r="X541" s="21"/>
      <c r="Y541" s="21"/>
      <c r="Z541" s="21"/>
      <c r="AA541" s="21"/>
    </row>
    <row r="542" ht="15.75" customHeight="1">
      <c r="A542" s="20" t="s">
        <v>225</v>
      </c>
      <c r="B542" s="20" t="str">
        <f t="shared" si="4"/>
        <v>05</v>
      </c>
      <c r="C542" s="21" t="s">
        <v>16</v>
      </c>
      <c r="D542" s="20" t="s">
        <v>226</v>
      </c>
      <c r="E542" s="20" t="s">
        <v>40</v>
      </c>
      <c r="F542" s="20" t="s">
        <v>41</v>
      </c>
      <c r="G542" s="23">
        <v>79466.44</v>
      </c>
      <c r="H542" s="24">
        <v>7375.77</v>
      </c>
      <c r="I542" s="21"/>
      <c r="J542" s="47" t="str">
        <f t="shared" si="5"/>
        <v>#REF!</v>
      </c>
      <c r="K542" s="47" t="str">
        <f t="shared" si="6"/>
        <v>#REF!</v>
      </c>
      <c r="L542" s="47" t="str">
        <f t="shared" si="7"/>
        <v>#REF!</v>
      </c>
      <c r="M542" s="21"/>
      <c r="N542" s="47">
        <f t="shared" si="9"/>
        <v>0</v>
      </c>
      <c r="O542" s="47" t="str">
        <f t="shared" si="10"/>
        <v>#REF!</v>
      </c>
      <c r="P542" s="47" t="str">
        <f t="shared" si="11"/>
        <v>#REF!</v>
      </c>
      <c r="Q542" s="47">
        <f t="shared" si="32"/>
        <v>79466.44</v>
      </c>
      <c r="R542" s="47">
        <f t="shared" si="13"/>
        <v>79466</v>
      </c>
      <c r="S542" s="47">
        <f t="shared" si="14"/>
        <v>79466</v>
      </c>
      <c r="T542" s="47">
        <f t="shared" si="15"/>
        <v>79466</v>
      </c>
      <c r="U542" s="48"/>
      <c r="V542" s="21"/>
      <c r="W542" s="21"/>
      <c r="X542" s="21"/>
      <c r="Y542" s="21"/>
      <c r="Z542" s="21"/>
      <c r="AA542" s="21"/>
    </row>
    <row r="543" ht="15.75" customHeight="1">
      <c r="A543" s="20" t="s">
        <v>225</v>
      </c>
      <c r="B543" s="20" t="str">
        <f t="shared" si="4"/>
        <v>05</v>
      </c>
      <c r="C543" s="21" t="s">
        <v>16</v>
      </c>
      <c r="D543" s="20" t="s">
        <v>226</v>
      </c>
      <c r="E543" s="20" t="s">
        <v>54</v>
      </c>
      <c r="F543" s="20" t="s">
        <v>55</v>
      </c>
      <c r="G543" s="23">
        <v>2.566914419E7</v>
      </c>
      <c r="H543" s="24">
        <v>2382509.93</v>
      </c>
      <c r="I543" s="21"/>
      <c r="J543" s="47" t="str">
        <f t="shared" si="5"/>
        <v>#REF!</v>
      </c>
      <c r="K543" s="47" t="str">
        <f t="shared" si="6"/>
        <v>#REF!</v>
      </c>
      <c r="L543" s="47" t="str">
        <f t="shared" si="7"/>
        <v>#REF!</v>
      </c>
      <c r="M543" s="21"/>
      <c r="N543" s="47">
        <f t="shared" si="9"/>
        <v>0</v>
      </c>
      <c r="O543" s="47" t="str">
        <f t="shared" si="10"/>
        <v>#REF!</v>
      </c>
      <c r="P543" s="47" t="str">
        <f t="shared" si="11"/>
        <v>#REF!</v>
      </c>
      <c r="Q543" s="47">
        <f t="shared" si="32"/>
        <v>25669144.19</v>
      </c>
      <c r="R543" s="47">
        <f t="shared" si="13"/>
        <v>25669144</v>
      </c>
      <c r="S543" s="47">
        <f t="shared" si="14"/>
        <v>25669144</v>
      </c>
      <c r="T543" s="47">
        <f t="shared" si="15"/>
        <v>25669144</v>
      </c>
      <c r="U543" s="48"/>
      <c r="V543" s="21"/>
      <c r="W543" s="21"/>
      <c r="X543" s="21"/>
      <c r="Y543" s="21"/>
      <c r="Z543" s="21"/>
      <c r="AA543" s="21"/>
    </row>
    <row r="544" ht="15.75" customHeight="1">
      <c r="A544" s="20" t="s">
        <v>227</v>
      </c>
      <c r="B544" s="20" t="str">
        <f t="shared" si="4"/>
        <v>05</v>
      </c>
      <c r="C544" s="21" t="s">
        <v>16</v>
      </c>
      <c r="D544" s="20" t="s">
        <v>328</v>
      </c>
      <c r="E544" s="20" t="s">
        <v>18</v>
      </c>
      <c r="F544" s="20" t="s">
        <v>19</v>
      </c>
      <c r="G544" s="23">
        <v>1.17429935E7</v>
      </c>
      <c r="H544" s="24">
        <v>1066723.44</v>
      </c>
      <c r="I544" s="21"/>
      <c r="J544" s="47" t="str">
        <f t="shared" si="5"/>
        <v>#REF!</v>
      </c>
      <c r="K544" s="47" t="str">
        <f t="shared" si="6"/>
        <v>#REF!</v>
      </c>
      <c r="L544" s="47" t="str">
        <f t="shared" si="7"/>
        <v>#REF!</v>
      </c>
      <c r="M544" s="21"/>
      <c r="N544" s="47">
        <f t="shared" si="9"/>
        <v>0</v>
      </c>
      <c r="O544" s="47" t="str">
        <f t="shared" si="10"/>
        <v>#REF!</v>
      </c>
      <c r="P544" s="47" t="str">
        <f t="shared" si="11"/>
        <v>#REF!</v>
      </c>
      <c r="Q544" s="47">
        <f t="shared" si="32"/>
        <v>11742993.5</v>
      </c>
      <c r="R544" s="47">
        <f t="shared" si="13"/>
        <v>11742994</v>
      </c>
      <c r="S544" s="47">
        <f t="shared" si="14"/>
        <v>11742994</v>
      </c>
      <c r="T544" s="47">
        <f t="shared" si="15"/>
        <v>11742994</v>
      </c>
      <c r="U544" s="48"/>
      <c r="V544" s="21"/>
      <c r="W544" s="21"/>
      <c r="X544" s="21"/>
      <c r="Y544" s="21"/>
      <c r="Z544" s="21"/>
      <c r="AA544" s="21"/>
    </row>
    <row r="545" ht="15.75" customHeight="1">
      <c r="A545" s="20" t="s">
        <v>227</v>
      </c>
      <c r="B545" s="20" t="str">
        <f t="shared" si="4"/>
        <v>05</v>
      </c>
      <c r="C545" s="21" t="s">
        <v>16</v>
      </c>
      <c r="D545" s="20" t="s">
        <v>328</v>
      </c>
      <c r="E545" s="20" t="s">
        <v>44</v>
      </c>
      <c r="F545" s="20" t="s">
        <v>45</v>
      </c>
      <c r="G545" s="23">
        <v>3468979.66</v>
      </c>
      <c r="H545" s="24">
        <v>315119.13</v>
      </c>
      <c r="I545" s="21"/>
      <c r="J545" s="47" t="str">
        <f t="shared" si="5"/>
        <v>#REF!</v>
      </c>
      <c r="K545" s="47" t="str">
        <f t="shared" si="6"/>
        <v>#REF!</v>
      </c>
      <c r="L545" s="47" t="str">
        <f t="shared" si="7"/>
        <v>#REF!</v>
      </c>
      <c r="M545" s="21"/>
      <c r="N545" s="47">
        <f t="shared" si="9"/>
        <v>0</v>
      </c>
      <c r="O545" s="47" t="str">
        <f t="shared" si="10"/>
        <v>#REF!</v>
      </c>
      <c r="P545" s="47" t="str">
        <f t="shared" si="11"/>
        <v>#REF!</v>
      </c>
      <c r="Q545" s="47">
        <f t="shared" si="32"/>
        <v>3468979.66</v>
      </c>
      <c r="R545" s="47">
        <f t="shared" si="13"/>
        <v>3468980</v>
      </c>
      <c r="S545" s="47">
        <f t="shared" si="14"/>
        <v>3468980</v>
      </c>
      <c r="T545" s="47">
        <f t="shared" si="15"/>
        <v>3468980</v>
      </c>
      <c r="U545" s="48"/>
      <c r="V545" s="21"/>
      <c r="W545" s="21"/>
      <c r="X545" s="21"/>
      <c r="Y545" s="21"/>
      <c r="Z545" s="21"/>
      <c r="AA545" s="21"/>
    </row>
    <row r="546" ht="15.75" customHeight="1">
      <c r="A546" s="20" t="s">
        <v>227</v>
      </c>
      <c r="B546" s="20" t="str">
        <f t="shared" si="4"/>
        <v>05</v>
      </c>
      <c r="C546" s="21" t="s">
        <v>16</v>
      </c>
      <c r="D546" s="20" t="s">
        <v>328</v>
      </c>
      <c r="E546" s="20" t="s">
        <v>30</v>
      </c>
      <c r="F546" s="20" t="s">
        <v>31</v>
      </c>
      <c r="G546" s="23">
        <v>389010.26</v>
      </c>
      <c r="H546" s="24">
        <v>35337.36</v>
      </c>
      <c r="I546" s="21"/>
      <c r="J546" s="47" t="str">
        <f t="shared" si="5"/>
        <v>#REF!</v>
      </c>
      <c r="K546" s="47" t="str">
        <f t="shared" si="6"/>
        <v>#REF!</v>
      </c>
      <c r="L546" s="47" t="str">
        <f t="shared" si="7"/>
        <v>#REF!</v>
      </c>
      <c r="M546" s="21"/>
      <c r="N546" s="47">
        <f t="shared" si="9"/>
        <v>0</v>
      </c>
      <c r="O546" s="47" t="str">
        <f t="shared" si="10"/>
        <v>#REF!</v>
      </c>
      <c r="P546" s="47" t="str">
        <f t="shared" si="11"/>
        <v>#REF!</v>
      </c>
      <c r="Q546" s="47">
        <f t="shared" si="32"/>
        <v>389010.26</v>
      </c>
      <c r="R546" s="47">
        <f t="shared" si="13"/>
        <v>389010</v>
      </c>
      <c r="S546" s="47">
        <f t="shared" si="14"/>
        <v>389010</v>
      </c>
      <c r="T546" s="47">
        <f t="shared" si="15"/>
        <v>389010</v>
      </c>
      <c r="U546" s="48"/>
      <c r="V546" s="21"/>
      <c r="W546" s="21"/>
      <c r="X546" s="21"/>
      <c r="Y546" s="21"/>
      <c r="Z546" s="21"/>
      <c r="AA546" s="21"/>
    </row>
    <row r="547" ht="15.75" customHeight="1">
      <c r="A547" s="20" t="s">
        <v>227</v>
      </c>
      <c r="B547" s="20" t="str">
        <f t="shared" si="4"/>
        <v>05</v>
      </c>
      <c r="C547" s="21" t="s">
        <v>16</v>
      </c>
      <c r="D547" s="20" t="s">
        <v>328</v>
      </c>
      <c r="E547" s="20" t="s">
        <v>40</v>
      </c>
      <c r="F547" s="20" t="s">
        <v>41</v>
      </c>
      <c r="G547" s="23">
        <v>79019.58</v>
      </c>
      <c r="H547" s="24">
        <v>7178.07</v>
      </c>
      <c r="I547" s="21"/>
      <c r="J547" s="47" t="str">
        <f t="shared" si="5"/>
        <v>#REF!</v>
      </c>
      <c r="K547" s="47" t="str">
        <f t="shared" si="6"/>
        <v>#REF!</v>
      </c>
      <c r="L547" s="47" t="str">
        <f t="shared" si="7"/>
        <v>#REF!</v>
      </c>
      <c r="M547" s="21"/>
      <c r="N547" s="47">
        <f t="shared" si="9"/>
        <v>0</v>
      </c>
      <c r="O547" s="47" t="str">
        <f t="shared" si="10"/>
        <v>#REF!</v>
      </c>
      <c r="P547" s="47" t="str">
        <f t="shared" si="11"/>
        <v>#REF!</v>
      </c>
      <c r="Q547" s="47">
        <f t="shared" si="32"/>
        <v>79019.58</v>
      </c>
      <c r="R547" s="47">
        <f t="shared" si="13"/>
        <v>79020</v>
      </c>
      <c r="S547" s="47">
        <f t="shared" si="14"/>
        <v>79020</v>
      </c>
      <c r="T547" s="47">
        <f t="shared" si="15"/>
        <v>79020</v>
      </c>
      <c r="U547" s="48"/>
      <c r="V547" s="21"/>
      <c r="W547" s="21"/>
      <c r="X547" s="21"/>
      <c r="Y547" s="21"/>
      <c r="Z547" s="21"/>
      <c r="AA547" s="21"/>
    </row>
    <row r="548" ht="15.75" customHeight="1">
      <c r="A548" s="20" t="s">
        <v>229</v>
      </c>
      <c r="B548" s="20" t="str">
        <f t="shared" si="4"/>
        <v>05</v>
      </c>
      <c r="C548" s="21" t="s">
        <v>16</v>
      </c>
      <c r="D548" s="20" t="s">
        <v>230</v>
      </c>
      <c r="E548" s="20" t="s">
        <v>18</v>
      </c>
      <c r="F548" s="20" t="s">
        <v>19</v>
      </c>
      <c r="G548" s="23">
        <v>0.0</v>
      </c>
      <c r="H548" s="24">
        <v>4603994.4</v>
      </c>
      <c r="I548" s="21"/>
      <c r="J548" s="47" t="str">
        <f t="shared" si="5"/>
        <v>#REF!</v>
      </c>
      <c r="K548" s="47" t="str">
        <f t="shared" si="6"/>
        <v>#REF!</v>
      </c>
      <c r="L548" s="47" t="str">
        <f t="shared" si="7"/>
        <v>#REF!</v>
      </c>
      <c r="M548" s="21"/>
      <c r="N548" s="47">
        <f t="shared" si="9"/>
        <v>0</v>
      </c>
      <c r="O548" s="47" t="str">
        <f t="shared" si="10"/>
        <v>#REF!</v>
      </c>
      <c r="P548" s="47" t="str">
        <f t="shared" si="11"/>
        <v>#REF!</v>
      </c>
      <c r="Q548" s="47">
        <f t="shared" si="32"/>
        <v>0</v>
      </c>
      <c r="R548" s="47">
        <f t="shared" si="13"/>
        <v>0</v>
      </c>
      <c r="S548" s="47">
        <f t="shared" si="14"/>
        <v>0</v>
      </c>
      <c r="T548" s="47">
        <f t="shared" si="15"/>
        <v>0</v>
      </c>
      <c r="U548" s="48"/>
      <c r="V548" s="21"/>
      <c r="W548" s="21"/>
      <c r="X548" s="21"/>
      <c r="Y548" s="21"/>
      <c r="Z548" s="21"/>
      <c r="AA548" s="21"/>
    </row>
    <row r="549" ht="15.75" customHeight="1">
      <c r="A549" s="20" t="s">
        <v>229</v>
      </c>
      <c r="B549" s="20" t="str">
        <f t="shared" si="4"/>
        <v>05</v>
      </c>
      <c r="C549" s="21" t="s">
        <v>16</v>
      </c>
      <c r="D549" s="20" t="s">
        <v>230</v>
      </c>
      <c r="E549" s="20" t="s">
        <v>30</v>
      </c>
      <c r="F549" s="20" t="s">
        <v>31</v>
      </c>
      <c r="G549" s="23">
        <v>0.0</v>
      </c>
      <c r="H549" s="24">
        <v>45870.21</v>
      </c>
      <c r="I549" s="21"/>
      <c r="J549" s="47" t="str">
        <f t="shared" si="5"/>
        <v>#REF!</v>
      </c>
      <c r="K549" s="47" t="str">
        <f t="shared" si="6"/>
        <v>#REF!</v>
      </c>
      <c r="L549" s="47" t="str">
        <f t="shared" si="7"/>
        <v>#REF!</v>
      </c>
      <c r="M549" s="21"/>
      <c r="N549" s="47">
        <f t="shared" si="9"/>
        <v>0</v>
      </c>
      <c r="O549" s="47" t="str">
        <f t="shared" si="10"/>
        <v>#REF!</v>
      </c>
      <c r="P549" s="47" t="str">
        <f t="shared" si="11"/>
        <v>#REF!</v>
      </c>
      <c r="Q549" s="47">
        <f t="shared" si="32"/>
        <v>0</v>
      </c>
      <c r="R549" s="47">
        <f t="shared" si="13"/>
        <v>0</v>
      </c>
      <c r="S549" s="47">
        <f t="shared" si="14"/>
        <v>0</v>
      </c>
      <c r="T549" s="47">
        <f t="shared" si="15"/>
        <v>0</v>
      </c>
      <c r="U549" s="48"/>
      <c r="V549" s="21"/>
      <c r="W549" s="21"/>
      <c r="X549" s="21"/>
      <c r="Y549" s="21"/>
      <c r="Z549" s="21"/>
      <c r="AA549" s="21"/>
    </row>
    <row r="550" ht="15.75" customHeight="1">
      <c r="A550" s="20" t="s">
        <v>229</v>
      </c>
      <c r="B550" s="20" t="str">
        <f t="shared" si="4"/>
        <v>05</v>
      </c>
      <c r="C550" s="21" t="s">
        <v>16</v>
      </c>
      <c r="D550" s="20" t="s">
        <v>230</v>
      </c>
      <c r="E550" s="20" t="s">
        <v>32</v>
      </c>
      <c r="F550" s="20" t="s">
        <v>33</v>
      </c>
      <c r="G550" s="23">
        <v>0.0</v>
      </c>
      <c r="H550" s="24">
        <v>28242.09</v>
      </c>
      <c r="I550" s="21"/>
      <c r="J550" s="47" t="str">
        <f t="shared" si="5"/>
        <v>#REF!</v>
      </c>
      <c r="K550" s="47" t="str">
        <f t="shared" si="6"/>
        <v>#REF!</v>
      </c>
      <c r="L550" s="47" t="str">
        <f t="shared" si="7"/>
        <v>#REF!</v>
      </c>
      <c r="M550" s="21"/>
      <c r="N550" s="47">
        <f t="shared" si="9"/>
        <v>0</v>
      </c>
      <c r="O550" s="47" t="str">
        <f t="shared" si="10"/>
        <v>#REF!</v>
      </c>
      <c r="P550" s="47" t="str">
        <f t="shared" si="11"/>
        <v>#REF!</v>
      </c>
      <c r="Q550" s="47">
        <f t="shared" si="32"/>
        <v>0</v>
      </c>
      <c r="R550" s="47">
        <f t="shared" si="13"/>
        <v>0</v>
      </c>
      <c r="S550" s="47">
        <f t="shared" si="14"/>
        <v>0</v>
      </c>
      <c r="T550" s="47">
        <f t="shared" si="15"/>
        <v>0</v>
      </c>
      <c r="U550" s="48"/>
      <c r="V550" s="21"/>
      <c r="W550" s="21"/>
      <c r="X550" s="21"/>
      <c r="Y550" s="21"/>
      <c r="Z550" s="21"/>
      <c r="AA550" s="21"/>
    </row>
    <row r="551" ht="15.75" customHeight="1">
      <c r="A551" s="20" t="s">
        <v>229</v>
      </c>
      <c r="B551" s="20" t="str">
        <f t="shared" si="4"/>
        <v>05</v>
      </c>
      <c r="C551" s="21" t="s">
        <v>16</v>
      </c>
      <c r="D551" s="20" t="s">
        <v>230</v>
      </c>
      <c r="E551" s="20" t="s">
        <v>40</v>
      </c>
      <c r="F551" s="20" t="s">
        <v>41</v>
      </c>
      <c r="G551" s="23">
        <v>0.0</v>
      </c>
      <c r="H551" s="24">
        <v>19308.13</v>
      </c>
      <c r="I551" s="21"/>
      <c r="J551" s="47" t="str">
        <f t="shared" si="5"/>
        <v>#REF!</v>
      </c>
      <c r="K551" s="47" t="str">
        <f t="shared" si="6"/>
        <v>#REF!</v>
      </c>
      <c r="L551" s="47" t="str">
        <f t="shared" si="7"/>
        <v>#REF!</v>
      </c>
      <c r="M551" s="21"/>
      <c r="N551" s="47">
        <f t="shared" si="9"/>
        <v>0</v>
      </c>
      <c r="O551" s="47" t="str">
        <f t="shared" si="10"/>
        <v>#REF!</v>
      </c>
      <c r="P551" s="47" t="str">
        <f t="shared" si="11"/>
        <v>#REF!</v>
      </c>
      <c r="Q551" s="47">
        <f t="shared" si="32"/>
        <v>0</v>
      </c>
      <c r="R551" s="47">
        <f t="shared" si="13"/>
        <v>0</v>
      </c>
      <c r="S551" s="47">
        <f t="shared" si="14"/>
        <v>0</v>
      </c>
      <c r="T551" s="47">
        <f t="shared" si="15"/>
        <v>0</v>
      </c>
      <c r="U551" s="48"/>
      <c r="V551" s="21"/>
      <c r="W551" s="21"/>
      <c r="X551" s="21"/>
      <c r="Y551" s="21"/>
      <c r="Z551" s="21"/>
      <c r="AA551" s="21"/>
    </row>
    <row r="552" ht="15.75" customHeight="1">
      <c r="A552" s="20" t="s">
        <v>229</v>
      </c>
      <c r="B552" s="20" t="str">
        <f t="shared" si="4"/>
        <v>05</v>
      </c>
      <c r="C552" s="21" t="s">
        <v>16</v>
      </c>
      <c r="D552" s="20" t="s">
        <v>230</v>
      </c>
      <c r="E552" s="20" t="s">
        <v>54</v>
      </c>
      <c r="F552" s="20" t="s">
        <v>55</v>
      </c>
      <c r="G552" s="23">
        <v>0.0</v>
      </c>
      <c r="H552" s="24">
        <v>2615978.17</v>
      </c>
      <c r="I552" s="21"/>
      <c r="J552" s="47" t="str">
        <f t="shared" si="5"/>
        <v>#REF!</v>
      </c>
      <c r="K552" s="47" t="str">
        <f t="shared" si="6"/>
        <v>#REF!</v>
      </c>
      <c r="L552" s="47" t="str">
        <f t="shared" si="7"/>
        <v>#REF!</v>
      </c>
      <c r="M552" s="21"/>
      <c r="N552" s="47">
        <f t="shared" si="9"/>
        <v>0</v>
      </c>
      <c r="O552" s="47" t="str">
        <f t="shared" si="10"/>
        <v>#REF!</v>
      </c>
      <c r="P552" s="47" t="str">
        <f t="shared" si="11"/>
        <v>#REF!</v>
      </c>
      <c r="Q552" s="47">
        <f t="shared" si="32"/>
        <v>0</v>
      </c>
      <c r="R552" s="47">
        <f t="shared" si="13"/>
        <v>0</v>
      </c>
      <c r="S552" s="47">
        <f t="shared" si="14"/>
        <v>0</v>
      </c>
      <c r="T552" s="47">
        <f t="shared" si="15"/>
        <v>0</v>
      </c>
      <c r="U552" s="48"/>
      <c r="V552" s="21"/>
      <c r="W552" s="21"/>
      <c r="X552" s="21"/>
      <c r="Y552" s="21"/>
      <c r="Z552" s="21"/>
      <c r="AA552" s="21"/>
    </row>
    <row r="553" ht="15.75" customHeight="1">
      <c r="A553" s="20" t="s">
        <v>231</v>
      </c>
      <c r="B553" s="20" t="str">
        <f t="shared" si="4"/>
        <v>05</v>
      </c>
      <c r="C553" s="21" t="s">
        <v>16</v>
      </c>
      <c r="D553" s="20" t="s">
        <v>232</v>
      </c>
      <c r="E553" s="20" t="s">
        <v>18</v>
      </c>
      <c r="F553" s="20" t="s">
        <v>19</v>
      </c>
      <c r="G553" s="23">
        <v>934732.39</v>
      </c>
      <c r="H553" s="24">
        <v>1212010.62</v>
      </c>
      <c r="I553" s="21"/>
      <c r="J553" s="47" t="str">
        <f t="shared" si="5"/>
        <v>#REF!</v>
      </c>
      <c r="K553" s="47" t="str">
        <f t="shared" si="6"/>
        <v>#REF!</v>
      </c>
      <c r="L553" s="47" t="str">
        <f t="shared" si="7"/>
        <v>#REF!</v>
      </c>
      <c r="M553" s="21"/>
      <c r="N553" s="47">
        <f t="shared" si="9"/>
        <v>0</v>
      </c>
      <c r="O553" s="47" t="str">
        <f t="shared" si="10"/>
        <v>#REF!</v>
      </c>
      <c r="P553" s="47" t="str">
        <f t="shared" si="11"/>
        <v>#REF!</v>
      </c>
      <c r="Q553" s="47">
        <f t="shared" si="32"/>
        <v>934732.39</v>
      </c>
      <c r="R553" s="47">
        <f t="shared" si="13"/>
        <v>934732</v>
      </c>
      <c r="S553" s="47">
        <f t="shared" si="14"/>
        <v>934732</v>
      </c>
      <c r="T553" s="47">
        <f t="shared" si="15"/>
        <v>934732</v>
      </c>
      <c r="U553" s="48"/>
      <c r="V553" s="21"/>
      <c r="W553" s="21"/>
      <c r="X553" s="21"/>
      <c r="Y553" s="21"/>
      <c r="Z553" s="21"/>
      <c r="AA553" s="21"/>
    </row>
    <row r="554" ht="15.75" customHeight="1">
      <c r="A554" s="20" t="s">
        <v>231</v>
      </c>
      <c r="B554" s="20" t="str">
        <f t="shared" si="4"/>
        <v>05</v>
      </c>
      <c r="C554" s="21" t="s">
        <v>16</v>
      </c>
      <c r="D554" s="20" t="s">
        <v>232</v>
      </c>
      <c r="E554" s="20" t="s">
        <v>44</v>
      </c>
      <c r="F554" s="20" t="s">
        <v>45</v>
      </c>
      <c r="G554" s="23">
        <v>5606.8</v>
      </c>
      <c r="H554" s="24">
        <v>7270.0</v>
      </c>
      <c r="I554" s="21"/>
      <c r="J554" s="47" t="str">
        <f t="shared" si="5"/>
        <v>#REF!</v>
      </c>
      <c r="K554" s="47" t="str">
        <f t="shared" si="6"/>
        <v>#REF!</v>
      </c>
      <c r="L554" s="47" t="str">
        <f t="shared" si="7"/>
        <v>#REF!</v>
      </c>
      <c r="M554" s="21"/>
      <c r="N554" s="47">
        <f t="shared" si="9"/>
        <v>0</v>
      </c>
      <c r="O554" s="47" t="str">
        <f t="shared" si="10"/>
        <v>#REF!</v>
      </c>
      <c r="P554" s="47" t="str">
        <f t="shared" si="11"/>
        <v>#REF!</v>
      </c>
      <c r="Q554" s="47">
        <f t="shared" si="32"/>
        <v>5606.8</v>
      </c>
      <c r="R554" s="47">
        <f t="shared" si="13"/>
        <v>5607</v>
      </c>
      <c r="S554" s="47">
        <f t="shared" si="14"/>
        <v>5607</v>
      </c>
      <c r="T554" s="47">
        <f t="shared" si="15"/>
        <v>5607</v>
      </c>
      <c r="U554" s="48"/>
      <c r="V554" s="21"/>
      <c r="W554" s="21"/>
      <c r="X554" s="21"/>
      <c r="Y554" s="21"/>
      <c r="Z554" s="21"/>
      <c r="AA554" s="21"/>
    </row>
    <row r="555" ht="15.75" customHeight="1">
      <c r="A555" s="20" t="s">
        <v>231</v>
      </c>
      <c r="B555" s="20" t="str">
        <f t="shared" si="4"/>
        <v>05</v>
      </c>
      <c r="C555" s="21" t="s">
        <v>16</v>
      </c>
      <c r="D555" s="20" t="s">
        <v>232</v>
      </c>
      <c r="E555" s="20" t="s">
        <v>30</v>
      </c>
      <c r="F555" s="20" t="s">
        <v>31</v>
      </c>
      <c r="G555" s="23">
        <v>17090.29</v>
      </c>
      <c r="H555" s="24">
        <v>22159.93</v>
      </c>
      <c r="I555" s="21"/>
      <c r="J555" s="47" t="str">
        <f t="shared" si="5"/>
        <v>#REF!</v>
      </c>
      <c r="K555" s="47" t="str">
        <f t="shared" si="6"/>
        <v>#REF!</v>
      </c>
      <c r="L555" s="47" t="str">
        <f t="shared" si="7"/>
        <v>#REF!</v>
      </c>
      <c r="M555" s="21"/>
      <c r="N555" s="47">
        <f t="shared" si="9"/>
        <v>0</v>
      </c>
      <c r="O555" s="47" t="str">
        <f t="shared" si="10"/>
        <v>#REF!</v>
      </c>
      <c r="P555" s="47" t="str">
        <f t="shared" si="11"/>
        <v>#REF!</v>
      </c>
      <c r="Q555" s="47">
        <f t="shared" si="32"/>
        <v>17090.29</v>
      </c>
      <c r="R555" s="47">
        <f t="shared" si="13"/>
        <v>17090</v>
      </c>
      <c r="S555" s="47">
        <f t="shared" si="14"/>
        <v>17090</v>
      </c>
      <c r="T555" s="47">
        <f t="shared" si="15"/>
        <v>17090</v>
      </c>
      <c r="U555" s="48"/>
      <c r="V555" s="21"/>
      <c r="W555" s="21"/>
      <c r="X555" s="21"/>
      <c r="Y555" s="21"/>
      <c r="Z555" s="21"/>
      <c r="AA555" s="21"/>
    </row>
    <row r="556" ht="15.75" customHeight="1">
      <c r="A556" s="20" t="s">
        <v>231</v>
      </c>
      <c r="B556" s="20" t="str">
        <f t="shared" si="4"/>
        <v>05</v>
      </c>
      <c r="C556" s="21" t="s">
        <v>16</v>
      </c>
      <c r="D556" s="20" t="s">
        <v>232</v>
      </c>
      <c r="E556" s="20" t="s">
        <v>32</v>
      </c>
      <c r="F556" s="20" t="s">
        <v>33</v>
      </c>
      <c r="G556" s="23">
        <v>174.92</v>
      </c>
      <c r="H556" s="24">
        <v>226.81</v>
      </c>
      <c r="I556" s="21"/>
      <c r="J556" s="47" t="str">
        <f t="shared" si="5"/>
        <v>#REF!</v>
      </c>
      <c r="K556" s="47" t="str">
        <f t="shared" si="6"/>
        <v>#REF!</v>
      </c>
      <c r="L556" s="47" t="str">
        <f t="shared" si="7"/>
        <v>#REF!</v>
      </c>
      <c r="M556" s="21"/>
      <c r="N556" s="47">
        <f t="shared" si="9"/>
        <v>0</v>
      </c>
      <c r="O556" s="47" t="str">
        <f t="shared" si="10"/>
        <v>#REF!</v>
      </c>
      <c r="P556" s="47" t="str">
        <f t="shared" si="11"/>
        <v>#REF!</v>
      </c>
      <c r="Q556" s="47">
        <f t="shared" si="32"/>
        <v>174.92</v>
      </c>
      <c r="R556" s="47">
        <f t="shared" si="13"/>
        <v>175</v>
      </c>
      <c r="S556" s="47">
        <f t="shared" si="14"/>
        <v>175</v>
      </c>
      <c r="T556" s="47">
        <f t="shared" si="15"/>
        <v>175</v>
      </c>
      <c r="U556" s="48"/>
      <c r="V556" s="21"/>
      <c r="W556" s="21"/>
      <c r="X556" s="21"/>
      <c r="Y556" s="21"/>
      <c r="Z556" s="21"/>
      <c r="AA556" s="21"/>
    </row>
    <row r="557" ht="15.75" customHeight="1">
      <c r="A557" s="20" t="s">
        <v>231</v>
      </c>
      <c r="B557" s="20" t="str">
        <f t="shared" si="4"/>
        <v>05</v>
      </c>
      <c r="C557" s="21" t="s">
        <v>16</v>
      </c>
      <c r="D557" s="20" t="s">
        <v>232</v>
      </c>
      <c r="E557" s="20" t="s">
        <v>40</v>
      </c>
      <c r="F557" s="20" t="s">
        <v>41</v>
      </c>
      <c r="G557" s="23">
        <v>6917.6</v>
      </c>
      <c r="H557" s="24">
        <v>8969.64</v>
      </c>
      <c r="I557" s="21"/>
      <c r="J557" s="47" t="str">
        <f t="shared" si="5"/>
        <v>#REF!</v>
      </c>
      <c r="K557" s="47" t="str">
        <f t="shared" si="6"/>
        <v>#REF!</v>
      </c>
      <c r="L557" s="47" t="str">
        <f t="shared" si="7"/>
        <v>#REF!</v>
      </c>
      <c r="M557" s="21"/>
      <c r="N557" s="47">
        <f t="shared" si="9"/>
        <v>0</v>
      </c>
      <c r="O557" s="47" t="str">
        <f t="shared" si="10"/>
        <v>#REF!</v>
      </c>
      <c r="P557" s="47" t="str">
        <f t="shared" si="11"/>
        <v>#REF!</v>
      </c>
      <c r="Q557" s="47">
        <f t="shared" si="32"/>
        <v>6917.6</v>
      </c>
      <c r="R557" s="47">
        <f t="shared" si="13"/>
        <v>6918</v>
      </c>
      <c r="S557" s="47">
        <f t="shared" si="14"/>
        <v>6918</v>
      </c>
      <c r="T557" s="47">
        <f t="shared" si="15"/>
        <v>6918</v>
      </c>
      <c r="U557" s="48"/>
      <c r="V557" s="21"/>
      <c r="W557" s="21"/>
      <c r="X557" s="21"/>
      <c r="Y557" s="21"/>
      <c r="Z557" s="21"/>
      <c r="AA557" s="21"/>
    </row>
    <row r="558" ht="15.75" customHeight="1">
      <c r="A558" s="20" t="s">
        <v>233</v>
      </c>
      <c r="B558" s="20" t="str">
        <f t="shared" si="4"/>
        <v>05</v>
      </c>
      <c r="C558" s="21" t="s">
        <v>16</v>
      </c>
      <c r="D558" s="20" t="s">
        <v>234</v>
      </c>
      <c r="E558" s="20" t="s">
        <v>18</v>
      </c>
      <c r="F558" s="20" t="s">
        <v>19</v>
      </c>
      <c r="G558" s="23">
        <v>1.044238372E7</v>
      </c>
      <c r="H558" s="24">
        <v>1086311.06</v>
      </c>
      <c r="I558" s="21"/>
      <c r="J558" s="47" t="str">
        <f t="shared" si="5"/>
        <v>#REF!</v>
      </c>
      <c r="K558" s="47" t="str">
        <f t="shared" si="6"/>
        <v>#REF!</v>
      </c>
      <c r="L558" s="47" t="str">
        <f t="shared" si="7"/>
        <v>#REF!</v>
      </c>
      <c r="M558" s="21"/>
      <c r="N558" s="47">
        <f t="shared" si="9"/>
        <v>0</v>
      </c>
      <c r="O558" s="47" t="str">
        <f t="shared" si="10"/>
        <v>#REF!</v>
      </c>
      <c r="P558" s="47" t="str">
        <f t="shared" si="11"/>
        <v>#REF!</v>
      </c>
      <c r="Q558" s="47">
        <f t="shared" si="32"/>
        <v>10442383.72</v>
      </c>
      <c r="R558" s="47">
        <f t="shared" si="13"/>
        <v>10442384</v>
      </c>
      <c r="S558" s="47">
        <f t="shared" si="14"/>
        <v>10442384</v>
      </c>
      <c r="T558" s="47">
        <f t="shared" si="15"/>
        <v>10442384</v>
      </c>
      <c r="U558" s="48"/>
      <c r="V558" s="21"/>
      <c r="W558" s="21"/>
      <c r="X558" s="21"/>
      <c r="Y558" s="21"/>
      <c r="Z558" s="21"/>
      <c r="AA558" s="21"/>
    </row>
    <row r="559" ht="15.75" customHeight="1">
      <c r="A559" s="20" t="s">
        <v>233</v>
      </c>
      <c r="B559" s="20" t="str">
        <f t="shared" si="4"/>
        <v>05</v>
      </c>
      <c r="C559" s="21" t="s">
        <v>16</v>
      </c>
      <c r="D559" s="20" t="s">
        <v>234</v>
      </c>
      <c r="E559" s="20" t="s">
        <v>44</v>
      </c>
      <c r="F559" s="20" t="s">
        <v>45</v>
      </c>
      <c r="G559" s="23">
        <v>2.321321663E7</v>
      </c>
      <c r="H559" s="24">
        <v>2414848.42</v>
      </c>
      <c r="I559" s="21"/>
      <c r="J559" s="47" t="str">
        <f t="shared" si="5"/>
        <v>#REF!</v>
      </c>
      <c r="K559" s="47" t="str">
        <f t="shared" si="6"/>
        <v>#REF!</v>
      </c>
      <c r="L559" s="47" t="str">
        <f t="shared" si="7"/>
        <v>#REF!</v>
      </c>
      <c r="M559" s="21"/>
      <c r="N559" s="47">
        <f t="shared" si="9"/>
        <v>0</v>
      </c>
      <c r="O559" s="47" t="str">
        <f t="shared" si="10"/>
        <v>#REF!</v>
      </c>
      <c r="P559" s="47" t="str">
        <f t="shared" si="11"/>
        <v>#REF!</v>
      </c>
      <c r="Q559" s="47">
        <f t="shared" si="32"/>
        <v>23213216.63</v>
      </c>
      <c r="R559" s="47">
        <f t="shared" si="13"/>
        <v>23213217</v>
      </c>
      <c r="S559" s="47">
        <f t="shared" si="14"/>
        <v>23213217</v>
      </c>
      <c r="T559" s="47">
        <f t="shared" si="15"/>
        <v>23213217</v>
      </c>
      <c r="U559" s="48"/>
      <c r="V559" s="21"/>
      <c r="W559" s="21"/>
      <c r="X559" s="21"/>
      <c r="Y559" s="21"/>
      <c r="Z559" s="21"/>
      <c r="AA559" s="21"/>
    </row>
    <row r="560" ht="15.75" customHeight="1">
      <c r="A560" s="20" t="s">
        <v>233</v>
      </c>
      <c r="B560" s="20" t="str">
        <f t="shared" si="4"/>
        <v>05</v>
      </c>
      <c r="C560" s="21" t="s">
        <v>16</v>
      </c>
      <c r="D560" s="20" t="s">
        <v>234</v>
      </c>
      <c r="E560" s="20" t="s">
        <v>30</v>
      </c>
      <c r="F560" s="20" t="s">
        <v>31</v>
      </c>
      <c r="G560" s="23">
        <v>1296262.19</v>
      </c>
      <c r="H560" s="24">
        <v>134848.9</v>
      </c>
      <c r="I560" s="21"/>
      <c r="J560" s="47" t="str">
        <f t="shared" si="5"/>
        <v>#REF!</v>
      </c>
      <c r="K560" s="47" t="str">
        <f t="shared" si="6"/>
        <v>#REF!</v>
      </c>
      <c r="L560" s="47" t="str">
        <f t="shared" si="7"/>
        <v>#REF!</v>
      </c>
      <c r="M560" s="21"/>
      <c r="N560" s="47">
        <f t="shared" si="9"/>
        <v>0</v>
      </c>
      <c r="O560" s="47" t="str">
        <f t="shared" si="10"/>
        <v>#REF!</v>
      </c>
      <c r="P560" s="47" t="str">
        <f t="shared" si="11"/>
        <v>#REF!</v>
      </c>
      <c r="Q560" s="47">
        <f t="shared" si="32"/>
        <v>1296262.19</v>
      </c>
      <c r="R560" s="47">
        <f t="shared" si="13"/>
        <v>1296262</v>
      </c>
      <c r="S560" s="47">
        <f t="shared" si="14"/>
        <v>1296262</v>
      </c>
      <c r="T560" s="47">
        <f t="shared" si="15"/>
        <v>1296262</v>
      </c>
      <c r="U560" s="48"/>
      <c r="V560" s="21"/>
      <c r="W560" s="21"/>
      <c r="X560" s="21"/>
      <c r="Y560" s="21"/>
      <c r="Z560" s="21"/>
      <c r="AA560" s="21"/>
    </row>
    <row r="561" ht="15.75" customHeight="1">
      <c r="A561" s="20" t="s">
        <v>233</v>
      </c>
      <c r="B561" s="20" t="str">
        <f t="shared" si="4"/>
        <v>05</v>
      </c>
      <c r="C561" s="21" t="s">
        <v>16</v>
      </c>
      <c r="D561" s="20" t="s">
        <v>234</v>
      </c>
      <c r="E561" s="20" t="s">
        <v>32</v>
      </c>
      <c r="F561" s="20" t="s">
        <v>33</v>
      </c>
      <c r="G561" s="23">
        <v>175401.54</v>
      </c>
      <c r="H561" s="24">
        <v>18246.85</v>
      </c>
      <c r="I561" s="21"/>
      <c r="J561" s="47" t="str">
        <f t="shared" si="5"/>
        <v>#REF!</v>
      </c>
      <c r="K561" s="47" t="str">
        <f t="shared" si="6"/>
        <v>#REF!</v>
      </c>
      <c r="L561" s="47" t="str">
        <f t="shared" si="7"/>
        <v>#REF!</v>
      </c>
      <c r="M561" s="21"/>
      <c r="N561" s="47">
        <f t="shared" si="9"/>
        <v>0</v>
      </c>
      <c r="O561" s="47" t="str">
        <f t="shared" si="10"/>
        <v>#REF!</v>
      </c>
      <c r="P561" s="47" t="str">
        <f t="shared" si="11"/>
        <v>#REF!</v>
      </c>
      <c r="Q561" s="47">
        <f t="shared" si="32"/>
        <v>175401.54</v>
      </c>
      <c r="R561" s="47">
        <f t="shared" si="13"/>
        <v>175402</v>
      </c>
      <c r="S561" s="47">
        <f t="shared" si="14"/>
        <v>175402</v>
      </c>
      <c r="T561" s="47">
        <f t="shared" si="15"/>
        <v>175402</v>
      </c>
      <c r="U561" s="48"/>
      <c r="V561" s="21"/>
      <c r="W561" s="21"/>
      <c r="X561" s="21"/>
      <c r="Y561" s="21"/>
      <c r="Z561" s="21"/>
      <c r="AA561" s="21"/>
    </row>
    <row r="562" ht="15.75" customHeight="1">
      <c r="A562" s="20" t="s">
        <v>233</v>
      </c>
      <c r="B562" s="20" t="str">
        <f t="shared" si="4"/>
        <v>05</v>
      </c>
      <c r="C562" s="21" t="s">
        <v>16</v>
      </c>
      <c r="D562" s="20" t="s">
        <v>234</v>
      </c>
      <c r="E562" s="20" t="s">
        <v>40</v>
      </c>
      <c r="F562" s="20" t="s">
        <v>41</v>
      </c>
      <c r="G562" s="23">
        <v>150298.33</v>
      </c>
      <c r="H562" s="24">
        <v>15635.39</v>
      </c>
      <c r="I562" s="21"/>
      <c r="J562" s="47" t="str">
        <f t="shared" si="5"/>
        <v>#REF!</v>
      </c>
      <c r="K562" s="47" t="str">
        <f t="shared" si="6"/>
        <v>#REF!</v>
      </c>
      <c r="L562" s="47" t="str">
        <f t="shared" si="7"/>
        <v>#REF!</v>
      </c>
      <c r="M562" s="21"/>
      <c r="N562" s="47">
        <f t="shared" si="9"/>
        <v>0</v>
      </c>
      <c r="O562" s="47" t="str">
        <f t="shared" si="10"/>
        <v>#REF!</v>
      </c>
      <c r="P562" s="47" t="str">
        <f t="shared" si="11"/>
        <v>#REF!</v>
      </c>
      <c r="Q562" s="47">
        <f t="shared" si="32"/>
        <v>150298.33</v>
      </c>
      <c r="R562" s="47">
        <f t="shared" si="13"/>
        <v>150298</v>
      </c>
      <c r="S562" s="47">
        <f t="shared" si="14"/>
        <v>150298</v>
      </c>
      <c r="T562" s="47">
        <f t="shared" si="15"/>
        <v>150298</v>
      </c>
      <c r="U562" s="48"/>
      <c r="V562" s="21"/>
      <c r="W562" s="21"/>
      <c r="X562" s="21"/>
      <c r="Y562" s="21"/>
      <c r="Z562" s="21"/>
      <c r="AA562" s="21"/>
    </row>
    <row r="563" ht="15.75" customHeight="1">
      <c r="A563" s="20" t="s">
        <v>233</v>
      </c>
      <c r="B563" s="20" t="str">
        <f t="shared" si="4"/>
        <v>05</v>
      </c>
      <c r="C563" s="21" t="s">
        <v>16</v>
      </c>
      <c r="D563" s="20" t="s">
        <v>234</v>
      </c>
      <c r="E563" s="20" t="s">
        <v>54</v>
      </c>
      <c r="F563" s="20" t="s">
        <v>55</v>
      </c>
      <c r="G563" s="23">
        <v>2311925.59</v>
      </c>
      <c r="H563" s="24">
        <v>240507.38</v>
      </c>
      <c r="I563" s="21"/>
      <c r="J563" s="47" t="str">
        <f t="shared" si="5"/>
        <v>#REF!</v>
      </c>
      <c r="K563" s="47" t="str">
        <f t="shared" si="6"/>
        <v>#REF!</v>
      </c>
      <c r="L563" s="47" t="str">
        <f t="shared" si="7"/>
        <v>#REF!</v>
      </c>
      <c r="M563" s="21"/>
      <c r="N563" s="47">
        <f t="shared" si="9"/>
        <v>0</v>
      </c>
      <c r="O563" s="47" t="str">
        <f t="shared" si="10"/>
        <v>#REF!</v>
      </c>
      <c r="P563" s="47" t="str">
        <f t="shared" si="11"/>
        <v>#REF!</v>
      </c>
      <c r="Q563" s="47">
        <f t="shared" si="32"/>
        <v>2311925.59</v>
      </c>
      <c r="R563" s="47">
        <f t="shared" si="13"/>
        <v>2311926</v>
      </c>
      <c r="S563" s="47">
        <f t="shared" si="14"/>
        <v>2311926</v>
      </c>
      <c r="T563" s="47">
        <f t="shared" si="15"/>
        <v>2311926</v>
      </c>
      <c r="U563" s="48"/>
      <c r="V563" s="21"/>
      <c r="W563" s="21"/>
      <c r="X563" s="21"/>
      <c r="Y563" s="21"/>
      <c r="Z563" s="21"/>
      <c r="AA563" s="21"/>
    </row>
    <row r="564" ht="15.75" customHeight="1">
      <c r="A564" s="20" t="s">
        <v>235</v>
      </c>
      <c r="B564" s="20" t="str">
        <f t="shared" si="4"/>
        <v>05</v>
      </c>
      <c r="C564" s="21" t="s">
        <v>16</v>
      </c>
      <c r="D564" s="20" t="s">
        <v>329</v>
      </c>
      <c r="E564" s="20" t="s">
        <v>18</v>
      </c>
      <c r="F564" s="20" t="s">
        <v>19</v>
      </c>
      <c r="G564" s="23">
        <v>873071.54</v>
      </c>
      <c r="H564" s="24">
        <v>416527.47</v>
      </c>
      <c r="I564" s="21"/>
      <c r="J564" s="47" t="str">
        <f t="shared" si="5"/>
        <v>#REF!</v>
      </c>
      <c r="K564" s="47" t="str">
        <f t="shared" si="6"/>
        <v>#REF!</v>
      </c>
      <c r="L564" s="47" t="str">
        <f t="shared" si="7"/>
        <v>#REF!</v>
      </c>
      <c r="M564" s="21"/>
      <c r="N564" s="47">
        <f t="shared" si="9"/>
        <v>0</v>
      </c>
      <c r="O564" s="47" t="str">
        <f t="shared" si="10"/>
        <v>#REF!</v>
      </c>
      <c r="P564" s="47" t="str">
        <f t="shared" si="11"/>
        <v>#REF!</v>
      </c>
      <c r="Q564" s="47">
        <f t="shared" si="32"/>
        <v>873071.54</v>
      </c>
      <c r="R564" s="47">
        <f t="shared" si="13"/>
        <v>873072</v>
      </c>
      <c r="S564" s="47">
        <f t="shared" si="14"/>
        <v>873072</v>
      </c>
      <c r="T564" s="47">
        <f t="shared" si="15"/>
        <v>873072</v>
      </c>
      <c r="U564" s="48"/>
      <c r="V564" s="21"/>
      <c r="W564" s="21"/>
      <c r="X564" s="21"/>
      <c r="Y564" s="21"/>
      <c r="Z564" s="21"/>
      <c r="AA564" s="21"/>
    </row>
    <row r="565" ht="15.75" customHeight="1">
      <c r="A565" s="20" t="s">
        <v>235</v>
      </c>
      <c r="B565" s="20" t="str">
        <f t="shared" si="4"/>
        <v>05</v>
      </c>
      <c r="C565" s="21" t="s">
        <v>16</v>
      </c>
      <c r="D565" s="20" t="s">
        <v>329</v>
      </c>
      <c r="E565" s="20" t="s">
        <v>44</v>
      </c>
      <c r="F565" s="20" t="s">
        <v>45</v>
      </c>
      <c r="G565" s="23">
        <v>135820.57</v>
      </c>
      <c r="H565" s="24">
        <v>64797.66</v>
      </c>
      <c r="I565" s="21"/>
      <c r="J565" s="47" t="str">
        <f t="shared" si="5"/>
        <v>#REF!</v>
      </c>
      <c r="K565" s="47" t="str">
        <f t="shared" si="6"/>
        <v>#REF!</v>
      </c>
      <c r="L565" s="47" t="str">
        <f t="shared" si="7"/>
        <v>#REF!</v>
      </c>
      <c r="M565" s="21"/>
      <c r="N565" s="47">
        <f t="shared" si="9"/>
        <v>0</v>
      </c>
      <c r="O565" s="47" t="str">
        <f t="shared" si="10"/>
        <v>#REF!</v>
      </c>
      <c r="P565" s="47" t="str">
        <f t="shared" si="11"/>
        <v>#REF!</v>
      </c>
      <c r="Q565" s="47">
        <f t="shared" si="32"/>
        <v>135820.57</v>
      </c>
      <c r="R565" s="47">
        <f t="shared" si="13"/>
        <v>135821</v>
      </c>
      <c r="S565" s="47">
        <f t="shared" si="14"/>
        <v>135821</v>
      </c>
      <c r="T565" s="47">
        <f t="shared" si="15"/>
        <v>135821</v>
      </c>
      <c r="U565" s="48"/>
      <c r="V565" s="21"/>
      <c r="W565" s="21"/>
      <c r="X565" s="21"/>
      <c r="Y565" s="21"/>
      <c r="Z565" s="21"/>
      <c r="AA565" s="21"/>
    </row>
    <row r="566" ht="15.75" customHeight="1">
      <c r="A566" s="20" t="s">
        <v>235</v>
      </c>
      <c r="B566" s="20" t="str">
        <f t="shared" si="4"/>
        <v>05</v>
      </c>
      <c r="C566" s="21" t="s">
        <v>16</v>
      </c>
      <c r="D566" s="20" t="s">
        <v>329</v>
      </c>
      <c r="E566" s="20" t="s">
        <v>30</v>
      </c>
      <c r="F566" s="20" t="s">
        <v>31</v>
      </c>
      <c r="G566" s="23">
        <v>41608.97</v>
      </c>
      <c r="H566" s="24">
        <v>19850.92</v>
      </c>
      <c r="I566" s="21"/>
      <c r="J566" s="47" t="str">
        <f t="shared" si="5"/>
        <v>#REF!</v>
      </c>
      <c r="K566" s="47" t="str">
        <f t="shared" si="6"/>
        <v>#REF!</v>
      </c>
      <c r="L566" s="47" t="str">
        <f t="shared" si="7"/>
        <v>#REF!</v>
      </c>
      <c r="M566" s="21"/>
      <c r="N566" s="47">
        <f t="shared" si="9"/>
        <v>0</v>
      </c>
      <c r="O566" s="47" t="str">
        <f t="shared" si="10"/>
        <v>#REF!</v>
      </c>
      <c r="P566" s="47" t="str">
        <f t="shared" si="11"/>
        <v>#REF!</v>
      </c>
      <c r="Q566" s="47">
        <f t="shared" si="32"/>
        <v>41608.97</v>
      </c>
      <c r="R566" s="47">
        <f t="shared" si="13"/>
        <v>41609</v>
      </c>
      <c r="S566" s="47">
        <f t="shared" si="14"/>
        <v>41609</v>
      </c>
      <c r="T566" s="47">
        <f t="shared" si="15"/>
        <v>41609</v>
      </c>
      <c r="U566" s="48"/>
      <c r="V566" s="21"/>
      <c r="W566" s="21"/>
      <c r="X566" s="21"/>
      <c r="Y566" s="21"/>
      <c r="Z566" s="21"/>
      <c r="AA566" s="21"/>
    </row>
    <row r="567" ht="15.75" customHeight="1">
      <c r="A567" s="20" t="s">
        <v>235</v>
      </c>
      <c r="B567" s="20" t="str">
        <f t="shared" si="4"/>
        <v>05</v>
      </c>
      <c r="C567" s="21" t="s">
        <v>16</v>
      </c>
      <c r="D567" s="20" t="s">
        <v>329</v>
      </c>
      <c r="E567" s="20" t="s">
        <v>32</v>
      </c>
      <c r="F567" s="20" t="s">
        <v>33</v>
      </c>
      <c r="G567" s="23">
        <v>1000.71</v>
      </c>
      <c r="H567" s="24">
        <v>477.42</v>
      </c>
      <c r="I567" s="21"/>
      <c r="J567" s="47" t="str">
        <f t="shared" si="5"/>
        <v>#REF!</v>
      </c>
      <c r="K567" s="47" t="str">
        <f t="shared" si="6"/>
        <v>#REF!</v>
      </c>
      <c r="L567" s="47" t="str">
        <f t="shared" si="7"/>
        <v>#REF!</v>
      </c>
      <c r="M567" s="21"/>
      <c r="N567" s="47">
        <f t="shared" si="9"/>
        <v>0</v>
      </c>
      <c r="O567" s="47" t="str">
        <f t="shared" si="10"/>
        <v>#REF!</v>
      </c>
      <c r="P567" s="47" t="str">
        <f t="shared" si="11"/>
        <v>#REF!</v>
      </c>
      <c r="Q567" s="47">
        <f t="shared" si="32"/>
        <v>1000.71</v>
      </c>
      <c r="R567" s="47">
        <f t="shared" si="13"/>
        <v>1001</v>
      </c>
      <c r="S567" s="47">
        <f t="shared" si="14"/>
        <v>1001</v>
      </c>
      <c r="T567" s="47">
        <f t="shared" si="15"/>
        <v>1001</v>
      </c>
      <c r="U567" s="48"/>
      <c r="V567" s="21"/>
      <c r="W567" s="21"/>
      <c r="X567" s="21"/>
      <c r="Y567" s="21"/>
      <c r="Z567" s="21"/>
      <c r="AA567" s="21"/>
    </row>
    <row r="568" ht="15.75" customHeight="1">
      <c r="A568" s="20" t="s">
        <v>235</v>
      </c>
      <c r="B568" s="20" t="str">
        <f t="shared" si="4"/>
        <v>05</v>
      </c>
      <c r="C568" s="21" t="s">
        <v>16</v>
      </c>
      <c r="D568" s="20" t="s">
        <v>329</v>
      </c>
      <c r="E568" s="20" t="s">
        <v>40</v>
      </c>
      <c r="F568" s="20" t="s">
        <v>41</v>
      </c>
      <c r="G568" s="23">
        <v>1923.21</v>
      </c>
      <c r="H568" s="24">
        <v>917.53</v>
      </c>
      <c r="I568" s="21"/>
      <c r="J568" s="47" t="str">
        <f t="shared" si="5"/>
        <v>#REF!</v>
      </c>
      <c r="K568" s="47" t="str">
        <f t="shared" si="6"/>
        <v>#REF!</v>
      </c>
      <c r="L568" s="47" t="str">
        <f t="shared" si="7"/>
        <v>#REF!</v>
      </c>
      <c r="M568" s="21"/>
      <c r="N568" s="47">
        <f t="shared" si="9"/>
        <v>0</v>
      </c>
      <c r="O568" s="47" t="str">
        <f t="shared" si="10"/>
        <v>#REF!</v>
      </c>
      <c r="P568" s="47" t="str">
        <f t="shared" si="11"/>
        <v>#REF!</v>
      </c>
      <c r="Q568" s="47">
        <f t="shared" si="32"/>
        <v>1923.21</v>
      </c>
      <c r="R568" s="47">
        <f t="shared" si="13"/>
        <v>1923</v>
      </c>
      <c r="S568" s="47">
        <f t="shared" si="14"/>
        <v>1923</v>
      </c>
      <c r="T568" s="47">
        <f t="shared" si="15"/>
        <v>1923</v>
      </c>
      <c r="U568" s="48"/>
      <c r="V568" s="21"/>
      <c r="W568" s="21"/>
      <c r="X568" s="21"/>
      <c r="Y568" s="21"/>
      <c r="Z568" s="21"/>
      <c r="AA568" s="21"/>
    </row>
    <row r="569" ht="15.75" customHeight="1">
      <c r="A569" s="20" t="s">
        <v>237</v>
      </c>
      <c r="B569" s="20" t="str">
        <f t="shared" si="4"/>
        <v>05</v>
      </c>
      <c r="C569" s="21" t="s">
        <v>16</v>
      </c>
      <c r="D569" s="20" t="s">
        <v>238</v>
      </c>
      <c r="E569" s="20" t="s">
        <v>18</v>
      </c>
      <c r="F569" s="20" t="s">
        <v>19</v>
      </c>
      <c r="G569" s="23">
        <v>4.655444037E7</v>
      </c>
      <c r="H569" s="24">
        <v>3997617.02</v>
      </c>
      <c r="I569" s="21"/>
      <c r="J569" s="47" t="str">
        <f t="shared" si="5"/>
        <v>#REF!</v>
      </c>
      <c r="K569" s="47" t="str">
        <f t="shared" si="6"/>
        <v>#REF!</v>
      </c>
      <c r="L569" s="47" t="str">
        <f t="shared" si="7"/>
        <v>#REF!</v>
      </c>
      <c r="M569" s="21"/>
      <c r="N569" s="47">
        <f t="shared" si="9"/>
        <v>0</v>
      </c>
      <c r="O569" s="47" t="str">
        <f t="shared" si="10"/>
        <v>#REF!</v>
      </c>
      <c r="P569" s="47" t="str">
        <f t="shared" si="11"/>
        <v>#REF!</v>
      </c>
      <c r="Q569" s="47">
        <f t="shared" si="32"/>
        <v>46554440.37</v>
      </c>
      <c r="R569" s="47">
        <f t="shared" si="13"/>
        <v>46554440</v>
      </c>
      <c r="S569" s="47">
        <f t="shared" si="14"/>
        <v>46554440</v>
      </c>
      <c r="T569" s="47">
        <f t="shared" si="15"/>
        <v>46554440</v>
      </c>
      <c r="U569" s="48"/>
      <c r="V569" s="21"/>
      <c r="W569" s="21"/>
      <c r="X569" s="21"/>
      <c r="Y569" s="21"/>
      <c r="Z569" s="21"/>
      <c r="AA569" s="21"/>
    </row>
    <row r="570" ht="15.75" customHeight="1">
      <c r="A570" s="20" t="s">
        <v>237</v>
      </c>
      <c r="B570" s="20" t="str">
        <f t="shared" si="4"/>
        <v>05</v>
      </c>
      <c r="C570" s="21" t="s">
        <v>16</v>
      </c>
      <c r="D570" s="20" t="s">
        <v>238</v>
      </c>
      <c r="E570" s="20" t="s">
        <v>44</v>
      </c>
      <c r="F570" s="20" t="s">
        <v>45</v>
      </c>
      <c r="G570" s="23">
        <v>649654.76</v>
      </c>
      <c r="H570" s="24">
        <v>55785.68</v>
      </c>
      <c r="I570" s="21"/>
      <c r="J570" s="47" t="str">
        <f t="shared" si="5"/>
        <v>#REF!</v>
      </c>
      <c r="K570" s="47" t="str">
        <f t="shared" si="6"/>
        <v>#REF!</v>
      </c>
      <c r="L570" s="47" t="str">
        <f t="shared" si="7"/>
        <v>#REF!</v>
      </c>
      <c r="M570" s="21"/>
      <c r="N570" s="47">
        <f t="shared" si="9"/>
        <v>0</v>
      </c>
      <c r="O570" s="47" t="str">
        <f t="shared" si="10"/>
        <v>#REF!</v>
      </c>
      <c r="P570" s="47" t="str">
        <f t="shared" si="11"/>
        <v>#REF!</v>
      </c>
      <c r="Q570" s="47">
        <f t="shared" si="32"/>
        <v>649654.76</v>
      </c>
      <c r="R570" s="47">
        <f t="shared" si="13"/>
        <v>649655</v>
      </c>
      <c r="S570" s="47">
        <f t="shared" si="14"/>
        <v>649655</v>
      </c>
      <c r="T570" s="47">
        <f t="shared" si="15"/>
        <v>649655</v>
      </c>
      <c r="U570" s="48"/>
      <c r="V570" s="21"/>
      <c r="W570" s="21"/>
      <c r="X570" s="21"/>
      <c r="Y570" s="21"/>
      <c r="Z570" s="21"/>
      <c r="AA570" s="21"/>
    </row>
    <row r="571" ht="15.75" customHeight="1">
      <c r="A571" s="20" t="s">
        <v>237</v>
      </c>
      <c r="B571" s="20" t="str">
        <f t="shared" si="4"/>
        <v>05</v>
      </c>
      <c r="C571" s="21" t="s">
        <v>16</v>
      </c>
      <c r="D571" s="20" t="s">
        <v>238</v>
      </c>
      <c r="E571" s="20" t="s">
        <v>71</v>
      </c>
      <c r="F571" s="20" t="s">
        <v>72</v>
      </c>
      <c r="G571" s="23">
        <v>3842893.23</v>
      </c>
      <c r="H571" s="24">
        <v>329988.19</v>
      </c>
      <c r="I571" s="21"/>
      <c r="J571" s="47" t="str">
        <f t="shared" si="5"/>
        <v>#REF!</v>
      </c>
      <c r="K571" s="47" t="str">
        <f t="shared" si="6"/>
        <v>#REF!</v>
      </c>
      <c r="L571" s="47" t="str">
        <f t="shared" si="7"/>
        <v>#REF!</v>
      </c>
      <c r="M571" s="21"/>
      <c r="N571" s="47">
        <f t="shared" si="9"/>
        <v>0</v>
      </c>
      <c r="O571" s="47" t="str">
        <f t="shared" si="10"/>
        <v>#REF!</v>
      </c>
      <c r="P571" s="47" t="str">
        <f t="shared" si="11"/>
        <v>#REF!</v>
      </c>
      <c r="Q571" s="47">
        <f t="shared" si="32"/>
        <v>3842893.23</v>
      </c>
      <c r="R571" s="47">
        <f t="shared" si="13"/>
        <v>3842893</v>
      </c>
      <c r="S571" s="47">
        <f t="shared" si="14"/>
        <v>3842893</v>
      </c>
      <c r="T571" s="47">
        <f t="shared" si="15"/>
        <v>3842893</v>
      </c>
      <c r="U571" s="48"/>
      <c r="V571" s="21"/>
      <c r="W571" s="21"/>
      <c r="X571" s="21"/>
      <c r="Y571" s="21"/>
      <c r="Z571" s="21"/>
      <c r="AA571" s="21"/>
    </row>
    <row r="572" ht="15.75" customHeight="1">
      <c r="A572" s="20" t="s">
        <v>237</v>
      </c>
      <c r="B572" s="20" t="str">
        <f t="shared" si="4"/>
        <v>05</v>
      </c>
      <c r="C572" s="21" t="s">
        <v>16</v>
      </c>
      <c r="D572" s="20" t="s">
        <v>238</v>
      </c>
      <c r="E572" s="20" t="s">
        <v>30</v>
      </c>
      <c r="F572" s="20" t="s">
        <v>31</v>
      </c>
      <c r="G572" s="23">
        <v>260240.51</v>
      </c>
      <c r="H572" s="24">
        <v>22346.78</v>
      </c>
      <c r="I572" s="21"/>
      <c r="J572" s="47" t="str">
        <f t="shared" si="5"/>
        <v>#REF!</v>
      </c>
      <c r="K572" s="47" t="str">
        <f t="shared" si="6"/>
        <v>#REF!</v>
      </c>
      <c r="L572" s="47" t="str">
        <f t="shared" si="7"/>
        <v>#REF!</v>
      </c>
      <c r="M572" s="21"/>
      <c r="N572" s="47">
        <f t="shared" si="9"/>
        <v>0</v>
      </c>
      <c r="O572" s="47" t="str">
        <f t="shared" si="10"/>
        <v>#REF!</v>
      </c>
      <c r="P572" s="47" t="str">
        <f t="shared" si="11"/>
        <v>#REF!</v>
      </c>
      <c r="Q572" s="47">
        <f t="shared" si="32"/>
        <v>260240.51</v>
      </c>
      <c r="R572" s="47">
        <f t="shared" si="13"/>
        <v>260241</v>
      </c>
      <c r="S572" s="47">
        <f t="shared" si="14"/>
        <v>260241</v>
      </c>
      <c r="T572" s="47">
        <f t="shared" si="15"/>
        <v>260241</v>
      </c>
      <c r="U572" s="48"/>
      <c r="V572" s="21"/>
      <c r="W572" s="21"/>
      <c r="X572" s="21"/>
      <c r="Y572" s="21"/>
      <c r="Z572" s="21"/>
      <c r="AA572" s="21"/>
    </row>
    <row r="573" ht="15.75" customHeight="1">
      <c r="A573" s="20" t="s">
        <v>237</v>
      </c>
      <c r="B573" s="20" t="str">
        <f t="shared" si="4"/>
        <v>05</v>
      </c>
      <c r="C573" s="21" t="s">
        <v>16</v>
      </c>
      <c r="D573" s="20" t="s">
        <v>238</v>
      </c>
      <c r="E573" s="20" t="s">
        <v>32</v>
      </c>
      <c r="F573" s="20" t="s">
        <v>33</v>
      </c>
      <c r="G573" s="23">
        <v>323624.56</v>
      </c>
      <c r="H573" s="24">
        <v>27789.55</v>
      </c>
      <c r="I573" s="21"/>
      <c r="J573" s="47" t="str">
        <f t="shared" si="5"/>
        <v>#REF!</v>
      </c>
      <c r="K573" s="47" t="str">
        <f t="shared" si="6"/>
        <v>#REF!</v>
      </c>
      <c r="L573" s="47" t="str">
        <f t="shared" si="7"/>
        <v>#REF!</v>
      </c>
      <c r="M573" s="21"/>
      <c r="N573" s="47">
        <f t="shared" si="9"/>
        <v>0</v>
      </c>
      <c r="O573" s="47" t="str">
        <f t="shared" si="10"/>
        <v>#REF!</v>
      </c>
      <c r="P573" s="47" t="str">
        <f t="shared" si="11"/>
        <v>#REF!</v>
      </c>
      <c r="Q573" s="47">
        <f t="shared" si="32"/>
        <v>323624.56</v>
      </c>
      <c r="R573" s="47">
        <f t="shared" si="13"/>
        <v>323625</v>
      </c>
      <c r="S573" s="47">
        <f t="shared" si="14"/>
        <v>323625</v>
      </c>
      <c r="T573" s="47">
        <f t="shared" si="15"/>
        <v>323625</v>
      </c>
      <c r="U573" s="48"/>
      <c r="V573" s="21"/>
      <c r="W573" s="21"/>
      <c r="X573" s="21"/>
      <c r="Y573" s="21"/>
      <c r="Z573" s="21"/>
      <c r="AA573" s="21"/>
    </row>
    <row r="574" ht="15.75" customHeight="1">
      <c r="A574" s="20" t="s">
        <v>237</v>
      </c>
      <c r="B574" s="20" t="str">
        <f t="shared" si="4"/>
        <v>05</v>
      </c>
      <c r="C574" s="21" t="s">
        <v>16</v>
      </c>
      <c r="D574" s="20" t="s">
        <v>238</v>
      </c>
      <c r="E574" s="20" t="s">
        <v>40</v>
      </c>
      <c r="F574" s="20" t="s">
        <v>41</v>
      </c>
      <c r="G574" s="23">
        <v>24161.55</v>
      </c>
      <c r="H574" s="24">
        <v>2074.75</v>
      </c>
      <c r="I574" s="21"/>
      <c r="J574" s="47" t="str">
        <f t="shared" si="5"/>
        <v>#REF!</v>
      </c>
      <c r="K574" s="47" t="str">
        <f t="shared" si="6"/>
        <v>#REF!</v>
      </c>
      <c r="L574" s="47" t="str">
        <f t="shared" si="7"/>
        <v>#REF!</v>
      </c>
      <c r="M574" s="21"/>
      <c r="N574" s="47">
        <f t="shared" si="9"/>
        <v>0</v>
      </c>
      <c r="O574" s="47" t="str">
        <f t="shared" si="10"/>
        <v>#REF!</v>
      </c>
      <c r="P574" s="47" t="str">
        <f t="shared" si="11"/>
        <v>#REF!</v>
      </c>
      <c r="Q574" s="47">
        <f t="shared" si="32"/>
        <v>24161.55</v>
      </c>
      <c r="R574" s="47">
        <f t="shared" si="13"/>
        <v>24162</v>
      </c>
      <c r="S574" s="47">
        <f t="shared" si="14"/>
        <v>24162</v>
      </c>
      <c r="T574" s="47">
        <f t="shared" si="15"/>
        <v>24162</v>
      </c>
      <c r="U574" s="48"/>
      <c r="V574" s="21"/>
      <c r="W574" s="21"/>
      <c r="X574" s="21"/>
      <c r="Y574" s="21"/>
      <c r="Z574" s="21"/>
      <c r="AA574" s="21"/>
    </row>
    <row r="575" ht="15.75" customHeight="1">
      <c r="A575" s="20" t="s">
        <v>237</v>
      </c>
      <c r="B575" s="20" t="str">
        <f t="shared" si="4"/>
        <v>05</v>
      </c>
      <c r="C575" s="21" t="s">
        <v>16</v>
      </c>
      <c r="D575" s="20" t="s">
        <v>238</v>
      </c>
      <c r="E575" s="20" t="s">
        <v>75</v>
      </c>
      <c r="F575" s="20" t="s">
        <v>76</v>
      </c>
      <c r="G575" s="23">
        <v>3684640.02</v>
      </c>
      <c r="H575" s="24">
        <v>316399.03</v>
      </c>
      <c r="I575" s="21"/>
      <c r="J575" s="47" t="str">
        <f t="shared" si="5"/>
        <v>#REF!</v>
      </c>
      <c r="K575" s="47" t="str">
        <f t="shared" si="6"/>
        <v>#REF!</v>
      </c>
      <c r="L575" s="47" t="str">
        <f t="shared" si="7"/>
        <v>#REF!</v>
      </c>
      <c r="M575" s="21"/>
      <c r="N575" s="47">
        <f t="shared" si="9"/>
        <v>0</v>
      </c>
      <c r="O575" s="47" t="str">
        <f t="shared" si="10"/>
        <v>#REF!</v>
      </c>
      <c r="P575" s="47" t="str">
        <f t="shared" si="11"/>
        <v>#REF!</v>
      </c>
      <c r="Q575" s="47">
        <f t="shared" si="32"/>
        <v>3684640.02</v>
      </c>
      <c r="R575" s="47">
        <f t="shared" si="13"/>
        <v>3684640</v>
      </c>
      <c r="S575" s="47">
        <f t="shared" si="14"/>
        <v>3684640</v>
      </c>
      <c r="T575" s="47">
        <f t="shared" si="15"/>
        <v>3684640</v>
      </c>
      <c r="U575" s="48"/>
      <c r="V575" s="21"/>
      <c r="W575" s="21"/>
      <c r="X575" s="21"/>
      <c r="Y575" s="21"/>
      <c r="Z575" s="21"/>
      <c r="AA575" s="21"/>
    </row>
    <row r="576" ht="15.75" customHeight="1">
      <c r="A576" s="20" t="s">
        <v>239</v>
      </c>
      <c r="B576" s="20" t="str">
        <f t="shared" si="4"/>
        <v>05</v>
      </c>
      <c r="C576" s="21" t="s">
        <v>16</v>
      </c>
      <c r="D576" s="20" t="s">
        <v>240</v>
      </c>
      <c r="E576" s="20" t="s">
        <v>18</v>
      </c>
      <c r="F576" s="20" t="s">
        <v>19</v>
      </c>
      <c r="G576" s="23">
        <v>1.977274866E7</v>
      </c>
      <c r="H576" s="24">
        <v>4912437.99</v>
      </c>
      <c r="I576" s="21"/>
      <c r="J576" s="47" t="str">
        <f t="shared" si="5"/>
        <v>#REF!</v>
      </c>
      <c r="K576" s="47" t="str">
        <f t="shared" si="6"/>
        <v>#REF!</v>
      </c>
      <c r="L576" s="47" t="str">
        <f t="shared" si="7"/>
        <v>#REF!</v>
      </c>
      <c r="M576" s="21"/>
      <c r="N576" s="47">
        <f t="shared" si="9"/>
        <v>0</v>
      </c>
      <c r="O576" s="47" t="str">
        <f t="shared" si="10"/>
        <v>#REF!</v>
      </c>
      <c r="P576" s="47" t="str">
        <f t="shared" si="11"/>
        <v>#REF!</v>
      </c>
      <c r="Q576" s="47">
        <f t="shared" si="32"/>
        <v>19772748.66</v>
      </c>
      <c r="R576" s="47">
        <f t="shared" si="13"/>
        <v>19772749</v>
      </c>
      <c r="S576" s="47">
        <f t="shared" si="14"/>
        <v>19772749</v>
      </c>
      <c r="T576" s="47">
        <f t="shared" si="15"/>
        <v>19772749</v>
      </c>
      <c r="U576" s="48"/>
      <c r="V576" s="21"/>
      <c r="W576" s="21"/>
      <c r="X576" s="21"/>
      <c r="Y576" s="21"/>
      <c r="Z576" s="21"/>
      <c r="AA576" s="21"/>
    </row>
    <row r="577" ht="15.75" customHeight="1">
      <c r="A577" s="20" t="s">
        <v>239</v>
      </c>
      <c r="B577" s="20" t="str">
        <f t="shared" si="4"/>
        <v>05</v>
      </c>
      <c r="C577" s="21" t="s">
        <v>16</v>
      </c>
      <c r="D577" s="20" t="s">
        <v>240</v>
      </c>
      <c r="E577" s="20" t="s">
        <v>44</v>
      </c>
      <c r="F577" s="20" t="s">
        <v>45</v>
      </c>
      <c r="G577" s="23">
        <v>352726.62</v>
      </c>
      <c r="H577" s="24">
        <v>87633.12</v>
      </c>
      <c r="I577" s="21"/>
      <c r="J577" s="47" t="str">
        <f t="shared" si="5"/>
        <v>#REF!</v>
      </c>
      <c r="K577" s="47" t="str">
        <f t="shared" si="6"/>
        <v>#REF!</v>
      </c>
      <c r="L577" s="47" t="str">
        <f t="shared" si="7"/>
        <v>#REF!</v>
      </c>
      <c r="M577" s="21"/>
      <c r="N577" s="47">
        <f t="shared" si="9"/>
        <v>0</v>
      </c>
      <c r="O577" s="47" t="str">
        <f t="shared" si="10"/>
        <v>#REF!</v>
      </c>
      <c r="P577" s="47" t="str">
        <f t="shared" si="11"/>
        <v>#REF!</v>
      </c>
      <c r="Q577" s="47">
        <f t="shared" si="32"/>
        <v>352726.62</v>
      </c>
      <c r="R577" s="47">
        <f t="shared" si="13"/>
        <v>352727</v>
      </c>
      <c r="S577" s="47">
        <f t="shared" si="14"/>
        <v>352727</v>
      </c>
      <c r="T577" s="47">
        <f t="shared" si="15"/>
        <v>352727</v>
      </c>
      <c r="U577" s="48"/>
      <c r="V577" s="21"/>
      <c r="W577" s="21"/>
      <c r="X577" s="21"/>
      <c r="Y577" s="21"/>
      <c r="Z577" s="21"/>
      <c r="AA577" s="21"/>
    </row>
    <row r="578" ht="15.75" customHeight="1">
      <c r="A578" s="20" t="s">
        <v>239</v>
      </c>
      <c r="B578" s="20" t="str">
        <f t="shared" si="4"/>
        <v>05</v>
      </c>
      <c r="C578" s="21" t="s">
        <v>16</v>
      </c>
      <c r="D578" s="20" t="s">
        <v>240</v>
      </c>
      <c r="E578" s="20" t="s">
        <v>22</v>
      </c>
      <c r="F578" s="20" t="s">
        <v>23</v>
      </c>
      <c r="G578" s="23">
        <v>5238.6</v>
      </c>
      <c r="H578" s="24">
        <v>1301.5</v>
      </c>
      <c r="I578" s="21"/>
      <c r="J578" s="47" t="str">
        <f t="shared" si="5"/>
        <v>#REF!</v>
      </c>
      <c r="K578" s="47" t="str">
        <f t="shared" si="6"/>
        <v>#REF!</v>
      </c>
      <c r="L578" s="47" t="str">
        <f t="shared" si="7"/>
        <v>#REF!</v>
      </c>
      <c r="M578" s="21"/>
      <c r="N578" s="47">
        <f t="shared" si="9"/>
        <v>0</v>
      </c>
      <c r="O578" s="47" t="str">
        <f t="shared" si="10"/>
        <v>#REF!</v>
      </c>
      <c r="P578" s="47" t="str">
        <f t="shared" si="11"/>
        <v>#REF!</v>
      </c>
      <c r="Q578" s="47">
        <f t="shared" si="32"/>
        <v>5238.6</v>
      </c>
      <c r="R578" s="47">
        <f t="shared" si="13"/>
        <v>5239</v>
      </c>
      <c r="S578" s="47">
        <f t="shared" si="14"/>
        <v>5239</v>
      </c>
      <c r="T578" s="47">
        <f t="shared" si="15"/>
        <v>5239</v>
      </c>
      <c r="U578" s="48"/>
      <c r="V578" s="21"/>
      <c r="W578" s="21"/>
      <c r="X578" s="21"/>
      <c r="Y578" s="21"/>
      <c r="Z578" s="21"/>
      <c r="AA578" s="21"/>
    </row>
    <row r="579" ht="15.75" customHeight="1">
      <c r="A579" s="20" t="s">
        <v>239</v>
      </c>
      <c r="B579" s="20" t="str">
        <f t="shared" si="4"/>
        <v>05</v>
      </c>
      <c r="C579" s="21" t="s">
        <v>16</v>
      </c>
      <c r="D579" s="20" t="s">
        <v>240</v>
      </c>
      <c r="E579" s="20" t="s">
        <v>30</v>
      </c>
      <c r="F579" s="20" t="s">
        <v>31</v>
      </c>
      <c r="G579" s="23">
        <v>331087.27</v>
      </c>
      <c r="H579" s="24">
        <v>82256.93</v>
      </c>
      <c r="I579" s="21"/>
      <c r="J579" s="47" t="str">
        <f t="shared" si="5"/>
        <v>#REF!</v>
      </c>
      <c r="K579" s="47" t="str">
        <f t="shared" si="6"/>
        <v>#REF!</v>
      </c>
      <c r="L579" s="47" t="str">
        <f t="shared" si="7"/>
        <v>#REF!</v>
      </c>
      <c r="M579" s="21"/>
      <c r="N579" s="47">
        <f t="shared" si="9"/>
        <v>0</v>
      </c>
      <c r="O579" s="47" t="str">
        <f t="shared" si="10"/>
        <v>#REF!</v>
      </c>
      <c r="P579" s="47" t="str">
        <f t="shared" si="11"/>
        <v>#REF!</v>
      </c>
      <c r="Q579" s="47">
        <f t="shared" si="32"/>
        <v>331087.27</v>
      </c>
      <c r="R579" s="47">
        <f t="shared" si="13"/>
        <v>331087</v>
      </c>
      <c r="S579" s="47">
        <f t="shared" si="14"/>
        <v>331087</v>
      </c>
      <c r="T579" s="47">
        <f t="shared" si="15"/>
        <v>331087</v>
      </c>
      <c r="U579" s="48"/>
      <c r="V579" s="21"/>
      <c r="W579" s="21"/>
      <c r="X579" s="21"/>
      <c r="Y579" s="21"/>
      <c r="Z579" s="21"/>
      <c r="AA579" s="21"/>
    </row>
    <row r="580" ht="15.75" customHeight="1">
      <c r="A580" s="20" t="s">
        <v>239</v>
      </c>
      <c r="B580" s="20" t="str">
        <f t="shared" si="4"/>
        <v>05</v>
      </c>
      <c r="C580" s="21" t="s">
        <v>16</v>
      </c>
      <c r="D580" s="20" t="s">
        <v>240</v>
      </c>
      <c r="E580" s="20" t="s">
        <v>40</v>
      </c>
      <c r="F580" s="20" t="s">
        <v>41</v>
      </c>
      <c r="G580" s="23">
        <v>149503.85</v>
      </c>
      <c r="H580" s="24">
        <v>37143.46</v>
      </c>
      <c r="I580" s="21"/>
      <c r="J580" s="47" t="str">
        <f t="shared" si="5"/>
        <v>#REF!</v>
      </c>
      <c r="K580" s="47" t="str">
        <f t="shared" si="6"/>
        <v>#REF!</v>
      </c>
      <c r="L580" s="47" t="str">
        <f t="shared" si="7"/>
        <v>#REF!</v>
      </c>
      <c r="M580" s="21"/>
      <c r="N580" s="47">
        <f t="shared" si="9"/>
        <v>0</v>
      </c>
      <c r="O580" s="47" t="str">
        <f t="shared" si="10"/>
        <v>#REF!</v>
      </c>
      <c r="P580" s="47" t="str">
        <f t="shared" si="11"/>
        <v>#REF!</v>
      </c>
      <c r="Q580" s="47">
        <f t="shared" si="32"/>
        <v>149503.85</v>
      </c>
      <c r="R580" s="47">
        <f t="shared" si="13"/>
        <v>149504</v>
      </c>
      <c r="S580" s="47">
        <f t="shared" si="14"/>
        <v>149504</v>
      </c>
      <c r="T580" s="47">
        <f t="shared" si="15"/>
        <v>149504</v>
      </c>
      <c r="U580" s="48"/>
      <c r="V580" s="21"/>
      <c r="W580" s="21"/>
      <c r="X580" s="21"/>
      <c r="Y580" s="21"/>
      <c r="Z580" s="21"/>
      <c r="AA580" s="21"/>
    </row>
    <row r="581" ht="15.75" customHeight="1">
      <c r="A581" s="20" t="s">
        <v>241</v>
      </c>
      <c r="B581" s="20" t="str">
        <f t="shared" si="4"/>
        <v>05</v>
      </c>
      <c r="C581" s="21" t="s">
        <v>16</v>
      </c>
      <c r="D581" s="20" t="s">
        <v>242</v>
      </c>
      <c r="E581" s="20" t="s">
        <v>18</v>
      </c>
      <c r="F581" s="20" t="s">
        <v>19</v>
      </c>
      <c r="G581" s="23">
        <v>0.0</v>
      </c>
      <c r="H581" s="24">
        <v>1.484873453E7</v>
      </c>
      <c r="I581" s="21"/>
      <c r="J581" s="47" t="str">
        <f t="shared" si="5"/>
        <v>#REF!</v>
      </c>
      <c r="K581" s="47" t="str">
        <f t="shared" si="6"/>
        <v>#REF!</v>
      </c>
      <c r="L581" s="47" t="str">
        <f t="shared" si="7"/>
        <v>#REF!</v>
      </c>
      <c r="M581" s="21"/>
      <c r="N581" s="47">
        <f t="shared" si="9"/>
        <v>0</v>
      </c>
      <c r="O581" s="47" t="str">
        <f t="shared" si="10"/>
        <v>#REF!</v>
      </c>
      <c r="P581" s="47" t="str">
        <f t="shared" si="11"/>
        <v>#REF!</v>
      </c>
      <c r="Q581" s="47">
        <f t="shared" si="32"/>
        <v>0</v>
      </c>
      <c r="R581" s="47">
        <f t="shared" si="13"/>
        <v>0</v>
      </c>
      <c r="S581" s="47">
        <f t="shared" si="14"/>
        <v>0</v>
      </c>
      <c r="T581" s="47">
        <f t="shared" si="15"/>
        <v>0</v>
      </c>
      <c r="U581" s="48"/>
      <c r="V581" s="21"/>
      <c r="W581" s="21"/>
      <c r="X581" s="21"/>
      <c r="Y581" s="21"/>
      <c r="Z581" s="21"/>
      <c r="AA581" s="21"/>
    </row>
    <row r="582" ht="15.75" customHeight="1">
      <c r="A582" s="20" t="s">
        <v>241</v>
      </c>
      <c r="B582" s="20" t="str">
        <f t="shared" si="4"/>
        <v>05</v>
      </c>
      <c r="C582" s="21" t="s">
        <v>16</v>
      </c>
      <c r="D582" s="20" t="s">
        <v>242</v>
      </c>
      <c r="E582" s="20" t="s">
        <v>22</v>
      </c>
      <c r="F582" s="20" t="s">
        <v>23</v>
      </c>
      <c r="G582" s="23">
        <v>0.0</v>
      </c>
      <c r="H582" s="24">
        <v>55057.19</v>
      </c>
      <c r="I582" s="21"/>
      <c r="J582" s="47" t="str">
        <f t="shared" si="5"/>
        <v>#REF!</v>
      </c>
      <c r="K582" s="47" t="str">
        <f t="shared" si="6"/>
        <v>#REF!</v>
      </c>
      <c r="L582" s="47" t="str">
        <f t="shared" si="7"/>
        <v>#REF!</v>
      </c>
      <c r="M582" s="21"/>
      <c r="N582" s="47">
        <f t="shared" si="9"/>
        <v>0</v>
      </c>
      <c r="O582" s="47" t="str">
        <f t="shared" si="10"/>
        <v>#REF!</v>
      </c>
      <c r="P582" s="47" t="str">
        <f t="shared" si="11"/>
        <v>#REF!</v>
      </c>
      <c r="Q582" s="47">
        <f t="shared" si="32"/>
        <v>0</v>
      </c>
      <c r="R582" s="47">
        <f t="shared" si="13"/>
        <v>0</v>
      </c>
      <c r="S582" s="47">
        <f t="shared" si="14"/>
        <v>0</v>
      </c>
      <c r="T582" s="47">
        <f t="shared" si="15"/>
        <v>0</v>
      </c>
      <c r="U582" s="48"/>
      <c r="V582" s="21"/>
      <c r="W582" s="21"/>
      <c r="X582" s="21"/>
      <c r="Y582" s="21"/>
      <c r="Z582" s="21"/>
      <c r="AA582" s="21"/>
    </row>
    <row r="583" ht="15.75" customHeight="1">
      <c r="A583" s="20" t="s">
        <v>241</v>
      </c>
      <c r="B583" s="20" t="str">
        <f t="shared" si="4"/>
        <v>05</v>
      </c>
      <c r="C583" s="21" t="s">
        <v>16</v>
      </c>
      <c r="D583" s="20" t="s">
        <v>242</v>
      </c>
      <c r="E583" s="20" t="s">
        <v>30</v>
      </c>
      <c r="F583" s="20" t="s">
        <v>31</v>
      </c>
      <c r="G583" s="23">
        <v>0.0</v>
      </c>
      <c r="H583" s="24">
        <v>138552.31</v>
      </c>
      <c r="I583" s="21"/>
      <c r="J583" s="47" t="str">
        <f t="shared" si="5"/>
        <v>#REF!</v>
      </c>
      <c r="K583" s="47" t="str">
        <f t="shared" si="6"/>
        <v>#REF!</v>
      </c>
      <c r="L583" s="47" t="str">
        <f t="shared" si="7"/>
        <v>#REF!</v>
      </c>
      <c r="M583" s="21"/>
      <c r="N583" s="47">
        <f t="shared" si="9"/>
        <v>0</v>
      </c>
      <c r="O583" s="47" t="str">
        <f t="shared" si="10"/>
        <v>#REF!</v>
      </c>
      <c r="P583" s="47" t="str">
        <f t="shared" si="11"/>
        <v>#REF!</v>
      </c>
      <c r="Q583" s="47">
        <f t="shared" si="32"/>
        <v>0</v>
      </c>
      <c r="R583" s="47">
        <f t="shared" si="13"/>
        <v>0</v>
      </c>
      <c r="S583" s="47">
        <f t="shared" si="14"/>
        <v>0</v>
      </c>
      <c r="T583" s="47">
        <f t="shared" si="15"/>
        <v>0</v>
      </c>
      <c r="U583" s="48"/>
      <c r="V583" s="21"/>
      <c r="W583" s="21"/>
      <c r="X583" s="21"/>
      <c r="Y583" s="21"/>
      <c r="Z583" s="21"/>
      <c r="AA583" s="21"/>
    </row>
    <row r="584" ht="15.75" customHeight="1">
      <c r="A584" s="20" t="s">
        <v>241</v>
      </c>
      <c r="B584" s="20" t="str">
        <f t="shared" si="4"/>
        <v>05</v>
      </c>
      <c r="C584" s="21" t="s">
        <v>16</v>
      </c>
      <c r="D584" s="20" t="s">
        <v>242</v>
      </c>
      <c r="E584" s="20" t="s">
        <v>32</v>
      </c>
      <c r="F584" s="20" t="s">
        <v>33</v>
      </c>
      <c r="G584" s="23">
        <v>0.0</v>
      </c>
      <c r="H584" s="24">
        <v>231363.93</v>
      </c>
      <c r="I584" s="21"/>
      <c r="J584" s="47" t="str">
        <f t="shared" si="5"/>
        <v>#REF!</v>
      </c>
      <c r="K584" s="47" t="str">
        <f t="shared" si="6"/>
        <v>#REF!</v>
      </c>
      <c r="L584" s="47" t="str">
        <f t="shared" si="7"/>
        <v>#REF!</v>
      </c>
      <c r="M584" s="21"/>
      <c r="N584" s="47">
        <f t="shared" si="9"/>
        <v>0</v>
      </c>
      <c r="O584" s="47" t="str">
        <f t="shared" si="10"/>
        <v>#REF!</v>
      </c>
      <c r="P584" s="47" t="str">
        <f t="shared" si="11"/>
        <v>#REF!</v>
      </c>
      <c r="Q584" s="47">
        <f t="shared" si="32"/>
        <v>0</v>
      </c>
      <c r="R584" s="47">
        <f t="shared" si="13"/>
        <v>0</v>
      </c>
      <c r="S584" s="47">
        <f t="shared" si="14"/>
        <v>0</v>
      </c>
      <c r="T584" s="47">
        <f t="shared" si="15"/>
        <v>0</v>
      </c>
      <c r="U584" s="48"/>
      <c r="V584" s="21"/>
      <c r="W584" s="21"/>
      <c r="X584" s="21"/>
      <c r="Y584" s="21"/>
      <c r="Z584" s="21"/>
      <c r="AA584" s="21"/>
    </row>
    <row r="585" ht="15.75" customHeight="1">
      <c r="A585" s="20" t="s">
        <v>241</v>
      </c>
      <c r="B585" s="20" t="str">
        <f t="shared" si="4"/>
        <v>05</v>
      </c>
      <c r="C585" s="21" t="s">
        <v>16</v>
      </c>
      <c r="D585" s="20" t="s">
        <v>242</v>
      </c>
      <c r="E585" s="20" t="s">
        <v>40</v>
      </c>
      <c r="F585" s="20" t="s">
        <v>41</v>
      </c>
      <c r="G585" s="23">
        <v>0.0</v>
      </c>
      <c r="H585" s="24">
        <v>80913.04</v>
      </c>
      <c r="I585" s="21"/>
      <c r="J585" s="47" t="str">
        <f t="shared" si="5"/>
        <v>#REF!</v>
      </c>
      <c r="K585" s="47" t="str">
        <f t="shared" si="6"/>
        <v>#REF!</v>
      </c>
      <c r="L585" s="47" t="str">
        <f t="shared" si="7"/>
        <v>#REF!</v>
      </c>
      <c r="M585" s="21"/>
      <c r="N585" s="47">
        <f t="shared" si="9"/>
        <v>0</v>
      </c>
      <c r="O585" s="47" t="str">
        <f t="shared" si="10"/>
        <v>#REF!</v>
      </c>
      <c r="P585" s="47" t="str">
        <f t="shared" si="11"/>
        <v>#REF!</v>
      </c>
      <c r="Q585" s="47">
        <f t="shared" si="32"/>
        <v>0</v>
      </c>
      <c r="R585" s="47">
        <f t="shared" si="13"/>
        <v>0</v>
      </c>
      <c r="S585" s="47">
        <f t="shared" si="14"/>
        <v>0</v>
      </c>
      <c r="T585" s="47">
        <f t="shared" si="15"/>
        <v>0</v>
      </c>
      <c r="U585" s="48"/>
      <c r="V585" s="21"/>
      <c r="W585" s="21"/>
      <c r="X585" s="21"/>
      <c r="Y585" s="21"/>
      <c r="Z585" s="21"/>
      <c r="AA585" s="21"/>
    </row>
    <row r="586" ht="15.75" customHeight="1">
      <c r="A586" s="20" t="s">
        <v>243</v>
      </c>
      <c r="B586" s="20" t="str">
        <f t="shared" si="4"/>
        <v>05</v>
      </c>
      <c r="C586" s="21" t="s">
        <v>16</v>
      </c>
      <c r="D586" s="20" t="s">
        <v>244</v>
      </c>
      <c r="E586" s="20" t="s">
        <v>18</v>
      </c>
      <c r="F586" s="20" t="s">
        <v>19</v>
      </c>
      <c r="G586" s="23">
        <v>1.148898926E8</v>
      </c>
      <c r="H586" s="24">
        <v>8266087.41</v>
      </c>
      <c r="I586" s="21"/>
      <c r="J586" s="47" t="str">
        <f t="shared" si="5"/>
        <v>#REF!</v>
      </c>
      <c r="K586" s="47" t="str">
        <f t="shared" si="6"/>
        <v>#REF!</v>
      </c>
      <c r="L586" s="47" t="str">
        <f t="shared" si="7"/>
        <v>#REF!</v>
      </c>
      <c r="M586" s="21"/>
      <c r="N586" s="47">
        <f t="shared" si="9"/>
        <v>0</v>
      </c>
      <c r="O586" s="47" t="str">
        <f t="shared" si="10"/>
        <v>#REF!</v>
      </c>
      <c r="P586" s="47" t="str">
        <f t="shared" si="11"/>
        <v>#REF!</v>
      </c>
      <c r="Q586" s="47">
        <f t="shared" si="32"/>
        <v>114889892.6</v>
      </c>
      <c r="R586" s="47">
        <f t="shared" si="13"/>
        <v>114889893</v>
      </c>
      <c r="S586" s="47">
        <f t="shared" si="14"/>
        <v>114889893</v>
      </c>
      <c r="T586" s="47">
        <f t="shared" si="15"/>
        <v>114889893</v>
      </c>
      <c r="U586" s="48"/>
      <c r="V586" s="21"/>
      <c r="W586" s="21"/>
      <c r="X586" s="21"/>
      <c r="Y586" s="21"/>
      <c r="Z586" s="21"/>
      <c r="AA586" s="21"/>
    </row>
    <row r="587" ht="15.75" customHeight="1">
      <c r="A587" s="20" t="s">
        <v>243</v>
      </c>
      <c r="B587" s="20" t="str">
        <f t="shared" si="4"/>
        <v>05</v>
      </c>
      <c r="C587" s="21" t="s">
        <v>16</v>
      </c>
      <c r="D587" s="20" t="s">
        <v>244</v>
      </c>
      <c r="E587" s="20" t="s">
        <v>44</v>
      </c>
      <c r="F587" s="20" t="s">
        <v>45</v>
      </c>
      <c r="G587" s="23">
        <v>857973.87</v>
      </c>
      <c r="H587" s="24">
        <v>61729.43</v>
      </c>
      <c r="I587" s="21"/>
      <c r="J587" s="47" t="str">
        <f t="shared" si="5"/>
        <v>#REF!</v>
      </c>
      <c r="K587" s="47" t="str">
        <f t="shared" si="6"/>
        <v>#REF!</v>
      </c>
      <c r="L587" s="47" t="str">
        <f t="shared" si="7"/>
        <v>#REF!</v>
      </c>
      <c r="M587" s="21"/>
      <c r="N587" s="47">
        <f t="shared" si="9"/>
        <v>0</v>
      </c>
      <c r="O587" s="47" t="str">
        <f t="shared" si="10"/>
        <v>#REF!</v>
      </c>
      <c r="P587" s="47" t="str">
        <f t="shared" si="11"/>
        <v>#REF!</v>
      </c>
      <c r="Q587" s="47">
        <f t="shared" si="32"/>
        <v>857973.87</v>
      </c>
      <c r="R587" s="47">
        <f t="shared" si="13"/>
        <v>857974</v>
      </c>
      <c r="S587" s="47">
        <f t="shared" si="14"/>
        <v>857974</v>
      </c>
      <c r="T587" s="47">
        <f t="shared" si="15"/>
        <v>857974</v>
      </c>
      <c r="U587" s="48"/>
      <c r="V587" s="21"/>
      <c r="W587" s="21"/>
      <c r="X587" s="21"/>
      <c r="Y587" s="21"/>
      <c r="Z587" s="21"/>
      <c r="AA587" s="21"/>
    </row>
    <row r="588" ht="15.75" customHeight="1">
      <c r="A588" s="20" t="s">
        <v>243</v>
      </c>
      <c r="B588" s="20" t="str">
        <f t="shared" si="4"/>
        <v>05</v>
      </c>
      <c r="C588" s="21" t="s">
        <v>16</v>
      </c>
      <c r="D588" s="20" t="s">
        <v>244</v>
      </c>
      <c r="E588" s="20" t="s">
        <v>30</v>
      </c>
      <c r="F588" s="20" t="s">
        <v>31</v>
      </c>
      <c r="G588" s="23">
        <v>700876.11</v>
      </c>
      <c r="H588" s="24">
        <v>50426.57</v>
      </c>
      <c r="I588" s="21"/>
      <c r="J588" s="47" t="str">
        <f t="shared" si="5"/>
        <v>#REF!</v>
      </c>
      <c r="K588" s="47" t="str">
        <f t="shared" si="6"/>
        <v>#REF!</v>
      </c>
      <c r="L588" s="47" t="str">
        <f t="shared" si="7"/>
        <v>#REF!</v>
      </c>
      <c r="M588" s="21"/>
      <c r="N588" s="47">
        <f t="shared" si="9"/>
        <v>0</v>
      </c>
      <c r="O588" s="47" t="str">
        <f t="shared" si="10"/>
        <v>#REF!</v>
      </c>
      <c r="P588" s="47" t="str">
        <f t="shared" si="11"/>
        <v>#REF!</v>
      </c>
      <c r="Q588" s="47">
        <f t="shared" si="32"/>
        <v>700876.11</v>
      </c>
      <c r="R588" s="47">
        <f t="shared" si="13"/>
        <v>700876</v>
      </c>
      <c r="S588" s="47">
        <f t="shared" si="14"/>
        <v>700876</v>
      </c>
      <c r="T588" s="47">
        <f t="shared" si="15"/>
        <v>700876</v>
      </c>
      <c r="U588" s="48"/>
      <c r="V588" s="21"/>
      <c r="W588" s="21"/>
      <c r="X588" s="21"/>
      <c r="Y588" s="21"/>
      <c r="Z588" s="21"/>
      <c r="AA588" s="21"/>
    </row>
    <row r="589" ht="15.75" customHeight="1">
      <c r="A589" s="20" t="s">
        <v>243</v>
      </c>
      <c r="B589" s="20" t="str">
        <f t="shared" si="4"/>
        <v>05</v>
      </c>
      <c r="C589" s="21" t="s">
        <v>16</v>
      </c>
      <c r="D589" s="20" t="s">
        <v>244</v>
      </c>
      <c r="E589" s="20" t="s">
        <v>32</v>
      </c>
      <c r="F589" s="20" t="s">
        <v>33</v>
      </c>
      <c r="G589" s="23">
        <v>548725.08</v>
      </c>
      <c r="H589" s="24">
        <v>39479.62</v>
      </c>
      <c r="I589" s="21"/>
      <c r="J589" s="47" t="str">
        <f t="shared" si="5"/>
        <v>#REF!</v>
      </c>
      <c r="K589" s="47" t="str">
        <f t="shared" si="6"/>
        <v>#REF!</v>
      </c>
      <c r="L589" s="47" t="str">
        <f t="shared" si="7"/>
        <v>#REF!</v>
      </c>
      <c r="M589" s="21"/>
      <c r="N589" s="47">
        <f t="shared" si="9"/>
        <v>0</v>
      </c>
      <c r="O589" s="47" t="str">
        <f t="shared" si="10"/>
        <v>#REF!</v>
      </c>
      <c r="P589" s="47" t="str">
        <f t="shared" si="11"/>
        <v>#REF!</v>
      </c>
      <c r="Q589" s="47">
        <f t="shared" si="32"/>
        <v>548725.08</v>
      </c>
      <c r="R589" s="47">
        <f t="shared" si="13"/>
        <v>548725</v>
      </c>
      <c r="S589" s="47">
        <f t="shared" si="14"/>
        <v>548725</v>
      </c>
      <c r="T589" s="47">
        <f t="shared" si="15"/>
        <v>548725</v>
      </c>
      <c r="U589" s="48"/>
      <c r="V589" s="21"/>
      <c r="W589" s="21"/>
      <c r="X589" s="21"/>
      <c r="Y589" s="21"/>
      <c r="Z589" s="21"/>
      <c r="AA589" s="21"/>
    </row>
    <row r="590" ht="15.75" customHeight="1">
      <c r="A590" s="20" t="s">
        <v>243</v>
      </c>
      <c r="B590" s="20" t="str">
        <f t="shared" si="4"/>
        <v>05</v>
      </c>
      <c r="C590" s="21" t="s">
        <v>16</v>
      </c>
      <c r="D590" s="20" t="s">
        <v>244</v>
      </c>
      <c r="E590" s="20" t="s">
        <v>40</v>
      </c>
      <c r="F590" s="20" t="s">
        <v>41</v>
      </c>
      <c r="G590" s="23">
        <v>64859.35</v>
      </c>
      <c r="H590" s="24">
        <v>4666.49</v>
      </c>
      <c r="I590" s="21"/>
      <c r="J590" s="47" t="str">
        <f t="shared" si="5"/>
        <v>#REF!</v>
      </c>
      <c r="K590" s="47" t="str">
        <f t="shared" si="6"/>
        <v>#REF!</v>
      </c>
      <c r="L590" s="47" t="str">
        <f t="shared" si="7"/>
        <v>#REF!</v>
      </c>
      <c r="M590" s="21"/>
      <c r="N590" s="47">
        <f t="shared" si="9"/>
        <v>0</v>
      </c>
      <c r="O590" s="47" t="str">
        <f t="shared" si="10"/>
        <v>#REF!</v>
      </c>
      <c r="P590" s="47" t="str">
        <f t="shared" si="11"/>
        <v>#REF!</v>
      </c>
      <c r="Q590" s="47">
        <f t="shared" si="32"/>
        <v>64859.35</v>
      </c>
      <c r="R590" s="47">
        <f t="shared" si="13"/>
        <v>64859</v>
      </c>
      <c r="S590" s="47">
        <f t="shared" si="14"/>
        <v>64859</v>
      </c>
      <c r="T590" s="47">
        <f t="shared" si="15"/>
        <v>64859</v>
      </c>
      <c r="U590" s="48"/>
      <c r="V590" s="21"/>
      <c r="W590" s="21"/>
      <c r="X590" s="21"/>
      <c r="Y590" s="21"/>
      <c r="Z590" s="21"/>
      <c r="AA590" s="21"/>
    </row>
    <row r="591" ht="15.75" customHeight="1">
      <c r="A591" s="20" t="s">
        <v>243</v>
      </c>
      <c r="B591" s="20" t="str">
        <f t="shared" si="4"/>
        <v>05</v>
      </c>
      <c r="C591" s="21" t="s">
        <v>16</v>
      </c>
      <c r="D591" s="20" t="s">
        <v>244</v>
      </c>
      <c r="E591" s="20" t="s">
        <v>75</v>
      </c>
      <c r="F591" s="20" t="s">
        <v>76</v>
      </c>
      <c r="G591" s="23">
        <v>2994.99</v>
      </c>
      <c r="H591" s="24">
        <v>215.48</v>
      </c>
      <c r="I591" s="21"/>
      <c r="J591" s="47" t="str">
        <f t="shared" si="5"/>
        <v>#REF!</v>
      </c>
      <c r="K591" s="47" t="str">
        <f t="shared" si="6"/>
        <v>#REF!</v>
      </c>
      <c r="L591" s="47" t="str">
        <f t="shared" si="7"/>
        <v>#REF!</v>
      </c>
      <c r="M591" s="21"/>
      <c r="N591" s="47">
        <f t="shared" si="9"/>
        <v>0</v>
      </c>
      <c r="O591" s="47" t="str">
        <f t="shared" si="10"/>
        <v>#REF!</v>
      </c>
      <c r="P591" s="47" t="str">
        <f t="shared" si="11"/>
        <v>#REF!</v>
      </c>
      <c r="Q591" s="47">
        <f t="shared" si="32"/>
        <v>2994.99</v>
      </c>
      <c r="R591" s="47">
        <f t="shared" si="13"/>
        <v>2995</v>
      </c>
      <c r="S591" s="47">
        <f t="shared" si="14"/>
        <v>2995</v>
      </c>
      <c r="T591" s="47">
        <f t="shared" si="15"/>
        <v>2995</v>
      </c>
      <c r="U591" s="48"/>
      <c r="V591" s="21"/>
      <c r="W591" s="21"/>
      <c r="X591" s="21"/>
      <c r="Y591" s="21"/>
      <c r="Z591" s="21"/>
      <c r="AA591" s="21"/>
    </row>
    <row r="592" ht="15.75" customHeight="1">
      <c r="A592" s="20" t="s">
        <v>245</v>
      </c>
      <c r="B592" s="20" t="str">
        <f t="shared" si="4"/>
        <v>05</v>
      </c>
      <c r="C592" s="21" t="s">
        <v>16</v>
      </c>
      <c r="D592" s="20" t="s">
        <v>246</v>
      </c>
      <c r="E592" s="20" t="s">
        <v>18</v>
      </c>
      <c r="F592" s="20" t="s">
        <v>19</v>
      </c>
      <c r="G592" s="23">
        <v>3.690311308E7</v>
      </c>
      <c r="H592" s="24">
        <v>9390211.15</v>
      </c>
      <c r="I592" s="21"/>
      <c r="J592" s="47" t="str">
        <f t="shared" si="5"/>
        <v>#REF!</v>
      </c>
      <c r="K592" s="47" t="str">
        <f t="shared" si="6"/>
        <v>#REF!</v>
      </c>
      <c r="L592" s="47" t="str">
        <f t="shared" si="7"/>
        <v>#REF!</v>
      </c>
      <c r="M592" s="21"/>
      <c r="N592" s="47">
        <f t="shared" si="9"/>
        <v>0</v>
      </c>
      <c r="O592" s="47" t="str">
        <f t="shared" si="10"/>
        <v>#REF!</v>
      </c>
      <c r="P592" s="47" t="str">
        <f t="shared" si="11"/>
        <v>#REF!</v>
      </c>
      <c r="Q592" s="47">
        <f t="shared" si="32"/>
        <v>36903113.08</v>
      </c>
      <c r="R592" s="47">
        <f t="shared" si="13"/>
        <v>36903113</v>
      </c>
      <c r="S592" s="47">
        <f t="shared" si="14"/>
        <v>36903113</v>
      </c>
      <c r="T592" s="47">
        <f t="shared" si="15"/>
        <v>36903113</v>
      </c>
      <c r="U592" s="48"/>
      <c r="V592" s="21"/>
      <c r="W592" s="21"/>
      <c r="X592" s="21"/>
      <c r="Y592" s="21"/>
      <c r="Z592" s="21"/>
      <c r="AA592" s="21"/>
    </row>
    <row r="593" ht="15.75" customHeight="1">
      <c r="A593" s="20" t="s">
        <v>245</v>
      </c>
      <c r="B593" s="20" t="str">
        <f t="shared" si="4"/>
        <v>05</v>
      </c>
      <c r="C593" s="21" t="s">
        <v>16</v>
      </c>
      <c r="D593" s="20" t="s">
        <v>246</v>
      </c>
      <c r="E593" s="20" t="s">
        <v>30</v>
      </c>
      <c r="F593" s="20" t="s">
        <v>31</v>
      </c>
      <c r="G593" s="23">
        <v>182610.79</v>
      </c>
      <c r="H593" s="24">
        <v>46466.37</v>
      </c>
      <c r="I593" s="21"/>
      <c r="J593" s="47" t="str">
        <f t="shared" si="5"/>
        <v>#REF!</v>
      </c>
      <c r="K593" s="47" t="str">
        <f t="shared" si="6"/>
        <v>#REF!</v>
      </c>
      <c r="L593" s="47" t="str">
        <f t="shared" si="7"/>
        <v>#REF!</v>
      </c>
      <c r="M593" s="21"/>
      <c r="N593" s="47">
        <f t="shared" si="9"/>
        <v>0</v>
      </c>
      <c r="O593" s="47" t="str">
        <f t="shared" si="10"/>
        <v>#REF!</v>
      </c>
      <c r="P593" s="47" t="str">
        <f t="shared" si="11"/>
        <v>#REF!</v>
      </c>
      <c r="Q593" s="47">
        <f t="shared" si="32"/>
        <v>182610.79</v>
      </c>
      <c r="R593" s="47">
        <f t="shared" si="13"/>
        <v>182611</v>
      </c>
      <c r="S593" s="47">
        <f t="shared" si="14"/>
        <v>182611</v>
      </c>
      <c r="T593" s="47">
        <f t="shared" si="15"/>
        <v>182611</v>
      </c>
      <c r="U593" s="48"/>
      <c r="V593" s="21"/>
      <c r="W593" s="21"/>
      <c r="X593" s="21"/>
      <c r="Y593" s="21"/>
      <c r="Z593" s="21"/>
      <c r="AA593" s="21"/>
    </row>
    <row r="594" ht="15.75" customHeight="1">
      <c r="A594" s="20" t="s">
        <v>245</v>
      </c>
      <c r="B594" s="20" t="str">
        <f t="shared" si="4"/>
        <v>05</v>
      </c>
      <c r="C594" s="21" t="s">
        <v>16</v>
      </c>
      <c r="D594" s="20" t="s">
        <v>246</v>
      </c>
      <c r="E594" s="20" t="s">
        <v>32</v>
      </c>
      <c r="F594" s="20" t="s">
        <v>33</v>
      </c>
      <c r="G594" s="23">
        <v>357156.45</v>
      </c>
      <c r="H594" s="24">
        <v>90880.53</v>
      </c>
      <c r="I594" s="21"/>
      <c r="J594" s="47" t="str">
        <f t="shared" si="5"/>
        <v>#REF!</v>
      </c>
      <c r="K594" s="47" t="str">
        <f t="shared" si="6"/>
        <v>#REF!</v>
      </c>
      <c r="L594" s="47" t="str">
        <f t="shared" si="7"/>
        <v>#REF!</v>
      </c>
      <c r="M594" s="21"/>
      <c r="N594" s="47">
        <f t="shared" si="9"/>
        <v>0</v>
      </c>
      <c r="O594" s="47" t="str">
        <f t="shared" si="10"/>
        <v>#REF!</v>
      </c>
      <c r="P594" s="47" t="str">
        <f t="shared" si="11"/>
        <v>#REF!</v>
      </c>
      <c r="Q594" s="47">
        <f t="shared" si="32"/>
        <v>357156.45</v>
      </c>
      <c r="R594" s="47">
        <f t="shared" si="13"/>
        <v>357156</v>
      </c>
      <c r="S594" s="47">
        <f t="shared" si="14"/>
        <v>357156</v>
      </c>
      <c r="T594" s="47">
        <f t="shared" si="15"/>
        <v>357156</v>
      </c>
      <c r="U594" s="48"/>
      <c r="V594" s="21"/>
      <c r="W594" s="21"/>
      <c r="X594" s="21"/>
      <c r="Y594" s="21"/>
      <c r="Z594" s="21"/>
      <c r="AA594" s="21"/>
    </row>
    <row r="595" ht="15.75" customHeight="1">
      <c r="A595" s="20" t="s">
        <v>245</v>
      </c>
      <c r="B595" s="20" t="str">
        <f t="shared" si="4"/>
        <v>05</v>
      </c>
      <c r="C595" s="21" t="s">
        <v>16</v>
      </c>
      <c r="D595" s="20" t="s">
        <v>246</v>
      </c>
      <c r="E595" s="20" t="s">
        <v>40</v>
      </c>
      <c r="F595" s="20" t="s">
        <v>41</v>
      </c>
      <c r="G595" s="23">
        <v>74926.78</v>
      </c>
      <c r="H595" s="24">
        <v>19065.55</v>
      </c>
      <c r="I595" s="21"/>
      <c r="J595" s="47" t="str">
        <f t="shared" si="5"/>
        <v>#REF!</v>
      </c>
      <c r="K595" s="47" t="str">
        <f t="shared" si="6"/>
        <v>#REF!</v>
      </c>
      <c r="L595" s="47" t="str">
        <f t="shared" si="7"/>
        <v>#REF!</v>
      </c>
      <c r="M595" s="21"/>
      <c r="N595" s="47">
        <f t="shared" si="9"/>
        <v>0</v>
      </c>
      <c r="O595" s="47" t="str">
        <f t="shared" si="10"/>
        <v>#REF!</v>
      </c>
      <c r="P595" s="47" t="str">
        <f t="shared" si="11"/>
        <v>#REF!</v>
      </c>
      <c r="Q595" s="47">
        <f t="shared" si="32"/>
        <v>74926.78</v>
      </c>
      <c r="R595" s="47">
        <f t="shared" si="13"/>
        <v>74927</v>
      </c>
      <c r="S595" s="47">
        <f t="shared" si="14"/>
        <v>74927</v>
      </c>
      <c r="T595" s="47">
        <f t="shared" si="15"/>
        <v>74927</v>
      </c>
      <c r="U595" s="48"/>
      <c r="V595" s="21"/>
      <c r="W595" s="21"/>
      <c r="X595" s="21"/>
      <c r="Y595" s="21"/>
      <c r="Z595" s="21"/>
      <c r="AA595" s="21"/>
    </row>
    <row r="596" ht="15.75" customHeight="1">
      <c r="A596" s="20" t="s">
        <v>245</v>
      </c>
      <c r="B596" s="20" t="str">
        <f t="shared" si="4"/>
        <v>05</v>
      </c>
      <c r="C596" s="21" t="s">
        <v>16</v>
      </c>
      <c r="D596" s="20" t="s">
        <v>246</v>
      </c>
      <c r="E596" s="20" t="s">
        <v>54</v>
      </c>
      <c r="F596" s="20" t="s">
        <v>55</v>
      </c>
      <c r="G596" s="23">
        <v>2550703.9</v>
      </c>
      <c r="H596" s="24">
        <v>649041.4</v>
      </c>
      <c r="I596" s="21"/>
      <c r="J596" s="47" t="str">
        <f t="shared" si="5"/>
        <v>#REF!</v>
      </c>
      <c r="K596" s="47" t="str">
        <f t="shared" si="6"/>
        <v>#REF!</v>
      </c>
      <c r="L596" s="47" t="str">
        <f t="shared" si="7"/>
        <v>#REF!</v>
      </c>
      <c r="M596" s="21"/>
      <c r="N596" s="47">
        <f t="shared" si="9"/>
        <v>0</v>
      </c>
      <c r="O596" s="47" t="str">
        <f t="shared" si="10"/>
        <v>#REF!</v>
      </c>
      <c r="P596" s="47" t="str">
        <f t="shared" si="11"/>
        <v>#REF!</v>
      </c>
      <c r="Q596" s="47">
        <f t="shared" si="32"/>
        <v>2550703.9</v>
      </c>
      <c r="R596" s="47">
        <f t="shared" si="13"/>
        <v>2550704</v>
      </c>
      <c r="S596" s="47">
        <f t="shared" si="14"/>
        <v>2550704</v>
      </c>
      <c r="T596" s="47">
        <f t="shared" si="15"/>
        <v>2550704</v>
      </c>
      <c r="U596" s="48"/>
      <c r="V596" s="21"/>
      <c r="W596" s="21"/>
      <c r="X596" s="21"/>
      <c r="Y596" s="21"/>
      <c r="Z596" s="21"/>
      <c r="AA596" s="21"/>
    </row>
    <row r="597" ht="15.75" customHeight="1">
      <c r="A597" s="20" t="s">
        <v>247</v>
      </c>
      <c r="B597" s="20" t="str">
        <f t="shared" si="4"/>
        <v>05</v>
      </c>
      <c r="C597" s="21" t="s">
        <v>16</v>
      </c>
      <c r="D597" s="20" t="s">
        <v>248</v>
      </c>
      <c r="E597" s="20" t="s">
        <v>18</v>
      </c>
      <c r="F597" s="20" t="s">
        <v>19</v>
      </c>
      <c r="G597" s="23">
        <v>5.606663873E7</v>
      </c>
      <c r="H597" s="24">
        <v>9653138.43</v>
      </c>
      <c r="I597" s="21"/>
      <c r="J597" s="47" t="str">
        <f t="shared" si="5"/>
        <v>#REF!</v>
      </c>
      <c r="K597" s="47" t="str">
        <f t="shared" si="6"/>
        <v>#REF!</v>
      </c>
      <c r="L597" s="47" t="str">
        <f t="shared" si="7"/>
        <v>#REF!</v>
      </c>
      <c r="M597" s="21"/>
      <c r="N597" s="47">
        <f t="shared" si="9"/>
        <v>0</v>
      </c>
      <c r="O597" s="47" t="str">
        <f t="shared" si="10"/>
        <v>#REF!</v>
      </c>
      <c r="P597" s="47" t="str">
        <f t="shared" si="11"/>
        <v>#REF!</v>
      </c>
      <c r="Q597" s="47">
        <f t="shared" si="32"/>
        <v>56066638.73</v>
      </c>
      <c r="R597" s="47">
        <f t="shared" si="13"/>
        <v>56066639</v>
      </c>
      <c r="S597" s="47">
        <f t="shared" si="14"/>
        <v>56066639</v>
      </c>
      <c r="T597" s="47">
        <f t="shared" si="15"/>
        <v>56066639</v>
      </c>
      <c r="U597" s="48"/>
      <c r="V597" s="21"/>
      <c r="W597" s="21"/>
      <c r="X597" s="21"/>
      <c r="Y597" s="21"/>
      <c r="Z597" s="21"/>
      <c r="AA597" s="21"/>
    </row>
    <row r="598" ht="15.75" customHeight="1">
      <c r="A598" s="20" t="s">
        <v>247</v>
      </c>
      <c r="B598" s="20" t="str">
        <f t="shared" si="4"/>
        <v>05</v>
      </c>
      <c r="C598" s="21" t="s">
        <v>16</v>
      </c>
      <c r="D598" s="20" t="s">
        <v>248</v>
      </c>
      <c r="E598" s="20" t="s">
        <v>44</v>
      </c>
      <c r="F598" s="20" t="s">
        <v>45</v>
      </c>
      <c r="G598" s="23">
        <v>1576239.58</v>
      </c>
      <c r="H598" s="24">
        <v>271385.25</v>
      </c>
      <c r="I598" s="21"/>
      <c r="J598" s="47" t="str">
        <f t="shared" si="5"/>
        <v>#REF!</v>
      </c>
      <c r="K598" s="47" t="str">
        <f t="shared" si="6"/>
        <v>#REF!</v>
      </c>
      <c r="L598" s="47" t="str">
        <f t="shared" si="7"/>
        <v>#REF!</v>
      </c>
      <c r="M598" s="21"/>
      <c r="N598" s="47">
        <f t="shared" si="9"/>
        <v>0</v>
      </c>
      <c r="O598" s="47" t="str">
        <f t="shared" si="10"/>
        <v>#REF!</v>
      </c>
      <c r="P598" s="47" t="str">
        <f t="shared" si="11"/>
        <v>#REF!</v>
      </c>
      <c r="Q598" s="47">
        <f t="shared" si="32"/>
        <v>1576239.58</v>
      </c>
      <c r="R598" s="47">
        <f t="shared" si="13"/>
        <v>1576240</v>
      </c>
      <c r="S598" s="47">
        <f t="shared" si="14"/>
        <v>1576240</v>
      </c>
      <c r="T598" s="47">
        <f t="shared" si="15"/>
        <v>1576240</v>
      </c>
      <c r="U598" s="48"/>
      <c r="V598" s="21"/>
      <c r="W598" s="21"/>
      <c r="X598" s="21"/>
      <c r="Y598" s="21"/>
      <c r="Z598" s="21"/>
      <c r="AA598" s="21"/>
    </row>
    <row r="599" ht="15.75" customHeight="1">
      <c r="A599" s="20" t="s">
        <v>247</v>
      </c>
      <c r="B599" s="20" t="str">
        <f t="shared" si="4"/>
        <v>05</v>
      </c>
      <c r="C599" s="21" t="s">
        <v>16</v>
      </c>
      <c r="D599" s="20" t="s">
        <v>248</v>
      </c>
      <c r="E599" s="20" t="s">
        <v>30</v>
      </c>
      <c r="F599" s="20" t="s">
        <v>31</v>
      </c>
      <c r="G599" s="23">
        <v>1158145.99</v>
      </c>
      <c r="H599" s="24">
        <v>199401.0</v>
      </c>
      <c r="I599" s="21"/>
      <c r="J599" s="47" t="str">
        <f t="shared" si="5"/>
        <v>#REF!</v>
      </c>
      <c r="K599" s="47" t="str">
        <f t="shared" si="6"/>
        <v>#REF!</v>
      </c>
      <c r="L599" s="47" t="str">
        <f t="shared" si="7"/>
        <v>#REF!</v>
      </c>
      <c r="M599" s="21"/>
      <c r="N599" s="47">
        <f t="shared" si="9"/>
        <v>0</v>
      </c>
      <c r="O599" s="47" t="str">
        <f t="shared" si="10"/>
        <v>#REF!</v>
      </c>
      <c r="P599" s="47" t="str">
        <f t="shared" si="11"/>
        <v>#REF!</v>
      </c>
      <c r="Q599" s="47">
        <f t="shared" si="32"/>
        <v>1158145.99</v>
      </c>
      <c r="R599" s="47">
        <f t="shared" si="13"/>
        <v>1158146</v>
      </c>
      <c r="S599" s="47">
        <f t="shared" si="14"/>
        <v>1158146</v>
      </c>
      <c r="T599" s="47">
        <f t="shared" si="15"/>
        <v>1158146</v>
      </c>
      <c r="U599" s="48"/>
      <c r="V599" s="21"/>
      <c r="W599" s="21"/>
      <c r="X599" s="21"/>
      <c r="Y599" s="21"/>
      <c r="Z599" s="21"/>
      <c r="AA599" s="21"/>
    </row>
    <row r="600" ht="15.75" customHeight="1">
      <c r="A600" s="20" t="s">
        <v>247</v>
      </c>
      <c r="B600" s="20" t="str">
        <f t="shared" si="4"/>
        <v>05</v>
      </c>
      <c r="C600" s="21" t="s">
        <v>16</v>
      </c>
      <c r="D600" s="20" t="s">
        <v>248</v>
      </c>
      <c r="E600" s="20" t="s">
        <v>32</v>
      </c>
      <c r="F600" s="20" t="s">
        <v>33</v>
      </c>
      <c r="G600" s="23">
        <v>240890.28</v>
      </c>
      <c r="H600" s="24">
        <v>41474.7</v>
      </c>
      <c r="I600" s="21"/>
      <c r="J600" s="47" t="str">
        <f t="shared" si="5"/>
        <v>#REF!</v>
      </c>
      <c r="K600" s="47" t="str">
        <f t="shared" si="6"/>
        <v>#REF!</v>
      </c>
      <c r="L600" s="47" t="str">
        <f t="shared" si="7"/>
        <v>#REF!</v>
      </c>
      <c r="M600" s="21"/>
      <c r="N600" s="47">
        <f t="shared" si="9"/>
        <v>0</v>
      </c>
      <c r="O600" s="47" t="str">
        <f t="shared" si="10"/>
        <v>#REF!</v>
      </c>
      <c r="P600" s="47" t="str">
        <f t="shared" si="11"/>
        <v>#REF!</v>
      </c>
      <c r="Q600" s="47">
        <f t="shared" si="32"/>
        <v>240890.28</v>
      </c>
      <c r="R600" s="47">
        <f t="shared" si="13"/>
        <v>240890</v>
      </c>
      <c r="S600" s="47">
        <f t="shared" si="14"/>
        <v>240890</v>
      </c>
      <c r="T600" s="47">
        <f t="shared" si="15"/>
        <v>240890</v>
      </c>
      <c r="U600" s="48"/>
      <c r="V600" s="21"/>
      <c r="W600" s="21"/>
      <c r="X600" s="21"/>
      <c r="Y600" s="21"/>
      <c r="Z600" s="21"/>
      <c r="AA600" s="21"/>
    </row>
    <row r="601" ht="15.75" customHeight="1">
      <c r="A601" s="20" t="s">
        <v>247</v>
      </c>
      <c r="B601" s="20" t="str">
        <f t="shared" si="4"/>
        <v>05</v>
      </c>
      <c r="C601" s="21" t="s">
        <v>16</v>
      </c>
      <c r="D601" s="20" t="s">
        <v>248</v>
      </c>
      <c r="E601" s="20" t="s">
        <v>40</v>
      </c>
      <c r="F601" s="20" t="s">
        <v>41</v>
      </c>
      <c r="G601" s="23">
        <v>279647.42</v>
      </c>
      <c r="H601" s="24">
        <v>48147.62</v>
      </c>
      <c r="I601" s="21"/>
      <c r="J601" s="47" t="str">
        <f t="shared" si="5"/>
        <v>#REF!</v>
      </c>
      <c r="K601" s="47" t="str">
        <f t="shared" si="6"/>
        <v>#REF!</v>
      </c>
      <c r="L601" s="47" t="str">
        <f t="shared" si="7"/>
        <v>#REF!</v>
      </c>
      <c r="M601" s="21"/>
      <c r="N601" s="47">
        <f t="shared" si="9"/>
        <v>0</v>
      </c>
      <c r="O601" s="47" t="str">
        <f t="shared" si="10"/>
        <v>#REF!</v>
      </c>
      <c r="P601" s="47" t="str">
        <f t="shared" si="11"/>
        <v>#REF!</v>
      </c>
      <c r="Q601" s="47">
        <f t="shared" si="32"/>
        <v>279647.42</v>
      </c>
      <c r="R601" s="47">
        <f t="shared" si="13"/>
        <v>279647</v>
      </c>
      <c r="S601" s="47">
        <f t="shared" si="14"/>
        <v>279647</v>
      </c>
      <c r="T601" s="47">
        <f t="shared" si="15"/>
        <v>279647</v>
      </c>
      <c r="U601" s="48"/>
      <c r="V601" s="21"/>
      <c r="W601" s="21"/>
      <c r="X601" s="21"/>
      <c r="Y601" s="21"/>
      <c r="Z601" s="21"/>
      <c r="AA601" s="21"/>
    </row>
    <row r="602" ht="15.75" customHeight="1">
      <c r="A602" s="20" t="s">
        <v>249</v>
      </c>
      <c r="B602" s="20" t="str">
        <f t="shared" si="4"/>
        <v>05</v>
      </c>
      <c r="C602" s="21" t="s">
        <v>16</v>
      </c>
      <c r="D602" s="20" t="s">
        <v>250</v>
      </c>
      <c r="E602" s="20" t="s">
        <v>18</v>
      </c>
      <c r="F602" s="20" t="s">
        <v>19</v>
      </c>
      <c r="G602" s="23">
        <v>8.256202213E7</v>
      </c>
      <c r="H602" s="24">
        <v>5360296.33</v>
      </c>
      <c r="I602" s="21"/>
      <c r="J602" s="47" t="str">
        <f t="shared" si="5"/>
        <v>#REF!</v>
      </c>
      <c r="K602" s="47" t="str">
        <f t="shared" si="6"/>
        <v>#REF!</v>
      </c>
      <c r="L602" s="47" t="str">
        <f t="shared" si="7"/>
        <v>#REF!</v>
      </c>
      <c r="M602" s="21"/>
      <c r="N602" s="47">
        <f t="shared" si="9"/>
        <v>0</v>
      </c>
      <c r="O602" s="47" t="str">
        <f t="shared" si="10"/>
        <v>#REF!</v>
      </c>
      <c r="P602" s="47" t="str">
        <f t="shared" si="11"/>
        <v>#REF!</v>
      </c>
      <c r="Q602" s="47">
        <f t="shared" si="32"/>
        <v>82562022.13</v>
      </c>
      <c r="R602" s="47">
        <f t="shared" si="13"/>
        <v>82562022</v>
      </c>
      <c r="S602" s="47">
        <f t="shared" si="14"/>
        <v>82562022</v>
      </c>
      <c r="T602" s="47">
        <f t="shared" si="15"/>
        <v>82562022</v>
      </c>
      <c r="U602" s="48"/>
      <c r="V602" s="21"/>
      <c r="W602" s="21"/>
      <c r="X602" s="21"/>
      <c r="Y602" s="21"/>
      <c r="Z602" s="21"/>
      <c r="AA602" s="21"/>
    </row>
    <row r="603" ht="15.75" customHeight="1">
      <c r="A603" s="20" t="s">
        <v>249</v>
      </c>
      <c r="B603" s="20" t="str">
        <f t="shared" si="4"/>
        <v>05</v>
      </c>
      <c r="C603" s="21" t="s">
        <v>16</v>
      </c>
      <c r="D603" s="20" t="s">
        <v>250</v>
      </c>
      <c r="E603" s="20" t="s">
        <v>44</v>
      </c>
      <c r="F603" s="20" t="s">
        <v>45</v>
      </c>
      <c r="G603" s="23">
        <v>3646123.25</v>
      </c>
      <c r="H603" s="24">
        <v>236722.66</v>
      </c>
      <c r="I603" s="21"/>
      <c r="J603" s="47" t="str">
        <f t="shared" si="5"/>
        <v>#REF!</v>
      </c>
      <c r="K603" s="47" t="str">
        <f t="shared" si="6"/>
        <v>#REF!</v>
      </c>
      <c r="L603" s="47" t="str">
        <f t="shared" si="7"/>
        <v>#REF!</v>
      </c>
      <c r="M603" s="21"/>
      <c r="N603" s="47">
        <f t="shared" si="9"/>
        <v>0</v>
      </c>
      <c r="O603" s="47" t="str">
        <f t="shared" si="10"/>
        <v>#REF!</v>
      </c>
      <c r="P603" s="47" t="str">
        <f t="shared" si="11"/>
        <v>#REF!</v>
      </c>
      <c r="Q603" s="47">
        <f t="shared" si="32"/>
        <v>3646123.25</v>
      </c>
      <c r="R603" s="47">
        <f t="shared" si="13"/>
        <v>3646123</v>
      </c>
      <c r="S603" s="47">
        <f t="shared" si="14"/>
        <v>3646123</v>
      </c>
      <c r="T603" s="47">
        <f t="shared" si="15"/>
        <v>3646123</v>
      </c>
      <c r="U603" s="48"/>
      <c r="V603" s="21"/>
      <c r="W603" s="21"/>
      <c r="X603" s="21"/>
      <c r="Y603" s="21"/>
      <c r="Z603" s="21"/>
      <c r="AA603" s="21"/>
    </row>
    <row r="604" ht="15.75" customHeight="1">
      <c r="A604" s="20" t="s">
        <v>249</v>
      </c>
      <c r="B604" s="20" t="str">
        <f t="shared" si="4"/>
        <v>05</v>
      </c>
      <c r="C604" s="21" t="s">
        <v>16</v>
      </c>
      <c r="D604" s="20" t="s">
        <v>250</v>
      </c>
      <c r="E604" s="20" t="s">
        <v>30</v>
      </c>
      <c r="F604" s="20" t="s">
        <v>31</v>
      </c>
      <c r="G604" s="23">
        <v>563446.41</v>
      </c>
      <c r="H604" s="24">
        <v>36581.46</v>
      </c>
      <c r="I604" s="21"/>
      <c r="J604" s="47" t="str">
        <f t="shared" si="5"/>
        <v>#REF!</v>
      </c>
      <c r="K604" s="47" t="str">
        <f t="shared" si="6"/>
        <v>#REF!</v>
      </c>
      <c r="L604" s="47" t="str">
        <f t="shared" si="7"/>
        <v>#REF!</v>
      </c>
      <c r="M604" s="21"/>
      <c r="N604" s="47">
        <f t="shared" si="9"/>
        <v>0</v>
      </c>
      <c r="O604" s="47" t="str">
        <f t="shared" si="10"/>
        <v>#REF!</v>
      </c>
      <c r="P604" s="47" t="str">
        <f t="shared" si="11"/>
        <v>#REF!</v>
      </c>
      <c r="Q604" s="47">
        <f t="shared" si="32"/>
        <v>563446.41</v>
      </c>
      <c r="R604" s="47">
        <f t="shared" si="13"/>
        <v>563446</v>
      </c>
      <c r="S604" s="47">
        <f t="shared" si="14"/>
        <v>563446</v>
      </c>
      <c r="T604" s="47">
        <f t="shared" si="15"/>
        <v>563446</v>
      </c>
      <c r="U604" s="48"/>
      <c r="V604" s="21"/>
      <c r="W604" s="21"/>
      <c r="X604" s="21"/>
      <c r="Y604" s="21"/>
      <c r="Z604" s="21"/>
      <c r="AA604" s="21"/>
    </row>
    <row r="605" ht="15.75" customHeight="1">
      <c r="A605" s="20" t="s">
        <v>249</v>
      </c>
      <c r="B605" s="20" t="str">
        <f t="shared" si="4"/>
        <v>05</v>
      </c>
      <c r="C605" s="21" t="s">
        <v>16</v>
      </c>
      <c r="D605" s="20" t="s">
        <v>250</v>
      </c>
      <c r="E605" s="20" t="s">
        <v>32</v>
      </c>
      <c r="F605" s="20" t="s">
        <v>33</v>
      </c>
      <c r="G605" s="23">
        <v>18266.74</v>
      </c>
      <c r="H605" s="24">
        <v>1185.96</v>
      </c>
      <c r="I605" s="21"/>
      <c r="J605" s="47" t="str">
        <f t="shared" si="5"/>
        <v>#REF!</v>
      </c>
      <c r="K605" s="47" t="str">
        <f t="shared" si="6"/>
        <v>#REF!</v>
      </c>
      <c r="L605" s="47" t="str">
        <f t="shared" si="7"/>
        <v>#REF!</v>
      </c>
      <c r="M605" s="21"/>
      <c r="N605" s="47">
        <f t="shared" si="9"/>
        <v>0</v>
      </c>
      <c r="O605" s="47" t="str">
        <f t="shared" si="10"/>
        <v>#REF!</v>
      </c>
      <c r="P605" s="47" t="str">
        <f t="shared" si="11"/>
        <v>#REF!</v>
      </c>
      <c r="Q605" s="47">
        <f t="shared" si="32"/>
        <v>18266.74</v>
      </c>
      <c r="R605" s="47">
        <f t="shared" si="13"/>
        <v>18267</v>
      </c>
      <c r="S605" s="47">
        <f t="shared" si="14"/>
        <v>18267</v>
      </c>
      <c r="T605" s="47">
        <f t="shared" si="15"/>
        <v>18267</v>
      </c>
      <c r="U605" s="48"/>
      <c r="V605" s="21"/>
      <c r="W605" s="21"/>
      <c r="X605" s="21"/>
      <c r="Y605" s="21"/>
      <c r="Z605" s="21"/>
      <c r="AA605" s="21"/>
    </row>
    <row r="606" ht="15.75" customHeight="1">
      <c r="A606" s="20" t="s">
        <v>249</v>
      </c>
      <c r="B606" s="20" t="str">
        <f t="shared" si="4"/>
        <v>05</v>
      </c>
      <c r="C606" s="21" t="s">
        <v>16</v>
      </c>
      <c r="D606" s="20" t="s">
        <v>250</v>
      </c>
      <c r="E606" s="20" t="s">
        <v>40</v>
      </c>
      <c r="F606" s="20" t="s">
        <v>41</v>
      </c>
      <c r="G606" s="23">
        <v>250038.0</v>
      </c>
      <c r="H606" s="24">
        <v>16233.59</v>
      </c>
      <c r="I606" s="21"/>
      <c r="J606" s="47" t="str">
        <f t="shared" si="5"/>
        <v>#REF!</v>
      </c>
      <c r="K606" s="47" t="str">
        <f t="shared" si="6"/>
        <v>#REF!</v>
      </c>
      <c r="L606" s="47" t="str">
        <f t="shared" si="7"/>
        <v>#REF!</v>
      </c>
      <c r="M606" s="21"/>
      <c r="N606" s="47">
        <f t="shared" si="9"/>
        <v>0</v>
      </c>
      <c r="O606" s="47" t="str">
        <f t="shared" si="10"/>
        <v>#REF!</v>
      </c>
      <c r="P606" s="47" t="str">
        <f t="shared" si="11"/>
        <v>#REF!</v>
      </c>
      <c r="Q606" s="47">
        <f t="shared" si="32"/>
        <v>250038</v>
      </c>
      <c r="R606" s="47">
        <f t="shared" si="13"/>
        <v>250038</v>
      </c>
      <c r="S606" s="47">
        <f t="shared" si="14"/>
        <v>250038</v>
      </c>
      <c r="T606" s="47">
        <f t="shared" si="15"/>
        <v>250038</v>
      </c>
      <c r="U606" s="48"/>
      <c r="V606" s="21"/>
      <c r="W606" s="21"/>
      <c r="X606" s="21"/>
      <c r="Y606" s="21"/>
      <c r="Z606" s="21"/>
      <c r="AA606" s="21"/>
    </row>
    <row r="607" ht="15.75" customHeight="1">
      <c r="A607" s="20" t="s">
        <v>251</v>
      </c>
      <c r="B607" s="20" t="str">
        <f t="shared" si="4"/>
        <v>05</v>
      </c>
      <c r="C607" s="21" t="s">
        <v>16</v>
      </c>
      <c r="D607" s="20" t="s">
        <v>252</v>
      </c>
      <c r="E607" s="20" t="s">
        <v>18</v>
      </c>
      <c r="F607" s="20" t="s">
        <v>19</v>
      </c>
      <c r="G607" s="23">
        <v>5.168120576E7</v>
      </c>
      <c r="H607" s="24">
        <v>4314023.04</v>
      </c>
      <c r="I607" s="21"/>
      <c r="J607" s="47" t="str">
        <f t="shared" si="5"/>
        <v>#REF!</v>
      </c>
      <c r="K607" s="47" t="str">
        <f t="shared" si="6"/>
        <v>#REF!</v>
      </c>
      <c r="L607" s="47" t="str">
        <f t="shared" si="7"/>
        <v>#REF!</v>
      </c>
      <c r="M607" s="21"/>
      <c r="N607" s="47">
        <f t="shared" si="9"/>
        <v>0</v>
      </c>
      <c r="O607" s="47" t="str">
        <f t="shared" si="10"/>
        <v>#REF!</v>
      </c>
      <c r="P607" s="47" t="str">
        <f t="shared" si="11"/>
        <v>#REF!</v>
      </c>
      <c r="Q607" s="47">
        <f t="shared" si="32"/>
        <v>51681205.76</v>
      </c>
      <c r="R607" s="47">
        <f t="shared" si="13"/>
        <v>51681206</v>
      </c>
      <c r="S607" s="47">
        <f t="shared" si="14"/>
        <v>51681206</v>
      </c>
      <c r="T607" s="47">
        <f t="shared" si="15"/>
        <v>51681206</v>
      </c>
      <c r="U607" s="48"/>
      <c r="V607" s="21"/>
      <c r="W607" s="21"/>
      <c r="X607" s="21"/>
      <c r="Y607" s="21"/>
      <c r="Z607" s="21"/>
      <c r="AA607" s="21"/>
    </row>
    <row r="608" ht="15.75" customHeight="1">
      <c r="A608" s="20" t="s">
        <v>251</v>
      </c>
      <c r="B608" s="20" t="str">
        <f t="shared" si="4"/>
        <v>05</v>
      </c>
      <c r="C608" s="21" t="s">
        <v>16</v>
      </c>
      <c r="D608" s="20" t="s">
        <v>252</v>
      </c>
      <c r="E608" s="20" t="s">
        <v>20</v>
      </c>
      <c r="F608" s="20" t="s">
        <v>21</v>
      </c>
      <c r="G608" s="23">
        <v>44723.32</v>
      </c>
      <c r="H608" s="24">
        <v>3733.22</v>
      </c>
      <c r="I608" s="21"/>
      <c r="J608" s="47" t="str">
        <f t="shared" si="5"/>
        <v>#REF!</v>
      </c>
      <c r="K608" s="47" t="str">
        <f t="shared" si="6"/>
        <v>#REF!</v>
      </c>
      <c r="L608" s="47" t="str">
        <f t="shared" si="7"/>
        <v>#REF!</v>
      </c>
      <c r="M608" s="21"/>
      <c r="N608" s="47">
        <f t="shared" si="9"/>
        <v>0</v>
      </c>
      <c r="O608" s="47" t="str">
        <f t="shared" si="10"/>
        <v>#REF!</v>
      </c>
      <c r="P608" s="47" t="str">
        <f t="shared" si="11"/>
        <v>#REF!</v>
      </c>
      <c r="Q608" s="47">
        <f t="shared" si="32"/>
        <v>44723.32</v>
      </c>
      <c r="R608" s="47">
        <f t="shared" si="13"/>
        <v>44723</v>
      </c>
      <c r="S608" s="47">
        <f t="shared" si="14"/>
        <v>44723</v>
      </c>
      <c r="T608" s="47">
        <f t="shared" si="15"/>
        <v>44723</v>
      </c>
      <c r="U608" s="48"/>
      <c r="V608" s="21"/>
      <c r="W608" s="21"/>
      <c r="X608" s="21"/>
      <c r="Y608" s="21"/>
      <c r="Z608" s="21"/>
      <c r="AA608" s="21"/>
    </row>
    <row r="609" ht="15.75" customHeight="1">
      <c r="A609" s="20" t="s">
        <v>251</v>
      </c>
      <c r="B609" s="20" t="str">
        <f t="shared" si="4"/>
        <v>05</v>
      </c>
      <c r="C609" s="21" t="s">
        <v>16</v>
      </c>
      <c r="D609" s="20" t="s">
        <v>252</v>
      </c>
      <c r="E609" s="20" t="s">
        <v>30</v>
      </c>
      <c r="F609" s="20" t="s">
        <v>31</v>
      </c>
      <c r="G609" s="23">
        <v>906892.33</v>
      </c>
      <c r="H609" s="24">
        <v>75701.69</v>
      </c>
      <c r="I609" s="21"/>
      <c r="J609" s="47" t="str">
        <f t="shared" si="5"/>
        <v>#REF!</v>
      </c>
      <c r="K609" s="47" t="str">
        <f t="shared" si="6"/>
        <v>#REF!</v>
      </c>
      <c r="L609" s="47" t="str">
        <f t="shared" si="7"/>
        <v>#REF!</v>
      </c>
      <c r="M609" s="21"/>
      <c r="N609" s="47">
        <f t="shared" si="9"/>
        <v>0</v>
      </c>
      <c r="O609" s="47" t="str">
        <f t="shared" si="10"/>
        <v>#REF!</v>
      </c>
      <c r="P609" s="47" t="str">
        <f t="shared" si="11"/>
        <v>#REF!</v>
      </c>
      <c r="Q609" s="47">
        <f t="shared" si="32"/>
        <v>906892.33</v>
      </c>
      <c r="R609" s="47">
        <f t="shared" si="13"/>
        <v>906892</v>
      </c>
      <c r="S609" s="47">
        <f t="shared" si="14"/>
        <v>906892</v>
      </c>
      <c r="T609" s="47">
        <f t="shared" si="15"/>
        <v>906892</v>
      </c>
      <c r="U609" s="48"/>
      <c r="V609" s="21"/>
      <c r="W609" s="21"/>
      <c r="X609" s="21"/>
      <c r="Y609" s="21"/>
      <c r="Z609" s="21"/>
      <c r="AA609" s="21"/>
    </row>
    <row r="610" ht="15.75" customHeight="1">
      <c r="A610" s="20" t="s">
        <v>251</v>
      </c>
      <c r="B610" s="20" t="str">
        <f t="shared" si="4"/>
        <v>05</v>
      </c>
      <c r="C610" s="21" t="s">
        <v>16</v>
      </c>
      <c r="D610" s="20" t="s">
        <v>252</v>
      </c>
      <c r="E610" s="20" t="s">
        <v>32</v>
      </c>
      <c r="F610" s="20" t="s">
        <v>33</v>
      </c>
      <c r="G610" s="23">
        <v>312176.39</v>
      </c>
      <c r="H610" s="24">
        <v>26058.53</v>
      </c>
      <c r="I610" s="21"/>
      <c r="J610" s="47" t="str">
        <f t="shared" si="5"/>
        <v>#REF!</v>
      </c>
      <c r="K610" s="47" t="str">
        <f t="shared" si="6"/>
        <v>#REF!</v>
      </c>
      <c r="L610" s="47" t="str">
        <f t="shared" si="7"/>
        <v>#REF!</v>
      </c>
      <c r="M610" s="21"/>
      <c r="N610" s="47">
        <f t="shared" si="9"/>
        <v>0</v>
      </c>
      <c r="O610" s="47" t="str">
        <f t="shared" si="10"/>
        <v>#REF!</v>
      </c>
      <c r="P610" s="47" t="str">
        <f t="shared" si="11"/>
        <v>#REF!</v>
      </c>
      <c r="Q610" s="47">
        <f t="shared" si="32"/>
        <v>312176.39</v>
      </c>
      <c r="R610" s="47">
        <f t="shared" si="13"/>
        <v>312176</v>
      </c>
      <c r="S610" s="47">
        <f t="shared" si="14"/>
        <v>312176</v>
      </c>
      <c r="T610" s="47">
        <f t="shared" si="15"/>
        <v>312176</v>
      </c>
      <c r="U610" s="48"/>
      <c r="V610" s="21"/>
      <c r="W610" s="21"/>
      <c r="X610" s="21"/>
      <c r="Y610" s="21"/>
      <c r="Z610" s="21"/>
      <c r="AA610" s="21"/>
    </row>
    <row r="611" ht="15.75" customHeight="1">
      <c r="A611" s="20" t="s">
        <v>251</v>
      </c>
      <c r="B611" s="20" t="str">
        <f t="shared" si="4"/>
        <v>05</v>
      </c>
      <c r="C611" s="21" t="s">
        <v>16</v>
      </c>
      <c r="D611" s="20" t="s">
        <v>252</v>
      </c>
      <c r="E611" s="20" t="s">
        <v>40</v>
      </c>
      <c r="F611" s="20" t="s">
        <v>41</v>
      </c>
      <c r="G611" s="23">
        <v>288438.35</v>
      </c>
      <c r="H611" s="24">
        <v>24077.03</v>
      </c>
      <c r="I611" s="21"/>
      <c r="J611" s="47" t="str">
        <f t="shared" si="5"/>
        <v>#REF!</v>
      </c>
      <c r="K611" s="47" t="str">
        <f t="shared" si="6"/>
        <v>#REF!</v>
      </c>
      <c r="L611" s="47" t="str">
        <f t="shared" si="7"/>
        <v>#REF!</v>
      </c>
      <c r="M611" s="21"/>
      <c r="N611" s="47">
        <f t="shared" si="9"/>
        <v>0</v>
      </c>
      <c r="O611" s="47" t="str">
        <f t="shared" si="10"/>
        <v>#REF!</v>
      </c>
      <c r="P611" s="47" t="str">
        <f t="shared" si="11"/>
        <v>#REF!</v>
      </c>
      <c r="Q611" s="47">
        <f t="shared" si="32"/>
        <v>288438.35</v>
      </c>
      <c r="R611" s="47">
        <f t="shared" si="13"/>
        <v>288438</v>
      </c>
      <c r="S611" s="47">
        <f t="shared" si="14"/>
        <v>288438</v>
      </c>
      <c r="T611" s="47">
        <f t="shared" si="15"/>
        <v>288438</v>
      </c>
      <c r="U611" s="48"/>
      <c r="V611" s="21"/>
      <c r="W611" s="21"/>
      <c r="X611" s="21"/>
      <c r="Y611" s="21"/>
      <c r="Z611" s="21"/>
      <c r="AA611" s="21"/>
    </row>
    <row r="612" ht="15.75" customHeight="1">
      <c r="A612" s="20" t="s">
        <v>251</v>
      </c>
      <c r="B612" s="20" t="str">
        <f t="shared" si="4"/>
        <v>05</v>
      </c>
      <c r="C612" s="21" t="s">
        <v>16</v>
      </c>
      <c r="D612" s="20" t="s">
        <v>252</v>
      </c>
      <c r="E612" s="20" t="s">
        <v>46</v>
      </c>
      <c r="F612" s="20" t="s">
        <v>47</v>
      </c>
      <c r="G612" s="23">
        <v>2.927805673E7</v>
      </c>
      <c r="H612" s="24">
        <v>2443948.62</v>
      </c>
      <c r="I612" s="21"/>
      <c r="J612" s="47" t="str">
        <f t="shared" si="5"/>
        <v>#REF!</v>
      </c>
      <c r="K612" s="47" t="str">
        <f t="shared" si="6"/>
        <v>#REF!</v>
      </c>
      <c r="L612" s="47" t="str">
        <f t="shared" si="7"/>
        <v>#REF!</v>
      </c>
      <c r="M612" s="21"/>
      <c r="N612" s="47">
        <f t="shared" si="9"/>
        <v>0</v>
      </c>
      <c r="O612" s="47" t="str">
        <f t="shared" si="10"/>
        <v>#REF!</v>
      </c>
      <c r="P612" s="47" t="str">
        <f t="shared" si="11"/>
        <v>#REF!</v>
      </c>
      <c r="Q612" s="47">
        <f t="shared" si="32"/>
        <v>29278056.73</v>
      </c>
      <c r="R612" s="47">
        <f t="shared" si="13"/>
        <v>29278057</v>
      </c>
      <c r="S612" s="47">
        <f t="shared" si="14"/>
        <v>29278057</v>
      </c>
      <c r="T612" s="47">
        <f t="shared" si="15"/>
        <v>29278057</v>
      </c>
      <c r="U612" s="48"/>
      <c r="V612" s="21"/>
      <c r="W612" s="21"/>
      <c r="X612" s="21"/>
      <c r="Y612" s="21"/>
      <c r="Z612" s="21"/>
      <c r="AA612" s="21"/>
    </row>
    <row r="613" ht="15.75" customHeight="1">
      <c r="A613" s="20" t="s">
        <v>251</v>
      </c>
      <c r="B613" s="20" t="str">
        <f t="shared" si="4"/>
        <v>05</v>
      </c>
      <c r="C613" s="21" t="s">
        <v>16</v>
      </c>
      <c r="D613" s="20" t="s">
        <v>252</v>
      </c>
      <c r="E613" s="20" t="s">
        <v>54</v>
      </c>
      <c r="F613" s="20" t="s">
        <v>55</v>
      </c>
      <c r="G613" s="23">
        <v>7433295.12</v>
      </c>
      <c r="H613" s="24">
        <v>620484.87</v>
      </c>
      <c r="I613" s="21"/>
      <c r="J613" s="47" t="str">
        <f t="shared" si="5"/>
        <v>#REF!</v>
      </c>
      <c r="K613" s="47" t="str">
        <f t="shared" si="6"/>
        <v>#REF!</v>
      </c>
      <c r="L613" s="47" t="str">
        <f t="shared" si="7"/>
        <v>#REF!</v>
      </c>
      <c r="M613" s="21"/>
      <c r="N613" s="47">
        <f t="shared" si="9"/>
        <v>0</v>
      </c>
      <c r="O613" s="47" t="str">
        <f t="shared" si="10"/>
        <v>#REF!</v>
      </c>
      <c r="P613" s="47" t="str">
        <f t="shared" si="11"/>
        <v>#REF!</v>
      </c>
      <c r="Q613" s="47">
        <f t="shared" si="32"/>
        <v>7433295.12</v>
      </c>
      <c r="R613" s="47">
        <f t="shared" si="13"/>
        <v>7433295</v>
      </c>
      <c r="S613" s="47">
        <f t="shared" si="14"/>
        <v>7433295</v>
      </c>
      <c r="T613" s="47">
        <f t="shared" si="15"/>
        <v>7433295</v>
      </c>
      <c r="U613" s="48"/>
      <c r="V613" s="21"/>
      <c r="W613" s="21"/>
      <c r="X613" s="21"/>
      <c r="Y613" s="21"/>
      <c r="Z613" s="21"/>
      <c r="AA613" s="21"/>
    </row>
    <row r="614" ht="15.75" customHeight="1">
      <c r="A614" s="20" t="s">
        <v>253</v>
      </c>
      <c r="B614" s="20" t="str">
        <f t="shared" si="4"/>
        <v>05</v>
      </c>
      <c r="C614" s="21" t="s">
        <v>16</v>
      </c>
      <c r="D614" s="20" t="s">
        <v>254</v>
      </c>
      <c r="E614" s="20" t="s">
        <v>18</v>
      </c>
      <c r="F614" s="20" t="s">
        <v>19</v>
      </c>
      <c r="G614" s="23">
        <v>6.812092665E7</v>
      </c>
      <c r="H614" s="24">
        <v>3.286648894E7</v>
      </c>
      <c r="I614" s="21"/>
      <c r="J614" s="47" t="str">
        <f t="shared" si="5"/>
        <v>#REF!</v>
      </c>
      <c r="K614" s="47" t="str">
        <f t="shared" si="6"/>
        <v>#REF!</v>
      </c>
      <c r="L614" s="47" t="str">
        <f t="shared" si="7"/>
        <v>#REF!</v>
      </c>
      <c r="M614" s="21"/>
      <c r="N614" s="47">
        <f t="shared" si="9"/>
        <v>0</v>
      </c>
      <c r="O614" s="47" t="str">
        <f t="shared" si="10"/>
        <v>#REF!</v>
      </c>
      <c r="P614" s="47" t="str">
        <f t="shared" si="11"/>
        <v>#REF!</v>
      </c>
      <c r="Q614" s="47">
        <f t="shared" si="32"/>
        <v>68120926.65</v>
      </c>
      <c r="R614" s="47">
        <f t="shared" si="13"/>
        <v>68120927</v>
      </c>
      <c r="S614" s="47">
        <f t="shared" si="14"/>
        <v>68120927</v>
      </c>
      <c r="T614" s="47">
        <f t="shared" si="15"/>
        <v>68120927</v>
      </c>
      <c r="U614" s="48"/>
      <c r="V614" s="21"/>
      <c r="W614" s="21"/>
      <c r="X614" s="21"/>
      <c r="Y614" s="21"/>
      <c r="Z614" s="21"/>
      <c r="AA614" s="21"/>
    </row>
    <row r="615" ht="15.75" customHeight="1">
      <c r="A615" s="20" t="s">
        <v>253</v>
      </c>
      <c r="B615" s="20" t="str">
        <f t="shared" si="4"/>
        <v>05</v>
      </c>
      <c r="C615" s="21" t="s">
        <v>16</v>
      </c>
      <c r="D615" s="20" t="s">
        <v>254</v>
      </c>
      <c r="E615" s="20" t="s">
        <v>44</v>
      </c>
      <c r="F615" s="20" t="s">
        <v>45</v>
      </c>
      <c r="G615" s="23">
        <v>339724.1</v>
      </c>
      <c r="H615" s="24">
        <v>163907.61</v>
      </c>
      <c r="I615" s="21"/>
      <c r="J615" s="47" t="str">
        <f t="shared" si="5"/>
        <v>#REF!</v>
      </c>
      <c r="K615" s="47" t="str">
        <f t="shared" si="6"/>
        <v>#REF!</v>
      </c>
      <c r="L615" s="47" t="str">
        <f t="shared" si="7"/>
        <v>#REF!</v>
      </c>
      <c r="M615" s="21"/>
      <c r="N615" s="47">
        <f t="shared" si="9"/>
        <v>0</v>
      </c>
      <c r="O615" s="47" t="str">
        <f t="shared" si="10"/>
        <v>#REF!</v>
      </c>
      <c r="P615" s="47" t="str">
        <f t="shared" si="11"/>
        <v>#REF!</v>
      </c>
      <c r="Q615" s="47">
        <f t="shared" si="32"/>
        <v>339724.1</v>
      </c>
      <c r="R615" s="47">
        <f t="shared" si="13"/>
        <v>339724</v>
      </c>
      <c r="S615" s="47">
        <f t="shared" si="14"/>
        <v>339724</v>
      </c>
      <c r="T615" s="47">
        <f t="shared" si="15"/>
        <v>339724</v>
      </c>
      <c r="U615" s="48"/>
      <c r="V615" s="21"/>
      <c r="W615" s="21"/>
      <c r="X615" s="21"/>
      <c r="Y615" s="21"/>
      <c r="Z615" s="21"/>
      <c r="AA615" s="21"/>
    </row>
    <row r="616" ht="15.75" customHeight="1">
      <c r="A616" s="20" t="s">
        <v>253</v>
      </c>
      <c r="B616" s="20" t="str">
        <f t="shared" si="4"/>
        <v>05</v>
      </c>
      <c r="C616" s="21" t="s">
        <v>16</v>
      </c>
      <c r="D616" s="20" t="s">
        <v>254</v>
      </c>
      <c r="E616" s="20" t="s">
        <v>22</v>
      </c>
      <c r="F616" s="20" t="s">
        <v>23</v>
      </c>
      <c r="G616" s="23">
        <v>59246.69</v>
      </c>
      <c r="H616" s="24">
        <v>28584.91</v>
      </c>
      <c r="I616" s="21"/>
      <c r="J616" s="47" t="str">
        <f t="shared" si="5"/>
        <v>#REF!</v>
      </c>
      <c r="K616" s="47" t="str">
        <f t="shared" si="6"/>
        <v>#REF!</v>
      </c>
      <c r="L616" s="47" t="str">
        <f t="shared" si="7"/>
        <v>#REF!</v>
      </c>
      <c r="M616" s="21"/>
      <c r="N616" s="47">
        <f t="shared" si="9"/>
        <v>0</v>
      </c>
      <c r="O616" s="47" t="str">
        <f t="shared" si="10"/>
        <v>#REF!</v>
      </c>
      <c r="P616" s="47" t="str">
        <f t="shared" si="11"/>
        <v>#REF!</v>
      </c>
      <c r="Q616" s="47">
        <f t="shared" si="32"/>
        <v>59246.69</v>
      </c>
      <c r="R616" s="47">
        <f t="shared" si="13"/>
        <v>59247</v>
      </c>
      <c r="S616" s="47">
        <f t="shared" si="14"/>
        <v>59247</v>
      </c>
      <c r="T616" s="47">
        <f t="shared" si="15"/>
        <v>59247</v>
      </c>
      <c r="U616" s="48"/>
      <c r="V616" s="21"/>
      <c r="W616" s="21"/>
      <c r="X616" s="21"/>
      <c r="Y616" s="21"/>
      <c r="Z616" s="21"/>
      <c r="AA616" s="21"/>
    </row>
    <row r="617" ht="15.75" customHeight="1">
      <c r="A617" s="20" t="s">
        <v>253</v>
      </c>
      <c r="B617" s="20" t="str">
        <f t="shared" si="4"/>
        <v>05</v>
      </c>
      <c r="C617" s="21" t="s">
        <v>16</v>
      </c>
      <c r="D617" s="20" t="s">
        <v>254</v>
      </c>
      <c r="E617" s="20" t="s">
        <v>28</v>
      </c>
      <c r="F617" s="20" t="s">
        <v>29</v>
      </c>
      <c r="G617" s="23">
        <v>130789.7</v>
      </c>
      <c r="H617" s="24">
        <v>63102.47</v>
      </c>
      <c r="I617" s="21"/>
      <c r="J617" s="47" t="str">
        <f t="shared" si="5"/>
        <v>#REF!</v>
      </c>
      <c r="K617" s="47" t="str">
        <f t="shared" si="6"/>
        <v>#REF!</v>
      </c>
      <c r="L617" s="47" t="str">
        <f t="shared" si="7"/>
        <v>#REF!</v>
      </c>
      <c r="M617" s="21"/>
      <c r="N617" s="47">
        <f t="shared" si="9"/>
        <v>0</v>
      </c>
      <c r="O617" s="47" t="str">
        <f t="shared" si="10"/>
        <v>#REF!</v>
      </c>
      <c r="P617" s="47" t="str">
        <f t="shared" si="11"/>
        <v>#REF!</v>
      </c>
      <c r="Q617" s="47">
        <f t="shared" si="32"/>
        <v>130789.7</v>
      </c>
      <c r="R617" s="47">
        <f t="shared" si="13"/>
        <v>130790</v>
      </c>
      <c r="S617" s="47">
        <f t="shared" si="14"/>
        <v>130790</v>
      </c>
      <c r="T617" s="47">
        <f t="shared" si="15"/>
        <v>130790</v>
      </c>
      <c r="U617" s="48"/>
      <c r="V617" s="21"/>
      <c r="W617" s="21"/>
      <c r="X617" s="21"/>
      <c r="Y617" s="21"/>
      <c r="Z617" s="21"/>
      <c r="AA617" s="21"/>
    </row>
    <row r="618" ht="15.75" customHeight="1">
      <c r="A618" s="20" t="s">
        <v>253</v>
      </c>
      <c r="B618" s="20" t="str">
        <f t="shared" si="4"/>
        <v>05</v>
      </c>
      <c r="C618" s="21" t="s">
        <v>16</v>
      </c>
      <c r="D618" s="20" t="s">
        <v>254</v>
      </c>
      <c r="E618" s="20" t="s">
        <v>30</v>
      </c>
      <c r="F618" s="20" t="s">
        <v>31</v>
      </c>
      <c r="G618" s="23">
        <v>864752.65</v>
      </c>
      <c r="H618" s="24">
        <v>417219.56</v>
      </c>
      <c r="I618" s="21"/>
      <c r="J618" s="47" t="str">
        <f t="shared" si="5"/>
        <v>#REF!</v>
      </c>
      <c r="K618" s="47" t="str">
        <f t="shared" si="6"/>
        <v>#REF!</v>
      </c>
      <c r="L618" s="47" t="str">
        <f t="shared" si="7"/>
        <v>#REF!</v>
      </c>
      <c r="M618" s="21"/>
      <c r="N618" s="47">
        <f t="shared" si="9"/>
        <v>0</v>
      </c>
      <c r="O618" s="47" t="str">
        <f t="shared" si="10"/>
        <v>#REF!</v>
      </c>
      <c r="P618" s="47" t="str">
        <f t="shared" si="11"/>
        <v>#REF!</v>
      </c>
      <c r="Q618" s="47">
        <f t="shared" si="32"/>
        <v>864752.65</v>
      </c>
      <c r="R618" s="47">
        <f t="shared" si="13"/>
        <v>864753</v>
      </c>
      <c r="S618" s="47">
        <f t="shared" si="14"/>
        <v>864753</v>
      </c>
      <c r="T618" s="47">
        <f t="shared" si="15"/>
        <v>864753</v>
      </c>
      <c r="U618" s="48"/>
      <c r="V618" s="21"/>
      <c r="W618" s="21"/>
      <c r="X618" s="21"/>
      <c r="Y618" s="21"/>
      <c r="Z618" s="21"/>
      <c r="AA618" s="21"/>
    </row>
    <row r="619" ht="15.75" customHeight="1">
      <c r="A619" s="20" t="s">
        <v>253</v>
      </c>
      <c r="B619" s="20" t="str">
        <f t="shared" si="4"/>
        <v>05</v>
      </c>
      <c r="C619" s="21" t="s">
        <v>16</v>
      </c>
      <c r="D619" s="20" t="s">
        <v>254</v>
      </c>
      <c r="E619" s="20" t="s">
        <v>32</v>
      </c>
      <c r="F619" s="20" t="s">
        <v>33</v>
      </c>
      <c r="G619" s="23">
        <v>1003595.05</v>
      </c>
      <c r="H619" s="24">
        <v>484207.23</v>
      </c>
      <c r="I619" s="21"/>
      <c r="J619" s="47" t="str">
        <f t="shared" si="5"/>
        <v>#REF!</v>
      </c>
      <c r="K619" s="47" t="str">
        <f t="shared" si="6"/>
        <v>#REF!</v>
      </c>
      <c r="L619" s="47" t="str">
        <f t="shared" si="7"/>
        <v>#REF!</v>
      </c>
      <c r="M619" s="21"/>
      <c r="N619" s="47">
        <f t="shared" si="9"/>
        <v>0</v>
      </c>
      <c r="O619" s="47" t="str">
        <f t="shared" si="10"/>
        <v>#REF!</v>
      </c>
      <c r="P619" s="47" t="str">
        <f t="shared" si="11"/>
        <v>#REF!</v>
      </c>
      <c r="Q619" s="47">
        <f t="shared" si="32"/>
        <v>1003595.05</v>
      </c>
      <c r="R619" s="47">
        <f t="shared" si="13"/>
        <v>1003595</v>
      </c>
      <c r="S619" s="47">
        <f t="shared" si="14"/>
        <v>1003595</v>
      </c>
      <c r="T619" s="47">
        <f t="shared" si="15"/>
        <v>1003595</v>
      </c>
      <c r="U619" s="48"/>
      <c r="V619" s="21"/>
      <c r="W619" s="21"/>
      <c r="X619" s="21"/>
      <c r="Y619" s="21"/>
      <c r="Z619" s="21"/>
      <c r="AA619" s="21"/>
    </row>
    <row r="620" ht="15.75" customHeight="1">
      <c r="A620" s="20" t="s">
        <v>253</v>
      </c>
      <c r="B620" s="20" t="str">
        <f t="shared" si="4"/>
        <v>05</v>
      </c>
      <c r="C620" s="21" t="s">
        <v>16</v>
      </c>
      <c r="D620" s="20" t="s">
        <v>254</v>
      </c>
      <c r="E620" s="20" t="s">
        <v>255</v>
      </c>
      <c r="F620" s="20" t="s">
        <v>256</v>
      </c>
      <c r="G620" s="23">
        <v>2675.46</v>
      </c>
      <c r="H620" s="24">
        <v>1290.84</v>
      </c>
      <c r="I620" s="21"/>
      <c r="J620" s="47" t="str">
        <f t="shared" si="5"/>
        <v>#REF!</v>
      </c>
      <c r="K620" s="47" t="str">
        <f t="shared" si="6"/>
        <v>#REF!</v>
      </c>
      <c r="L620" s="47" t="str">
        <f t="shared" si="7"/>
        <v>#REF!</v>
      </c>
      <c r="M620" s="21"/>
      <c r="N620" s="47">
        <f t="shared" si="9"/>
        <v>0</v>
      </c>
      <c r="O620" s="47" t="str">
        <f t="shared" si="10"/>
        <v>#REF!</v>
      </c>
      <c r="P620" s="47" t="str">
        <f t="shared" si="11"/>
        <v>#REF!</v>
      </c>
      <c r="Q620" s="47">
        <f t="shared" si="32"/>
        <v>2675.46</v>
      </c>
      <c r="R620" s="47">
        <f t="shared" si="13"/>
        <v>2675</v>
      </c>
      <c r="S620" s="47">
        <f t="shared" si="14"/>
        <v>2675</v>
      </c>
      <c r="T620" s="47">
        <f t="shared" si="15"/>
        <v>2675</v>
      </c>
      <c r="U620" s="48"/>
      <c r="V620" s="21"/>
      <c r="W620" s="21"/>
      <c r="X620" s="21"/>
      <c r="Y620" s="21"/>
      <c r="Z620" s="21"/>
      <c r="AA620" s="21"/>
    </row>
    <row r="621" ht="15.75" customHeight="1">
      <c r="A621" s="20" t="s">
        <v>253</v>
      </c>
      <c r="B621" s="20" t="str">
        <f t="shared" si="4"/>
        <v>05</v>
      </c>
      <c r="C621" s="21" t="s">
        <v>16</v>
      </c>
      <c r="D621" s="20" t="s">
        <v>254</v>
      </c>
      <c r="E621" s="20" t="s">
        <v>40</v>
      </c>
      <c r="F621" s="20" t="s">
        <v>41</v>
      </c>
      <c r="G621" s="23">
        <v>193479.22</v>
      </c>
      <c r="H621" s="24">
        <v>93348.44</v>
      </c>
      <c r="I621" s="21"/>
      <c r="J621" s="47" t="str">
        <f t="shared" si="5"/>
        <v>#REF!</v>
      </c>
      <c r="K621" s="47" t="str">
        <f t="shared" si="6"/>
        <v>#REF!</v>
      </c>
      <c r="L621" s="47" t="str">
        <f t="shared" si="7"/>
        <v>#REF!</v>
      </c>
      <c r="M621" s="21"/>
      <c r="N621" s="47">
        <f t="shared" si="9"/>
        <v>0</v>
      </c>
      <c r="O621" s="47" t="str">
        <f t="shared" si="10"/>
        <v>#REF!</v>
      </c>
      <c r="P621" s="47" t="str">
        <f t="shared" si="11"/>
        <v>#REF!</v>
      </c>
      <c r="Q621" s="47">
        <f t="shared" si="32"/>
        <v>193479.22</v>
      </c>
      <c r="R621" s="47">
        <f t="shared" si="13"/>
        <v>193479</v>
      </c>
      <c r="S621" s="47">
        <f t="shared" si="14"/>
        <v>193479</v>
      </c>
      <c r="T621" s="47">
        <f t="shared" si="15"/>
        <v>193479</v>
      </c>
      <c r="U621" s="48"/>
      <c r="V621" s="21"/>
      <c r="W621" s="21"/>
      <c r="X621" s="21"/>
      <c r="Y621" s="21"/>
      <c r="Z621" s="21"/>
      <c r="AA621" s="21"/>
    </row>
    <row r="622" ht="15.75" customHeight="1">
      <c r="A622" s="20" t="s">
        <v>257</v>
      </c>
      <c r="B622" s="20" t="str">
        <f t="shared" si="4"/>
        <v>05</v>
      </c>
      <c r="C622" s="21" t="s">
        <v>16</v>
      </c>
      <c r="D622" s="20" t="s">
        <v>258</v>
      </c>
      <c r="E622" s="20" t="s">
        <v>18</v>
      </c>
      <c r="F622" s="20" t="s">
        <v>19</v>
      </c>
      <c r="G622" s="23">
        <v>6.102217624E7</v>
      </c>
      <c r="H622" s="24">
        <v>5736384.68</v>
      </c>
      <c r="I622" s="21"/>
      <c r="J622" s="47" t="str">
        <f t="shared" si="5"/>
        <v>#REF!</v>
      </c>
      <c r="K622" s="47" t="str">
        <f t="shared" si="6"/>
        <v>#REF!</v>
      </c>
      <c r="L622" s="47" t="str">
        <f t="shared" si="7"/>
        <v>#REF!</v>
      </c>
      <c r="M622" s="21"/>
      <c r="N622" s="47">
        <f t="shared" si="9"/>
        <v>0</v>
      </c>
      <c r="O622" s="47" t="str">
        <f t="shared" si="10"/>
        <v>#REF!</v>
      </c>
      <c r="P622" s="47" t="str">
        <f t="shared" si="11"/>
        <v>#REF!</v>
      </c>
      <c r="Q622" s="47">
        <f t="shared" si="32"/>
        <v>61022176.24</v>
      </c>
      <c r="R622" s="47">
        <f t="shared" si="13"/>
        <v>61022176</v>
      </c>
      <c r="S622" s="47">
        <f t="shared" si="14"/>
        <v>61022176</v>
      </c>
      <c r="T622" s="47">
        <f t="shared" si="15"/>
        <v>61022176</v>
      </c>
      <c r="U622" s="48"/>
      <c r="V622" s="21"/>
      <c r="W622" s="21"/>
      <c r="X622" s="21"/>
      <c r="Y622" s="21"/>
      <c r="Z622" s="21"/>
      <c r="AA622" s="21"/>
    </row>
    <row r="623" ht="15.75" customHeight="1">
      <c r="A623" s="20" t="s">
        <v>257</v>
      </c>
      <c r="B623" s="20" t="str">
        <f t="shared" si="4"/>
        <v>05</v>
      </c>
      <c r="C623" s="21" t="s">
        <v>16</v>
      </c>
      <c r="D623" s="20" t="s">
        <v>258</v>
      </c>
      <c r="E623" s="20" t="s">
        <v>30</v>
      </c>
      <c r="F623" s="20" t="s">
        <v>31</v>
      </c>
      <c r="G623" s="23">
        <v>542122.88</v>
      </c>
      <c r="H623" s="24">
        <v>50962.22</v>
      </c>
      <c r="I623" s="21"/>
      <c r="J623" s="47" t="str">
        <f t="shared" si="5"/>
        <v>#REF!</v>
      </c>
      <c r="K623" s="47" t="str">
        <f t="shared" si="6"/>
        <v>#REF!</v>
      </c>
      <c r="L623" s="47" t="str">
        <f t="shared" si="7"/>
        <v>#REF!</v>
      </c>
      <c r="M623" s="21"/>
      <c r="N623" s="47">
        <f t="shared" si="9"/>
        <v>0</v>
      </c>
      <c r="O623" s="47" t="str">
        <f t="shared" si="10"/>
        <v>#REF!</v>
      </c>
      <c r="P623" s="47" t="str">
        <f t="shared" si="11"/>
        <v>#REF!</v>
      </c>
      <c r="Q623" s="47">
        <f t="shared" si="32"/>
        <v>542122.88</v>
      </c>
      <c r="R623" s="47">
        <f t="shared" si="13"/>
        <v>542123</v>
      </c>
      <c r="S623" s="47">
        <f t="shared" si="14"/>
        <v>542123</v>
      </c>
      <c r="T623" s="47">
        <f t="shared" si="15"/>
        <v>542123</v>
      </c>
      <c r="U623" s="48"/>
      <c r="V623" s="21"/>
      <c r="W623" s="21"/>
      <c r="X623" s="21"/>
      <c r="Y623" s="21"/>
      <c r="Z623" s="21"/>
      <c r="AA623" s="21"/>
    </row>
    <row r="624" ht="15.75" customHeight="1">
      <c r="A624" s="20" t="s">
        <v>257</v>
      </c>
      <c r="B624" s="20" t="str">
        <f t="shared" si="4"/>
        <v>05</v>
      </c>
      <c r="C624" s="21" t="s">
        <v>16</v>
      </c>
      <c r="D624" s="20" t="s">
        <v>258</v>
      </c>
      <c r="E624" s="20" t="s">
        <v>32</v>
      </c>
      <c r="F624" s="20" t="s">
        <v>33</v>
      </c>
      <c r="G624" s="23">
        <v>42095.9</v>
      </c>
      <c r="H624" s="24">
        <v>3957.22</v>
      </c>
      <c r="I624" s="21"/>
      <c r="J624" s="47" t="str">
        <f t="shared" si="5"/>
        <v>#REF!</v>
      </c>
      <c r="K624" s="47" t="str">
        <f t="shared" si="6"/>
        <v>#REF!</v>
      </c>
      <c r="L624" s="47" t="str">
        <f t="shared" si="7"/>
        <v>#REF!</v>
      </c>
      <c r="M624" s="21"/>
      <c r="N624" s="47">
        <f t="shared" si="9"/>
        <v>0</v>
      </c>
      <c r="O624" s="47" t="str">
        <f t="shared" si="10"/>
        <v>#REF!</v>
      </c>
      <c r="P624" s="47" t="str">
        <f t="shared" si="11"/>
        <v>#REF!</v>
      </c>
      <c r="Q624" s="47">
        <f t="shared" si="32"/>
        <v>42095.9</v>
      </c>
      <c r="R624" s="47">
        <f t="shared" si="13"/>
        <v>42096</v>
      </c>
      <c r="S624" s="47">
        <f t="shared" si="14"/>
        <v>42096</v>
      </c>
      <c r="T624" s="47">
        <f t="shared" si="15"/>
        <v>42096</v>
      </c>
      <c r="U624" s="48"/>
      <c r="V624" s="21"/>
      <c r="W624" s="21"/>
      <c r="X624" s="21"/>
      <c r="Y624" s="21"/>
      <c r="Z624" s="21"/>
      <c r="AA624" s="21"/>
    </row>
    <row r="625" ht="15.75" customHeight="1">
      <c r="A625" s="20" t="s">
        <v>257</v>
      </c>
      <c r="B625" s="20" t="str">
        <f t="shared" si="4"/>
        <v>05</v>
      </c>
      <c r="C625" s="21" t="s">
        <v>16</v>
      </c>
      <c r="D625" s="20" t="s">
        <v>258</v>
      </c>
      <c r="E625" s="20" t="s">
        <v>40</v>
      </c>
      <c r="F625" s="20" t="s">
        <v>41</v>
      </c>
      <c r="G625" s="23">
        <v>334459.98</v>
      </c>
      <c r="H625" s="24">
        <v>31440.88</v>
      </c>
      <c r="I625" s="21"/>
      <c r="J625" s="47" t="str">
        <f t="shared" si="5"/>
        <v>#REF!</v>
      </c>
      <c r="K625" s="47" t="str">
        <f t="shared" si="6"/>
        <v>#REF!</v>
      </c>
      <c r="L625" s="47" t="str">
        <f t="shared" si="7"/>
        <v>#REF!</v>
      </c>
      <c r="M625" s="21"/>
      <c r="N625" s="47">
        <f t="shared" si="9"/>
        <v>0</v>
      </c>
      <c r="O625" s="47" t="str">
        <f t="shared" si="10"/>
        <v>#REF!</v>
      </c>
      <c r="P625" s="47" t="str">
        <f t="shared" si="11"/>
        <v>#REF!</v>
      </c>
      <c r="Q625" s="47">
        <f t="shared" si="32"/>
        <v>334459.98</v>
      </c>
      <c r="R625" s="47">
        <f t="shared" si="13"/>
        <v>334460</v>
      </c>
      <c r="S625" s="47">
        <f t="shared" si="14"/>
        <v>334460</v>
      </c>
      <c r="T625" s="47">
        <f t="shared" si="15"/>
        <v>334460</v>
      </c>
      <c r="U625" s="48"/>
      <c r="V625" s="21"/>
      <c r="W625" s="21"/>
      <c r="X625" s="21"/>
      <c r="Y625" s="21"/>
      <c r="Z625" s="21"/>
      <c r="AA625" s="21"/>
    </row>
    <row r="626" ht="15.75" customHeight="1">
      <c r="A626" s="20" t="s">
        <v>259</v>
      </c>
      <c r="B626" s="20" t="str">
        <f t="shared" si="4"/>
        <v>05</v>
      </c>
      <c r="C626" s="21" t="s">
        <v>16</v>
      </c>
      <c r="D626" s="20" t="s">
        <v>330</v>
      </c>
      <c r="E626" s="20" t="s">
        <v>18</v>
      </c>
      <c r="F626" s="20" t="s">
        <v>19</v>
      </c>
      <c r="G626" s="23">
        <v>4.728684531E7</v>
      </c>
      <c r="H626" s="24">
        <v>3033966.23</v>
      </c>
      <c r="I626" s="21"/>
      <c r="J626" s="47" t="str">
        <f t="shared" si="5"/>
        <v>#REF!</v>
      </c>
      <c r="K626" s="47" t="str">
        <f t="shared" si="6"/>
        <v>#REF!</v>
      </c>
      <c r="L626" s="47" t="str">
        <f t="shared" si="7"/>
        <v>#REF!</v>
      </c>
      <c r="M626" s="21"/>
      <c r="N626" s="47">
        <f t="shared" si="9"/>
        <v>0</v>
      </c>
      <c r="O626" s="47" t="str">
        <f t="shared" si="10"/>
        <v>#REF!</v>
      </c>
      <c r="P626" s="47" t="str">
        <f t="shared" si="11"/>
        <v>#REF!</v>
      </c>
      <c r="Q626" s="47">
        <f t="shared" si="32"/>
        <v>47286845.31</v>
      </c>
      <c r="R626" s="47">
        <f t="shared" si="13"/>
        <v>47286845</v>
      </c>
      <c r="S626" s="47">
        <f t="shared" si="14"/>
        <v>47286845</v>
      </c>
      <c r="T626" s="47">
        <f t="shared" si="15"/>
        <v>47286845</v>
      </c>
      <c r="U626" s="48"/>
      <c r="V626" s="21"/>
      <c r="W626" s="21"/>
      <c r="X626" s="21"/>
      <c r="Y626" s="21"/>
      <c r="Z626" s="21"/>
      <c r="AA626" s="21"/>
    </row>
    <row r="627" ht="15.75" customHeight="1">
      <c r="A627" s="20" t="s">
        <v>259</v>
      </c>
      <c r="B627" s="20" t="str">
        <f t="shared" si="4"/>
        <v>05</v>
      </c>
      <c r="C627" s="21" t="s">
        <v>16</v>
      </c>
      <c r="D627" s="20" t="s">
        <v>330</v>
      </c>
      <c r="E627" s="20" t="s">
        <v>44</v>
      </c>
      <c r="F627" s="20" t="s">
        <v>45</v>
      </c>
      <c r="G627" s="23">
        <v>8246131.89</v>
      </c>
      <c r="H627" s="24">
        <v>529079.19</v>
      </c>
      <c r="I627" s="21"/>
      <c r="J627" s="47" t="str">
        <f t="shared" si="5"/>
        <v>#REF!</v>
      </c>
      <c r="K627" s="47" t="str">
        <f t="shared" si="6"/>
        <v>#REF!</v>
      </c>
      <c r="L627" s="47" t="str">
        <f t="shared" si="7"/>
        <v>#REF!</v>
      </c>
      <c r="M627" s="21"/>
      <c r="N627" s="47">
        <f t="shared" si="9"/>
        <v>0</v>
      </c>
      <c r="O627" s="47" t="str">
        <f t="shared" si="10"/>
        <v>#REF!</v>
      </c>
      <c r="P627" s="47" t="str">
        <f t="shared" si="11"/>
        <v>#REF!</v>
      </c>
      <c r="Q627" s="47">
        <f t="shared" si="32"/>
        <v>8246131.89</v>
      </c>
      <c r="R627" s="47">
        <f t="shared" si="13"/>
        <v>8246132</v>
      </c>
      <c r="S627" s="47">
        <f t="shared" si="14"/>
        <v>8246132</v>
      </c>
      <c r="T627" s="47">
        <f t="shared" si="15"/>
        <v>8246132</v>
      </c>
      <c r="U627" s="48"/>
      <c r="V627" s="21"/>
      <c r="W627" s="21"/>
      <c r="X627" s="21"/>
      <c r="Y627" s="21"/>
      <c r="Z627" s="21"/>
      <c r="AA627" s="21"/>
    </row>
    <row r="628" ht="15.75" customHeight="1">
      <c r="A628" s="20" t="s">
        <v>259</v>
      </c>
      <c r="B628" s="20" t="str">
        <f t="shared" si="4"/>
        <v>05</v>
      </c>
      <c r="C628" s="21" t="s">
        <v>16</v>
      </c>
      <c r="D628" s="20" t="s">
        <v>330</v>
      </c>
      <c r="E628" s="20" t="s">
        <v>28</v>
      </c>
      <c r="F628" s="20" t="s">
        <v>29</v>
      </c>
      <c r="G628" s="23">
        <v>86084.48</v>
      </c>
      <c r="H628" s="24">
        <v>5523.26</v>
      </c>
      <c r="I628" s="21"/>
      <c r="J628" s="47" t="str">
        <f t="shared" si="5"/>
        <v>#REF!</v>
      </c>
      <c r="K628" s="47" t="str">
        <f t="shared" si="6"/>
        <v>#REF!</v>
      </c>
      <c r="L628" s="47" t="str">
        <f t="shared" si="7"/>
        <v>#REF!</v>
      </c>
      <c r="M628" s="21"/>
      <c r="N628" s="47">
        <f t="shared" si="9"/>
        <v>0</v>
      </c>
      <c r="O628" s="47" t="str">
        <f t="shared" si="10"/>
        <v>#REF!</v>
      </c>
      <c r="P628" s="47" t="str">
        <f t="shared" si="11"/>
        <v>#REF!</v>
      </c>
      <c r="Q628" s="47">
        <f t="shared" si="32"/>
        <v>86084.48</v>
      </c>
      <c r="R628" s="47">
        <f t="shared" si="13"/>
        <v>86084</v>
      </c>
      <c r="S628" s="47">
        <f t="shared" si="14"/>
        <v>86084</v>
      </c>
      <c r="T628" s="47">
        <f t="shared" si="15"/>
        <v>86084</v>
      </c>
      <c r="U628" s="48"/>
      <c r="V628" s="21"/>
      <c r="W628" s="21"/>
      <c r="X628" s="21"/>
      <c r="Y628" s="21"/>
      <c r="Z628" s="21"/>
      <c r="AA628" s="21"/>
    </row>
    <row r="629" ht="15.75" customHeight="1">
      <c r="A629" s="20" t="s">
        <v>259</v>
      </c>
      <c r="B629" s="20" t="str">
        <f t="shared" si="4"/>
        <v>05</v>
      </c>
      <c r="C629" s="21" t="s">
        <v>16</v>
      </c>
      <c r="D629" s="20" t="s">
        <v>330</v>
      </c>
      <c r="E629" s="20" t="s">
        <v>30</v>
      </c>
      <c r="F629" s="20" t="s">
        <v>31</v>
      </c>
      <c r="G629" s="23">
        <v>230407.65</v>
      </c>
      <c r="H629" s="24">
        <v>14783.16</v>
      </c>
      <c r="I629" s="21"/>
      <c r="J629" s="47" t="str">
        <f t="shared" si="5"/>
        <v>#REF!</v>
      </c>
      <c r="K629" s="47" t="str">
        <f t="shared" si="6"/>
        <v>#REF!</v>
      </c>
      <c r="L629" s="47" t="str">
        <f t="shared" si="7"/>
        <v>#REF!</v>
      </c>
      <c r="M629" s="21"/>
      <c r="N629" s="47">
        <f t="shared" si="9"/>
        <v>0</v>
      </c>
      <c r="O629" s="47" t="str">
        <f t="shared" si="10"/>
        <v>#REF!</v>
      </c>
      <c r="P629" s="47" t="str">
        <f t="shared" si="11"/>
        <v>#REF!</v>
      </c>
      <c r="Q629" s="47">
        <f t="shared" si="32"/>
        <v>230407.65</v>
      </c>
      <c r="R629" s="47">
        <f t="shared" si="13"/>
        <v>230408</v>
      </c>
      <c r="S629" s="47">
        <f t="shared" si="14"/>
        <v>230408</v>
      </c>
      <c r="T629" s="47">
        <f t="shared" si="15"/>
        <v>230408</v>
      </c>
      <c r="U629" s="48"/>
      <c r="V629" s="21"/>
      <c r="W629" s="21"/>
      <c r="X629" s="21"/>
      <c r="Y629" s="21"/>
      <c r="Z629" s="21"/>
      <c r="AA629" s="21"/>
    </row>
    <row r="630" ht="15.75" customHeight="1">
      <c r="A630" s="20" t="s">
        <v>259</v>
      </c>
      <c r="B630" s="20" t="str">
        <f t="shared" si="4"/>
        <v>05</v>
      </c>
      <c r="C630" s="21" t="s">
        <v>16</v>
      </c>
      <c r="D630" s="20" t="s">
        <v>330</v>
      </c>
      <c r="E630" s="20" t="s">
        <v>32</v>
      </c>
      <c r="F630" s="20" t="s">
        <v>33</v>
      </c>
      <c r="G630" s="23">
        <v>426183.86</v>
      </c>
      <c r="H630" s="24">
        <v>27344.34</v>
      </c>
      <c r="I630" s="21"/>
      <c r="J630" s="47" t="str">
        <f t="shared" si="5"/>
        <v>#REF!</v>
      </c>
      <c r="K630" s="47" t="str">
        <f t="shared" si="6"/>
        <v>#REF!</v>
      </c>
      <c r="L630" s="47" t="str">
        <f t="shared" si="7"/>
        <v>#REF!</v>
      </c>
      <c r="M630" s="21"/>
      <c r="N630" s="47">
        <f t="shared" si="9"/>
        <v>0</v>
      </c>
      <c r="O630" s="47" t="str">
        <f t="shared" si="10"/>
        <v>#REF!</v>
      </c>
      <c r="P630" s="47" t="str">
        <f t="shared" si="11"/>
        <v>#REF!</v>
      </c>
      <c r="Q630" s="47">
        <f t="shared" si="32"/>
        <v>426183.86</v>
      </c>
      <c r="R630" s="47">
        <f t="shared" si="13"/>
        <v>426184</v>
      </c>
      <c r="S630" s="47">
        <f t="shared" si="14"/>
        <v>426184</v>
      </c>
      <c r="T630" s="47">
        <f t="shared" si="15"/>
        <v>426184</v>
      </c>
      <c r="U630" s="48"/>
      <c r="V630" s="21"/>
      <c r="W630" s="21"/>
      <c r="X630" s="21"/>
      <c r="Y630" s="21"/>
      <c r="Z630" s="21"/>
      <c r="AA630" s="21"/>
    </row>
    <row r="631" ht="15.75" customHeight="1">
      <c r="A631" s="20" t="s">
        <v>259</v>
      </c>
      <c r="B631" s="20" t="str">
        <f t="shared" si="4"/>
        <v>05</v>
      </c>
      <c r="C631" s="21" t="s">
        <v>16</v>
      </c>
      <c r="D631" s="20" t="s">
        <v>330</v>
      </c>
      <c r="E631" s="20" t="s">
        <v>40</v>
      </c>
      <c r="F631" s="20" t="s">
        <v>41</v>
      </c>
      <c r="G631" s="23">
        <v>391403.81</v>
      </c>
      <c r="H631" s="24">
        <v>25112.82</v>
      </c>
      <c r="I631" s="21"/>
      <c r="J631" s="47" t="str">
        <f t="shared" si="5"/>
        <v>#REF!</v>
      </c>
      <c r="K631" s="47" t="str">
        <f t="shared" si="6"/>
        <v>#REF!</v>
      </c>
      <c r="L631" s="47" t="str">
        <f t="shared" si="7"/>
        <v>#REF!</v>
      </c>
      <c r="M631" s="21"/>
      <c r="N631" s="47">
        <f t="shared" si="9"/>
        <v>0</v>
      </c>
      <c r="O631" s="47" t="str">
        <f t="shared" si="10"/>
        <v>#REF!</v>
      </c>
      <c r="P631" s="47" t="str">
        <f t="shared" si="11"/>
        <v>#REF!</v>
      </c>
      <c r="Q631" s="47">
        <f t="shared" si="32"/>
        <v>391403.81</v>
      </c>
      <c r="R631" s="47">
        <f t="shared" si="13"/>
        <v>391404</v>
      </c>
      <c r="S631" s="47">
        <f t="shared" si="14"/>
        <v>391404</v>
      </c>
      <c r="T631" s="47">
        <f t="shared" si="15"/>
        <v>391404</v>
      </c>
      <c r="U631" s="48"/>
      <c r="V631" s="21"/>
      <c r="W631" s="21"/>
      <c r="X631" s="21"/>
      <c r="Y631" s="21"/>
      <c r="Z631" s="21"/>
      <c r="AA631" s="21"/>
    </row>
    <row r="632" ht="15.75" customHeight="1">
      <c r="A632" s="20" t="s">
        <v>261</v>
      </c>
      <c r="B632" s="20" t="str">
        <f t="shared" si="4"/>
        <v>05</v>
      </c>
      <c r="C632" s="21" t="s">
        <v>16</v>
      </c>
      <c r="D632" s="20" t="s">
        <v>262</v>
      </c>
      <c r="E632" s="20" t="s">
        <v>18</v>
      </c>
      <c r="F632" s="20" t="s">
        <v>19</v>
      </c>
      <c r="G632" s="23">
        <v>1.538157469E7</v>
      </c>
      <c r="H632" s="24">
        <v>1211902.1</v>
      </c>
      <c r="I632" s="21"/>
      <c r="J632" s="47" t="str">
        <f t="shared" si="5"/>
        <v>#REF!</v>
      </c>
      <c r="K632" s="47" t="str">
        <f t="shared" si="6"/>
        <v>#REF!</v>
      </c>
      <c r="L632" s="47" t="str">
        <f t="shared" si="7"/>
        <v>#REF!</v>
      </c>
      <c r="M632" s="21"/>
      <c r="N632" s="47">
        <f t="shared" si="9"/>
        <v>0</v>
      </c>
      <c r="O632" s="47" t="str">
        <f t="shared" si="10"/>
        <v>#REF!</v>
      </c>
      <c r="P632" s="47" t="str">
        <f t="shared" si="11"/>
        <v>#REF!</v>
      </c>
      <c r="Q632" s="47">
        <f t="shared" si="32"/>
        <v>15381574.69</v>
      </c>
      <c r="R632" s="47">
        <f t="shared" si="13"/>
        <v>15381575</v>
      </c>
      <c r="S632" s="47">
        <f t="shared" si="14"/>
        <v>15381575</v>
      </c>
      <c r="T632" s="47">
        <f t="shared" si="15"/>
        <v>15381575</v>
      </c>
      <c r="U632" s="48"/>
      <c r="V632" s="21"/>
      <c r="W632" s="21"/>
      <c r="X632" s="21"/>
      <c r="Y632" s="21"/>
      <c r="Z632" s="21"/>
      <c r="AA632" s="21"/>
    </row>
    <row r="633" ht="15.75" customHeight="1">
      <c r="A633" s="20" t="s">
        <v>261</v>
      </c>
      <c r="B633" s="20" t="str">
        <f t="shared" si="4"/>
        <v>05</v>
      </c>
      <c r="C633" s="21" t="s">
        <v>16</v>
      </c>
      <c r="D633" s="20" t="s">
        <v>262</v>
      </c>
      <c r="E633" s="20" t="s">
        <v>44</v>
      </c>
      <c r="F633" s="20" t="s">
        <v>45</v>
      </c>
      <c r="G633" s="23">
        <v>2.329682433E7</v>
      </c>
      <c r="H633" s="24">
        <v>1835538.36</v>
      </c>
      <c r="I633" s="21"/>
      <c r="J633" s="47" t="str">
        <f t="shared" si="5"/>
        <v>#REF!</v>
      </c>
      <c r="K633" s="47" t="str">
        <f t="shared" si="6"/>
        <v>#REF!</v>
      </c>
      <c r="L633" s="47" t="str">
        <f t="shared" si="7"/>
        <v>#REF!</v>
      </c>
      <c r="M633" s="21"/>
      <c r="N633" s="47">
        <f t="shared" si="9"/>
        <v>0</v>
      </c>
      <c r="O633" s="47" t="str">
        <f t="shared" si="10"/>
        <v>#REF!</v>
      </c>
      <c r="P633" s="47" t="str">
        <f t="shared" si="11"/>
        <v>#REF!</v>
      </c>
      <c r="Q633" s="47">
        <f t="shared" si="32"/>
        <v>23296824.33</v>
      </c>
      <c r="R633" s="47">
        <f t="shared" si="13"/>
        <v>23296824</v>
      </c>
      <c r="S633" s="47">
        <f t="shared" si="14"/>
        <v>23296824</v>
      </c>
      <c r="T633" s="47">
        <f t="shared" si="15"/>
        <v>23296824</v>
      </c>
      <c r="U633" s="48"/>
      <c r="V633" s="21"/>
      <c r="W633" s="21"/>
      <c r="X633" s="21"/>
      <c r="Y633" s="21"/>
      <c r="Z633" s="21"/>
      <c r="AA633" s="21"/>
    </row>
    <row r="634" ht="15.75" customHeight="1">
      <c r="A634" s="20" t="s">
        <v>261</v>
      </c>
      <c r="B634" s="20" t="str">
        <f t="shared" si="4"/>
        <v>05</v>
      </c>
      <c r="C634" s="21" t="s">
        <v>16</v>
      </c>
      <c r="D634" s="20" t="s">
        <v>262</v>
      </c>
      <c r="E634" s="20" t="s">
        <v>71</v>
      </c>
      <c r="F634" s="20" t="s">
        <v>72</v>
      </c>
      <c r="G634" s="23">
        <v>1773898.73</v>
      </c>
      <c r="H634" s="24">
        <v>139764.08</v>
      </c>
      <c r="I634" s="21"/>
      <c r="J634" s="47" t="str">
        <f t="shared" si="5"/>
        <v>#REF!</v>
      </c>
      <c r="K634" s="47" t="str">
        <f t="shared" si="6"/>
        <v>#REF!</v>
      </c>
      <c r="L634" s="47" t="str">
        <f t="shared" si="7"/>
        <v>#REF!</v>
      </c>
      <c r="M634" s="21"/>
      <c r="N634" s="47">
        <f t="shared" si="9"/>
        <v>0</v>
      </c>
      <c r="O634" s="47" t="str">
        <f t="shared" si="10"/>
        <v>#REF!</v>
      </c>
      <c r="P634" s="47" t="str">
        <f t="shared" si="11"/>
        <v>#REF!</v>
      </c>
      <c r="Q634" s="47">
        <f t="shared" si="32"/>
        <v>1773898.73</v>
      </c>
      <c r="R634" s="47">
        <f t="shared" si="13"/>
        <v>1773899</v>
      </c>
      <c r="S634" s="47">
        <f t="shared" si="14"/>
        <v>1773899</v>
      </c>
      <c r="T634" s="47">
        <f t="shared" si="15"/>
        <v>1773899</v>
      </c>
      <c r="U634" s="48"/>
      <c r="V634" s="21"/>
      <c r="W634" s="21"/>
      <c r="X634" s="21"/>
      <c r="Y634" s="21"/>
      <c r="Z634" s="21"/>
      <c r="AA634" s="21"/>
    </row>
    <row r="635" ht="15.75" customHeight="1">
      <c r="A635" s="20" t="s">
        <v>261</v>
      </c>
      <c r="B635" s="20" t="str">
        <f t="shared" si="4"/>
        <v>05</v>
      </c>
      <c r="C635" s="21" t="s">
        <v>16</v>
      </c>
      <c r="D635" s="20" t="s">
        <v>262</v>
      </c>
      <c r="E635" s="20" t="s">
        <v>30</v>
      </c>
      <c r="F635" s="20" t="s">
        <v>31</v>
      </c>
      <c r="G635" s="23">
        <v>2804534.34</v>
      </c>
      <c r="H635" s="24">
        <v>220967.04</v>
      </c>
      <c r="I635" s="21"/>
      <c r="J635" s="47" t="str">
        <f t="shared" si="5"/>
        <v>#REF!</v>
      </c>
      <c r="K635" s="47" t="str">
        <f t="shared" si="6"/>
        <v>#REF!</v>
      </c>
      <c r="L635" s="47" t="str">
        <f t="shared" si="7"/>
        <v>#REF!</v>
      </c>
      <c r="M635" s="21"/>
      <c r="N635" s="47">
        <f t="shared" si="9"/>
        <v>0</v>
      </c>
      <c r="O635" s="47" t="str">
        <f t="shared" si="10"/>
        <v>#REF!</v>
      </c>
      <c r="P635" s="47" t="str">
        <f t="shared" si="11"/>
        <v>#REF!</v>
      </c>
      <c r="Q635" s="47">
        <f t="shared" si="32"/>
        <v>2804534.34</v>
      </c>
      <c r="R635" s="47">
        <f t="shared" si="13"/>
        <v>2804534</v>
      </c>
      <c r="S635" s="47">
        <f t="shared" si="14"/>
        <v>2804534</v>
      </c>
      <c r="T635" s="47">
        <f t="shared" si="15"/>
        <v>2804534</v>
      </c>
      <c r="U635" s="48"/>
      <c r="V635" s="21"/>
      <c r="W635" s="21"/>
      <c r="X635" s="21"/>
      <c r="Y635" s="21"/>
      <c r="Z635" s="21"/>
      <c r="AA635" s="21"/>
    </row>
    <row r="636" ht="15.75" customHeight="1">
      <c r="A636" s="20" t="s">
        <v>261</v>
      </c>
      <c r="B636" s="20" t="str">
        <f t="shared" si="4"/>
        <v>05</v>
      </c>
      <c r="C636" s="21" t="s">
        <v>16</v>
      </c>
      <c r="D636" s="20" t="s">
        <v>262</v>
      </c>
      <c r="E636" s="20" t="s">
        <v>32</v>
      </c>
      <c r="F636" s="20" t="s">
        <v>33</v>
      </c>
      <c r="G636" s="23">
        <v>626378.74</v>
      </c>
      <c r="H636" s="24">
        <v>49351.89</v>
      </c>
      <c r="I636" s="21"/>
      <c r="J636" s="47" t="str">
        <f t="shared" si="5"/>
        <v>#REF!</v>
      </c>
      <c r="K636" s="47" t="str">
        <f t="shared" si="6"/>
        <v>#REF!</v>
      </c>
      <c r="L636" s="47" t="str">
        <f t="shared" si="7"/>
        <v>#REF!</v>
      </c>
      <c r="M636" s="21"/>
      <c r="N636" s="47">
        <f t="shared" si="9"/>
        <v>0</v>
      </c>
      <c r="O636" s="47" t="str">
        <f t="shared" si="10"/>
        <v>#REF!</v>
      </c>
      <c r="P636" s="47" t="str">
        <f t="shared" si="11"/>
        <v>#REF!</v>
      </c>
      <c r="Q636" s="47">
        <f t="shared" si="32"/>
        <v>626378.74</v>
      </c>
      <c r="R636" s="47">
        <f t="shared" si="13"/>
        <v>626379</v>
      </c>
      <c r="S636" s="47">
        <f t="shared" si="14"/>
        <v>626379</v>
      </c>
      <c r="T636" s="47">
        <f t="shared" si="15"/>
        <v>626379</v>
      </c>
      <c r="U636" s="48"/>
      <c r="V636" s="21"/>
      <c r="W636" s="21"/>
      <c r="X636" s="21"/>
      <c r="Y636" s="21"/>
      <c r="Z636" s="21"/>
      <c r="AA636" s="21"/>
    </row>
    <row r="637" ht="15.75" customHeight="1">
      <c r="A637" s="20" t="s">
        <v>261</v>
      </c>
      <c r="B637" s="20" t="str">
        <f t="shared" si="4"/>
        <v>05</v>
      </c>
      <c r="C637" s="21" t="s">
        <v>16</v>
      </c>
      <c r="D637" s="20" t="s">
        <v>262</v>
      </c>
      <c r="E637" s="20" t="s">
        <v>40</v>
      </c>
      <c r="F637" s="20" t="s">
        <v>41</v>
      </c>
      <c r="G637" s="23">
        <v>146360.1</v>
      </c>
      <c r="H637" s="24">
        <v>11531.6</v>
      </c>
      <c r="I637" s="21"/>
      <c r="J637" s="47" t="str">
        <f t="shared" si="5"/>
        <v>#REF!</v>
      </c>
      <c r="K637" s="47" t="str">
        <f t="shared" si="6"/>
        <v>#REF!</v>
      </c>
      <c r="L637" s="47" t="str">
        <f t="shared" si="7"/>
        <v>#REF!</v>
      </c>
      <c r="M637" s="21"/>
      <c r="N637" s="47">
        <f t="shared" si="9"/>
        <v>0</v>
      </c>
      <c r="O637" s="47" t="str">
        <f t="shared" si="10"/>
        <v>#REF!</v>
      </c>
      <c r="P637" s="47" t="str">
        <f t="shared" si="11"/>
        <v>#REF!</v>
      </c>
      <c r="Q637" s="47">
        <f t="shared" si="32"/>
        <v>146360.1</v>
      </c>
      <c r="R637" s="47">
        <f t="shared" si="13"/>
        <v>146360</v>
      </c>
      <c r="S637" s="47">
        <f t="shared" si="14"/>
        <v>146360</v>
      </c>
      <c r="T637" s="47">
        <f t="shared" si="15"/>
        <v>146360</v>
      </c>
      <c r="U637" s="48"/>
      <c r="V637" s="21"/>
      <c r="W637" s="21"/>
      <c r="X637" s="21"/>
      <c r="Y637" s="21"/>
      <c r="Z637" s="21"/>
      <c r="AA637" s="21"/>
    </row>
    <row r="638" ht="15.75" customHeight="1">
      <c r="A638" s="20" t="s">
        <v>261</v>
      </c>
      <c r="B638" s="20" t="str">
        <f t="shared" si="4"/>
        <v>05</v>
      </c>
      <c r="C638" s="21" t="s">
        <v>16</v>
      </c>
      <c r="D638" s="20" t="s">
        <v>262</v>
      </c>
      <c r="E638" s="20" t="s">
        <v>46</v>
      </c>
      <c r="F638" s="20" t="s">
        <v>47</v>
      </c>
      <c r="G638" s="23">
        <v>2.88475031E7</v>
      </c>
      <c r="H638" s="24">
        <v>2272871.93</v>
      </c>
      <c r="I638" s="21"/>
      <c r="J638" s="47" t="str">
        <f t="shared" si="5"/>
        <v>#REF!</v>
      </c>
      <c r="K638" s="47" t="str">
        <f t="shared" si="6"/>
        <v>#REF!</v>
      </c>
      <c r="L638" s="47" t="str">
        <f t="shared" si="7"/>
        <v>#REF!</v>
      </c>
      <c r="M638" s="21"/>
      <c r="N638" s="47">
        <f t="shared" si="9"/>
        <v>0</v>
      </c>
      <c r="O638" s="47" t="str">
        <f t="shared" si="10"/>
        <v>#REF!</v>
      </c>
      <c r="P638" s="47" t="str">
        <f t="shared" si="11"/>
        <v>#REF!</v>
      </c>
      <c r="Q638" s="47">
        <f t="shared" si="32"/>
        <v>28847503.1</v>
      </c>
      <c r="R638" s="47">
        <f t="shared" si="13"/>
        <v>28847503</v>
      </c>
      <c r="S638" s="47">
        <f t="shared" si="14"/>
        <v>28847503</v>
      </c>
      <c r="T638" s="47">
        <f t="shared" si="15"/>
        <v>28847503</v>
      </c>
      <c r="U638" s="48"/>
      <c r="V638" s="21"/>
      <c r="W638" s="21"/>
      <c r="X638" s="21"/>
      <c r="Y638" s="21"/>
      <c r="Z638" s="21"/>
      <c r="AA638" s="21"/>
    </row>
    <row r="639" ht="15.75" customHeight="1">
      <c r="A639" s="20" t="s">
        <v>263</v>
      </c>
      <c r="B639" s="20" t="str">
        <f t="shared" si="4"/>
        <v>05</v>
      </c>
      <c r="C639" s="21" t="s">
        <v>16</v>
      </c>
      <c r="D639" s="20" t="s">
        <v>264</v>
      </c>
      <c r="E639" s="20" t="s">
        <v>18</v>
      </c>
      <c r="F639" s="20" t="s">
        <v>19</v>
      </c>
      <c r="G639" s="23">
        <v>1.2566993922E8</v>
      </c>
      <c r="H639" s="24">
        <v>1.772197832E7</v>
      </c>
      <c r="I639" s="21"/>
      <c r="J639" s="47" t="str">
        <f t="shared" si="5"/>
        <v>#REF!</v>
      </c>
      <c r="K639" s="47" t="str">
        <f t="shared" si="6"/>
        <v>#REF!</v>
      </c>
      <c r="L639" s="47" t="str">
        <f t="shared" si="7"/>
        <v>#REF!</v>
      </c>
      <c r="M639" s="21"/>
      <c r="N639" s="47">
        <f t="shared" si="9"/>
        <v>0</v>
      </c>
      <c r="O639" s="47" t="str">
        <f t="shared" si="10"/>
        <v>#REF!</v>
      </c>
      <c r="P639" s="47" t="str">
        <f t="shared" si="11"/>
        <v>#REF!</v>
      </c>
      <c r="Q639" s="47">
        <f t="shared" si="32"/>
        <v>125669939.2</v>
      </c>
      <c r="R639" s="47">
        <f t="shared" si="13"/>
        <v>125669939</v>
      </c>
      <c r="S639" s="47">
        <f t="shared" si="14"/>
        <v>125669939</v>
      </c>
      <c r="T639" s="47">
        <f t="shared" si="15"/>
        <v>125669939</v>
      </c>
      <c r="U639" s="48"/>
      <c r="V639" s="21"/>
      <c r="W639" s="21"/>
      <c r="X639" s="21"/>
      <c r="Y639" s="21"/>
      <c r="Z639" s="21"/>
      <c r="AA639" s="21"/>
    </row>
    <row r="640" ht="15.75" customHeight="1">
      <c r="A640" s="20" t="s">
        <v>263</v>
      </c>
      <c r="B640" s="20" t="str">
        <f t="shared" si="4"/>
        <v>05</v>
      </c>
      <c r="C640" s="21" t="s">
        <v>16</v>
      </c>
      <c r="D640" s="20" t="s">
        <v>264</v>
      </c>
      <c r="E640" s="20" t="s">
        <v>44</v>
      </c>
      <c r="F640" s="20" t="s">
        <v>45</v>
      </c>
      <c r="G640" s="23">
        <v>1.425903516E7</v>
      </c>
      <c r="H640" s="24">
        <v>2010809.53</v>
      </c>
      <c r="I640" s="21"/>
      <c r="J640" s="47" t="str">
        <f t="shared" si="5"/>
        <v>#REF!</v>
      </c>
      <c r="K640" s="47" t="str">
        <f t="shared" si="6"/>
        <v>#REF!</v>
      </c>
      <c r="L640" s="47" t="str">
        <f t="shared" si="7"/>
        <v>#REF!</v>
      </c>
      <c r="M640" s="21"/>
      <c r="N640" s="47">
        <f t="shared" si="9"/>
        <v>0</v>
      </c>
      <c r="O640" s="47" t="str">
        <f t="shared" si="10"/>
        <v>#REF!</v>
      </c>
      <c r="P640" s="47" t="str">
        <f t="shared" si="11"/>
        <v>#REF!</v>
      </c>
      <c r="Q640" s="47">
        <f t="shared" si="32"/>
        <v>14259035.16</v>
      </c>
      <c r="R640" s="47">
        <f t="shared" si="13"/>
        <v>14259035</v>
      </c>
      <c r="S640" s="47">
        <f t="shared" si="14"/>
        <v>14259035</v>
      </c>
      <c r="T640" s="47">
        <f t="shared" si="15"/>
        <v>14259035</v>
      </c>
      <c r="U640" s="48"/>
      <c r="V640" s="21"/>
      <c r="W640" s="21"/>
      <c r="X640" s="21"/>
      <c r="Y640" s="21"/>
      <c r="Z640" s="21"/>
      <c r="AA640" s="21"/>
    </row>
    <row r="641" ht="15.75" customHeight="1">
      <c r="A641" s="20" t="s">
        <v>263</v>
      </c>
      <c r="B641" s="20" t="str">
        <f t="shared" si="4"/>
        <v>05</v>
      </c>
      <c r="C641" s="21" t="s">
        <v>16</v>
      </c>
      <c r="D641" s="20" t="s">
        <v>264</v>
      </c>
      <c r="E641" s="20" t="s">
        <v>20</v>
      </c>
      <c r="F641" s="20" t="s">
        <v>21</v>
      </c>
      <c r="G641" s="23">
        <v>8582.05</v>
      </c>
      <c r="H641" s="24">
        <v>1210.24</v>
      </c>
      <c r="I641" s="21"/>
      <c r="J641" s="47" t="str">
        <f t="shared" si="5"/>
        <v>#REF!</v>
      </c>
      <c r="K641" s="47" t="str">
        <f t="shared" si="6"/>
        <v>#REF!</v>
      </c>
      <c r="L641" s="47" t="str">
        <f t="shared" si="7"/>
        <v>#REF!</v>
      </c>
      <c r="M641" s="21"/>
      <c r="N641" s="47">
        <f t="shared" si="9"/>
        <v>0</v>
      </c>
      <c r="O641" s="47" t="str">
        <f t="shared" si="10"/>
        <v>#REF!</v>
      </c>
      <c r="P641" s="47" t="str">
        <f t="shared" si="11"/>
        <v>#REF!</v>
      </c>
      <c r="Q641" s="47">
        <f t="shared" si="32"/>
        <v>8582.05</v>
      </c>
      <c r="R641" s="47">
        <f t="shared" si="13"/>
        <v>8582</v>
      </c>
      <c r="S641" s="47">
        <f t="shared" si="14"/>
        <v>8582</v>
      </c>
      <c r="T641" s="47">
        <f t="shared" si="15"/>
        <v>8582</v>
      </c>
      <c r="U641" s="48"/>
      <c r="V641" s="21"/>
      <c r="W641" s="21"/>
      <c r="X641" s="21"/>
      <c r="Y641" s="21"/>
      <c r="Z641" s="21"/>
      <c r="AA641" s="21"/>
    </row>
    <row r="642" ht="15.75" customHeight="1">
      <c r="A642" s="20" t="s">
        <v>263</v>
      </c>
      <c r="B642" s="20" t="str">
        <f t="shared" si="4"/>
        <v>05</v>
      </c>
      <c r="C642" s="21" t="s">
        <v>16</v>
      </c>
      <c r="D642" s="20" t="s">
        <v>264</v>
      </c>
      <c r="E642" s="20" t="s">
        <v>22</v>
      </c>
      <c r="F642" s="20" t="s">
        <v>23</v>
      </c>
      <c r="G642" s="23">
        <v>22313.33</v>
      </c>
      <c r="H642" s="24">
        <v>3146.63</v>
      </c>
      <c r="I642" s="21"/>
      <c r="J642" s="47" t="str">
        <f t="shared" si="5"/>
        <v>#REF!</v>
      </c>
      <c r="K642" s="47" t="str">
        <f t="shared" si="6"/>
        <v>#REF!</v>
      </c>
      <c r="L642" s="47" t="str">
        <f t="shared" si="7"/>
        <v>#REF!</v>
      </c>
      <c r="M642" s="21"/>
      <c r="N642" s="47">
        <f t="shared" si="9"/>
        <v>0</v>
      </c>
      <c r="O642" s="47" t="str">
        <f t="shared" si="10"/>
        <v>#REF!</v>
      </c>
      <c r="P642" s="47" t="str">
        <f t="shared" si="11"/>
        <v>#REF!</v>
      </c>
      <c r="Q642" s="47">
        <f t="shared" si="32"/>
        <v>22313.33</v>
      </c>
      <c r="R642" s="47">
        <f t="shared" si="13"/>
        <v>22313</v>
      </c>
      <c r="S642" s="47">
        <f t="shared" si="14"/>
        <v>22313</v>
      </c>
      <c r="T642" s="47">
        <f t="shared" si="15"/>
        <v>22313</v>
      </c>
      <c r="U642" s="48"/>
      <c r="V642" s="21"/>
      <c r="W642" s="21"/>
      <c r="X642" s="21"/>
      <c r="Y642" s="21"/>
      <c r="Z642" s="21"/>
      <c r="AA642" s="21"/>
    </row>
    <row r="643" ht="15.75" customHeight="1">
      <c r="A643" s="20" t="s">
        <v>263</v>
      </c>
      <c r="B643" s="20" t="str">
        <f t="shared" si="4"/>
        <v>05</v>
      </c>
      <c r="C643" s="21" t="s">
        <v>16</v>
      </c>
      <c r="D643" s="20" t="s">
        <v>264</v>
      </c>
      <c r="E643" s="20" t="s">
        <v>30</v>
      </c>
      <c r="F643" s="20" t="s">
        <v>31</v>
      </c>
      <c r="G643" s="23">
        <v>917483.02</v>
      </c>
      <c r="H643" s="24">
        <v>129383.48</v>
      </c>
      <c r="I643" s="21"/>
      <c r="J643" s="47" t="str">
        <f t="shared" si="5"/>
        <v>#REF!</v>
      </c>
      <c r="K643" s="47" t="str">
        <f t="shared" si="6"/>
        <v>#REF!</v>
      </c>
      <c r="L643" s="47" t="str">
        <f t="shared" si="7"/>
        <v>#REF!</v>
      </c>
      <c r="M643" s="21"/>
      <c r="N643" s="47">
        <f t="shared" si="9"/>
        <v>0</v>
      </c>
      <c r="O643" s="47" t="str">
        <f t="shared" si="10"/>
        <v>#REF!</v>
      </c>
      <c r="P643" s="47" t="str">
        <f t="shared" si="11"/>
        <v>#REF!</v>
      </c>
      <c r="Q643" s="47">
        <f t="shared" si="32"/>
        <v>917483.02</v>
      </c>
      <c r="R643" s="47">
        <f t="shared" si="13"/>
        <v>917483</v>
      </c>
      <c r="S643" s="47">
        <f t="shared" si="14"/>
        <v>917483</v>
      </c>
      <c r="T643" s="47">
        <f t="shared" si="15"/>
        <v>917483</v>
      </c>
      <c r="U643" s="48"/>
      <c r="V643" s="21"/>
      <c r="W643" s="21"/>
      <c r="X643" s="21"/>
      <c r="Y643" s="21"/>
      <c r="Z643" s="21"/>
      <c r="AA643" s="21"/>
    </row>
    <row r="644" ht="15.75" customHeight="1">
      <c r="A644" s="20" t="s">
        <v>263</v>
      </c>
      <c r="B644" s="20" t="str">
        <f t="shared" si="4"/>
        <v>05</v>
      </c>
      <c r="C644" s="21" t="s">
        <v>16</v>
      </c>
      <c r="D644" s="20" t="s">
        <v>264</v>
      </c>
      <c r="E644" s="20" t="s">
        <v>32</v>
      </c>
      <c r="F644" s="20" t="s">
        <v>33</v>
      </c>
      <c r="G644" s="23">
        <v>1028064.88</v>
      </c>
      <c r="H644" s="24">
        <v>144977.74</v>
      </c>
      <c r="I644" s="21"/>
      <c r="J644" s="47" t="str">
        <f t="shared" si="5"/>
        <v>#REF!</v>
      </c>
      <c r="K644" s="47" t="str">
        <f t="shared" si="6"/>
        <v>#REF!</v>
      </c>
      <c r="L644" s="47" t="str">
        <f t="shared" si="7"/>
        <v>#REF!</v>
      </c>
      <c r="M644" s="21"/>
      <c r="N644" s="47">
        <f t="shared" si="9"/>
        <v>0</v>
      </c>
      <c r="O644" s="47" t="str">
        <f t="shared" si="10"/>
        <v>#REF!</v>
      </c>
      <c r="P644" s="47" t="str">
        <f t="shared" si="11"/>
        <v>#REF!</v>
      </c>
      <c r="Q644" s="47">
        <f t="shared" si="32"/>
        <v>1028064.88</v>
      </c>
      <c r="R644" s="47">
        <f t="shared" si="13"/>
        <v>1028065</v>
      </c>
      <c r="S644" s="47">
        <f t="shared" si="14"/>
        <v>1028065</v>
      </c>
      <c r="T644" s="47">
        <f t="shared" si="15"/>
        <v>1028065</v>
      </c>
      <c r="U644" s="48"/>
      <c r="V644" s="21"/>
      <c r="W644" s="21"/>
      <c r="X644" s="21"/>
      <c r="Y644" s="21"/>
      <c r="Z644" s="21"/>
      <c r="AA644" s="21"/>
    </row>
    <row r="645" ht="15.75" customHeight="1">
      <c r="A645" s="20" t="s">
        <v>263</v>
      </c>
      <c r="B645" s="20" t="str">
        <f t="shared" si="4"/>
        <v>05</v>
      </c>
      <c r="C645" s="21" t="s">
        <v>16</v>
      </c>
      <c r="D645" s="20" t="s">
        <v>264</v>
      </c>
      <c r="E645" s="20" t="s">
        <v>40</v>
      </c>
      <c r="F645" s="20" t="s">
        <v>41</v>
      </c>
      <c r="G645" s="23">
        <v>441330.91</v>
      </c>
      <c r="H645" s="24">
        <v>62236.5</v>
      </c>
      <c r="I645" s="21"/>
      <c r="J645" s="47" t="str">
        <f t="shared" si="5"/>
        <v>#REF!</v>
      </c>
      <c r="K645" s="47" t="str">
        <f t="shared" si="6"/>
        <v>#REF!</v>
      </c>
      <c r="L645" s="47" t="str">
        <f t="shared" si="7"/>
        <v>#REF!</v>
      </c>
      <c r="M645" s="21"/>
      <c r="N645" s="47">
        <f t="shared" si="9"/>
        <v>0</v>
      </c>
      <c r="O645" s="47" t="str">
        <f t="shared" si="10"/>
        <v>#REF!</v>
      </c>
      <c r="P645" s="47" t="str">
        <f t="shared" si="11"/>
        <v>#REF!</v>
      </c>
      <c r="Q645" s="47">
        <f t="shared" si="32"/>
        <v>441330.91</v>
      </c>
      <c r="R645" s="47">
        <f t="shared" si="13"/>
        <v>441331</v>
      </c>
      <c r="S645" s="47">
        <f t="shared" si="14"/>
        <v>441331</v>
      </c>
      <c r="T645" s="47">
        <f t="shared" si="15"/>
        <v>441331</v>
      </c>
      <c r="U645" s="48"/>
      <c r="V645" s="21"/>
      <c r="W645" s="21"/>
      <c r="X645" s="21"/>
      <c r="Y645" s="21"/>
      <c r="Z645" s="21"/>
      <c r="AA645" s="21"/>
    </row>
    <row r="646" ht="15.75" customHeight="1">
      <c r="A646" s="20" t="s">
        <v>263</v>
      </c>
      <c r="B646" s="20" t="str">
        <f t="shared" si="4"/>
        <v>05</v>
      </c>
      <c r="C646" s="21" t="s">
        <v>16</v>
      </c>
      <c r="D646" s="20" t="s">
        <v>264</v>
      </c>
      <c r="E646" s="20" t="s">
        <v>54</v>
      </c>
      <c r="F646" s="20" t="s">
        <v>55</v>
      </c>
      <c r="G646" s="23">
        <v>3828481.43</v>
      </c>
      <c r="H646" s="24">
        <v>539892.56</v>
      </c>
      <c r="I646" s="21"/>
      <c r="J646" s="47" t="str">
        <f t="shared" si="5"/>
        <v>#REF!</v>
      </c>
      <c r="K646" s="47" t="str">
        <f t="shared" si="6"/>
        <v>#REF!</v>
      </c>
      <c r="L646" s="47" t="str">
        <f t="shared" si="7"/>
        <v>#REF!</v>
      </c>
      <c r="M646" s="21"/>
      <c r="N646" s="47">
        <f t="shared" si="9"/>
        <v>0</v>
      </c>
      <c r="O646" s="47" t="str">
        <f t="shared" si="10"/>
        <v>#REF!</v>
      </c>
      <c r="P646" s="47" t="str">
        <f t="shared" si="11"/>
        <v>#REF!</v>
      </c>
      <c r="Q646" s="47">
        <f t="shared" si="32"/>
        <v>3828481.43</v>
      </c>
      <c r="R646" s="47">
        <f t="shared" si="13"/>
        <v>3828481</v>
      </c>
      <c r="S646" s="47">
        <f t="shared" si="14"/>
        <v>3828481</v>
      </c>
      <c r="T646" s="47">
        <f t="shared" si="15"/>
        <v>3828481</v>
      </c>
      <c r="U646" s="48"/>
      <c r="V646" s="21"/>
      <c r="W646" s="21"/>
      <c r="X646" s="21"/>
      <c r="Y646" s="21"/>
      <c r="Z646" s="21"/>
      <c r="AA646" s="21"/>
    </row>
    <row r="647" ht="15.75" customHeight="1">
      <c r="A647" s="20" t="s">
        <v>265</v>
      </c>
      <c r="B647" s="20" t="str">
        <f t="shared" si="4"/>
        <v>05</v>
      </c>
      <c r="C647" s="21" t="s">
        <v>16</v>
      </c>
      <c r="D647" s="20" t="s">
        <v>266</v>
      </c>
      <c r="E647" s="20" t="s">
        <v>18</v>
      </c>
      <c r="F647" s="20" t="s">
        <v>19</v>
      </c>
      <c r="G647" s="23">
        <v>4.53252216E7</v>
      </c>
      <c r="H647" s="24">
        <v>3260063.01</v>
      </c>
      <c r="I647" s="21"/>
      <c r="J647" s="47" t="str">
        <f t="shared" si="5"/>
        <v>#REF!</v>
      </c>
      <c r="K647" s="47" t="str">
        <f t="shared" si="6"/>
        <v>#REF!</v>
      </c>
      <c r="L647" s="47" t="str">
        <f t="shared" si="7"/>
        <v>#REF!</v>
      </c>
      <c r="M647" s="21"/>
      <c r="N647" s="47">
        <f t="shared" si="9"/>
        <v>0</v>
      </c>
      <c r="O647" s="47" t="str">
        <f t="shared" si="10"/>
        <v>#REF!</v>
      </c>
      <c r="P647" s="47" t="str">
        <f t="shared" si="11"/>
        <v>#REF!</v>
      </c>
      <c r="Q647" s="47">
        <f t="shared" si="32"/>
        <v>45325221.6</v>
      </c>
      <c r="R647" s="47">
        <f t="shared" si="13"/>
        <v>45325222</v>
      </c>
      <c r="S647" s="47">
        <f t="shared" si="14"/>
        <v>45325222</v>
      </c>
      <c r="T647" s="47">
        <f t="shared" si="15"/>
        <v>45325222</v>
      </c>
      <c r="U647" s="48"/>
      <c r="V647" s="21"/>
      <c r="W647" s="21"/>
      <c r="X647" s="21"/>
      <c r="Y647" s="21"/>
      <c r="Z647" s="21"/>
      <c r="AA647" s="21"/>
    </row>
    <row r="648" ht="15.75" customHeight="1">
      <c r="A648" s="20" t="s">
        <v>265</v>
      </c>
      <c r="B648" s="20" t="str">
        <f t="shared" si="4"/>
        <v>05</v>
      </c>
      <c r="C648" s="21" t="s">
        <v>16</v>
      </c>
      <c r="D648" s="20" t="s">
        <v>266</v>
      </c>
      <c r="E648" s="20" t="s">
        <v>44</v>
      </c>
      <c r="F648" s="20" t="s">
        <v>45</v>
      </c>
      <c r="G648" s="23">
        <v>2.488761366E7</v>
      </c>
      <c r="H648" s="24">
        <v>1790067.12</v>
      </c>
      <c r="I648" s="21"/>
      <c r="J648" s="47" t="str">
        <f t="shared" si="5"/>
        <v>#REF!</v>
      </c>
      <c r="K648" s="47" t="str">
        <f t="shared" si="6"/>
        <v>#REF!</v>
      </c>
      <c r="L648" s="47" t="str">
        <f t="shared" si="7"/>
        <v>#REF!</v>
      </c>
      <c r="M648" s="21"/>
      <c r="N648" s="47">
        <f t="shared" si="9"/>
        <v>0</v>
      </c>
      <c r="O648" s="47" t="str">
        <f t="shared" si="10"/>
        <v>#REF!</v>
      </c>
      <c r="P648" s="47" t="str">
        <f t="shared" si="11"/>
        <v>#REF!</v>
      </c>
      <c r="Q648" s="47">
        <f t="shared" si="32"/>
        <v>24887613.66</v>
      </c>
      <c r="R648" s="47">
        <f t="shared" si="13"/>
        <v>24887614</v>
      </c>
      <c r="S648" s="47">
        <f t="shared" si="14"/>
        <v>24887614</v>
      </c>
      <c r="T648" s="47">
        <f t="shared" si="15"/>
        <v>24887614</v>
      </c>
      <c r="U648" s="48"/>
      <c r="V648" s="21"/>
      <c r="W648" s="21"/>
      <c r="X648" s="21"/>
      <c r="Y648" s="21"/>
      <c r="Z648" s="21"/>
      <c r="AA648" s="21"/>
    </row>
    <row r="649" ht="15.75" customHeight="1">
      <c r="A649" s="20" t="s">
        <v>265</v>
      </c>
      <c r="B649" s="20" t="str">
        <f t="shared" si="4"/>
        <v>05</v>
      </c>
      <c r="C649" s="21" t="s">
        <v>16</v>
      </c>
      <c r="D649" s="20" t="s">
        <v>266</v>
      </c>
      <c r="E649" s="20" t="s">
        <v>30</v>
      </c>
      <c r="F649" s="20" t="s">
        <v>31</v>
      </c>
      <c r="G649" s="23">
        <v>2021049.03</v>
      </c>
      <c r="H649" s="24">
        <v>145366.02</v>
      </c>
      <c r="I649" s="21"/>
      <c r="J649" s="47" t="str">
        <f t="shared" si="5"/>
        <v>#REF!</v>
      </c>
      <c r="K649" s="47" t="str">
        <f t="shared" si="6"/>
        <v>#REF!</v>
      </c>
      <c r="L649" s="47" t="str">
        <f t="shared" si="7"/>
        <v>#REF!</v>
      </c>
      <c r="M649" s="21"/>
      <c r="N649" s="47">
        <f t="shared" si="9"/>
        <v>0</v>
      </c>
      <c r="O649" s="47" t="str">
        <f t="shared" si="10"/>
        <v>#REF!</v>
      </c>
      <c r="P649" s="47" t="str">
        <f t="shared" si="11"/>
        <v>#REF!</v>
      </c>
      <c r="Q649" s="47">
        <f t="shared" si="32"/>
        <v>2021049.03</v>
      </c>
      <c r="R649" s="47">
        <f t="shared" si="13"/>
        <v>2021049</v>
      </c>
      <c r="S649" s="47">
        <f t="shared" si="14"/>
        <v>2021049</v>
      </c>
      <c r="T649" s="47">
        <f t="shared" si="15"/>
        <v>2021049</v>
      </c>
      <c r="U649" s="48"/>
      <c r="V649" s="21"/>
      <c r="W649" s="21"/>
      <c r="X649" s="21"/>
      <c r="Y649" s="21"/>
      <c r="Z649" s="21"/>
      <c r="AA649" s="21"/>
    </row>
    <row r="650" ht="15.75" customHeight="1">
      <c r="A650" s="20" t="s">
        <v>265</v>
      </c>
      <c r="B650" s="20" t="str">
        <f t="shared" si="4"/>
        <v>05</v>
      </c>
      <c r="C650" s="21" t="s">
        <v>16</v>
      </c>
      <c r="D650" s="20" t="s">
        <v>266</v>
      </c>
      <c r="E650" s="20" t="s">
        <v>32</v>
      </c>
      <c r="F650" s="20" t="s">
        <v>33</v>
      </c>
      <c r="G650" s="23">
        <v>233556.36</v>
      </c>
      <c r="H650" s="24">
        <v>16798.78</v>
      </c>
      <c r="I650" s="21"/>
      <c r="J650" s="47" t="str">
        <f t="shared" si="5"/>
        <v>#REF!</v>
      </c>
      <c r="K650" s="47" t="str">
        <f t="shared" si="6"/>
        <v>#REF!</v>
      </c>
      <c r="L650" s="47" t="str">
        <f t="shared" si="7"/>
        <v>#REF!</v>
      </c>
      <c r="M650" s="21"/>
      <c r="N650" s="47">
        <f t="shared" si="9"/>
        <v>0</v>
      </c>
      <c r="O650" s="47" t="str">
        <f t="shared" si="10"/>
        <v>#REF!</v>
      </c>
      <c r="P650" s="47" t="str">
        <f t="shared" si="11"/>
        <v>#REF!</v>
      </c>
      <c r="Q650" s="47">
        <f t="shared" si="32"/>
        <v>233556.36</v>
      </c>
      <c r="R650" s="47">
        <f t="shared" si="13"/>
        <v>233556</v>
      </c>
      <c r="S650" s="47">
        <f t="shared" si="14"/>
        <v>233556</v>
      </c>
      <c r="T650" s="47">
        <f t="shared" si="15"/>
        <v>233556</v>
      </c>
      <c r="U650" s="48"/>
      <c r="V650" s="21"/>
      <c r="W650" s="21"/>
      <c r="X650" s="21"/>
      <c r="Y650" s="21"/>
      <c r="Z650" s="21"/>
      <c r="AA650" s="21"/>
    </row>
    <row r="651" ht="15.75" customHeight="1">
      <c r="A651" s="20" t="s">
        <v>265</v>
      </c>
      <c r="B651" s="20" t="str">
        <f t="shared" si="4"/>
        <v>05</v>
      </c>
      <c r="C651" s="21" t="s">
        <v>16</v>
      </c>
      <c r="D651" s="20" t="s">
        <v>266</v>
      </c>
      <c r="E651" s="20" t="s">
        <v>40</v>
      </c>
      <c r="F651" s="20" t="s">
        <v>41</v>
      </c>
      <c r="G651" s="23">
        <v>381740.34</v>
      </c>
      <c r="H651" s="24">
        <v>27457.07</v>
      </c>
      <c r="I651" s="21"/>
      <c r="J651" s="47" t="str">
        <f t="shared" si="5"/>
        <v>#REF!</v>
      </c>
      <c r="K651" s="47" t="str">
        <f t="shared" si="6"/>
        <v>#REF!</v>
      </c>
      <c r="L651" s="47" t="str">
        <f t="shared" si="7"/>
        <v>#REF!</v>
      </c>
      <c r="M651" s="21"/>
      <c r="N651" s="47">
        <f t="shared" si="9"/>
        <v>0</v>
      </c>
      <c r="O651" s="47" t="str">
        <f t="shared" si="10"/>
        <v>#REF!</v>
      </c>
      <c r="P651" s="47" t="str">
        <f t="shared" si="11"/>
        <v>#REF!</v>
      </c>
      <c r="Q651" s="47">
        <f t="shared" si="32"/>
        <v>381740.34</v>
      </c>
      <c r="R651" s="47">
        <f t="shared" si="13"/>
        <v>381740</v>
      </c>
      <c r="S651" s="47">
        <f t="shared" si="14"/>
        <v>381740</v>
      </c>
      <c r="T651" s="47">
        <f t="shared" si="15"/>
        <v>381740</v>
      </c>
      <c r="U651" s="48"/>
      <c r="V651" s="21"/>
      <c r="W651" s="21"/>
      <c r="X651" s="21"/>
      <c r="Y651" s="21"/>
      <c r="Z651" s="21"/>
      <c r="AA651" s="21"/>
    </row>
    <row r="652" ht="15.75" customHeight="1">
      <c r="A652" s="20" t="s">
        <v>267</v>
      </c>
      <c r="B652" s="20" t="str">
        <f t="shared" si="4"/>
        <v>05</v>
      </c>
      <c r="C652" s="21" t="s">
        <v>16</v>
      </c>
      <c r="D652" s="20" t="s">
        <v>268</v>
      </c>
      <c r="E652" s="20" t="s">
        <v>18</v>
      </c>
      <c r="F652" s="20" t="s">
        <v>19</v>
      </c>
      <c r="G652" s="23">
        <v>5577133.97</v>
      </c>
      <c r="H652" s="24">
        <v>1280335.61</v>
      </c>
      <c r="I652" s="21"/>
      <c r="J652" s="47" t="str">
        <f t="shared" si="5"/>
        <v>#REF!</v>
      </c>
      <c r="K652" s="47" t="str">
        <f t="shared" si="6"/>
        <v>#REF!</v>
      </c>
      <c r="L652" s="47" t="str">
        <f t="shared" si="7"/>
        <v>#REF!</v>
      </c>
      <c r="M652" s="21"/>
      <c r="N652" s="47">
        <f t="shared" si="9"/>
        <v>0</v>
      </c>
      <c r="O652" s="47" t="str">
        <f t="shared" si="10"/>
        <v>#REF!</v>
      </c>
      <c r="P652" s="47" t="str">
        <f t="shared" si="11"/>
        <v>#REF!</v>
      </c>
      <c r="Q652" s="47">
        <f t="shared" si="32"/>
        <v>5577133.97</v>
      </c>
      <c r="R652" s="47">
        <f t="shared" si="13"/>
        <v>5577134</v>
      </c>
      <c r="S652" s="47">
        <f t="shared" si="14"/>
        <v>5577134</v>
      </c>
      <c r="T652" s="47">
        <f t="shared" si="15"/>
        <v>5577134</v>
      </c>
      <c r="U652" s="48"/>
      <c r="V652" s="21"/>
      <c r="W652" s="21"/>
      <c r="X652" s="21"/>
      <c r="Y652" s="21"/>
      <c r="Z652" s="21"/>
      <c r="AA652" s="21"/>
    </row>
    <row r="653" ht="15.75" customHeight="1">
      <c r="A653" s="20" t="s">
        <v>267</v>
      </c>
      <c r="B653" s="20" t="str">
        <f t="shared" si="4"/>
        <v>05</v>
      </c>
      <c r="C653" s="21" t="s">
        <v>16</v>
      </c>
      <c r="D653" s="20" t="s">
        <v>268</v>
      </c>
      <c r="E653" s="20" t="s">
        <v>20</v>
      </c>
      <c r="F653" s="20" t="s">
        <v>21</v>
      </c>
      <c r="G653" s="23">
        <v>6189.12</v>
      </c>
      <c r="H653" s="24">
        <v>1420.83</v>
      </c>
      <c r="I653" s="21"/>
      <c r="J653" s="47" t="str">
        <f t="shared" si="5"/>
        <v>#REF!</v>
      </c>
      <c r="K653" s="47" t="str">
        <f t="shared" si="6"/>
        <v>#REF!</v>
      </c>
      <c r="L653" s="47" t="str">
        <f t="shared" si="7"/>
        <v>#REF!</v>
      </c>
      <c r="M653" s="21"/>
      <c r="N653" s="47">
        <f t="shared" si="9"/>
        <v>0</v>
      </c>
      <c r="O653" s="47" t="str">
        <f t="shared" si="10"/>
        <v>#REF!</v>
      </c>
      <c r="P653" s="47" t="str">
        <f t="shared" si="11"/>
        <v>#REF!</v>
      </c>
      <c r="Q653" s="47">
        <f t="shared" si="32"/>
        <v>6189.12</v>
      </c>
      <c r="R653" s="47">
        <f t="shared" si="13"/>
        <v>6189</v>
      </c>
      <c r="S653" s="47">
        <f t="shared" si="14"/>
        <v>6189</v>
      </c>
      <c r="T653" s="47">
        <f t="shared" si="15"/>
        <v>6189</v>
      </c>
      <c r="U653" s="48"/>
      <c r="V653" s="21"/>
      <c r="W653" s="21"/>
      <c r="X653" s="21"/>
      <c r="Y653" s="21"/>
      <c r="Z653" s="21"/>
      <c r="AA653" s="21"/>
    </row>
    <row r="654" ht="15.75" customHeight="1">
      <c r="A654" s="20" t="s">
        <v>267</v>
      </c>
      <c r="B654" s="20" t="str">
        <f t="shared" si="4"/>
        <v>05</v>
      </c>
      <c r="C654" s="21" t="s">
        <v>16</v>
      </c>
      <c r="D654" s="20" t="s">
        <v>268</v>
      </c>
      <c r="E654" s="20" t="s">
        <v>30</v>
      </c>
      <c r="F654" s="20" t="s">
        <v>31</v>
      </c>
      <c r="G654" s="23">
        <v>180801.25</v>
      </c>
      <c r="H654" s="24">
        <v>41506.31</v>
      </c>
      <c r="I654" s="21"/>
      <c r="J654" s="47" t="str">
        <f t="shared" si="5"/>
        <v>#REF!</v>
      </c>
      <c r="K654" s="47" t="str">
        <f t="shared" si="6"/>
        <v>#REF!</v>
      </c>
      <c r="L654" s="47" t="str">
        <f t="shared" si="7"/>
        <v>#REF!</v>
      </c>
      <c r="M654" s="21"/>
      <c r="N654" s="47">
        <f t="shared" si="9"/>
        <v>0</v>
      </c>
      <c r="O654" s="47" t="str">
        <f t="shared" si="10"/>
        <v>#REF!</v>
      </c>
      <c r="P654" s="47" t="str">
        <f t="shared" si="11"/>
        <v>#REF!</v>
      </c>
      <c r="Q654" s="47">
        <f t="shared" si="32"/>
        <v>180801.25</v>
      </c>
      <c r="R654" s="47">
        <f t="shared" si="13"/>
        <v>180801</v>
      </c>
      <c r="S654" s="47">
        <f t="shared" si="14"/>
        <v>180801</v>
      </c>
      <c r="T654" s="47">
        <f t="shared" si="15"/>
        <v>180801</v>
      </c>
      <c r="U654" s="48"/>
      <c r="V654" s="21"/>
      <c r="W654" s="21"/>
      <c r="X654" s="21"/>
      <c r="Y654" s="21"/>
      <c r="Z654" s="21"/>
      <c r="AA654" s="21"/>
    </row>
    <row r="655" ht="15.75" customHeight="1">
      <c r="A655" s="20" t="s">
        <v>267</v>
      </c>
      <c r="B655" s="20" t="str">
        <f t="shared" si="4"/>
        <v>05</v>
      </c>
      <c r="C655" s="21" t="s">
        <v>16</v>
      </c>
      <c r="D655" s="20" t="s">
        <v>268</v>
      </c>
      <c r="E655" s="20" t="s">
        <v>32</v>
      </c>
      <c r="F655" s="20" t="s">
        <v>33</v>
      </c>
      <c r="G655" s="23">
        <v>314640.64</v>
      </c>
      <c r="H655" s="24">
        <v>72231.65</v>
      </c>
      <c r="I655" s="21"/>
      <c r="J655" s="47" t="str">
        <f t="shared" si="5"/>
        <v>#REF!</v>
      </c>
      <c r="K655" s="47" t="str">
        <f t="shared" si="6"/>
        <v>#REF!</v>
      </c>
      <c r="L655" s="47" t="str">
        <f t="shared" si="7"/>
        <v>#REF!</v>
      </c>
      <c r="M655" s="21"/>
      <c r="N655" s="47">
        <f t="shared" si="9"/>
        <v>0</v>
      </c>
      <c r="O655" s="47" t="str">
        <f t="shared" si="10"/>
        <v>#REF!</v>
      </c>
      <c r="P655" s="47" t="str">
        <f t="shared" si="11"/>
        <v>#REF!</v>
      </c>
      <c r="Q655" s="47">
        <f t="shared" si="32"/>
        <v>314640.64</v>
      </c>
      <c r="R655" s="47">
        <f t="shared" si="13"/>
        <v>314641</v>
      </c>
      <c r="S655" s="47">
        <f t="shared" si="14"/>
        <v>314641</v>
      </c>
      <c r="T655" s="47">
        <f t="shared" si="15"/>
        <v>314641</v>
      </c>
      <c r="U655" s="48"/>
      <c r="V655" s="21"/>
      <c r="W655" s="21"/>
      <c r="X655" s="21"/>
      <c r="Y655" s="21"/>
      <c r="Z655" s="21"/>
      <c r="AA655" s="21"/>
    </row>
    <row r="656" ht="15.75" customHeight="1">
      <c r="A656" s="20" t="s">
        <v>267</v>
      </c>
      <c r="B656" s="20" t="str">
        <f t="shared" si="4"/>
        <v>05</v>
      </c>
      <c r="C656" s="21" t="s">
        <v>16</v>
      </c>
      <c r="D656" s="20" t="s">
        <v>268</v>
      </c>
      <c r="E656" s="20" t="s">
        <v>40</v>
      </c>
      <c r="F656" s="20" t="s">
        <v>41</v>
      </c>
      <c r="G656" s="23">
        <v>66195.28</v>
      </c>
      <c r="H656" s="24">
        <v>15196.37</v>
      </c>
      <c r="I656" s="21"/>
      <c r="J656" s="47" t="str">
        <f t="shared" si="5"/>
        <v>#REF!</v>
      </c>
      <c r="K656" s="47" t="str">
        <f t="shared" si="6"/>
        <v>#REF!</v>
      </c>
      <c r="L656" s="47" t="str">
        <f t="shared" si="7"/>
        <v>#REF!</v>
      </c>
      <c r="M656" s="21"/>
      <c r="N656" s="47">
        <f t="shared" si="9"/>
        <v>0</v>
      </c>
      <c r="O656" s="47" t="str">
        <f t="shared" si="10"/>
        <v>#REF!</v>
      </c>
      <c r="P656" s="47" t="str">
        <f t="shared" si="11"/>
        <v>#REF!</v>
      </c>
      <c r="Q656" s="47">
        <f t="shared" si="32"/>
        <v>66195.28</v>
      </c>
      <c r="R656" s="47">
        <f t="shared" si="13"/>
        <v>66195</v>
      </c>
      <c r="S656" s="47">
        <f t="shared" si="14"/>
        <v>66195</v>
      </c>
      <c r="T656" s="47">
        <f t="shared" si="15"/>
        <v>66195</v>
      </c>
      <c r="U656" s="48"/>
      <c r="V656" s="21"/>
      <c r="W656" s="21"/>
      <c r="X656" s="21"/>
      <c r="Y656" s="21"/>
      <c r="Z656" s="21"/>
      <c r="AA656" s="21"/>
    </row>
    <row r="657" ht="15.75" customHeight="1">
      <c r="A657" s="20" t="s">
        <v>267</v>
      </c>
      <c r="B657" s="20" t="str">
        <f t="shared" si="4"/>
        <v>05</v>
      </c>
      <c r="C657" s="21" t="s">
        <v>16</v>
      </c>
      <c r="D657" s="20" t="s">
        <v>268</v>
      </c>
      <c r="E657" s="20" t="s">
        <v>46</v>
      </c>
      <c r="F657" s="20" t="s">
        <v>47</v>
      </c>
      <c r="G657" s="23">
        <v>5.019769374E7</v>
      </c>
      <c r="H657" s="24">
        <v>1.152382123E7</v>
      </c>
      <c r="I657" s="21"/>
      <c r="J657" s="47" t="str">
        <f t="shared" si="5"/>
        <v>#REF!</v>
      </c>
      <c r="K657" s="47" t="str">
        <f t="shared" si="6"/>
        <v>#REF!</v>
      </c>
      <c r="L657" s="47" t="str">
        <f t="shared" si="7"/>
        <v>#REF!</v>
      </c>
      <c r="M657" s="21"/>
      <c r="N657" s="47">
        <f t="shared" si="9"/>
        <v>0</v>
      </c>
      <c r="O657" s="47" t="str">
        <f t="shared" si="10"/>
        <v>#REF!</v>
      </c>
      <c r="P657" s="47" t="str">
        <f t="shared" si="11"/>
        <v>#REF!</v>
      </c>
      <c r="Q657" s="47">
        <f t="shared" si="32"/>
        <v>50197693.74</v>
      </c>
      <c r="R657" s="47">
        <f t="shared" si="13"/>
        <v>50197694</v>
      </c>
      <c r="S657" s="47">
        <f t="shared" si="14"/>
        <v>50197694</v>
      </c>
      <c r="T657" s="47">
        <f t="shared" si="15"/>
        <v>50197694</v>
      </c>
      <c r="U657" s="48"/>
      <c r="V657" s="21"/>
      <c r="W657" s="21"/>
      <c r="X657" s="21"/>
      <c r="Y657" s="21"/>
      <c r="Z657" s="21"/>
      <c r="AA657" s="21"/>
    </row>
    <row r="658" ht="15.75" customHeight="1">
      <c r="A658" s="20" t="s">
        <v>269</v>
      </c>
      <c r="B658" s="20" t="str">
        <f t="shared" si="4"/>
        <v>05</v>
      </c>
      <c r="C658" s="21" t="s">
        <v>16</v>
      </c>
      <c r="D658" s="20" t="s">
        <v>270</v>
      </c>
      <c r="E658" s="20" t="s">
        <v>18</v>
      </c>
      <c r="F658" s="20" t="s">
        <v>19</v>
      </c>
      <c r="G658" s="23">
        <v>3.394505465E7</v>
      </c>
      <c r="H658" s="24">
        <v>2479550.19</v>
      </c>
      <c r="I658" s="21"/>
      <c r="J658" s="47" t="str">
        <f t="shared" si="5"/>
        <v>#REF!</v>
      </c>
      <c r="K658" s="47" t="str">
        <f t="shared" si="6"/>
        <v>#REF!</v>
      </c>
      <c r="L658" s="47" t="str">
        <f t="shared" si="7"/>
        <v>#REF!</v>
      </c>
      <c r="M658" s="21"/>
      <c r="N658" s="47">
        <f t="shared" si="9"/>
        <v>0</v>
      </c>
      <c r="O658" s="47" t="str">
        <f t="shared" si="10"/>
        <v>#REF!</v>
      </c>
      <c r="P658" s="47" t="str">
        <f t="shared" si="11"/>
        <v>#REF!</v>
      </c>
      <c r="Q658" s="47">
        <f t="shared" si="32"/>
        <v>33945054.65</v>
      </c>
      <c r="R658" s="47">
        <f t="shared" si="13"/>
        <v>33945055</v>
      </c>
      <c r="S658" s="47">
        <f t="shared" si="14"/>
        <v>33945055</v>
      </c>
      <c r="T658" s="47">
        <f t="shared" si="15"/>
        <v>33945055</v>
      </c>
      <c r="U658" s="48"/>
      <c r="V658" s="21"/>
      <c r="W658" s="21"/>
      <c r="X658" s="21"/>
      <c r="Y658" s="21"/>
      <c r="Z658" s="21"/>
      <c r="AA658" s="21"/>
    </row>
    <row r="659" ht="15.75" customHeight="1">
      <c r="A659" s="20" t="s">
        <v>269</v>
      </c>
      <c r="B659" s="20" t="str">
        <f t="shared" si="4"/>
        <v>05</v>
      </c>
      <c r="C659" s="21" t="s">
        <v>16</v>
      </c>
      <c r="D659" s="20" t="s">
        <v>270</v>
      </c>
      <c r="E659" s="20" t="s">
        <v>44</v>
      </c>
      <c r="F659" s="20" t="s">
        <v>45</v>
      </c>
      <c r="G659" s="23">
        <v>353545.31</v>
      </c>
      <c r="H659" s="24">
        <v>25825.07</v>
      </c>
      <c r="I659" s="21"/>
      <c r="J659" s="47" t="str">
        <f t="shared" si="5"/>
        <v>#REF!</v>
      </c>
      <c r="K659" s="47" t="str">
        <f t="shared" si="6"/>
        <v>#REF!</v>
      </c>
      <c r="L659" s="47" t="str">
        <f t="shared" si="7"/>
        <v>#REF!</v>
      </c>
      <c r="M659" s="21"/>
      <c r="N659" s="47">
        <f t="shared" si="9"/>
        <v>0</v>
      </c>
      <c r="O659" s="47" t="str">
        <f t="shared" si="10"/>
        <v>#REF!</v>
      </c>
      <c r="P659" s="47" t="str">
        <f t="shared" si="11"/>
        <v>#REF!</v>
      </c>
      <c r="Q659" s="47">
        <f t="shared" si="32"/>
        <v>353545.31</v>
      </c>
      <c r="R659" s="47">
        <f t="shared" si="13"/>
        <v>353545</v>
      </c>
      <c r="S659" s="47">
        <f t="shared" si="14"/>
        <v>353545</v>
      </c>
      <c r="T659" s="47">
        <f t="shared" si="15"/>
        <v>353545</v>
      </c>
      <c r="U659" s="48"/>
      <c r="V659" s="21"/>
      <c r="W659" s="21"/>
      <c r="X659" s="21"/>
      <c r="Y659" s="21"/>
      <c r="Z659" s="21"/>
      <c r="AA659" s="21"/>
    </row>
    <row r="660" ht="15.75" customHeight="1">
      <c r="A660" s="20" t="s">
        <v>269</v>
      </c>
      <c r="B660" s="20" t="str">
        <f t="shared" si="4"/>
        <v>05</v>
      </c>
      <c r="C660" s="21" t="s">
        <v>16</v>
      </c>
      <c r="D660" s="20" t="s">
        <v>270</v>
      </c>
      <c r="E660" s="20" t="s">
        <v>30</v>
      </c>
      <c r="F660" s="20" t="s">
        <v>31</v>
      </c>
      <c r="G660" s="23">
        <v>1365993.15</v>
      </c>
      <c r="H660" s="24">
        <v>99780.32</v>
      </c>
      <c r="I660" s="21"/>
      <c r="J660" s="47" t="str">
        <f t="shared" si="5"/>
        <v>#REF!</v>
      </c>
      <c r="K660" s="47" t="str">
        <f t="shared" si="6"/>
        <v>#REF!</v>
      </c>
      <c r="L660" s="47" t="str">
        <f t="shared" si="7"/>
        <v>#REF!</v>
      </c>
      <c r="M660" s="21"/>
      <c r="N660" s="47">
        <f t="shared" si="9"/>
        <v>0</v>
      </c>
      <c r="O660" s="47" t="str">
        <f t="shared" si="10"/>
        <v>#REF!</v>
      </c>
      <c r="P660" s="47" t="str">
        <f t="shared" si="11"/>
        <v>#REF!</v>
      </c>
      <c r="Q660" s="47">
        <f t="shared" si="32"/>
        <v>1365993.15</v>
      </c>
      <c r="R660" s="47">
        <f t="shared" si="13"/>
        <v>1365993</v>
      </c>
      <c r="S660" s="47">
        <f t="shared" si="14"/>
        <v>1365993</v>
      </c>
      <c r="T660" s="47">
        <f t="shared" si="15"/>
        <v>1365993</v>
      </c>
      <c r="U660" s="48"/>
      <c r="V660" s="21"/>
      <c r="W660" s="21"/>
      <c r="X660" s="21"/>
      <c r="Y660" s="21"/>
      <c r="Z660" s="21"/>
      <c r="AA660" s="21"/>
    </row>
    <row r="661" ht="15.75" customHeight="1">
      <c r="A661" s="20" t="s">
        <v>269</v>
      </c>
      <c r="B661" s="20" t="str">
        <f t="shared" si="4"/>
        <v>05</v>
      </c>
      <c r="C661" s="21" t="s">
        <v>16</v>
      </c>
      <c r="D661" s="20" t="s">
        <v>270</v>
      </c>
      <c r="E661" s="20" t="s">
        <v>32</v>
      </c>
      <c r="F661" s="20" t="s">
        <v>33</v>
      </c>
      <c r="G661" s="23">
        <v>58.99</v>
      </c>
      <c r="H661" s="24">
        <v>4.31</v>
      </c>
      <c r="I661" s="21"/>
      <c r="J661" s="47" t="str">
        <f t="shared" si="5"/>
        <v>#REF!</v>
      </c>
      <c r="K661" s="47" t="str">
        <f t="shared" si="6"/>
        <v>#REF!</v>
      </c>
      <c r="L661" s="47" t="str">
        <f t="shared" si="7"/>
        <v>#REF!</v>
      </c>
      <c r="M661" s="21"/>
      <c r="N661" s="47">
        <f t="shared" si="9"/>
        <v>0</v>
      </c>
      <c r="O661" s="47" t="str">
        <f t="shared" si="10"/>
        <v>#REF!</v>
      </c>
      <c r="P661" s="47" t="str">
        <f t="shared" si="11"/>
        <v>#REF!</v>
      </c>
      <c r="Q661" s="47">
        <f t="shared" si="32"/>
        <v>58.99</v>
      </c>
      <c r="R661" s="47">
        <f t="shared" si="13"/>
        <v>59</v>
      </c>
      <c r="S661" s="47">
        <f t="shared" si="14"/>
        <v>59</v>
      </c>
      <c r="T661" s="47">
        <f t="shared" si="15"/>
        <v>59</v>
      </c>
      <c r="U661" s="48"/>
      <c r="V661" s="21"/>
      <c r="W661" s="21"/>
      <c r="X661" s="21"/>
      <c r="Y661" s="21"/>
      <c r="Z661" s="21"/>
      <c r="AA661" s="21"/>
    </row>
    <row r="662" ht="15.75" customHeight="1">
      <c r="A662" s="20" t="s">
        <v>269</v>
      </c>
      <c r="B662" s="20" t="str">
        <f t="shared" si="4"/>
        <v>05</v>
      </c>
      <c r="C662" s="21" t="s">
        <v>16</v>
      </c>
      <c r="D662" s="20" t="s">
        <v>270</v>
      </c>
      <c r="E662" s="20" t="s">
        <v>40</v>
      </c>
      <c r="F662" s="20" t="s">
        <v>41</v>
      </c>
      <c r="G662" s="23">
        <v>229505.93</v>
      </c>
      <c r="H662" s="24">
        <v>16764.49</v>
      </c>
      <c r="I662" s="21"/>
      <c r="J662" s="47" t="str">
        <f t="shared" si="5"/>
        <v>#REF!</v>
      </c>
      <c r="K662" s="47" t="str">
        <f t="shared" si="6"/>
        <v>#REF!</v>
      </c>
      <c r="L662" s="47" t="str">
        <f t="shared" si="7"/>
        <v>#REF!</v>
      </c>
      <c r="M662" s="21"/>
      <c r="N662" s="47">
        <f t="shared" si="9"/>
        <v>0</v>
      </c>
      <c r="O662" s="47" t="str">
        <f t="shared" si="10"/>
        <v>#REF!</v>
      </c>
      <c r="P662" s="47" t="str">
        <f t="shared" si="11"/>
        <v>#REF!</v>
      </c>
      <c r="Q662" s="47">
        <f t="shared" si="32"/>
        <v>229505.93</v>
      </c>
      <c r="R662" s="47">
        <f t="shared" si="13"/>
        <v>229506</v>
      </c>
      <c r="S662" s="47">
        <f t="shared" si="14"/>
        <v>229506</v>
      </c>
      <c r="T662" s="47">
        <f t="shared" si="15"/>
        <v>229506</v>
      </c>
      <c r="U662" s="48"/>
      <c r="V662" s="21"/>
      <c r="W662" s="21"/>
      <c r="X662" s="21"/>
      <c r="Y662" s="21"/>
      <c r="Z662" s="21"/>
      <c r="AA662" s="21"/>
    </row>
    <row r="663" ht="15.75" customHeight="1">
      <c r="A663" s="20" t="s">
        <v>269</v>
      </c>
      <c r="B663" s="20" t="str">
        <f t="shared" si="4"/>
        <v>05</v>
      </c>
      <c r="C663" s="21" t="s">
        <v>16</v>
      </c>
      <c r="D663" s="20" t="s">
        <v>270</v>
      </c>
      <c r="E663" s="20" t="s">
        <v>46</v>
      </c>
      <c r="F663" s="20" t="s">
        <v>47</v>
      </c>
      <c r="G663" s="23">
        <v>9.430374502E7</v>
      </c>
      <c r="H663" s="24">
        <v>6888510.62</v>
      </c>
      <c r="I663" s="21"/>
      <c r="J663" s="47" t="str">
        <f t="shared" si="5"/>
        <v>#REF!</v>
      </c>
      <c r="K663" s="47" t="str">
        <f t="shared" si="6"/>
        <v>#REF!</v>
      </c>
      <c r="L663" s="47" t="str">
        <f t="shared" si="7"/>
        <v>#REF!</v>
      </c>
      <c r="M663" s="21"/>
      <c r="N663" s="47">
        <f t="shared" si="9"/>
        <v>0</v>
      </c>
      <c r="O663" s="47" t="str">
        <f t="shared" si="10"/>
        <v>#REF!</v>
      </c>
      <c r="P663" s="47" t="str">
        <f t="shared" si="11"/>
        <v>#REF!</v>
      </c>
      <c r="Q663" s="47">
        <f t="shared" si="32"/>
        <v>94303745.02</v>
      </c>
      <c r="R663" s="47">
        <f t="shared" si="13"/>
        <v>94303745</v>
      </c>
      <c r="S663" s="47">
        <f t="shared" si="14"/>
        <v>94303745</v>
      </c>
      <c r="T663" s="47">
        <f t="shared" si="15"/>
        <v>94303745</v>
      </c>
      <c r="U663" s="48"/>
      <c r="V663" s="21"/>
      <c r="W663" s="21"/>
      <c r="X663" s="21"/>
      <c r="Y663" s="21"/>
      <c r="Z663" s="21"/>
      <c r="AA663" s="21"/>
    </row>
    <row r="664" ht="15.75" customHeight="1">
      <c r="A664" s="20" t="s">
        <v>271</v>
      </c>
      <c r="B664" s="20" t="str">
        <f t="shared" si="4"/>
        <v>05</v>
      </c>
      <c r="C664" s="21" t="s">
        <v>16</v>
      </c>
      <c r="D664" s="20" t="s">
        <v>272</v>
      </c>
      <c r="E664" s="20" t="s">
        <v>18</v>
      </c>
      <c r="F664" s="20" t="s">
        <v>19</v>
      </c>
      <c r="G664" s="23">
        <v>1.019850301E7</v>
      </c>
      <c r="H664" s="24">
        <v>844763.61</v>
      </c>
      <c r="I664" s="21"/>
      <c r="J664" s="47" t="str">
        <f t="shared" si="5"/>
        <v>#REF!</v>
      </c>
      <c r="K664" s="47" t="str">
        <f t="shared" si="6"/>
        <v>#REF!</v>
      </c>
      <c r="L664" s="47" t="str">
        <f t="shared" si="7"/>
        <v>#REF!</v>
      </c>
      <c r="M664" s="21"/>
      <c r="N664" s="47">
        <f t="shared" si="9"/>
        <v>0</v>
      </c>
      <c r="O664" s="47" t="str">
        <f t="shared" si="10"/>
        <v>#REF!</v>
      </c>
      <c r="P664" s="47" t="str">
        <f t="shared" si="11"/>
        <v>#REF!</v>
      </c>
      <c r="Q664" s="47">
        <f t="shared" si="32"/>
        <v>10198503.01</v>
      </c>
      <c r="R664" s="47">
        <f t="shared" si="13"/>
        <v>10198503</v>
      </c>
      <c r="S664" s="47">
        <f t="shared" si="14"/>
        <v>10198503</v>
      </c>
      <c r="T664" s="47">
        <f t="shared" si="15"/>
        <v>10198503</v>
      </c>
      <c r="U664" s="48"/>
      <c r="V664" s="21"/>
      <c r="W664" s="21"/>
      <c r="X664" s="21"/>
      <c r="Y664" s="21"/>
      <c r="Z664" s="21"/>
      <c r="AA664" s="21"/>
    </row>
    <row r="665" ht="15.75" customHeight="1">
      <c r="A665" s="20" t="s">
        <v>271</v>
      </c>
      <c r="B665" s="20" t="str">
        <f t="shared" si="4"/>
        <v>05</v>
      </c>
      <c r="C665" s="21" t="s">
        <v>16</v>
      </c>
      <c r="D665" s="20" t="s">
        <v>272</v>
      </c>
      <c r="E665" s="20" t="s">
        <v>20</v>
      </c>
      <c r="F665" s="20" t="s">
        <v>21</v>
      </c>
      <c r="G665" s="23">
        <v>26245.68</v>
      </c>
      <c r="H665" s="24">
        <v>2173.98</v>
      </c>
      <c r="I665" s="21"/>
      <c r="J665" s="47" t="str">
        <f t="shared" si="5"/>
        <v>#REF!</v>
      </c>
      <c r="K665" s="47" t="str">
        <f t="shared" si="6"/>
        <v>#REF!</v>
      </c>
      <c r="L665" s="47" t="str">
        <f t="shared" si="7"/>
        <v>#REF!</v>
      </c>
      <c r="M665" s="21"/>
      <c r="N665" s="47">
        <f t="shared" si="9"/>
        <v>0</v>
      </c>
      <c r="O665" s="47" t="str">
        <f t="shared" si="10"/>
        <v>#REF!</v>
      </c>
      <c r="P665" s="47" t="str">
        <f t="shared" si="11"/>
        <v>#REF!</v>
      </c>
      <c r="Q665" s="47">
        <f t="shared" si="32"/>
        <v>26245.68</v>
      </c>
      <c r="R665" s="47">
        <f t="shared" si="13"/>
        <v>26246</v>
      </c>
      <c r="S665" s="47">
        <f t="shared" si="14"/>
        <v>26246</v>
      </c>
      <c r="T665" s="47">
        <f t="shared" si="15"/>
        <v>26246</v>
      </c>
      <c r="U665" s="48"/>
      <c r="V665" s="21"/>
      <c r="W665" s="21"/>
      <c r="X665" s="21"/>
      <c r="Y665" s="21"/>
      <c r="Z665" s="21"/>
      <c r="AA665" s="21"/>
    </row>
    <row r="666" ht="15.75" customHeight="1">
      <c r="A666" s="20" t="s">
        <v>271</v>
      </c>
      <c r="B666" s="20" t="str">
        <f t="shared" si="4"/>
        <v>05</v>
      </c>
      <c r="C666" s="21" t="s">
        <v>16</v>
      </c>
      <c r="D666" s="20" t="s">
        <v>272</v>
      </c>
      <c r="E666" s="20" t="s">
        <v>30</v>
      </c>
      <c r="F666" s="20" t="s">
        <v>31</v>
      </c>
      <c r="G666" s="23">
        <v>158134.42</v>
      </c>
      <c r="H666" s="24">
        <v>13098.61</v>
      </c>
      <c r="I666" s="21"/>
      <c r="J666" s="47" t="str">
        <f t="shared" si="5"/>
        <v>#REF!</v>
      </c>
      <c r="K666" s="47" t="str">
        <f t="shared" si="6"/>
        <v>#REF!</v>
      </c>
      <c r="L666" s="47" t="str">
        <f t="shared" si="7"/>
        <v>#REF!</v>
      </c>
      <c r="M666" s="21"/>
      <c r="N666" s="47">
        <f t="shared" si="9"/>
        <v>0</v>
      </c>
      <c r="O666" s="47" t="str">
        <f t="shared" si="10"/>
        <v>#REF!</v>
      </c>
      <c r="P666" s="47" t="str">
        <f t="shared" si="11"/>
        <v>#REF!</v>
      </c>
      <c r="Q666" s="47">
        <f t="shared" si="32"/>
        <v>158134.42</v>
      </c>
      <c r="R666" s="47">
        <f t="shared" si="13"/>
        <v>158134</v>
      </c>
      <c r="S666" s="47">
        <f t="shared" si="14"/>
        <v>158134</v>
      </c>
      <c r="T666" s="47">
        <f t="shared" si="15"/>
        <v>158134</v>
      </c>
      <c r="U666" s="48"/>
      <c r="V666" s="21"/>
      <c r="W666" s="21"/>
      <c r="X666" s="21"/>
      <c r="Y666" s="21"/>
      <c r="Z666" s="21"/>
      <c r="AA666" s="21"/>
    </row>
    <row r="667" ht="15.75" customHeight="1">
      <c r="A667" s="20" t="s">
        <v>271</v>
      </c>
      <c r="B667" s="20" t="str">
        <f t="shared" si="4"/>
        <v>05</v>
      </c>
      <c r="C667" s="21" t="s">
        <v>16</v>
      </c>
      <c r="D667" s="20" t="s">
        <v>272</v>
      </c>
      <c r="E667" s="20" t="s">
        <v>32</v>
      </c>
      <c r="F667" s="20" t="s">
        <v>33</v>
      </c>
      <c r="G667" s="23">
        <v>11222.18</v>
      </c>
      <c r="H667" s="24">
        <v>929.56</v>
      </c>
      <c r="I667" s="21"/>
      <c r="J667" s="47" t="str">
        <f t="shared" si="5"/>
        <v>#REF!</v>
      </c>
      <c r="K667" s="47" t="str">
        <f t="shared" si="6"/>
        <v>#REF!</v>
      </c>
      <c r="L667" s="47" t="str">
        <f t="shared" si="7"/>
        <v>#REF!</v>
      </c>
      <c r="M667" s="21"/>
      <c r="N667" s="47">
        <f t="shared" si="9"/>
        <v>0</v>
      </c>
      <c r="O667" s="47" t="str">
        <f t="shared" si="10"/>
        <v>#REF!</v>
      </c>
      <c r="P667" s="47" t="str">
        <f t="shared" si="11"/>
        <v>#REF!</v>
      </c>
      <c r="Q667" s="47">
        <f t="shared" si="32"/>
        <v>11222.18</v>
      </c>
      <c r="R667" s="47">
        <f t="shared" si="13"/>
        <v>11222</v>
      </c>
      <c r="S667" s="47">
        <f t="shared" si="14"/>
        <v>11222</v>
      </c>
      <c r="T667" s="47">
        <f t="shared" si="15"/>
        <v>11222</v>
      </c>
      <c r="U667" s="48"/>
      <c r="V667" s="21"/>
      <c r="W667" s="21"/>
      <c r="X667" s="21"/>
      <c r="Y667" s="21"/>
      <c r="Z667" s="21"/>
      <c r="AA667" s="21"/>
    </row>
    <row r="668" ht="15.75" customHeight="1">
      <c r="A668" s="20" t="s">
        <v>271</v>
      </c>
      <c r="B668" s="20" t="str">
        <f t="shared" si="4"/>
        <v>05</v>
      </c>
      <c r="C668" s="21" t="s">
        <v>16</v>
      </c>
      <c r="D668" s="20" t="s">
        <v>272</v>
      </c>
      <c r="E668" s="20" t="s">
        <v>40</v>
      </c>
      <c r="F668" s="20" t="s">
        <v>41</v>
      </c>
      <c r="G668" s="23">
        <v>21262.71</v>
      </c>
      <c r="H668" s="24">
        <v>1761.24</v>
      </c>
      <c r="I668" s="21"/>
      <c r="J668" s="47" t="str">
        <f t="shared" si="5"/>
        <v>#REF!</v>
      </c>
      <c r="K668" s="47" t="str">
        <f t="shared" si="6"/>
        <v>#REF!</v>
      </c>
      <c r="L668" s="47" t="str">
        <f t="shared" si="7"/>
        <v>#REF!</v>
      </c>
      <c r="M668" s="21"/>
      <c r="N668" s="47">
        <f t="shared" si="9"/>
        <v>0</v>
      </c>
      <c r="O668" s="47" t="str">
        <f t="shared" si="10"/>
        <v>#REF!</v>
      </c>
      <c r="P668" s="47" t="str">
        <f t="shared" si="11"/>
        <v>#REF!</v>
      </c>
      <c r="Q668" s="47">
        <f t="shared" si="32"/>
        <v>21262.71</v>
      </c>
      <c r="R668" s="47">
        <f t="shared" si="13"/>
        <v>21263</v>
      </c>
      <c r="S668" s="47">
        <f t="shared" si="14"/>
        <v>21263</v>
      </c>
      <c r="T668" s="47">
        <f t="shared" si="15"/>
        <v>21263</v>
      </c>
      <c r="U668" s="48"/>
      <c r="V668" s="21"/>
      <c r="W668" s="21"/>
      <c r="X668" s="21"/>
      <c r="Y668" s="21"/>
      <c r="Z668" s="21"/>
      <c r="AA668" s="21"/>
    </row>
    <row r="669" ht="15.75" customHeight="1">
      <c r="A669" s="20" t="s">
        <v>273</v>
      </c>
      <c r="B669" s="20" t="str">
        <f t="shared" si="4"/>
        <v>05</v>
      </c>
      <c r="C669" s="21" t="s">
        <v>16</v>
      </c>
      <c r="D669" s="20" t="s">
        <v>274</v>
      </c>
      <c r="E669" s="20" t="s">
        <v>18</v>
      </c>
      <c r="F669" s="20" t="s">
        <v>19</v>
      </c>
      <c r="G669" s="23">
        <v>5483705.31</v>
      </c>
      <c r="H669" s="24">
        <v>5005670.86</v>
      </c>
      <c r="I669" s="21"/>
      <c r="J669" s="47" t="str">
        <f t="shared" si="5"/>
        <v>#REF!</v>
      </c>
      <c r="K669" s="47" t="str">
        <f t="shared" si="6"/>
        <v>#REF!</v>
      </c>
      <c r="L669" s="47" t="str">
        <f t="shared" si="7"/>
        <v>#REF!</v>
      </c>
      <c r="M669" s="21"/>
      <c r="N669" s="47">
        <f t="shared" si="9"/>
        <v>0</v>
      </c>
      <c r="O669" s="47" t="str">
        <f t="shared" si="10"/>
        <v>#REF!</v>
      </c>
      <c r="P669" s="47" t="str">
        <f t="shared" si="11"/>
        <v>#REF!</v>
      </c>
      <c r="Q669" s="47">
        <f t="shared" si="32"/>
        <v>5483705.31</v>
      </c>
      <c r="R669" s="47">
        <f t="shared" si="13"/>
        <v>5483705</v>
      </c>
      <c r="S669" s="47">
        <f t="shared" si="14"/>
        <v>5483705</v>
      </c>
      <c r="T669" s="47">
        <f t="shared" si="15"/>
        <v>5483705</v>
      </c>
      <c r="U669" s="48"/>
      <c r="V669" s="21"/>
      <c r="W669" s="21"/>
      <c r="X669" s="21"/>
      <c r="Y669" s="21"/>
      <c r="Z669" s="21"/>
      <c r="AA669" s="21"/>
    </row>
    <row r="670" ht="15.75" customHeight="1">
      <c r="A670" s="20" t="s">
        <v>273</v>
      </c>
      <c r="B670" s="20" t="str">
        <f t="shared" si="4"/>
        <v>05</v>
      </c>
      <c r="C670" s="21" t="s">
        <v>16</v>
      </c>
      <c r="D670" s="20" t="s">
        <v>274</v>
      </c>
      <c r="E670" s="20" t="s">
        <v>44</v>
      </c>
      <c r="F670" s="20" t="s">
        <v>45</v>
      </c>
      <c r="G670" s="23">
        <v>857015.69</v>
      </c>
      <c r="H670" s="24">
        <v>782306.53</v>
      </c>
      <c r="I670" s="21"/>
      <c r="J670" s="47" t="str">
        <f t="shared" si="5"/>
        <v>#REF!</v>
      </c>
      <c r="K670" s="47" t="str">
        <f t="shared" si="6"/>
        <v>#REF!</v>
      </c>
      <c r="L670" s="47" t="str">
        <f t="shared" si="7"/>
        <v>#REF!</v>
      </c>
      <c r="M670" s="21"/>
      <c r="N670" s="47">
        <f t="shared" si="9"/>
        <v>0</v>
      </c>
      <c r="O670" s="47" t="str">
        <f t="shared" si="10"/>
        <v>#REF!</v>
      </c>
      <c r="P670" s="47" t="str">
        <f t="shared" si="11"/>
        <v>#REF!</v>
      </c>
      <c r="Q670" s="47">
        <f t="shared" si="32"/>
        <v>857015.69</v>
      </c>
      <c r="R670" s="47">
        <f t="shared" si="13"/>
        <v>857016</v>
      </c>
      <c r="S670" s="47">
        <f t="shared" si="14"/>
        <v>857016</v>
      </c>
      <c r="T670" s="47">
        <f t="shared" si="15"/>
        <v>857016</v>
      </c>
      <c r="U670" s="48"/>
      <c r="V670" s="21"/>
      <c r="W670" s="21"/>
      <c r="X670" s="21"/>
      <c r="Y670" s="21"/>
      <c r="Z670" s="21"/>
      <c r="AA670" s="21"/>
    </row>
    <row r="671" ht="15.75" customHeight="1">
      <c r="A671" s="20" t="s">
        <v>273</v>
      </c>
      <c r="B671" s="20" t="str">
        <f t="shared" si="4"/>
        <v>05</v>
      </c>
      <c r="C671" s="21" t="s">
        <v>16</v>
      </c>
      <c r="D671" s="20" t="s">
        <v>274</v>
      </c>
      <c r="E671" s="20" t="s">
        <v>30</v>
      </c>
      <c r="F671" s="20" t="s">
        <v>31</v>
      </c>
      <c r="G671" s="23">
        <v>126345.43</v>
      </c>
      <c r="H671" s="24">
        <v>115331.45</v>
      </c>
      <c r="I671" s="21"/>
      <c r="J671" s="47" t="str">
        <f t="shared" si="5"/>
        <v>#REF!</v>
      </c>
      <c r="K671" s="47" t="str">
        <f t="shared" si="6"/>
        <v>#REF!</v>
      </c>
      <c r="L671" s="47" t="str">
        <f t="shared" si="7"/>
        <v>#REF!</v>
      </c>
      <c r="M671" s="21"/>
      <c r="N671" s="47">
        <f t="shared" si="9"/>
        <v>0</v>
      </c>
      <c r="O671" s="47" t="str">
        <f t="shared" si="10"/>
        <v>#REF!</v>
      </c>
      <c r="P671" s="47" t="str">
        <f t="shared" si="11"/>
        <v>#REF!</v>
      </c>
      <c r="Q671" s="47">
        <f t="shared" si="32"/>
        <v>126345.43</v>
      </c>
      <c r="R671" s="47">
        <f t="shared" si="13"/>
        <v>126345</v>
      </c>
      <c r="S671" s="47">
        <f t="shared" si="14"/>
        <v>126345</v>
      </c>
      <c r="T671" s="47">
        <f t="shared" si="15"/>
        <v>126345</v>
      </c>
      <c r="U671" s="48"/>
      <c r="V671" s="21"/>
      <c r="W671" s="21"/>
      <c r="X671" s="21"/>
      <c r="Y671" s="21"/>
      <c r="Z671" s="21"/>
      <c r="AA671" s="21"/>
    </row>
    <row r="672" ht="15.75" customHeight="1">
      <c r="A672" s="20" t="s">
        <v>273</v>
      </c>
      <c r="B672" s="20" t="str">
        <f t="shared" si="4"/>
        <v>05</v>
      </c>
      <c r="C672" s="21" t="s">
        <v>16</v>
      </c>
      <c r="D672" s="20" t="s">
        <v>274</v>
      </c>
      <c r="E672" s="20" t="s">
        <v>32</v>
      </c>
      <c r="F672" s="20" t="s">
        <v>33</v>
      </c>
      <c r="G672" s="23">
        <v>19709.72</v>
      </c>
      <c r="H672" s="24">
        <v>17991.56</v>
      </c>
      <c r="I672" s="21"/>
      <c r="J672" s="47" t="str">
        <f t="shared" si="5"/>
        <v>#REF!</v>
      </c>
      <c r="K672" s="47" t="str">
        <f t="shared" si="6"/>
        <v>#REF!</v>
      </c>
      <c r="L672" s="47" t="str">
        <f t="shared" si="7"/>
        <v>#REF!</v>
      </c>
      <c r="M672" s="21"/>
      <c r="N672" s="47">
        <f t="shared" si="9"/>
        <v>0</v>
      </c>
      <c r="O672" s="47" t="str">
        <f t="shared" si="10"/>
        <v>#REF!</v>
      </c>
      <c r="P672" s="47" t="str">
        <f t="shared" si="11"/>
        <v>#REF!</v>
      </c>
      <c r="Q672" s="47">
        <f t="shared" si="32"/>
        <v>19709.72</v>
      </c>
      <c r="R672" s="47">
        <f t="shared" si="13"/>
        <v>19710</v>
      </c>
      <c r="S672" s="47">
        <f t="shared" si="14"/>
        <v>19710</v>
      </c>
      <c r="T672" s="47">
        <f t="shared" si="15"/>
        <v>19710</v>
      </c>
      <c r="U672" s="48"/>
      <c r="V672" s="21"/>
      <c r="W672" s="21"/>
      <c r="X672" s="21"/>
      <c r="Y672" s="21"/>
      <c r="Z672" s="21"/>
      <c r="AA672" s="21"/>
    </row>
    <row r="673" ht="15.75" customHeight="1">
      <c r="A673" s="20" t="s">
        <v>273</v>
      </c>
      <c r="B673" s="20" t="str">
        <f t="shared" si="4"/>
        <v>05</v>
      </c>
      <c r="C673" s="21" t="s">
        <v>16</v>
      </c>
      <c r="D673" s="20" t="s">
        <v>274</v>
      </c>
      <c r="E673" s="20" t="s">
        <v>40</v>
      </c>
      <c r="F673" s="20" t="s">
        <v>41</v>
      </c>
      <c r="G673" s="23">
        <v>61454.85</v>
      </c>
      <c r="H673" s="24">
        <v>56097.6</v>
      </c>
      <c r="I673" s="21"/>
      <c r="J673" s="47" t="str">
        <f t="shared" si="5"/>
        <v>#REF!</v>
      </c>
      <c r="K673" s="47" t="str">
        <f t="shared" si="6"/>
        <v>#REF!</v>
      </c>
      <c r="L673" s="47" t="str">
        <f t="shared" si="7"/>
        <v>#REF!</v>
      </c>
      <c r="M673" s="21"/>
      <c r="N673" s="47">
        <f t="shared" si="9"/>
        <v>0</v>
      </c>
      <c r="O673" s="47" t="str">
        <f t="shared" si="10"/>
        <v>#REF!</v>
      </c>
      <c r="P673" s="47" t="str">
        <f t="shared" si="11"/>
        <v>#REF!</v>
      </c>
      <c r="Q673" s="47">
        <f t="shared" si="32"/>
        <v>61454.85</v>
      </c>
      <c r="R673" s="47">
        <f t="shared" si="13"/>
        <v>61455</v>
      </c>
      <c r="S673" s="47">
        <f t="shared" si="14"/>
        <v>61455</v>
      </c>
      <c r="T673" s="47">
        <f t="shared" si="15"/>
        <v>61455</v>
      </c>
      <c r="U673" s="48"/>
      <c r="V673" s="21"/>
      <c r="W673" s="21"/>
      <c r="X673" s="21"/>
      <c r="Y673" s="21"/>
      <c r="Z673" s="21"/>
      <c r="AA673" s="21"/>
    </row>
    <row r="674" ht="15.75" customHeight="1">
      <c r="A674" s="20" t="s">
        <v>275</v>
      </c>
      <c r="B674" s="20" t="str">
        <f t="shared" si="4"/>
        <v>05</v>
      </c>
      <c r="C674" s="21" t="s">
        <v>16</v>
      </c>
      <c r="D674" s="20" t="s">
        <v>276</v>
      </c>
      <c r="E674" s="20" t="s">
        <v>18</v>
      </c>
      <c r="F674" s="20" t="s">
        <v>19</v>
      </c>
      <c r="G674" s="23">
        <v>467511.07</v>
      </c>
      <c r="H674" s="24">
        <v>715238.66</v>
      </c>
      <c r="I674" s="21"/>
      <c r="J674" s="47" t="str">
        <f t="shared" si="5"/>
        <v>#REF!</v>
      </c>
      <c r="K674" s="47" t="str">
        <f t="shared" si="6"/>
        <v>#REF!</v>
      </c>
      <c r="L674" s="47" t="str">
        <f t="shared" si="7"/>
        <v>#REF!</v>
      </c>
      <c r="M674" s="21"/>
      <c r="N674" s="47">
        <f t="shared" si="9"/>
        <v>0</v>
      </c>
      <c r="O674" s="47" t="str">
        <f t="shared" si="10"/>
        <v>#REF!</v>
      </c>
      <c r="P674" s="47" t="str">
        <f t="shared" si="11"/>
        <v>#REF!</v>
      </c>
      <c r="Q674" s="47">
        <f t="shared" si="32"/>
        <v>467511.07</v>
      </c>
      <c r="R674" s="47">
        <f t="shared" si="13"/>
        <v>467511</v>
      </c>
      <c r="S674" s="47">
        <f t="shared" si="14"/>
        <v>467511</v>
      </c>
      <c r="T674" s="47">
        <f t="shared" si="15"/>
        <v>467511</v>
      </c>
      <c r="U674" s="48"/>
      <c r="V674" s="21"/>
      <c r="W674" s="21"/>
      <c r="X674" s="21"/>
      <c r="Y674" s="21"/>
      <c r="Z674" s="21"/>
      <c r="AA674" s="21"/>
    </row>
    <row r="675" ht="15.75" customHeight="1">
      <c r="A675" s="20" t="s">
        <v>275</v>
      </c>
      <c r="B675" s="20" t="str">
        <f t="shared" si="4"/>
        <v>05</v>
      </c>
      <c r="C675" s="21" t="s">
        <v>16</v>
      </c>
      <c r="D675" s="20" t="s">
        <v>276</v>
      </c>
      <c r="E675" s="20" t="s">
        <v>44</v>
      </c>
      <c r="F675" s="20" t="s">
        <v>45</v>
      </c>
      <c r="G675" s="23">
        <v>186952.85</v>
      </c>
      <c r="H675" s="24">
        <v>286016.55</v>
      </c>
      <c r="I675" s="21"/>
      <c r="J675" s="47" t="str">
        <f t="shared" si="5"/>
        <v>#REF!</v>
      </c>
      <c r="K675" s="47" t="str">
        <f t="shared" si="6"/>
        <v>#REF!</v>
      </c>
      <c r="L675" s="47" t="str">
        <f t="shared" si="7"/>
        <v>#REF!</v>
      </c>
      <c r="M675" s="21"/>
      <c r="N675" s="47">
        <f t="shared" si="9"/>
        <v>0</v>
      </c>
      <c r="O675" s="47" t="str">
        <f t="shared" si="10"/>
        <v>#REF!</v>
      </c>
      <c r="P675" s="47" t="str">
        <f t="shared" si="11"/>
        <v>#REF!</v>
      </c>
      <c r="Q675" s="47">
        <f t="shared" si="32"/>
        <v>186952.85</v>
      </c>
      <c r="R675" s="47">
        <f t="shared" si="13"/>
        <v>186953</v>
      </c>
      <c r="S675" s="47">
        <f t="shared" si="14"/>
        <v>186953</v>
      </c>
      <c r="T675" s="47">
        <f t="shared" si="15"/>
        <v>186953</v>
      </c>
      <c r="U675" s="48"/>
      <c r="V675" s="21"/>
      <c r="W675" s="21"/>
      <c r="X675" s="21"/>
      <c r="Y675" s="21"/>
      <c r="Z675" s="21"/>
      <c r="AA675" s="21"/>
    </row>
    <row r="676" ht="15.75" customHeight="1">
      <c r="A676" s="20" t="s">
        <v>275</v>
      </c>
      <c r="B676" s="20" t="str">
        <f t="shared" si="4"/>
        <v>05</v>
      </c>
      <c r="C676" s="21" t="s">
        <v>16</v>
      </c>
      <c r="D676" s="20" t="s">
        <v>276</v>
      </c>
      <c r="E676" s="20" t="s">
        <v>30</v>
      </c>
      <c r="F676" s="20" t="s">
        <v>31</v>
      </c>
      <c r="G676" s="23">
        <v>11561.61</v>
      </c>
      <c r="H676" s="24">
        <v>17687.95</v>
      </c>
      <c r="I676" s="21"/>
      <c r="J676" s="47" t="str">
        <f t="shared" si="5"/>
        <v>#REF!</v>
      </c>
      <c r="K676" s="47" t="str">
        <f t="shared" si="6"/>
        <v>#REF!</v>
      </c>
      <c r="L676" s="47" t="str">
        <f t="shared" si="7"/>
        <v>#REF!</v>
      </c>
      <c r="M676" s="21"/>
      <c r="N676" s="47">
        <f t="shared" si="9"/>
        <v>0</v>
      </c>
      <c r="O676" s="47" t="str">
        <f t="shared" si="10"/>
        <v>#REF!</v>
      </c>
      <c r="P676" s="47" t="str">
        <f t="shared" si="11"/>
        <v>#REF!</v>
      </c>
      <c r="Q676" s="47">
        <f t="shared" si="32"/>
        <v>11561.61</v>
      </c>
      <c r="R676" s="47">
        <f t="shared" si="13"/>
        <v>11562</v>
      </c>
      <c r="S676" s="47">
        <f t="shared" si="14"/>
        <v>11562</v>
      </c>
      <c r="T676" s="47">
        <f t="shared" si="15"/>
        <v>11562</v>
      </c>
      <c r="U676" s="48"/>
      <c r="V676" s="21"/>
      <c r="W676" s="21"/>
      <c r="X676" s="21"/>
      <c r="Y676" s="21"/>
      <c r="Z676" s="21"/>
      <c r="AA676" s="21"/>
    </row>
    <row r="677" ht="15.75" customHeight="1">
      <c r="A677" s="20" t="s">
        <v>275</v>
      </c>
      <c r="B677" s="20" t="str">
        <f t="shared" si="4"/>
        <v>05</v>
      </c>
      <c r="C677" s="21" t="s">
        <v>16</v>
      </c>
      <c r="D677" s="20" t="s">
        <v>276</v>
      </c>
      <c r="E677" s="20" t="s">
        <v>40</v>
      </c>
      <c r="F677" s="20" t="s">
        <v>41</v>
      </c>
      <c r="G677" s="23">
        <v>15630.47</v>
      </c>
      <c r="H677" s="24">
        <v>23912.84</v>
      </c>
      <c r="I677" s="21"/>
      <c r="J677" s="47" t="str">
        <f t="shared" si="5"/>
        <v>#REF!</v>
      </c>
      <c r="K677" s="47" t="str">
        <f t="shared" si="6"/>
        <v>#REF!</v>
      </c>
      <c r="L677" s="47" t="str">
        <f t="shared" si="7"/>
        <v>#REF!</v>
      </c>
      <c r="M677" s="21"/>
      <c r="N677" s="47">
        <f t="shared" si="9"/>
        <v>0</v>
      </c>
      <c r="O677" s="47" t="str">
        <f t="shared" si="10"/>
        <v>#REF!</v>
      </c>
      <c r="P677" s="47" t="str">
        <f t="shared" si="11"/>
        <v>#REF!</v>
      </c>
      <c r="Q677" s="47">
        <f t="shared" si="32"/>
        <v>15630.47</v>
      </c>
      <c r="R677" s="47">
        <f t="shared" si="13"/>
        <v>15630</v>
      </c>
      <c r="S677" s="47">
        <f t="shared" si="14"/>
        <v>15630</v>
      </c>
      <c r="T677" s="47">
        <f t="shared" si="15"/>
        <v>15630</v>
      </c>
      <c r="U677" s="48"/>
      <c r="V677" s="21"/>
      <c r="W677" s="21"/>
      <c r="X677" s="21"/>
      <c r="Y677" s="21"/>
      <c r="Z677" s="21"/>
      <c r="AA677" s="21"/>
    </row>
    <row r="678" ht="15.75" customHeight="1">
      <c r="A678" s="20" t="s">
        <v>277</v>
      </c>
      <c r="B678" s="20" t="str">
        <f t="shared" si="4"/>
        <v>05</v>
      </c>
      <c r="C678" s="21" t="s">
        <v>16</v>
      </c>
      <c r="D678" s="20" t="s">
        <v>278</v>
      </c>
      <c r="E678" s="20" t="s">
        <v>18</v>
      </c>
      <c r="F678" s="20" t="s">
        <v>19</v>
      </c>
      <c r="G678" s="23">
        <v>1.5363210852E8</v>
      </c>
      <c r="H678" s="24">
        <v>1.180683787E7</v>
      </c>
      <c r="I678" s="21"/>
      <c r="J678" s="47" t="str">
        <f t="shared" si="5"/>
        <v>#REF!</v>
      </c>
      <c r="K678" s="47" t="str">
        <f t="shared" si="6"/>
        <v>#REF!</v>
      </c>
      <c r="L678" s="47" t="str">
        <f t="shared" si="7"/>
        <v>#REF!</v>
      </c>
      <c r="M678" s="21"/>
      <c r="N678" s="47">
        <f t="shared" si="9"/>
        <v>0</v>
      </c>
      <c r="O678" s="47" t="str">
        <f t="shared" si="10"/>
        <v>#REF!</v>
      </c>
      <c r="P678" s="47" t="str">
        <f t="shared" si="11"/>
        <v>#REF!</v>
      </c>
      <c r="Q678" s="47">
        <f t="shared" si="32"/>
        <v>153632108.5</v>
      </c>
      <c r="R678" s="47">
        <f t="shared" si="13"/>
        <v>153632109</v>
      </c>
      <c r="S678" s="47">
        <f t="shared" si="14"/>
        <v>153632109</v>
      </c>
      <c r="T678" s="47">
        <f t="shared" si="15"/>
        <v>153632109</v>
      </c>
      <c r="U678" s="48"/>
      <c r="V678" s="21"/>
      <c r="W678" s="21"/>
      <c r="X678" s="21"/>
      <c r="Y678" s="21"/>
      <c r="Z678" s="21"/>
      <c r="AA678" s="21"/>
    </row>
    <row r="679" ht="15.75" customHeight="1">
      <c r="A679" s="20" t="s">
        <v>277</v>
      </c>
      <c r="B679" s="20" t="str">
        <f t="shared" si="4"/>
        <v>05</v>
      </c>
      <c r="C679" s="21" t="s">
        <v>16</v>
      </c>
      <c r="D679" s="20" t="s">
        <v>278</v>
      </c>
      <c r="E679" s="20" t="s">
        <v>44</v>
      </c>
      <c r="F679" s="20" t="s">
        <v>45</v>
      </c>
      <c r="G679" s="23">
        <v>5.202843003E7</v>
      </c>
      <c r="H679" s="24">
        <v>3998456.08</v>
      </c>
      <c r="I679" s="21"/>
      <c r="J679" s="47" t="str">
        <f t="shared" si="5"/>
        <v>#REF!</v>
      </c>
      <c r="K679" s="47" t="str">
        <f t="shared" si="6"/>
        <v>#REF!</v>
      </c>
      <c r="L679" s="47" t="str">
        <f t="shared" si="7"/>
        <v>#REF!</v>
      </c>
      <c r="M679" s="21"/>
      <c r="N679" s="47">
        <f t="shared" si="9"/>
        <v>0</v>
      </c>
      <c r="O679" s="47" t="str">
        <f t="shared" si="10"/>
        <v>#REF!</v>
      </c>
      <c r="P679" s="47" t="str">
        <f t="shared" si="11"/>
        <v>#REF!</v>
      </c>
      <c r="Q679" s="47">
        <f t="shared" si="32"/>
        <v>52028430.03</v>
      </c>
      <c r="R679" s="47">
        <f t="shared" si="13"/>
        <v>52028430</v>
      </c>
      <c r="S679" s="47">
        <f t="shared" si="14"/>
        <v>52028430</v>
      </c>
      <c r="T679" s="47">
        <f t="shared" si="15"/>
        <v>52028430</v>
      </c>
      <c r="U679" s="48"/>
      <c r="V679" s="21"/>
      <c r="W679" s="21"/>
      <c r="X679" s="21"/>
      <c r="Y679" s="21"/>
      <c r="Z679" s="21"/>
      <c r="AA679" s="21"/>
    </row>
    <row r="680" ht="15.75" customHeight="1">
      <c r="A680" s="20" t="s">
        <v>277</v>
      </c>
      <c r="B680" s="20" t="str">
        <f t="shared" si="4"/>
        <v>05</v>
      </c>
      <c r="C680" s="21" t="s">
        <v>16</v>
      </c>
      <c r="D680" s="20" t="s">
        <v>278</v>
      </c>
      <c r="E680" s="20" t="s">
        <v>71</v>
      </c>
      <c r="F680" s="20" t="s">
        <v>72</v>
      </c>
      <c r="G680" s="23">
        <v>5946477.56</v>
      </c>
      <c r="H680" s="24">
        <v>456994.94</v>
      </c>
      <c r="I680" s="21"/>
      <c r="J680" s="47" t="str">
        <f t="shared" si="5"/>
        <v>#REF!</v>
      </c>
      <c r="K680" s="47" t="str">
        <f t="shared" si="6"/>
        <v>#REF!</v>
      </c>
      <c r="L680" s="47" t="str">
        <f t="shared" si="7"/>
        <v>#REF!</v>
      </c>
      <c r="M680" s="21"/>
      <c r="N680" s="47">
        <f t="shared" si="9"/>
        <v>0</v>
      </c>
      <c r="O680" s="47" t="str">
        <f t="shared" si="10"/>
        <v>#REF!</v>
      </c>
      <c r="P680" s="47" t="str">
        <f t="shared" si="11"/>
        <v>#REF!</v>
      </c>
      <c r="Q680" s="47">
        <f t="shared" si="32"/>
        <v>5946477.56</v>
      </c>
      <c r="R680" s="47">
        <f t="shared" si="13"/>
        <v>5946478</v>
      </c>
      <c r="S680" s="47">
        <f t="shared" si="14"/>
        <v>5946478</v>
      </c>
      <c r="T680" s="47">
        <f t="shared" si="15"/>
        <v>5946478</v>
      </c>
      <c r="U680" s="48"/>
      <c r="V680" s="21"/>
      <c r="W680" s="21"/>
      <c r="X680" s="21"/>
      <c r="Y680" s="21"/>
      <c r="Z680" s="21"/>
      <c r="AA680" s="21"/>
    </row>
    <row r="681" ht="15.75" customHeight="1">
      <c r="A681" s="20" t="s">
        <v>277</v>
      </c>
      <c r="B681" s="20" t="str">
        <f t="shared" si="4"/>
        <v>05</v>
      </c>
      <c r="C681" s="21" t="s">
        <v>16</v>
      </c>
      <c r="D681" s="20" t="s">
        <v>278</v>
      </c>
      <c r="E681" s="20" t="s">
        <v>22</v>
      </c>
      <c r="F681" s="20" t="s">
        <v>23</v>
      </c>
      <c r="G681" s="23">
        <v>0.0</v>
      </c>
      <c r="H681" s="24">
        <v>0.0</v>
      </c>
      <c r="I681" s="21"/>
      <c r="J681" s="47" t="str">
        <f t="shared" si="5"/>
        <v>#REF!</v>
      </c>
      <c r="K681" s="47" t="str">
        <f t="shared" si="6"/>
        <v>#REF!</v>
      </c>
      <c r="L681" s="47" t="str">
        <f t="shared" si="7"/>
        <v>#REF!</v>
      </c>
      <c r="M681" s="21"/>
      <c r="N681" s="47">
        <f t="shared" si="9"/>
        <v>0</v>
      </c>
      <c r="O681" s="47" t="str">
        <f t="shared" si="10"/>
        <v>#REF!</v>
      </c>
      <c r="P681" s="47" t="str">
        <f t="shared" si="11"/>
        <v>#REF!</v>
      </c>
      <c r="Q681" s="47">
        <f t="shared" si="32"/>
        <v>0</v>
      </c>
      <c r="R681" s="47">
        <f t="shared" si="13"/>
        <v>0</v>
      </c>
      <c r="S681" s="47">
        <f t="shared" si="14"/>
        <v>0</v>
      </c>
      <c r="T681" s="47">
        <f t="shared" si="15"/>
        <v>0</v>
      </c>
      <c r="U681" s="48"/>
      <c r="V681" s="21"/>
      <c r="W681" s="21"/>
      <c r="X681" s="21"/>
      <c r="Y681" s="21"/>
      <c r="Z681" s="21"/>
      <c r="AA681" s="21"/>
    </row>
    <row r="682" ht="15.75" customHeight="1">
      <c r="A682" s="20" t="s">
        <v>277</v>
      </c>
      <c r="B682" s="20" t="str">
        <f t="shared" si="4"/>
        <v>05</v>
      </c>
      <c r="C682" s="21" t="s">
        <v>16</v>
      </c>
      <c r="D682" s="20" t="s">
        <v>278</v>
      </c>
      <c r="E682" s="20" t="s">
        <v>28</v>
      </c>
      <c r="F682" s="20" t="s">
        <v>29</v>
      </c>
      <c r="G682" s="23">
        <v>1113170.16</v>
      </c>
      <c r="H682" s="24">
        <v>85548.65</v>
      </c>
      <c r="I682" s="21"/>
      <c r="J682" s="47" t="str">
        <f t="shared" si="5"/>
        <v>#REF!</v>
      </c>
      <c r="K682" s="47" t="str">
        <f t="shared" si="6"/>
        <v>#REF!</v>
      </c>
      <c r="L682" s="47" t="str">
        <f t="shared" si="7"/>
        <v>#REF!</v>
      </c>
      <c r="M682" s="21"/>
      <c r="N682" s="47">
        <f t="shared" si="9"/>
        <v>0</v>
      </c>
      <c r="O682" s="47" t="str">
        <f t="shared" si="10"/>
        <v>#REF!</v>
      </c>
      <c r="P682" s="47" t="str">
        <f t="shared" si="11"/>
        <v>#REF!</v>
      </c>
      <c r="Q682" s="47">
        <f t="shared" si="32"/>
        <v>1113170.16</v>
      </c>
      <c r="R682" s="47">
        <f t="shared" si="13"/>
        <v>1113170</v>
      </c>
      <c r="S682" s="47">
        <f t="shared" si="14"/>
        <v>1113170</v>
      </c>
      <c r="T682" s="47">
        <f t="shared" si="15"/>
        <v>1113170</v>
      </c>
      <c r="U682" s="48"/>
      <c r="V682" s="21"/>
      <c r="W682" s="21"/>
      <c r="X682" s="21"/>
      <c r="Y682" s="21"/>
      <c r="Z682" s="21"/>
      <c r="AA682" s="21"/>
    </row>
    <row r="683" ht="15.75" customHeight="1">
      <c r="A683" s="20" t="s">
        <v>277</v>
      </c>
      <c r="B683" s="20" t="str">
        <f t="shared" si="4"/>
        <v>05</v>
      </c>
      <c r="C683" s="21" t="s">
        <v>16</v>
      </c>
      <c r="D683" s="20" t="s">
        <v>278</v>
      </c>
      <c r="E683" s="20" t="s">
        <v>30</v>
      </c>
      <c r="F683" s="20" t="s">
        <v>31</v>
      </c>
      <c r="G683" s="23">
        <v>3125073.92</v>
      </c>
      <c r="H683" s="24">
        <v>240166.21</v>
      </c>
      <c r="I683" s="21"/>
      <c r="J683" s="47" t="str">
        <f t="shared" si="5"/>
        <v>#REF!</v>
      </c>
      <c r="K683" s="47" t="str">
        <f t="shared" si="6"/>
        <v>#REF!</v>
      </c>
      <c r="L683" s="47" t="str">
        <f t="shared" si="7"/>
        <v>#REF!</v>
      </c>
      <c r="M683" s="21"/>
      <c r="N683" s="47">
        <f t="shared" si="9"/>
        <v>0</v>
      </c>
      <c r="O683" s="47" t="str">
        <f t="shared" si="10"/>
        <v>#REF!</v>
      </c>
      <c r="P683" s="47" t="str">
        <f t="shared" si="11"/>
        <v>#REF!</v>
      </c>
      <c r="Q683" s="47">
        <f t="shared" si="32"/>
        <v>3125073.92</v>
      </c>
      <c r="R683" s="47">
        <f t="shared" si="13"/>
        <v>3125074</v>
      </c>
      <c r="S683" s="47">
        <f t="shared" si="14"/>
        <v>3125074</v>
      </c>
      <c r="T683" s="47">
        <f t="shared" si="15"/>
        <v>3125074</v>
      </c>
      <c r="U683" s="48"/>
      <c r="V683" s="21"/>
      <c r="W683" s="21"/>
      <c r="X683" s="21"/>
      <c r="Y683" s="21"/>
      <c r="Z683" s="21"/>
      <c r="AA683" s="21"/>
    </row>
    <row r="684" ht="15.75" customHeight="1">
      <c r="A684" s="20" t="s">
        <v>277</v>
      </c>
      <c r="B684" s="20" t="str">
        <f t="shared" si="4"/>
        <v>05</v>
      </c>
      <c r="C684" s="21" t="s">
        <v>16</v>
      </c>
      <c r="D684" s="20" t="s">
        <v>278</v>
      </c>
      <c r="E684" s="20" t="s">
        <v>32</v>
      </c>
      <c r="F684" s="20" t="s">
        <v>33</v>
      </c>
      <c r="G684" s="23">
        <v>4834884.74</v>
      </c>
      <c r="H684" s="24">
        <v>371567.51</v>
      </c>
      <c r="I684" s="21"/>
      <c r="J684" s="47" t="str">
        <f t="shared" si="5"/>
        <v>#REF!</v>
      </c>
      <c r="K684" s="47" t="str">
        <f t="shared" si="6"/>
        <v>#REF!</v>
      </c>
      <c r="L684" s="47" t="str">
        <f t="shared" si="7"/>
        <v>#REF!</v>
      </c>
      <c r="M684" s="21"/>
      <c r="N684" s="47">
        <f t="shared" si="9"/>
        <v>0</v>
      </c>
      <c r="O684" s="47" t="str">
        <f t="shared" si="10"/>
        <v>#REF!</v>
      </c>
      <c r="P684" s="47" t="str">
        <f t="shared" si="11"/>
        <v>#REF!</v>
      </c>
      <c r="Q684" s="47">
        <f t="shared" si="32"/>
        <v>4834884.74</v>
      </c>
      <c r="R684" s="47">
        <f t="shared" si="13"/>
        <v>4834885</v>
      </c>
      <c r="S684" s="47">
        <f t="shared" si="14"/>
        <v>4834885</v>
      </c>
      <c r="T684" s="47">
        <f t="shared" si="15"/>
        <v>4834885</v>
      </c>
      <c r="U684" s="48"/>
      <c r="V684" s="21"/>
      <c r="W684" s="21"/>
      <c r="X684" s="21"/>
      <c r="Y684" s="21"/>
      <c r="Z684" s="21"/>
      <c r="AA684" s="21"/>
    </row>
    <row r="685" ht="15.75" customHeight="1">
      <c r="A685" s="20" t="s">
        <v>277</v>
      </c>
      <c r="B685" s="20" t="str">
        <f t="shared" si="4"/>
        <v>05</v>
      </c>
      <c r="C685" s="21" t="s">
        <v>16</v>
      </c>
      <c r="D685" s="20" t="s">
        <v>278</v>
      </c>
      <c r="E685" s="20" t="s">
        <v>38</v>
      </c>
      <c r="F685" s="20" t="s">
        <v>39</v>
      </c>
      <c r="G685" s="23">
        <v>0.0</v>
      </c>
      <c r="H685" s="24">
        <v>0.0</v>
      </c>
      <c r="I685" s="21"/>
      <c r="J685" s="47" t="str">
        <f t="shared" si="5"/>
        <v>#REF!</v>
      </c>
      <c r="K685" s="47" t="str">
        <f t="shared" si="6"/>
        <v>#REF!</v>
      </c>
      <c r="L685" s="47" t="str">
        <f t="shared" si="7"/>
        <v>#REF!</v>
      </c>
      <c r="M685" s="21"/>
      <c r="N685" s="47">
        <f t="shared" si="9"/>
        <v>0</v>
      </c>
      <c r="O685" s="47" t="str">
        <f t="shared" si="10"/>
        <v>#REF!</v>
      </c>
      <c r="P685" s="47" t="str">
        <f t="shared" si="11"/>
        <v>#REF!</v>
      </c>
      <c r="Q685" s="47">
        <f t="shared" si="32"/>
        <v>0</v>
      </c>
      <c r="R685" s="47">
        <f t="shared" si="13"/>
        <v>0</v>
      </c>
      <c r="S685" s="47">
        <f t="shared" si="14"/>
        <v>0</v>
      </c>
      <c r="T685" s="47">
        <f t="shared" si="15"/>
        <v>0</v>
      </c>
      <c r="U685" s="48"/>
      <c r="V685" s="21"/>
      <c r="W685" s="21"/>
      <c r="X685" s="21"/>
      <c r="Y685" s="21"/>
      <c r="Z685" s="21"/>
      <c r="AA685" s="21"/>
    </row>
    <row r="686" ht="15.75" customHeight="1">
      <c r="A686" s="20" t="s">
        <v>277</v>
      </c>
      <c r="B686" s="20" t="str">
        <f t="shared" si="4"/>
        <v>05</v>
      </c>
      <c r="C686" s="21" t="s">
        <v>16</v>
      </c>
      <c r="D686" s="20" t="s">
        <v>278</v>
      </c>
      <c r="E686" s="20" t="s">
        <v>40</v>
      </c>
      <c r="F686" s="20" t="s">
        <v>41</v>
      </c>
      <c r="G686" s="23">
        <v>1859337.16</v>
      </c>
      <c r="H686" s="24">
        <v>142892.61</v>
      </c>
      <c r="I686" s="21"/>
      <c r="J686" s="47" t="str">
        <f t="shared" si="5"/>
        <v>#REF!</v>
      </c>
      <c r="K686" s="47" t="str">
        <f t="shared" si="6"/>
        <v>#REF!</v>
      </c>
      <c r="L686" s="47" t="str">
        <f t="shared" si="7"/>
        <v>#REF!</v>
      </c>
      <c r="M686" s="21"/>
      <c r="N686" s="47">
        <f t="shared" si="9"/>
        <v>0</v>
      </c>
      <c r="O686" s="47" t="str">
        <f t="shared" si="10"/>
        <v>#REF!</v>
      </c>
      <c r="P686" s="47" t="str">
        <f t="shared" si="11"/>
        <v>#REF!</v>
      </c>
      <c r="Q686" s="47">
        <f t="shared" si="32"/>
        <v>1859337.16</v>
      </c>
      <c r="R686" s="47">
        <f t="shared" si="13"/>
        <v>1859337</v>
      </c>
      <c r="S686" s="47">
        <f t="shared" si="14"/>
        <v>1859337</v>
      </c>
      <c r="T686" s="47">
        <f t="shared" si="15"/>
        <v>1859337</v>
      </c>
      <c r="U686" s="48"/>
      <c r="V686" s="21"/>
      <c r="W686" s="21"/>
      <c r="X686" s="21"/>
      <c r="Y686" s="21"/>
      <c r="Z686" s="21"/>
      <c r="AA686" s="21"/>
    </row>
    <row r="687" ht="15.75" customHeight="1">
      <c r="A687" s="20" t="s">
        <v>277</v>
      </c>
      <c r="B687" s="20" t="str">
        <f t="shared" si="4"/>
        <v>05</v>
      </c>
      <c r="C687" s="21" t="s">
        <v>16</v>
      </c>
      <c r="D687" s="20" t="s">
        <v>278</v>
      </c>
      <c r="E687" s="20" t="s">
        <v>75</v>
      </c>
      <c r="F687" s="20" t="s">
        <v>76</v>
      </c>
      <c r="G687" s="23">
        <v>1.8715488491E8</v>
      </c>
      <c r="H687" s="24">
        <v>1.438310913E7</v>
      </c>
      <c r="I687" s="21"/>
      <c r="J687" s="47" t="str">
        <f t="shared" si="5"/>
        <v>#REF!</v>
      </c>
      <c r="K687" s="47" t="str">
        <f t="shared" si="6"/>
        <v>#REF!</v>
      </c>
      <c r="L687" s="47" t="str">
        <f t="shared" si="7"/>
        <v>#REF!</v>
      </c>
      <c r="M687" s="21"/>
      <c r="N687" s="47">
        <f t="shared" si="9"/>
        <v>0</v>
      </c>
      <c r="O687" s="47" t="str">
        <f t="shared" si="10"/>
        <v>#REF!</v>
      </c>
      <c r="P687" s="47" t="str">
        <f t="shared" si="11"/>
        <v>#REF!</v>
      </c>
      <c r="Q687" s="47">
        <f t="shared" si="32"/>
        <v>187154884.9</v>
      </c>
      <c r="R687" s="47">
        <f t="shared" si="13"/>
        <v>187154885</v>
      </c>
      <c r="S687" s="47">
        <f t="shared" si="14"/>
        <v>187154885</v>
      </c>
      <c r="T687" s="47">
        <f t="shared" si="15"/>
        <v>187154885</v>
      </c>
      <c r="U687" s="48"/>
      <c r="V687" s="21"/>
      <c r="W687" s="21"/>
      <c r="X687" s="21"/>
      <c r="Y687" s="21"/>
      <c r="Z687" s="21"/>
      <c r="AA687" s="21"/>
    </row>
    <row r="688" ht="15.75" customHeight="1">
      <c r="A688" s="20" t="s">
        <v>279</v>
      </c>
      <c r="B688" s="20" t="str">
        <f t="shared" si="4"/>
        <v>05</v>
      </c>
      <c r="C688" s="21" t="s">
        <v>16</v>
      </c>
      <c r="D688" s="20" t="s">
        <v>280</v>
      </c>
      <c r="E688" s="20" t="s">
        <v>44</v>
      </c>
      <c r="F688" s="20" t="s">
        <v>45</v>
      </c>
      <c r="G688" s="23">
        <v>1188545.04</v>
      </c>
      <c r="H688" s="24">
        <v>58272.39</v>
      </c>
      <c r="I688" s="21"/>
      <c r="J688" s="47" t="str">
        <f t="shared" si="5"/>
        <v>#REF!</v>
      </c>
      <c r="K688" s="47" t="str">
        <f t="shared" si="6"/>
        <v>#REF!</v>
      </c>
      <c r="L688" s="47" t="str">
        <f t="shared" si="7"/>
        <v>#REF!</v>
      </c>
      <c r="M688" s="21"/>
      <c r="N688" s="47">
        <f t="shared" si="9"/>
        <v>0</v>
      </c>
      <c r="O688" s="47" t="str">
        <f t="shared" si="10"/>
        <v>#REF!</v>
      </c>
      <c r="P688" s="47" t="str">
        <f t="shared" si="11"/>
        <v>#REF!</v>
      </c>
      <c r="Q688" s="47">
        <f t="shared" si="32"/>
        <v>1188545.04</v>
      </c>
      <c r="R688" s="47">
        <f t="shared" si="13"/>
        <v>1188545</v>
      </c>
      <c r="S688" s="47">
        <f t="shared" si="14"/>
        <v>1188545</v>
      </c>
      <c r="T688" s="47">
        <f t="shared" si="15"/>
        <v>1188545</v>
      </c>
      <c r="U688" s="48"/>
      <c r="V688" s="21"/>
      <c r="W688" s="21"/>
      <c r="X688" s="21"/>
      <c r="Y688" s="21"/>
      <c r="Z688" s="21"/>
      <c r="AA688" s="21"/>
    </row>
    <row r="689" ht="15.75" customHeight="1">
      <c r="A689" s="20" t="s">
        <v>279</v>
      </c>
      <c r="B689" s="20" t="str">
        <f t="shared" si="4"/>
        <v>05</v>
      </c>
      <c r="C689" s="21" t="s">
        <v>16</v>
      </c>
      <c r="D689" s="20" t="s">
        <v>280</v>
      </c>
      <c r="E689" s="20" t="s">
        <v>71</v>
      </c>
      <c r="F689" s="20" t="s">
        <v>72</v>
      </c>
      <c r="G689" s="23">
        <v>1253376.0</v>
      </c>
      <c r="H689" s="24">
        <v>61450.94</v>
      </c>
      <c r="I689" s="21"/>
      <c r="J689" s="47" t="str">
        <f t="shared" si="5"/>
        <v>#REF!</v>
      </c>
      <c r="K689" s="47" t="str">
        <f t="shared" si="6"/>
        <v>#REF!</v>
      </c>
      <c r="L689" s="47" t="str">
        <f t="shared" si="7"/>
        <v>#REF!</v>
      </c>
      <c r="M689" s="21"/>
      <c r="N689" s="47">
        <f t="shared" si="9"/>
        <v>0</v>
      </c>
      <c r="O689" s="47" t="str">
        <f t="shared" si="10"/>
        <v>#REF!</v>
      </c>
      <c r="P689" s="47" t="str">
        <f t="shared" si="11"/>
        <v>#REF!</v>
      </c>
      <c r="Q689" s="47">
        <f t="shared" si="32"/>
        <v>1253376</v>
      </c>
      <c r="R689" s="47">
        <f t="shared" si="13"/>
        <v>1253376</v>
      </c>
      <c r="S689" s="47">
        <f t="shared" si="14"/>
        <v>1253376</v>
      </c>
      <c r="T689" s="47">
        <f t="shared" si="15"/>
        <v>1253376</v>
      </c>
      <c r="U689" s="48"/>
      <c r="V689" s="21"/>
      <c r="W689" s="21"/>
      <c r="X689" s="21"/>
      <c r="Y689" s="21"/>
      <c r="Z689" s="21"/>
      <c r="AA689" s="21"/>
    </row>
    <row r="690" ht="15.75" customHeight="1">
      <c r="A690" s="20" t="s">
        <v>279</v>
      </c>
      <c r="B690" s="20" t="str">
        <f t="shared" si="4"/>
        <v>05</v>
      </c>
      <c r="C690" s="21" t="s">
        <v>16</v>
      </c>
      <c r="D690" s="20" t="s">
        <v>280</v>
      </c>
      <c r="E690" s="20" t="s">
        <v>30</v>
      </c>
      <c r="F690" s="20" t="s">
        <v>31</v>
      </c>
      <c r="G690" s="23">
        <v>516922.49</v>
      </c>
      <c r="H690" s="24">
        <v>25343.85</v>
      </c>
      <c r="I690" s="21"/>
      <c r="J690" s="47" t="str">
        <f t="shared" si="5"/>
        <v>#REF!</v>
      </c>
      <c r="K690" s="47" t="str">
        <f t="shared" si="6"/>
        <v>#REF!</v>
      </c>
      <c r="L690" s="47" t="str">
        <f t="shared" si="7"/>
        <v>#REF!</v>
      </c>
      <c r="M690" s="21"/>
      <c r="N690" s="47">
        <f t="shared" si="9"/>
        <v>0</v>
      </c>
      <c r="O690" s="47" t="str">
        <f t="shared" si="10"/>
        <v>#REF!</v>
      </c>
      <c r="P690" s="47" t="str">
        <f t="shared" si="11"/>
        <v>#REF!</v>
      </c>
      <c r="Q690" s="47">
        <f t="shared" si="32"/>
        <v>516922.49</v>
      </c>
      <c r="R690" s="47">
        <f t="shared" si="13"/>
        <v>516922</v>
      </c>
      <c r="S690" s="47">
        <f t="shared" si="14"/>
        <v>516922</v>
      </c>
      <c r="T690" s="47">
        <f t="shared" si="15"/>
        <v>516922</v>
      </c>
      <c r="U690" s="48"/>
      <c r="V690" s="21"/>
      <c r="W690" s="21"/>
      <c r="X690" s="21"/>
      <c r="Y690" s="21"/>
      <c r="Z690" s="21"/>
      <c r="AA690" s="21"/>
    </row>
    <row r="691" ht="15.75" customHeight="1">
      <c r="A691" s="20" t="s">
        <v>279</v>
      </c>
      <c r="B691" s="20" t="str">
        <f t="shared" si="4"/>
        <v>05</v>
      </c>
      <c r="C691" s="21" t="s">
        <v>16</v>
      </c>
      <c r="D691" s="20" t="s">
        <v>280</v>
      </c>
      <c r="E691" s="20" t="s">
        <v>32</v>
      </c>
      <c r="F691" s="20" t="s">
        <v>33</v>
      </c>
      <c r="G691" s="23">
        <v>9745.09</v>
      </c>
      <c r="H691" s="24">
        <v>477.79</v>
      </c>
      <c r="I691" s="21"/>
      <c r="J691" s="47" t="str">
        <f t="shared" si="5"/>
        <v>#REF!</v>
      </c>
      <c r="K691" s="47" t="str">
        <f t="shared" si="6"/>
        <v>#REF!</v>
      </c>
      <c r="L691" s="47" t="str">
        <f t="shared" si="7"/>
        <v>#REF!</v>
      </c>
      <c r="M691" s="21"/>
      <c r="N691" s="47">
        <f t="shared" si="9"/>
        <v>0</v>
      </c>
      <c r="O691" s="47" t="str">
        <f t="shared" si="10"/>
        <v>#REF!</v>
      </c>
      <c r="P691" s="47" t="str">
        <f t="shared" si="11"/>
        <v>#REF!</v>
      </c>
      <c r="Q691" s="47">
        <f t="shared" si="32"/>
        <v>9745.09</v>
      </c>
      <c r="R691" s="47">
        <f t="shared" si="13"/>
        <v>9745</v>
      </c>
      <c r="S691" s="47">
        <f t="shared" si="14"/>
        <v>9745</v>
      </c>
      <c r="T691" s="47">
        <f t="shared" si="15"/>
        <v>9745</v>
      </c>
      <c r="U691" s="48"/>
      <c r="V691" s="21"/>
      <c r="W691" s="21"/>
      <c r="X691" s="21"/>
      <c r="Y691" s="21"/>
      <c r="Z691" s="21"/>
      <c r="AA691" s="21"/>
    </row>
    <row r="692" ht="15.75" customHeight="1">
      <c r="A692" s="20" t="s">
        <v>279</v>
      </c>
      <c r="B692" s="20" t="str">
        <f t="shared" si="4"/>
        <v>05</v>
      </c>
      <c r="C692" s="21" t="s">
        <v>16</v>
      </c>
      <c r="D692" s="20" t="s">
        <v>280</v>
      </c>
      <c r="E692" s="20" t="s">
        <v>40</v>
      </c>
      <c r="F692" s="20" t="s">
        <v>41</v>
      </c>
      <c r="G692" s="23">
        <v>21114.28</v>
      </c>
      <c r="H692" s="24">
        <v>1035.2</v>
      </c>
      <c r="I692" s="21"/>
      <c r="J692" s="47" t="str">
        <f t="shared" si="5"/>
        <v>#REF!</v>
      </c>
      <c r="K692" s="47" t="str">
        <f t="shared" si="6"/>
        <v>#REF!</v>
      </c>
      <c r="L692" s="47" t="str">
        <f t="shared" si="7"/>
        <v>#REF!</v>
      </c>
      <c r="M692" s="21"/>
      <c r="N692" s="47">
        <f t="shared" si="9"/>
        <v>0</v>
      </c>
      <c r="O692" s="47" t="str">
        <f t="shared" si="10"/>
        <v>#REF!</v>
      </c>
      <c r="P692" s="47" t="str">
        <f t="shared" si="11"/>
        <v>#REF!</v>
      </c>
      <c r="Q692" s="47">
        <f t="shared" si="32"/>
        <v>21114.28</v>
      </c>
      <c r="R692" s="47">
        <f t="shared" si="13"/>
        <v>21114</v>
      </c>
      <c r="S692" s="47">
        <f t="shared" si="14"/>
        <v>21114</v>
      </c>
      <c r="T692" s="47">
        <f t="shared" si="15"/>
        <v>21114</v>
      </c>
      <c r="U692" s="48"/>
      <c r="V692" s="21"/>
      <c r="W692" s="21"/>
      <c r="X692" s="21"/>
      <c r="Y692" s="21"/>
      <c r="Z692" s="21"/>
      <c r="AA692" s="21"/>
    </row>
    <row r="693" ht="15.75" customHeight="1">
      <c r="A693" s="20" t="s">
        <v>279</v>
      </c>
      <c r="B693" s="20" t="str">
        <f t="shared" si="4"/>
        <v>05</v>
      </c>
      <c r="C693" s="21" t="s">
        <v>16</v>
      </c>
      <c r="D693" s="20" t="s">
        <v>280</v>
      </c>
      <c r="E693" s="20" t="s">
        <v>46</v>
      </c>
      <c r="F693" s="20" t="s">
        <v>47</v>
      </c>
      <c r="G693" s="23">
        <v>2.54683701E7</v>
      </c>
      <c r="H693" s="24">
        <v>1248671.83</v>
      </c>
      <c r="I693" s="21"/>
      <c r="J693" s="47" t="str">
        <f t="shared" si="5"/>
        <v>#REF!</v>
      </c>
      <c r="K693" s="47" t="str">
        <f t="shared" si="6"/>
        <v>#REF!</v>
      </c>
      <c r="L693" s="47" t="str">
        <f t="shared" si="7"/>
        <v>#REF!</v>
      </c>
      <c r="M693" s="21"/>
      <c r="N693" s="47">
        <f t="shared" si="9"/>
        <v>0</v>
      </c>
      <c r="O693" s="47" t="str">
        <f t="shared" si="10"/>
        <v>#REF!</v>
      </c>
      <c r="P693" s="47" t="str">
        <f t="shared" si="11"/>
        <v>#REF!</v>
      </c>
      <c r="Q693" s="47">
        <f t="shared" si="32"/>
        <v>25468370.1</v>
      </c>
      <c r="R693" s="47">
        <f t="shared" si="13"/>
        <v>25468370</v>
      </c>
      <c r="S693" s="47">
        <f t="shared" si="14"/>
        <v>25468370</v>
      </c>
      <c r="T693" s="47">
        <f t="shared" si="15"/>
        <v>25468370</v>
      </c>
      <c r="U693" s="48"/>
      <c r="V693" s="21"/>
      <c r="W693" s="21"/>
      <c r="X693" s="21"/>
      <c r="Y693" s="21"/>
      <c r="Z693" s="21"/>
      <c r="AA693" s="21"/>
    </row>
    <row r="694" ht="15.75" customHeight="1">
      <c r="A694" s="20" t="s">
        <v>281</v>
      </c>
      <c r="B694" s="20" t="str">
        <f t="shared" si="4"/>
        <v>05</v>
      </c>
      <c r="C694" s="21" t="s">
        <v>16</v>
      </c>
      <c r="D694" s="20" t="s">
        <v>282</v>
      </c>
      <c r="E694" s="20" t="s">
        <v>18</v>
      </c>
      <c r="F694" s="20" t="s">
        <v>19</v>
      </c>
      <c r="G694" s="23">
        <v>7.643375094E7</v>
      </c>
      <c r="H694" s="24">
        <v>1.158520968E7</v>
      </c>
      <c r="I694" s="21"/>
      <c r="J694" s="47" t="str">
        <f t="shared" si="5"/>
        <v>#REF!</v>
      </c>
      <c r="K694" s="47" t="str">
        <f t="shared" si="6"/>
        <v>#REF!</v>
      </c>
      <c r="L694" s="47" t="str">
        <f t="shared" si="7"/>
        <v>#REF!</v>
      </c>
      <c r="M694" s="21"/>
      <c r="N694" s="47">
        <f t="shared" si="9"/>
        <v>0</v>
      </c>
      <c r="O694" s="47" t="str">
        <f t="shared" si="10"/>
        <v>#REF!</v>
      </c>
      <c r="P694" s="47" t="str">
        <f t="shared" si="11"/>
        <v>#REF!</v>
      </c>
      <c r="Q694" s="47">
        <f t="shared" si="32"/>
        <v>76433750.94</v>
      </c>
      <c r="R694" s="47">
        <f t="shared" si="13"/>
        <v>76433751</v>
      </c>
      <c r="S694" s="47">
        <f t="shared" si="14"/>
        <v>76433751</v>
      </c>
      <c r="T694" s="47">
        <f t="shared" si="15"/>
        <v>76433751</v>
      </c>
      <c r="U694" s="48"/>
      <c r="V694" s="21"/>
      <c r="W694" s="21"/>
      <c r="X694" s="21"/>
      <c r="Y694" s="21"/>
      <c r="Z694" s="21"/>
      <c r="AA694" s="21"/>
    </row>
    <row r="695" ht="15.75" customHeight="1">
      <c r="A695" s="20" t="s">
        <v>281</v>
      </c>
      <c r="B695" s="20" t="str">
        <f t="shared" si="4"/>
        <v>05</v>
      </c>
      <c r="C695" s="21" t="s">
        <v>16</v>
      </c>
      <c r="D695" s="20" t="s">
        <v>282</v>
      </c>
      <c r="E695" s="20" t="s">
        <v>44</v>
      </c>
      <c r="F695" s="20" t="s">
        <v>45</v>
      </c>
      <c r="G695" s="23">
        <v>1.966201131E7</v>
      </c>
      <c r="H695" s="24">
        <v>2980208.62</v>
      </c>
      <c r="I695" s="21"/>
      <c r="J695" s="47" t="str">
        <f t="shared" si="5"/>
        <v>#REF!</v>
      </c>
      <c r="K695" s="47" t="str">
        <f t="shared" si="6"/>
        <v>#REF!</v>
      </c>
      <c r="L695" s="47" t="str">
        <f t="shared" si="7"/>
        <v>#REF!</v>
      </c>
      <c r="M695" s="21"/>
      <c r="N695" s="47">
        <f t="shared" si="9"/>
        <v>0</v>
      </c>
      <c r="O695" s="47" t="str">
        <f t="shared" si="10"/>
        <v>#REF!</v>
      </c>
      <c r="P695" s="47" t="str">
        <f t="shared" si="11"/>
        <v>#REF!</v>
      </c>
      <c r="Q695" s="47">
        <f t="shared" si="32"/>
        <v>19662011.31</v>
      </c>
      <c r="R695" s="47">
        <f t="shared" si="13"/>
        <v>19662011</v>
      </c>
      <c r="S695" s="47">
        <f t="shared" si="14"/>
        <v>19662011</v>
      </c>
      <c r="T695" s="47">
        <f t="shared" si="15"/>
        <v>19662011</v>
      </c>
      <c r="U695" s="48"/>
      <c r="V695" s="21"/>
      <c r="W695" s="21"/>
      <c r="X695" s="21"/>
      <c r="Y695" s="21"/>
      <c r="Z695" s="21"/>
      <c r="AA695" s="21"/>
    </row>
    <row r="696" ht="15.75" customHeight="1">
      <c r="A696" s="20" t="s">
        <v>281</v>
      </c>
      <c r="B696" s="20" t="str">
        <f t="shared" si="4"/>
        <v>05</v>
      </c>
      <c r="C696" s="21" t="s">
        <v>16</v>
      </c>
      <c r="D696" s="20" t="s">
        <v>282</v>
      </c>
      <c r="E696" s="20" t="s">
        <v>30</v>
      </c>
      <c r="F696" s="20" t="s">
        <v>31</v>
      </c>
      <c r="G696" s="23">
        <v>467768.84</v>
      </c>
      <c r="H696" s="24">
        <v>70900.62</v>
      </c>
      <c r="I696" s="21"/>
      <c r="J696" s="47" t="str">
        <f t="shared" si="5"/>
        <v>#REF!</v>
      </c>
      <c r="K696" s="47" t="str">
        <f t="shared" si="6"/>
        <v>#REF!</v>
      </c>
      <c r="L696" s="47" t="str">
        <f t="shared" si="7"/>
        <v>#REF!</v>
      </c>
      <c r="M696" s="21"/>
      <c r="N696" s="47">
        <f t="shared" si="9"/>
        <v>0</v>
      </c>
      <c r="O696" s="47" t="str">
        <f t="shared" si="10"/>
        <v>#REF!</v>
      </c>
      <c r="P696" s="47" t="str">
        <f t="shared" si="11"/>
        <v>#REF!</v>
      </c>
      <c r="Q696" s="47">
        <f t="shared" si="32"/>
        <v>467768.84</v>
      </c>
      <c r="R696" s="47">
        <f t="shared" si="13"/>
        <v>467769</v>
      </c>
      <c r="S696" s="47">
        <f t="shared" si="14"/>
        <v>467769</v>
      </c>
      <c r="T696" s="47">
        <f t="shared" si="15"/>
        <v>467769</v>
      </c>
      <c r="U696" s="48"/>
      <c r="V696" s="21"/>
      <c r="W696" s="21"/>
      <c r="X696" s="21"/>
      <c r="Y696" s="21"/>
      <c r="Z696" s="21"/>
      <c r="AA696" s="21"/>
    </row>
    <row r="697" ht="15.75" customHeight="1">
      <c r="A697" s="20" t="s">
        <v>281</v>
      </c>
      <c r="B697" s="20" t="str">
        <f t="shared" si="4"/>
        <v>05</v>
      </c>
      <c r="C697" s="21" t="s">
        <v>16</v>
      </c>
      <c r="D697" s="20" t="s">
        <v>282</v>
      </c>
      <c r="E697" s="20" t="s">
        <v>32</v>
      </c>
      <c r="F697" s="20" t="s">
        <v>33</v>
      </c>
      <c r="G697" s="23">
        <v>414737.34</v>
      </c>
      <c r="H697" s="24">
        <v>62862.53</v>
      </c>
      <c r="I697" s="21"/>
      <c r="J697" s="47" t="str">
        <f t="shared" si="5"/>
        <v>#REF!</v>
      </c>
      <c r="K697" s="47" t="str">
        <f t="shared" si="6"/>
        <v>#REF!</v>
      </c>
      <c r="L697" s="47" t="str">
        <f t="shared" si="7"/>
        <v>#REF!</v>
      </c>
      <c r="M697" s="21"/>
      <c r="N697" s="47">
        <f t="shared" si="9"/>
        <v>0</v>
      </c>
      <c r="O697" s="47" t="str">
        <f t="shared" si="10"/>
        <v>#REF!</v>
      </c>
      <c r="P697" s="47" t="str">
        <f t="shared" si="11"/>
        <v>#REF!</v>
      </c>
      <c r="Q697" s="47">
        <f t="shared" si="32"/>
        <v>414737.34</v>
      </c>
      <c r="R697" s="47">
        <f t="shared" si="13"/>
        <v>414737</v>
      </c>
      <c r="S697" s="47">
        <f t="shared" si="14"/>
        <v>414737</v>
      </c>
      <c r="T697" s="47">
        <f t="shared" si="15"/>
        <v>414737</v>
      </c>
      <c r="U697" s="48"/>
      <c r="V697" s="21"/>
      <c r="W697" s="21"/>
      <c r="X697" s="21"/>
      <c r="Y697" s="21"/>
      <c r="Z697" s="21"/>
      <c r="AA697" s="21"/>
    </row>
    <row r="698" ht="15.75" customHeight="1">
      <c r="A698" s="20" t="s">
        <v>281</v>
      </c>
      <c r="B698" s="20" t="str">
        <f t="shared" si="4"/>
        <v>05</v>
      </c>
      <c r="C698" s="21" t="s">
        <v>16</v>
      </c>
      <c r="D698" s="20" t="s">
        <v>282</v>
      </c>
      <c r="E698" s="20" t="s">
        <v>40</v>
      </c>
      <c r="F698" s="20" t="s">
        <v>41</v>
      </c>
      <c r="G698" s="23">
        <v>379955.31</v>
      </c>
      <c r="H698" s="24">
        <v>57590.55</v>
      </c>
      <c r="I698" s="21"/>
      <c r="J698" s="47" t="str">
        <f t="shared" si="5"/>
        <v>#REF!</v>
      </c>
      <c r="K698" s="47" t="str">
        <f t="shared" si="6"/>
        <v>#REF!</v>
      </c>
      <c r="L698" s="47" t="str">
        <f t="shared" si="7"/>
        <v>#REF!</v>
      </c>
      <c r="M698" s="21"/>
      <c r="N698" s="47">
        <f t="shared" si="9"/>
        <v>0</v>
      </c>
      <c r="O698" s="47" t="str">
        <f t="shared" si="10"/>
        <v>#REF!</v>
      </c>
      <c r="P698" s="47" t="str">
        <f t="shared" si="11"/>
        <v>#REF!</v>
      </c>
      <c r="Q698" s="47">
        <f t="shared" si="32"/>
        <v>379955.31</v>
      </c>
      <c r="R698" s="47">
        <f t="shared" si="13"/>
        <v>379955</v>
      </c>
      <c r="S698" s="47">
        <f t="shared" si="14"/>
        <v>379955</v>
      </c>
      <c r="T698" s="47">
        <f t="shared" si="15"/>
        <v>379955</v>
      </c>
      <c r="U698" s="48"/>
      <c r="V698" s="21"/>
      <c r="W698" s="21"/>
      <c r="X698" s="21"/>
      <c r="Y698" s="21"/>
      <c r="Z698" s="21"/>
      <c r="AA698" s="21"/>
    </row>
    <row r="699" ht="15.75" customHeight="1">
      <c r="A699" s="20" t="s">
        <v>283</v>
      </c>
      <c r="B699" s="20" t="str">
        <f t="shared" si="4"/>
        <v>05</v>
      </c>
      <c r="C699" s="21" t="s">
        <v>16</v>
      </c>
      <c r="D699" s="20" t="s">
        <v>284</v>
      </c>
      <c r="E699" s="20" t="s">
        <v>44</v>
      </c>
      <c r="F699" s="20" t="s">
        <v>45</v>
      </c>
      <c r="G699" s="23">
        <v>7369690.93</v>
      </c>
      <c r="H699" s="24">
        <v>247590.78</v>
      </c>
      <c r="I699" s="21"/>
      <c r="J699" s="47" t="str">
        <f t="shared" si="5"/>
        <v>#REF!</v>
      </c>
      <c r="K699" s="47" t="str">
        <f t="shared" si="6"/>
        <v>#REF!</v>
      </c>
      <c r="L699" s="47" t="str">
        <f t="shared" si="7"/>
        <v>#REF!</v>
      </c>
      <c r="M699" s="21"/>
      <c r="N699" s="47">
        <f t="shared" si="9"/>
        <v>0</v>
      </c>
      <c r="O699" s="47" t="str">
        <f t="shared" si="10"/>
        <v>#REF!</v>
      </c>
      <c r="P699" s="47" t="str">
        <f t="shared" si="11"/>
        <v>#REF!</v>
      </c>
      <c r="Q699" s="47">
        <f t="shared" si="32"/>
        <v>7369690.93</v>
      </c>
      <c r="R699" s="47">
        <f t="shared" si="13"/>
        <v>7369691</v>
      </c>
      <c r="S699" s="47">
        <f t="shared" si="14"/>
        <v>7369691</v>
      </c>
      <c r="T699" s="47">
        <f t="shared" si="15"/>
        <v>7369691</v>
      </c>
      <c r="U699" s="48"/>
      <c r="V699" s="21"/>
      <c r="W699" s="21"/>
      <c r="X699" s="21"/>
      <c r="Y699" s="21"/>
      <c r="Z699" s="21"/>
      <c r="AA699" s="21"/>
    </row>
    <row r="700" ht="15.75" customHeight="1">
      <c r="A700" s="20" t="s">
        <v>283</v>
      </c>
      <c r="B700" s="20" t="str">
        <f t="shared" si="4"/>
        <v>05</v>
      </c>
      <c r="C700" s="21" t="s">
        <v>16</v>
      </c>
      <c r="D700" s="20" t="s">
        <v>284</v>
      </c>
      <c r="E700" s="20" t="s">
        <v>30</v>
      </c>
      <c r="F700" s="20" t="s">
        <v>31</v>
      </c>
      <c r="G700" s="23">
        <v>1102083.93</v>
      </c>
      <c r="H700" s="24">
        <v>37025.41</v>
      </c>
      <c r="I700" s="21"/>
      <c r="J700" s="47" t="str">
        <f t="shared" si="5"/>
        <v>#REF!</v>
      </c>
      <c r="K700" s="47" t="str">
        <f t="shared" si="6"/>
        <v>#REF!</v>
      </c>
      <c r="L700" s="47" t="str">
        <f t="shared" si="7"/>
        <v>#REF!</v>
      </c>
      <c r="M700" s="21"/>
      <c r="N700" s="47">
        <f t="shared" si="9"/>
        <v>0</v>
      </c>
      <c r="O700" s="47" t="str">
        <f t="shared" si="10"/>
        <v>#REF!</v>
      </c>
      <c r="P700" s="47" t="str">
        <f t="shared" si="11"/>
        <v>#REF!</v>
      </c>
      <c r="Q700" s="47">
        <f t="shared" si="32"/>
        <v>1102083.93</v>
      </c>
      <c r="R700" s="47">
        <f t="shared" si="13"/>
        <v>1102084</v>
      </c>
      <c r="S700" s="47">
        <f t="shared" si="14"/>
        <v>1102084</v>
      </c>
      <c r="T700" s="47">
        <f t="shared" si="15"/>
        <v>1102084</v>
      </c>
      <c r="U700" s="48"/>
      <c r="V700" s="21"/>
      <c r="W700" s="21"/>
      <c r="X700" s="21"/>
      <c r="Y700" s="21"/>
      <c r="Z700" s="21"/>
      <c r="AA700" s="21"/>
    </row>
    <row r="701" ht="15.75" customHeight="1">
      <c r="A701" s="20" t="s">
        <v>283</v>
      </c>
      <c r="B701" s="20" t="str">
        <f t="shared" si="4"/>
        <v>05</v>
      </c>
      <c r="C701" s="21" t="s">
        <v>16</v>
      </c>
      <c r="D701" s="20" t="s">
        <v>284</v>
      </c>
      <c r="E701" s="20" t="s">
        <v>32</v>
      </c>
      <c r="F701" s="20" t="s">
        <v>33</v>
      </c>
      <c r="G701" s="23">
        <v>22678.0</v>
      </c>
      <c r="H701" s="24">
        <v>761.89</v>
      </c>
      <c r="I701" s="21"/>
      <c r="J701" s="47" t="str">
        <f t="shared" si="5"/>
        <v>#REF!</v>
      </c>
      <c r="K701" s="47" t="str">
        <f t="shared" si="6"/>
        <v>#REF!</v>
      </c>
      <c r="L701" s="47" t="str">
        <f t="shared" si="7"/>
        <v>#REF!</v>
      </c>
      <c r="M701" s="21"/>
      <c r="N701" s="47">
        <f t="shared" si="9"/>
        <v>0</v>
      </c>
      <c r="O701" s="47" t="str">
        <f t="shared" si="10"/>
        <v>#REF!</v>
      </c>
      <c r="P701" s="47" t="str">
        <f t="shared" si="11"/>
        <v>#REF!</v>
      </c>
      <c r="Q701" s="47">
        <f t="shared" si="32"/>
        <v>22678</v>
      </c>
      <c r="R701" s="47">
        <f t="shared" si="13"/>
        <v>22678</v>
      </c>
      <c r="S701" s="47">
        <f t="shared" si="14"/>
        <v>22678</v>
      </c>
      <c r="T701" s="47">
        <f t="shared" si="15"/>
        <v>22678</v>
      </c>
      <c r="U701" s="48"/>
      <c r="V701" s="21"/>
      <c r="W701" s="21"/>
      <c r="X701" s="21"/>
      <c r="Y701" s="21"/>
      <c r="Z701" s="21"/>
      <c r="AA701" s="21"/>
    </row>
    <row r="702" ht="15.75" customHeight="1">
      <c r="A702" s="20" t="s">
        <v>283</v>
      </c>
      <c r="B702" s="20" t="str">
        <f t="shared" si="4"/>
        <v>05</v>
      </c>
      <c r="C702" s="21" t="s">
        <v>16</v>
      </c>
      <c r="D702" s="20" t="s">
        <v>284</v>
      </c>
      <c r="E702" s="20" t="s">
        <v>40</v>
      </c>
      <c r="F702" s="20" t="s">
        <v>41</v>
      </c>
      <c r="G702" s="23">
        <v>232783.63</v>
      </c>
      <c r="H702" s="24">
        <v>7820.56</v>
      </c>
      <c r="I702" s="21"/>
      <c r="J702" s="47" t="str">
        <f t="shared" si="5"/>
        <v>#REF!</v>
      </c>
      <c r="K702" s="47" t="str">
        <f t="shared" si="6"/>
        <v>#REF!</v>
      </c>
      <c r="L702" s="47" t="str">
        <f t="shared" si="7"/>
        <v>#REF!</v>
      </c>
      <c r="M702" s="21"/>
      <c r="N702" s="47">
        <f t="shared" si="9"/>
        <v>0</v>
      </c>
      <c r="O702" s="47" t="str">
        <f t="shared" si="10"/>
        <v>#REF!</v>
      </c>
      <c r="P702" s="47" t="str">
        <f t="shared" si="11"/>
        <v>#REF!</v>
      </c>
      <c r="Q702" s="47">
        <f t="shared" si="32"/>
        <v>232783.63</v>
      </c>
      <c r="R702" s="47">
        <f t="shared" si="13"/>
        <v>232784</v>
      </c>
      <c r="S702" s="47">
        <f t="shared" si="14"/>
        <v>232784</v>
      </c>
      <c r="T702" s="47">
        <f t="shared" si="15"/>
        <v>232784</v>
      </c>
      <c r="U702" s="48"/>
      <c r="V702" s="21"/>
      <c r="W702" s="21"/>
      <c r="X702" s="21"/>
      <c r="Y702" s="21"/>
      <c r="Z702" s="21"/>
      <c r="AA702" s="21"/>
    </row>
    <row r="703" ht="15.75" customHeight="1">
      <c r="A703" s="20" t="s">
        <v>283</v>
      </c>
      <c r="B703" s="20" t="str">
        <f t="shared" si="4"/>
        <v>05</v>
      </c>
      <c r="C703" s="21" t="s">
        <v>16</v>
      </c>
      <c r="D703" s="20" t="s">
        <v>284</v>
      </c>
      <c r="E703" s="20" t="s">
        <v>75</v>
      </c>
      <c r="F703" s="20" t="s">
        <v>76</v>
      </c>
      <c r="G703" s="23">
        <v>1025049.98</v>
      </c>
      <c r="H703" s="24">
        <v>34437.39</v>
      </c>
      <c r="I703" s="21"/>
      <c r="J703" s="47" t="str">
        <f t="shared" si="5"/>
        <v>#REF!</v>
      </c>
      <c r="K703" s="47" t="str">
        <f t="shared" si="6"/>
        <v>#REF!</v>
      </c>
      <c r="L703" s="47" t="str">
        <f t="shared" si="7"/>
        <v>#REF!</v>
      </c>
      <c r="M703" s="21"/>
      <c r="N703" s="47">
        <f t="shared" si="9"/>
        <v>0</v>
      </c>
      <c r="O703" s="47" t="str">
        <f t="shared" si="10"/>
        <v>#REF!</v>
      </c>
      <c r="P703" s="47" t="str">
        <f t="shared" si="11"/>
        <v>#REF!</v>
      </c>
      <c r="Q703" s="47">
        <f t="shared" si="32"/>
        <v>1025049.98</v>
      </c>
      <c r="R703" s="47">
        <f t="shared" si="13"/>
        <v>1025050</v>
      </c>
      <c r="S703" s="47">
        <f t="shared" si="14"/>
        <v>1025050</v>
      </c>
      <c r="T703" s="47">
        <f t="shared" si="15"/>
        <v>1025050</v>
      </c>
      <c r="U703" s="48"/>
      <c r="V703" s="21"/>
      <c r="W703" s="21"/>
      <c r="X703" s="21"/>
      <c r="Y703" s="21"/>
      <c r="Z703" s="21"/>
      <c r="AA703" s="21"/>
    </row>
    <row r="704" ht="15.75" customHeight="1">
      <c r="A704" s="20" t="s">
        <v>283</v>
      </c>
      <c r="B704" s="20" t="str">
        <f t="shared" si="4"/>
        <v>05</v>
      </c>
      <c r="C704" s="21" t="s">
        <v>16</v>
      </c>
      <c r="D704" s="20" t="s">
        <v>284</v>
      </c>
      <c r="E704" s="20" t="s">
        <v>46</v>
      </c>
      <c r="F704" s="20" t="s">
        <v>47</v>
      </c>
      <c r="G704" s="23">
        <v>8.972599405E7</v>
      </c>
      <c r="H704" s="24">
        <v>3014417.97</v>
      </c>
      <c r="I704" s="21"/>
      <c r="J704" s="47" t="str">
        <f t="shared" si="5"/>
        <v>#REF!</v>
      </c>
      <c r="K704" s="47" t="str">
        <f t="shared" si="6"/>
        <v>#REF!</v>
      </c>
      <c r="L704" s="47" t="str">
        <f t="shared" si="7"/>
        <v>#REF!</v>
      </c>
      <c r="M704" s="21"/>
      <c r="N704" s="47">
        <f t="shared" si="9"/>
        <v>0</v>
      </c>
      <c r="O704" s="47" t="str">
        <f t="shared" si="10"/>
        <v>#REF!</v>
      </c>
      <c r="P704" s="47" t="str">
        <f t="shared" si="11"/>
        <v>#REF!</v>
      </c>
      <c r="Q704" s="47">
        <f t="shared" si="32"/>
        <v>89725994.05</v>
      </c>
      <c r="R704" s="47">
        <f t="shared" si="13"/>
        <v>89725994</v>
      </c>
      <c r="S704" s="47">
        <f t="shared" si="14"/>
        <v>89725994</v>
      </c>
      <c r="T704" s="47">
        <f t="shared" si="15"/>
        <v>89725994</v>
      </c>
      <c r="U704" s="48"/>
      <c r="V704" s="21"/>
      <c r="W704" s="21"/>
      <c r="X704" s="21"/>
      <c r="Y704" s="21"/>
      <c r="Z704" s="21"/>
      <c r="AA704" s="21"/>
    </row>
    <row r="705" ht="15.75" customHeight="1">
      <c r="A705" s="20" t="s">
        <v>285</v>
      </c>
      <c r="B705" s="20" t="str">
        <f t="shared" si="4"/>
        <v>05</v>
      </c>
      <c r="C705" s="21" t="s">
        <v>16</v>
      </c>
      <c r="D705" s="20" t="s">
        <v>286</v>
      </c>
      <c r="E705" s="20" t="s">
        <v>18</v>
      </c>
      <c r="F705" s="20" t="s">
        <v>19</v>
      </c>
      <c r="G705" s="23">
        <v>3600133.06</v>
      </c>
      <c r="H705" s="24">
        <v>915256.6</v>
      </c>
      <c r="I705" s="21"/>
      <c r="J705" s="47" t="str">
        <f t="shared" si="5"/>
        <v>#REF!</v>
      </c>
      <c r="K705" s="47" t="str">
        <f t="shared" si="6"/>
        <v>#REF!</v>
      </c>
      <c r="L705" s="47" t="str">
        <f t="shared" si="7"/>
        <v>#REF!</v>
      </c>
      <c r="M705" s="21"/>
      <c r="N705" s="47">
        <f t="shared" si="9"/>
        <v>0</v>
      </c>
      <c r="O705" s="47" t="str">
        <f t="shared" si="10"/>
        <v>#REF!</v>
      </c>
      <c r="P705" s="47" t="str">
        <f t="shared" si="11"/>
        <v>#REF!</v>
      </c>
      <c r="Q705" s="47">
        <f t="shared" si="32"/>
        <v>3600133.06</v>
      </c>
      <c r="R705" s="47">
        <f t="shared" si="13"/>
        <v>3600133</v>
      </c>
      <c r="S705" s="47">
        <f t="shared" si="14"/>
        <v>3600133</v>
      </c>
      <c r="T705" s="47">
        <f t="shared" si="15"/>
        <v>3600133</v>
      </c>
      <c r="U705" s="48"/>
      <c r="V705" s="21"/>
      <c r="W705" s="21"/>
      <c r="X705" s="21"/>
      <c r="Y705" s="21"/>
      <c r="Z705" s="21"/>
      <c r="AA705" s="21"/>
    </row>
    <row r="706" ht="15.75" customHeight="1">
      <c r="A706" s="20" t="s">
        <v>285</v>
      </c>
      <c r="B706" s="20" t="str">
        <f t="shared" si="4"/>
        <v>05</v>
      </c>
      <c r="C706" s="21" t="s">
        <v>16</v>
      </c>
      <c r="D706" s="20" t="s">
        <v>286</v>
      </c>
      <c r="E706" s="20" t="s">
        <v>44</v>
      </c>
      <c r="F706" s="20" t="s">
        <v>45</v>
      </c>
      <c r="G706" s="23">
        <v>894505.85</v>
      </c>
      <c r="H706" s="24">
        <v>227408.93</v>
      </c>
      <c r="I706" s="21"/>
      <c r="J706" s="47" t="str">
        <f t="shared" si="5"/>
        <v>#REF!</v>
      </c>
      <c r="K706" s="47" t="str">
        <f t="shared" si="6"/>
        <v>#REF!</v>
      </c>
      <c r="L706" s="47" t="str">
        <f t="shared" si="7"/>
        <v>#REF!</v>
      </c>
      <c r="M706" s="21"/>
      <c r="N706" s="47">
        <f t="shared" si="9"/>
        <v>0</v>
      </c>
      <c r="O706" s="47" t="str">
        <f t="shared" si="10"/>
        <v>#REF!</v>
      </c>
      <c r="P706" s="47" t="str">
        <f t="shared" si="11"/>
        <v>#REF!</v>
      </c>
      <c r="Q706" s="47">
        <f t="shared" si="32"/>
        <v>894505.85</v>
      </c>
      <c r="R706" s="47">
        <f t="shared" si="13"/>
        <v>894506</v>
      </c>
      <c r="S706" s="47">
        <f t="shared" si="14"/>
        <v>894506</v>
      </c>
      <c r="T706" s="47">
        <f t="shared" si="15"/>
        <v>894506</v>
      </c>
      <c r="U706" s="48"/>
      <c r="V706" s="21"/>
      <c r="W706" s="21"/>
      <c r="X706" s="21"/>
      <c r="Y706" s="21"/>
      <c r="Z706" s="21"/>
      <c r="AA706" s="21"/>
    </row>
    <row r="707" ht="15.75" customHeight="1">
      <c r="A707" s="20" t="s">
        <v>285</v>
      </c>
      <c r="B707" s="20" t="str">
        <f t="shared" si="4"/>
        <v>05</v>
      </c>
      <c r="C707" s="21" t="s">
        <v>16</v>
      </c>
      <c r="D707" s="20" t="s">
        <v>286</v>
      </c>
      <c r="E707" s="20" t="s">
        <v>71</v>
      </c>
      <c r="F707" s="20" t="s">
        <v>72</v>
      </c>
      <c r="G707" s="23">
        <v>247405.04</v>
      </c>
      <c r="H707" s="24">
        <v>62897.42</v>
      </c>
      <c r="I707" s="21"/>
      <c r="J707" s="47" t="str">
        <f t="shared" si="5"/>
        <v>#REF!</v>
      </c>
      <c r="K707" s="47" t="str">
        <f t="shared" si="6"/>
        <v>#REF!</v>
      </c>
      <c r="L707" s="47" t="str">
        <f t="shared" si="7"/>
        <v>#REF!</v>
      </c>
      <c r="M707" s="21"/>
      <c r="N707" s="47">
        <f t="shared" si="9"/>
        <v>0</v>
      </c>
      <c r="O707" s="47" t="str">
        <f t="shared" si="10"/>
        <v>#REF!</v>
      </c>
      <c r="P707" s="47" t="str">
        <f t="shared" si="11"/>
        <v>#REF!</v>
      </c>
      <c r="Q707" s="47">
        <f t="shared" si="32"/>
        <v>247405.04</v>
      </c>
      <c r="R707" s="47">
        <f t="shared" si="13"/>
        <v>247405</v>
      </c>
      <c r="S707" s="47">
        <f t="shared" si="14"/>
        <v>247405</v>
      </c>
      <c r="T707" s="47">
        <f t="shared" si="15"/>
        <v>247405</v>
      </c>
      <c r="U707" s="48"/>
      <c r="V707" s="21"/>
      <c r="W707" s="21"/>
      <c r="X707" s="21"/>
      <c r="Y707" s="21"/>
      <c r="Z707" s="21"/>
      <c r="AA707" s="21"/>
    </row>
    <row r="708" ht="15.75" customHeight="1">
      <c r="A708" s="20" t="s">
        <v>285</v>
      </c>
      <c r="B708" s="20" t="str">
        <f t="shared" si="4"/>
        <v>05</v>
      </c>
      <c r="C708" s="21" t="s">
        <v>16</v>
      </c>
      <c r="D708" s="20" t="s">
        <v>286</v>
      </c>
      <c r="E708" s="20" t="s">
        <v>20</v>
      </c>
      <c r="F708" s="20" t="s">
        <v>21</v>
      </c>
      <c r="G708" s="23">
        <v>17077.11</v>
      </c>
      <c r="H708" s="24">
        <v>4341.49</v>
      </c>
      <c r="I708" s="21"/>
      <c r="J708" s="47" t="str">
        <f t="shared" si="5"/>
        <v>#REF!</v>
      </c>
      <c r="K708" s="47" t="str">
        <f t="shared" si="6"/>
        <v>#REF!</v>
      </c>
      <c r="L708" s="47" t="str">
        <f t="shared" si="7"/>
        <v>#REF!</v>
      </c>
      <c r="M708" s="21"/>
      <c r="N708" s="47">
        <f t="shared" si="9"/>
        <v>0</v>
      </c>
      <c r="O708" s="47" t="str">
        <f t="shared" si="10"/>
        <v>#REF!</v>
      </c>
      <c r="P708" s="47" t="str">
        <f t="shared" si="11"/>
        <v>#REF!</v>
      </c>
      <c r="Q708" s="47">
        <f t="shared" si="32"/>
        <v>17077.11</v>
      </c>
      <c r="R708" s="47">
        <f t="shared" si="13"/>
        <v>17077</v>
      </c>
      <c r="S708" s="47">
        <f t="shared" si="14"/>
        <v>17077</v>
      </c>
      <c r="T708" s="47">
        <f t="shared" si="15"/>
        <v>17077</v>
      </c>
      <c r="U708" s="48"/>
      <c r="V708" s="21"/>
      <c r="W708" s="21"/>
      <c r="X708" s="21"/>
      <c r="Y708" s="21"/>
      <c r="Z708" s="21"/>
      <c r="AA708" s="21"/>
    </row>
    <row r="709" ht="15.75" customHeight="1">
      <c r="A709" s="20" t="s">
        <v>285</v>
      </c>
      <c r="B709" s="20" t="str">
        <f t="shared" si="4"/>
        <v>05</v>
      </c>
      <c r="C709" s="21" t="s">
        <v>16</v>
      </c>
      <c r="D709" s="20" t="s">
        <v>286</v>
      </c>
      <c r="E709" s="20" t="s">
        <v>30</v>
      </c>
      <c r="F709" s="20" t="s">
        <v>31</v>
      </c>
      <c r="G709" s="23">
        <v>93199.43</v>
      </c>
      <c r="H709" s="24">
        <v>23693.96</v>
      </c>
      <c r="I709" s="21"/>
      <c r="J709" s="47" t="str">
        <f t="shared" si="5"/>
        <v>#REF!</v>
      </c>
      <c r="K709" s="47" t="str">
        <f t="shared" si="6"/>
        <v>#REF!</v>
      </c>
      <c r="L709" s="47" t="str">
        <f t="shared" si="7"/>
        <v>#REF!</v>
      </c>
      <c r="M709" s="21"/>
      <c r="N709" s="47">
        <f t="shared" si="9"/>
        <v>0</v>
      </c>
      <c r="O709" s="47" t="str">
        <f t="shared" si="10"/>
        <v>#REF!</v>
      </c>
      <c r="P709" s="47" t="str">
        <f t="shared" si="11"/>
        <v>#REF!</v>
      </c>
      <c r="Q709" s="47">
        <f t="shared" si="32"/>
        <v>93199.43</v>
      </c>
      <c r="R709" s="47">
        <f t="shared" si="13"/>
        <v>93199</v>
      </c>
      <c r="S709" s="47">
        <f t="shared" si="14"/>
        <v>93199</v>
      </c>
      <c r="T709" s="47">
        <f t="shared" si="15"/>
        <v>93199</v>
      </c>
      <c r="U709" s="48"/>
      <c r="V709" s="21"/>
      <c r="W709" s="21"/>
      <c r="X709" s="21"/>
      <c r="Y709" s="21"/>
      <c r="Z709" s="21"/>
      <c r="AA709" s="21"/>
    </row>
    <row r="710" ht="15.75" customHeight="1">
      <c r="A710" s="20" t="s">
        <v>285</v>
      </c>
      <c r="B710" s="20" t="str">
        <f t="shared" si="4"/>
        <v>05</v>
      </c>
      <c r="C710" s="21" t="s">
        <v>16</v>
      </c>
      <c r="D710" s="20" t="s">
        <v>286</v>
      </c>
      <c r="E710" s="20" t="s">
        <v>32</v>
      </c>
      <c r="F710" s="20" t="s">
        <v>33</v>
      </c>
      <c r="G710" s="23">
        <v>25428.61</v>
      </c>
      <c r="H710" s="24">
        <v>6464.68</v>
      </c>
      <c r="I710" s="21"/>
      <c r="J710" s="47" t="str">
        <f t="shared" si="5"/>
        <v>#REF!</v>
      </c>
      <c r="K710" s="47" t="str">
        <f t="shared" si="6"/>
        <v>#REF!</v>
      </c>
      <c r="L710" s="47" t="str">
        <f t="shared" si="7"/>
        <v>#REF!</v>
      </c>
      <c r="M710" s="21"/>
      <c r="N710" s="47">
        <f t="shared" si="9"/>
        <v>0</v>
      </c>
      <c r="O710" s="47" t="str">
        <f t="shared" si="10"/>
        <v>#REF!</v>
      </c>
      <c r="P710" s="47" t="str">
        <f t="shared" si="11"/>
        <v>#REF!</v>
      </c>
      <c r="Q710" s="47">
        <f t="shared" si="32"/>
        <v>25428.61</v>
      </c>
      <c r="R710" s="47">
        <f t="shared" si="13"/>
        <v>25429</v>
      </c>
      <c r="S710" s="47">
        <f t="shared" si="14"/>
        <v>25429</v>
      </c>
      <c r="T710" s="47">
        <f t="shared" si="15"/>
        <v>25429</v>
      </c>
      <c r="U710" s="48"/>
      <c r="V710" s="21"/>
      <c r="W710" s="21"/>
      <c r="X710" s="21"/>
      <c r="Y710" s="21"/>
      <c r="Z710" s="21"/>
      <c r="AA710" s="21"/>
    </row>
    <row r="711" ht="15.75" customHeight="1">
      <c r="A711" s="20" t="s">
        <v>285</v>
      </c>
      <c r="B711" s="20" t="str">
        <f t="shared" si="4"/>
        <v>05</v>
      </c>
      <c r="C711" s="21" t="s">
        <v>16</v>
      </c>
      <c r="D711" s="20" t="s">
        <v>286</v>
      </c>
      <c r="E711" s="20" t="s">
        <v>40</v>
      </c>
      <c r="F711" s="20" t="s">
        <v>41</v>
      </c>
      <c r="G711" s="23">
        <v>21271.9</v>
      </c>
      <c r="H711" s="24">
        <v>5407.92</v>
      </c>
      <c r="I711" s="21"/>
      <c r="J711" s="47" t="str">
        <f t="shared" si="5"/>
        <v>#REF!</v>
      </c>
      <c r="K711" s="47" t="str">
        <f t="shared" si="6"/>
        <v>#REF!</v>
      </c>
      <c r="L711" s="47" t="str">
        <f t="shared" si="7"/>
        <v>#REF!</v>
      </c>
      <c r="M711" s="21"/>
      <c r="N711" s="47">
        <f t="shared" si="9"/>
        <v>0</v>
      </c>
      <c r="O711" s="47" t="str">
        <f t="shared" si="10"/>
        <v>#REF!</v>
      </c>
      <c r="P711" s="47" t="str">
        <f t="shared" si="11"/>
        <v>#REF!</v>
      </c>
      <c r="Q711" s="47">
        <f t="shared" si="32"/>
        <v>21271.9</v>
      </c>
      <c r="R711" s="47">
        <f t="shared" si="13"/>
        <v>21272</v>
      </c>
      <c r="S711" s="47">
        <f t="shared" si="14"/>
        <v>21272</v>
      </c>
      <c r="T711" s="47">
        <f t="shared" si="15"/>
        <v>21272</v>
      </c>
      <c r="U711" s="48"/>
      <c r="V711" s="21"/>
      <c r="W711" s="21"/>
      <c r="X711" s="21"/>
      <c r="Y711" s="21"/>
      <c r="Z711" s="21"/>
      <c r="AA711" s="21"/>
    </row>
    <row r="712" ht="15.75" customHeight="1">
      <c r="A712" s="20" t="s">
        <v>287</v>
      </c>
      <c r="B712" s="20" t="str">
        <f t="shared" si="4"/>
        <v>05</v>
      </c>
      <c r="C712" s="21" t="s">
        <v>16</v>
      </c>
      <c r="D712" s="20" t="s">
        <v>288</v>
      </c>
      <c r="E712" s="20" t="s">
        <v>18</v>
      </c>
      <c r="F712" s="20" t="s">
        <v>19</v>
      </c>
      <c r="G712" s="23">
        <v>2.558063104E7</v>
      </c>
      <c r="H712" s="24">
        <v>3965250.22</v>
      </c>
      <c r="I712" s="21"/>
      <c r="J712" s="47" t="str">
        <f t="shared" si="5"/>
        <v>#REF!</v>
      </c>
      <c r="K712" s="47" t="str">
        <f t="shared" si="6"/>
        <v>#REF!</v>
      </c>
      <c r="L712" s="47" t="str">
        <f t="shared" si="7"/>
        <v>#REF!</v>
      </c>
      <c r="M712" s="21"/>
      <c r="N712" s="47">
        <f t="shared" si="9"/>
        <v>0</v>
      </c>
      <c r="O712" s="47" t="str">
        <f t="shared" si="10"/>
        <v>#REF!</v>
      </c>
      <c r="P712" s="47" t="str">
        <f t="shared" si="11"/>
        <v>#REF!</v>
      </c>
      <c r="Q712" s="47">
        <f t="shared" si="32"/>
        <v>25580631.04</v>
      </c>
      <c r="R712" s="47">
        <f t="shared" si="13"/>
        <v>25580631</v>
      </c>
      <c r="S712" s="47">
        <f t="shared" si="14"/>
        <v>25580631</v>
      </c>
      <c r="T712" s="47">
        <f t="shared" si="15"/>
        <v>25580631</v>
      </c>
      <c r="U712" s="48"/>
      <c r="V712" s="21"/>
      <c r="W712" s="21"/>
      <c r="X712" s="21"/>
      <c r="Y712" s="21"/>
      <c r="Z712" s="21"/>
      <c r="AA712" s="21"/>
    </row>
    <row r="713" ht="15.75" customHeight="1">
      <c r="A713" s="20" t="s">
        <v>287</v>
      </c>
      <c r="B713" s="20" t="str">
        <f t="shared" si="4"/>
        <v>05</v>
      </c>
      <c r="C713" s="21" t="s">
        <v>16</v>
      </c>
      <c r="D713" s="20" t="s">
        <v>288</v>
      </c>
      <c r="E713" s="20" t="s">
        <v>44</v>
      </c>
      <c r="F713" s="20" t="s">
        <v>45</v>
      </c>
      <c r="G713" s="23">
        <v>5893362.78</v>
      </c>
      <c r="H713" s="24">
        <v>913529.38</v>
      </c>
      <c r="I713" s="21"/>
      <c r="J713" s="47" t="str">
        <f t="shared" si="5"/>
        <v>#REF!</v>
      </c>
      <c r="K713" s="47" t="str">
        <f t="shared" si="6"/>
        <v>#REF!</v>
      </c>
      <c r="L713" s="47" t="str">
        <f t="shared" si="7"/>
        <v>#REF!</v>
      </c>
      <c r="M713" s="21"/>
      <c r="N713" s="47">
        <f t="shared" si="9"/>
        <v>0</v>
      </c>
      <c r="O713" s="47" t="str">
        <f t="shared" si="10"/>
        <v>#REF!</v>
      </c>
      <c r="P713" s="47" t="str">
        <f t="shared" si="11"/>
        <v>#REF!</v>
      </c>
      <c r="Q713" s="47">
        <f t="shared" si="32"/>
        <v>5893362.78</v>
      </c>
      <c r="R713" s="47">
        <f t="shared" si="13"/>
        <v>5893363</v>
      </c>
      <c r="S713" s="47">
        <f t="shared" si="14"/>
        <v>5893363</v>
      </c>
      <c r="T713" s="47">
        <f t="shared" si="15"/>
        <v>5893363</v>
      </c>
      <c r="U713" s="48"/>
      <c r="V713" s="21"/>
      <c r="W713" s="21"/>
      <c r="X713" s="21"/>
      <c r="Y713" s="21"/>
      <c r="Z713" s="21"/>
      <c r="AA713" s="21"/>
    </row>
    <row r="714" ht="15.75" customHeight="1">
      <c r="A714" s="20" t="s">
        <v>287</v>
      </c>
      <c r="B714" s="20" t="str">
        <f t="shared" si="4"/>
        <v>05</v>
      </c>
      <c r="C714" s="21" t="s">
        <v>16</v>
      </c>
      <c r="D714" s="20" t="s">
        <v>288</v>
      </c>
      <c r="E714" s="20" t="s">
        <v>30</v>
      </c>
      <c r="F714" s="20" t="s">
        <v>31</v>
      </c>
      <c r="G714" s="23">
        <v>270671.06</v>
      </c>
      <c r="H714" s="24">
        <v>41956.69</v>
      </c>
      <c r="I714" s="21"/>
      <c r="J714" s="47" t="str">
        <f t="shared" si="5"/>
        <v>#REF!</v>
      </c>
      <c r="K714" s="47" t="str">
        <f t="shared" si="6"/>
        <v>#REF!</v>
      </c>
      <c r="L714" s="47" t="str">
        <f t="shared" si="7"/>
        <v>#REF!</v>
      </c>
      <c r="M714" s="21"/>
      <c r="N714" s="47">
        <f t="shared" si="9"/>
        <v>0</v>
      </c>
      <c r="O714" s="47" t="str">
        <f t="shared" si="10"/>
        <v>#REF!</v>
      </c>
      <c r="P714" s="47" t="str">
        <f t="shared" si="11"/>
        <v>#REF!</v>
      </c>
      <c r="Q714" s="47">
        <f t="shared" si="32"/>
        <v>270671.06</v>
      </c>
      <c r="R714" s="47">
        <f t="shared" si="13"/>
        <v>270671</v>
      </c>
      <c r="S714" s="47">
        <f t="shared" si="14"/>
        <v>270671</v>
      </c>
      <c r="T714" s="47">
        <f t="shared" si="15"/>
        <v>270671</v>
      </c>
      <c r="U714" s="48"/>
      <c r="V714" s="21"/>
      <c r="W714" s="21"/>
      <c r="X714" s="21"/>
      <c r="Y714" s="21"/>
      <c r="Z714" s="21"/>
      <c r="AA714" s="21"/>
    </row>
    <row r="715" ht="15.75" customHeight="1">
      <c r="A715" s="20" t="s">
        <v>287</v>
      </c>
      <c r="B715" s="20" t="str">
        <f t="shared" si="4"/>
        <v>05</v>
      </c>
      <c r="C715" s="21" t="s">
        <v>16</v>
      </c>
      <c r="D715" s="20" t="s">
        <v>288</v>
      </c>
      <c r="E715" s="20" t="s">
        <v>32</v>
      </c>
      <c r="F715" s="20" t="s">
        <v>33</v>
      </c>
      <c r="G715" s="23">
        <v>188252.94</v>
      </c>
      <c r="H715" s="24">
        <v>29181.06</v>
      </c>
      <c r="I715" s="21"/>
      <c r="J715" s="47" t="str">
        <f t="shared" si="5"/>
        <v>#REF!</v>
      </c>
      <c r="K715" s="47" t="str">
        <f t="shared" si="6"/>
        <v>#REF!</v>
      </c>
      <c r="L715" s="47" t="str">
        <f t="shared" si="7"/>
        <v>#REF!</v>
      </c>
      <c r="M715" s="21"/>
      <c r="N715" s="47">
        <f t="shared" si="9"/>
        <v>0</v>
      </c>
      <c r="O715" s="47" t="str">
        <f t="shared" si="10"/>
        <v>#REF!</v>
      </c>
      <c r="P715" s="47" t="str">
        <f t="shared" si="11"/>
        <v>#REF!</v>
      </c>
      <c r="Q715" s="47">
        <f t="shared" si="32"/>
        <v>188252.94</v>
      </c>
      <c r="R715" s="47">
        <f t="shared" si="13"/>
        <v>188253</v>
      </c>
      <c r="S715" s="47">
        <f t="shared" si="14"/>
        <v>188253</v>
      </c>
      <c r="T715" s="47">
        <f t="shared" si="15"/>
        <v>188253</v>
      </c>
      <c r="U715" s="48"/>
      <c r="V715" s="21"/>
      <c r="W715" s="21"/>
      <c r="X715" s="21"/>
      <c r="Y715" s="21"/>
      <c r="Z715" s="21"/>
      <c r="AA715" s="21"/>
    </row>
    <row r="716" ht="15.75" customHeight="1">
      <c r="A716" s="20" t="s">
        <v>287</v>
      </c>
      <c r="B716" s="20" t="str">
        <f t="shared" si="4"/>
        <v>05</v>
      </c>
      <c r="C716" s="21" t="s">
        <v>16</v>
      </c>
      <c r="D716" s="20" t="s">
        <v>288</v>
      </c>
      <c r="E716" s="20" t="s">
        <v>40</v>
      </c>
      <c r="F716" s="20" t="s">
        <v>41</v>
      </c>
      <c r="G716" s="23">
        <v>184960.18</v>
      </c>
      <c r="H716" s="24">
        <v>28670.65</v>
      </c>
      <c r="I716" s="21"/>
      <c r="J716" s="47" t="str">
        <f t="shared" si="5"/>
        <v>#REF!</v>
      </c>
      <c r="K716" s="47" t="str">
        <f t="shared" si="6"/>
        <v>#REF!</v>
      </c>
      <c r="L716" s="47" t="str">
        <f t="shared" si="7"/>
        <v>#REF!</v>
      </c>
      <c r="M716" s="21"/>
      <c r="N716" s="47">
        <f t="shared" si="9"/>
        <v>0</v>
      </c>
      <c r="O716" s="47" t="str">
        <f t="shared" si="10"/>
        <v>#REF!</v>
      </c>
      <c r="P716" s="47" t="str">
        <f t="shared" si="11"/>
        <v>#REF!</v>
      </c>
      <c r="Q716" s="47">
        <f t="shared" si="32"/>
        <v>184960.18</v>
      </c>
      <c r="R716" s="47">
        <f t="shared" si="13"/>
        <v>184960</v>
      </c>
      <c r="S716" s="47">
        <f t="shared" si="14"/>
        <v>184960</v>
      </c>
      <c r="T716" s="47">
        <f t="shared" si="15"/>
        <v>184960</v>
      </c>
      <c r="U716" s="48"/>
      <c r="V716" s="21"/>
      <c r="W716" s="21"/>
      <c r="X716" s="21"/>
      <c r="Y716" s="21"/>
      <c r="Z716" s="21"/>
      <c r="AA716" s="21"/>
    </row>
    <row r="717" ht="15.75" customHeight="1">
      <c r="A717" s="20" t="s">
        <v>289</v>
      </c>
      <c r="B717" s="20" t="str">
        <f t="shared" si="4"/>
        <v>05</v>
      </c>
      <c r="C717" s="21" t="s">
        <v>16</v>
      </c>
      <c r="D717" s="20" t="s">
        <v>290</v>
      </c>
      <c r="E717" s="20" t="s">
        <v>18</v>
      </c>
      <c r="F717" s="20" t="s">
        <v>19</v>
      </c>
      <c r="G717" s="23">
        <v>3.085956934E7</v>
      </c>
      <c r="H717" s="24">
        <v>4480567.37</v>
      </c>
      <c r="I717" s="21"/>
      <c r="J717" s="47" t="str">
        <f t="shared" si="5"/>
        <v>#REF!</v>
      </c>
      <c r="K717" s="47" t="str">
        <f t="shared" si="6"/>
        <v>#REF!</v>
      </c>
      <c r="L717" s="47" t="str">
        <f t="shared" si="7"/>
        <v>#REF!</v>
      </c>
      <c r="M717" s="21"/>
      <c r="N717" s="47">
        <f t="shared" si="9"/>
        <v>0</v>
      </c>
      <c r="O717" s="47" t="str">
        <f t="shared" si="10"/>
        <v>#REF!</v>
      </c>
      <c r="P717" s="47" t="str">
        <f t="shared" si="11"/>
        <v>#REF!</v>
      </c>
      <c r="Q717" s="47">
        <f t="shared" si="32"/>
        <v>30859569.34</v>
      </c>
      <c r="R717" s="47">
        <f t="shared" si="13"/>
        <v>30859569</v>
      </c>
      <c r="S717" s="47">
        <f t="shared" si="14"/>
        <v>30859569</v>
      </c>
      <c r="T717" s="47">
        <f t="shared" si="15"/>
        <v>30859569</v>
      </c>
      <c r="U717" s="48"/>
      <c r="V717" s="21"/>
      <c r="W717" s="21"/>
      <c r="X717" s="21"/>
      <c r="Y717" s="21"/>
      <c r="Z717" s="21"/>
      <c r="AA717" s="21"/>
    </row>
    <row r="718" ht="15.75" customHeight="1">
      <c r="A718" s="20" t="s">
        <v>289</v>
      </c>
      <c r="B718" s="20" t="str">
        <f t="shared" si="4"/>
        <v>05</v>
      </c>
      <c r="C718" s="21" t="s">
        <v>16</v>
      </c>
      <c r="D718" s="20" t="s">
        <v>290</v>
      </c>
      <c r="E718" s="20" t="s">
        <v>30</v>
      </c>
      <c r="F718" s="20" t="s">
        <v>31</v>
      </c>
      <c r="G718" s="23">
        <v>713863.14</v>
      </c>
      <c r="H718" s="24">
        <v>103647.33</v>
      </c>
      <c r="I718" s="21"/>
      <c r="J718" s="47" t="str">
        <f t="shared" si="5"/>
        <v>#REF!</v>
      </c>
      <c r="K718" s="47" t="str">
        <f t="shared" si="6"/>
        <v>#REF!</v>
      </c>
      <c r="L718" s="47" t="str">
        <f t="shared" si="7"/>
        <v>#REF!</v>
      </c>
      <c r="M718" s="21"/>
      <c r="N718" s="47">
        <f t="shared" si="9"/>
        <v>0</v>
      </c>
      <c r="O718" s="47" t="str">
        <f t="shared" si="10"/>
        <v>#REF!</v>
      </c>
      <c r="P718" s="47" t="str">
        <f t="shared" si="11"/>
        <v>#REF!</v>
      </c>
      <c r="Q718" s="47">
        <f t="shared" si="32"/>
        <v>713863.14</v>
      </c>
      <c r="R718" s="47">
        <f t="shared" si="13"/>
        <v>713863</v>
      </c>
      <c r="S718" s="47">
        <f t="shared" si="14"/>
        <v>713863</v>
      </c>
      <c r="T718" s="47">
        <f t="shared" si="15"/>
        <v>713863</v>
      </c>
      <c r="U718" s="48"/>
      <c r="V718" s="21"/>
      <c r="W718" s="21"/>
      <c r="X718" s="21"/>
      <c r="Y718" s="21"/>
      <c r="Z718" s="21"/>
      <c r="AA718" s="21"/>
    </row>
    <row r="719" ht="15.75" customHeight="1">
      <c r="A719" s="20" t="s">
        <v>289</v>
      </c>
      <c r="B719" s="20" t="str">
        <f t="shared" si="4"/>
        <v>05</v>
      </c>
      <c r="C719" s="21" t="s">
        <v>16</v>
      </c>
      <c r="D719" s="20" t="s">
        <v>290</v>
      </c>
      <c r="E719" s="20" t="s">
        <v>32</v>
      </c>
      <c r="F719" s="20" t="s">
        <v>33</v>
      </c>
      <c r="G719" s="23">
        <v>69712.18</v>
      </c>
      <c r="H719" s="24">
        <v>10121.66</v>
      </c>
      <c r="I719" s="21"/>
      <c r="J719" s="47" t="str">
        <f t="shared" si="5"/>
        <v>#REF!</v>
      </c>
      <c r="K719" s="47" t="str">
        <f t="shared" si="6"/>
        <v>#REF!</v>
      </c>
      <c r="L719" s="47" t="str">
        <f t="shared" si="7"/>
        <v>#REF!</v>
      </c>
      <c r="M719" s="21"/>
      <c r="N719" s="47">
        <f t="shared" si="9"/>
        <v>0</v>
      </c>
      <c r="O719" s="47" t="str">
        <f t="shared" si="10"/>
        <v>#REF!</v>
      </c>
      <c r="P719" s="47" t="str">
        <f t="shared" si="11"/>
        <v>#REF!</v>
      </c>
      <c r="Q719" s="47">
        <f t="shared" si="32"/>
        <v>69712.18</v>
      </c>
      <c r="R719" s="47">
        <f t="shared" si="13"/>
        <v>69712</v>
      </c>
      <c r="S719" s="47">
        <f t="shared" si="14"/>
        <v>69712</v>
      </c>
      <c r="T719" s="47">
        <f t="shared" si="15"/>
        <v>69712</v>
      </c>
      <c r="U719" s="48"/>
      <c r="V719" s="21"/>
      <c r="W719" s="21"/>
      <c r="X719" s="21"/>
      <c r="Y719" s="21"/>
      <c r="Z719" s="21"/>
      <c r="AA719" s="21"/>
    </row>
    <row r="720" ht="15.75" customHeight="1">
      <c r="A720" s="20" t="s">
        <v>289</v>
      </c>
      <c r="B720" s="20" t="str">
        <f t="shared" si="4"/>
        <v>05</v>
      </c>
      <c r="C720" s="21" t="s">
        <v>16</v>
      </c>
      <c r="D720" s="20" t="s">
        <v>290</v>
      </c>
      <c r="E720" s="20" t="s">
        <v>38</v>
      </c>
      <c r="F720" s="20" t="s">
        <v>39</v>
      </c>
      <c r="G720" s="23">
        <v>14044.06</v>
      </c>
      <c r="H720" s="24">
        <v>2039.09</v>
      </c>
      <c r="I720" s="21"/>
      <c r="J720" s="47" t="str">
        <f t="shared" si="5"/>
        <v>#REF!</v>
      </c>
      <c r="K720" s="47" t="str">
        <f t="shared" si="6"/>
        <v>#REF!</v>
      </c>
      <c r="L720" s="47" t="str">
        <f t="shared" si="7"/>
        <v>#REF!</v>
      </c>
      <c r="M720" s="21"/>
      <c r="N720" s="47">
        <f t="shared" si="9"/>
        <v>0</v>
      </c>
      <c r="O720" s="47" t="str">
        <f t="shared" si="10"/>
        <v>#REF!</v>
      </c>
      <c r="P720" s="47" t="str">
        <f t="shared" si="11"/>
        <v>#REF!</v>
      </c>
      <c r="Q720" s="47">
        <f t="shared" si="32"/>
        <v>14044.06</v>
      </c>
      <c r="R720" s="47">
        <f t="shared" si="13"/>
        <v>14044</v>
      </c>
      <c r="S720" s="47">
        <f t="shared" si="14"/>
        <v>14044</v>
      </c>
      <c r="T720" s="47">
        <f t="shared" si="15"/>
        <v>14044</v>
      </c>
      <c r="U720" s="48"/>
      <c r="V720" s="21"/>
      <c r="W720" s="21"/>
      <c r="X720" s="21"/>
      <c r="Y720" s="21"/>
      <c r="Z720" s="21"/>
      <c r="AA720" s="21"/>
    </row>
    <row r="721" ht="15.75" customHeight="1">
      <c r="A721" s="20" t="s">
        <v>289</v>
      </c>
      <c r="B721" s="20" t="str">
        <f t="shared" si="4"/>
        <v>05</v>
      </c>
      <c r="C721" s="21" t="s">
        <v>16</v>
      </c>
      <c r="D721" s="20" t="s">
        <v>290</v>
      </c>
      <c r="E721" s="20" t="s">
        <v>40</v>
      </c>
      <c r="F721" s="20" t="s">
        <v>41</v>
      </c>
      <c r="G721" s="23">
        <v>389570.28</v>
      </c>
      <c r="H721" s="24">
        <v>56562.55</v>
      </c>
      <c r="I721" s="21"/>
      <c r="J721" s="47" t="str">
        <f t="shared" si="5"/>
        <v>#REF!</v>
      </c>
      <c r="K721" s="47" t="str">
        <f t="shared" si="6"/>
        <v>#REF!</v>
      </c>
      <c r="L721" s="47" t="str">
        <f t="shared" si="7"/>
        <v>#REF!</v>
      </c>
      <c r="M721" s="21"/>
      <c r="N721" s="47">
        <f t="shared" si="9"/>
        <v>0</v>
      </c>
      <c r="O721" s="47" t="str">
        <f t="shared" si="10"/>
        <v>#REF!</v>
      </c>
      <c r="P721" s="47" t="str">
        <f t="shared" si="11"/>
        <v>#REF!</v>
      </c>
      <c r="Q721" s="47">
        <f t="shared" si="32"/>
        <v>389570.28</v>
      </c>
      <c r="R721" s="47">
        <f t="shared" si="13"/>
        <v>389570</v>
      </c>
      <c r="S721" s="47">
        <f t="shared" si="14"/>
        <v>389570</v>
      </c>
      <c r="T721" s="47">
        <f t="shared" si="15"/>
        <v>389570</v>
      </c>
      <c r="U721" s="48"/>
      <c r="V721" s="21"/>
      <c r="W721" s="21"/>
      <c r="X721" s="21"/>
      <c r="Y721" s="21"/>
      <c r="Z721" s="21"/>
      <c r="AA721" s="21"/>
    </row>
    <row r="722" ht="15.75" customHeight="1">
      <c r="A722" s="20" t="s">
        <v>291</v>
      </c>
      <c r="B722" s="20" t="str">
        <f t="shared" si="4"/>
        <v>05</v>
      </c>
      <c r="C722" s="21" t="s">
        <v>16</v>
      </c>
      <c r="D722" s="20" t="s">
        <v>292</v>
      </c>
      <c r="E722" s="20" t="s">
        <v>18</v>
      </c>
      <c r="F722" s="20" t="s">
        <v>19</v>
      </c>
      <c r="G722" s="23">
        <v>2.771213284E7</v>
      </c>
      <c r="H722" s="24">
        <v>1514414.98</v>
      </c>
      <c r="I722" s="21"/>
      <c r="J722" s="47" t="str">
        <f t="shared" si="5"/>
        <v>#REF!</v>
      </c>
      <c r="K722" s="47" t="str">
        <f t="shared" si="6"/>
        <v>#REF!</v>
      </c>
      <c r="L722" s="47" t="str">
        <f t="shared" si="7"/>
        <v>#REF!</v>
      </c>
      <c r="M722" s="21"/>
      <c r="N722" s="47">
        <f t="shared" si="9"/>
        <v>0</v>
      </c>
      <c r="O722" s="47" t="str">
        <f t="shared" si="10"/>
        <v>#REF!</v>
      </c>
      <c r="P722" s="47" t="str">
        <f t="shared" si="11"/>
        <v>#REF!</v>
      </c>
      <c r="Q722" s="47">
        <f t="shared" si="32"/>
        <v>27712132.84</v>
      </c>
      <c r="R722" s="47">
        <f t="shared" si="13"/>
        <v>27712133</v>
      </c>
      <c r="S722" s="47">
        <f t="shared" si="14"/>
        <v>27712133</v>
      </c>
      <c r="T722" s="47">
        <f t="shared" si="15"/>
        <v>27712133</v>
      </c>
      <c r="U722" s="48"/>
      <c r="V722" s="21"/>
      <c r="W722" s="21"/>
      <c r="X722" s="21"/>
      <c r="Y722" s="21"/>
      <c r="Z722" s="21"/>
      <c r="AA722" s="21"/>
    </row>
    <row r="723" ht="15.75" customHeight="1">
      <c r="A723" s="20" t="s">
        <v>291</v>
      </c>
      <c r="B723" s="20" t="str">
        <f t="shared" si="4"/>
        <v>05</v>
      </c>
      <c r="C723" s="21" t="s">
        <v>16</v>
      </c>
      <c r="D723" s="20" t="s">
        <v>292</v>
      </c>
      <c r="E723" s="20" t="s">
        <v>71</v>
      </c>
      <c r="F723" s="20" t="s">
        <v>72</v>
      </c>
      <c r="G723" s="23">
        <v>4034272.76</v>
      </c>
      <c r="H723" s="24">
        <v>220465.28</v>
      </c>
      <c r="I723" s="21"/>
      <c r="J723" s="47" t="str">
        <f t="shared" si="5"/>
        <v>#REF!</v>
      </c>
      <c r="K723" s="47" t="str">
        <f t="shared" si="6"/>
        <v>#REF!</v>
      </c>
      <c r="L723" s="47" t="str">
        <f t="shared" si="7"/>
        <v>#REF!</v>
      </c>
      <c r="M723" s="21"/>
      <c r="N723" s="47">
        <f t="shared" si="9"/>
        <v>0</v>
      </c>
      <c r="O723" s="47" t="str">
        <f t="shared" si="10"/>
        <v>#REF!</v>
      </c>
      <c r="P723" s="47" t="str">
        <f t="shared" si="11"/>
        <v>#REF!</v>
      </c>
      <c r="Q723" s="47">
        <f t="shared" si="32"/>
        <v>4034272.76</v>
      </c>
      <c r="R723" s="47">
        <f t="shared" si="13"/>
        <v>4034273</v>
      </c>
      <c r="S723" s="47">
        <f t="shared" si="14"/>
        <v>4034273</v>
      </c>
      <c r="T723" s="47">
        <f t="shared" si="15"/>
        <v>4034273</v>
      </c>
      <c r="U723" s="48"/>
      <c r="V723" s="21"/>
      <c r="W723" s="21"/>
      <c r="X723" s="21"/>
      <c r="Y723" s="21"/>
      <c r="Z723" s="21"/>
      <c r="AA723" s="21"/>
    </row>
    <row r="724" ht="15.75" customHeight="1">
      <c r="A724" s="20" t="s">
        <v>291</v>
      </c>
      <c r="B724" s="20" t="str">
        <f t="shared" si="4"/>
        <v>05</v>
      </c>
      <c r="C724" s="21" t="s">
        <v>16</v>
      </c>
      <c r="D724" s="20" t="s">
        <v>292</v>
      </c>
      <c r="E724" s="20" t="s">
        <v>30</v>
      </c>
      <c r="F724" s="20" t="s">
        <v>31</v>
      </c>
      <c r="G724" s="23">
        <v>109524.66</v>
      </c>
      <c r="H724" s="24">
        <v>5985.31</v>
      </c>
      <c r="I724" s="21"/>
      <c r="J724" s="47" t="str">
        <f t="shared" si="5"/>
        <v>#REF!</v>
      </c>
      <c r="K724" s="47" t="str">
        <f t="shared" si="6"/>
        <v>#REF!</v>
      </c>
      <c r="L724" s="47" t="str">
        <f t="shared" si="7"/>
        <v>#REF!</v>
      </c>
      <c r="M724" s="21"/>
      <c r="N724" s="47">
        <f t="shared" si="9"/>
        <v>0</v>
      </c>
      <c r="O724" s="47" t="str">
        <f t="shared" si="10"/>
        <v>#REF!</v>
      </c>
      <c r="P724" s="47" t="str">
        <f t="shared" si="11"/>
        <v>#REF!</v>
      </c>
      <c r="Q724" s="47">
        <f t="shared" si="32"/>
        <v>109524.66</v>
      </c>
      <c r="R724" s="47">
        <f t="shared" si="13"/>
        <v>109525</v>
      </c>
      <c r="S724" s="47">
        <f t="shared" si="14"/>
        <v>109525</v>
      </c>
      <c r="T724" s="47">
        <f t="shared" si="15"/>
        <v>109525</v>
      </c>
      <c r="U724" s="48"/>
      <c r="V724" s="21"/>
      <c r="W724" s="21"/>
      <c r="X724" s="21"/>
      <c r="Y724" s="21"/>
      <c r="Z724" s="21"/>
      <c r="AA724" s="21"/>
    </row>
    <row r="725" ht="15.75" customHeight="1">
      <c r="A725" s="20" t="s">
        <v>291</v>
      </c>
      <c r="B725" s="20" t="str">
        <f t="shared" si="4"/>
        <v>05</v>
      </c>
      <c r="C725" s="21" t="s">
        <v>16</v>
      </c>
      <c r="D725" s="20" t="s">
        <v>292</v>
      </c>
      <c r="E725" s="20" t="s">
        <v>40</v>
      </c>
      <c r="F725" s="20" t="s">
        <v>41</v>
      </c>
      <c r="G725" s="23">
        <v>37538.9</v>
      </c>
      <c r="H725" s="24">
        <v>2051.43</v>
      </c>
      <c r="I725" s="21"/>
      <c r="J725" s="47" t="str">
        <f t="shared" si="5"/>
        <v>#REF!</v>
      </c>
      <c r="K725" s="47" t="str">
        <f t="shared" si="6"/>
        <v>#REF!</v>
      </c>
      <c r="L725" s="47" t="str">
        <f t="shared" si="7"/>
        <v>#REF!</v>
      </c>
      <c r="M725" s="21"/>
      <c r="N725" s="47">
        <f t="shared" si="9"/>
        <v>0</v>
      </c>
      <c r="O725" s="47" t="str">
        <f t="shared" si="10"/>
        <v>#REF!</v>
      </c>
      <c r="P725" s="47" t="str">
        <f t="shared" si="11"/>
        <v>#REF!</v>
      </c>
      <c r="Q725" s="47">
        <f t="shared" si="32"/>
        <v>37538.9</v>
      </c>
      <c r="R725" s="47">
        <f t="shared" si="13"/>
        <v>37539</v>
      </c>
      <c r="S725" s="47">
        <f t="shared" si="14"/>
        <v>37539</v>
      </c>
      <c r="T725" s="47">
        <f t="shared" si="15"/>
        <v>37539</v>
      </c>
      <c r="U725" s="48"/>
      <c r="V725" s="21"/>
      <c r="W725" s="21"/>
      <c r="X725" s="21"/>
      <c r="Y725" s="21"/>
      <c r="Z725" s="21"/>
      <c r="AA725" s="21"/>
    </row>
    <row r="726" ht="15.75" customHeight="1">
      <c r="A726" s="20" t="s">
        <v>293</v>
      </c>
      <c r="B726" s="20" t="str">
        <f t="shared" si="4"/>
        <v>05</v>
      </c>
      <c r="C726" s="21" t="s">
        <v>16</v>
      </c>
      <c r="D726" s="20" t="s">
        <v>294</v>
      </c>
      <c r="E726" s="20" t="s">
        <v>18</v>
      </c>
      <c r="F726" s="20" t="s">
        <v>19</v>
      </c>
      <c r="G726" s="23">
        <v>1.473416432E7</v>
      </c>
      <c r="H726" s="24">
        <v>1421058.54</v>
      </c>
      <c r="I726" s="21"/>
      <c r="J726" s="47" t="str">
        <f t="shared" si="5"/>
        <v>#REF!</v>
      </c>
      <c r="K726" s="47" t="str">
        <f t="shared" si="6"/>
        <v>#REF!</v>
      </c>
      <c r="L726" s="47" t="str">
        <f t="shared" si="7"/>
        <v>#REF!</v>
      </c>
      <c r="M726" s="21"/>
      <c r="N726" s="47">
        <f t="shared" si="9"/>
        <v>0</v>
      </c>
      <c r="O726" s="47" t="str">
        <f t="shared" si="10"/>
        <v>#REF!</v>
      </c>
      <c r="P726" s="47" t="str">
        <f t="shared" si="11"/>
        <v>#REF!</v>
      </c>
      <c r="Q726" s="47">
        <f t="shared" si="32"/>
        <v>14734164.32</v>
      </c>
      <c r="R726" s="47">
        <f t="shared" si="13"/>
        <v>14734164</v>
      </c>
      <c r="S726" s="47">
        <f t="shared" si="14"/>
        <v>14734164</v>
      </c>
      <c r="T726" s="47">
        <f t="shared" si="15"/>
        <v>14734164</v>
      </c>
      <c r="U726" s="48"/>
      <c r="V726" s="21"/>
      <c r="W726" s="21"/>
      <c r="X726" s="21"/>
      <c r="Y726" s="21"/>
      <c r="Z726" s="21"/>
      <c r="AA726" s="21"/>
    </row>
    <row r="727" ht="15.75" customHeight="1">
      <c r="A727" s="20" t="s">
        <v>293</v>
      </c>
      <c r="B727" s="20" t="str">
        <f t="shared" si="4"/>
        <v>05</v>
      </c>
      <c r="C727" s="21" t="s">
        <v>16</v>
      </c>
      <c r="D727" s="20" t="s">
        <v>294</v>
      </c>
      <c r="E727" s="20" t="s">
        <v>44</v>
      </c>
      <c r="F727" s="20" t="s">
        <v>45</v>
      </c>
      <c r="G727" s="23">
        <v>5863939.17</v>
      </c>
      <c r="H727" s="24">
        <v>565556.4</v>
      </c>
      <c r="I727" s="21"/>
      <c r="J727" s="47" t="str">
        <f t="shared" si="5"/>
        <v>#REF!</v>
      </c>
      <c r="K727" s="47" t="str">
        <f t="shared" si="6"/>
        <v>#REF!</v>
      </c>
      <c r="L727" s="47" t="str">
        <f t="shared" si="7"/>
        <v>#REF!</v>
      </c>
      <c r="M727" s="21"/>
      <c r="N727" s="47">
        <f t="shared" si="9"/>
        <v>0</v>
      </c>
      <c r="O727" s="47" t="str">
        <f t="shared" si="10"/>
        <v>#REF!</v>
      </c>
      <c r="P727" s="47" t="str">
        <f t="shared" si="11"/>
        <v>#REF!</v>
      </c>
      <c r="Q727" s="47">
        <f t="shared" si="32"/>
        <v>5863939.17</v>
      </c>
      <c r="R727" s="47">
        <f t="shared" si="13"/>
        <v>5863939</v>
      </c>
      <c r="S727" s="47">
        <f t="shared" si="14"/>
        <v>5863939</v>
      </c>
      <c r="T727" s="47">
        <f t="shared" si="15"/>
        <v>5863939</v>
      </c>
      <c r="U727" s="48"/>
      <c r="V727" s="21"/>
      <c r="W727" s="21"/>
      <c r="X727" s="21"/>
      <c r="Y727" s="21"/>
      <c r="Z727" s="21"/>
      <c r="AA727" s="21"/>
    </row>
    <row r="728" ht="15.75" customHeight="1">
      <c r="A728" s="20" t="s">
        <v>293</v>
      </c>
      <c r="B728" s="20" t="str">
        <f t="shared" si="4"/>
        <v>05</v>
      </c>
      <c r="C728" s="21" t="s">
        <v>16</v>
      </c>
      <c r="D728" s="20" t="s">
        <v>294</v>
      </c>
      <c r="E728" s="20" t="s">
        <v>30</v>
      </c>
      <c r="F728" s="20" t="s">
        <v>31</v>
      </c>
      <c r="G728" s="23">
        <v>744744.74</v>
      </c>
      <c r="H728" s="24">
        <v>71828.02</v>
      </c>
      <c r="I728" s="21"/>
      <c r="J728" s="47" t="str">
        <f t="shared" si="5"/>
        <v>#REF!</v>
      </c>
      <c r="K728" s="47" t="str">
        <f t="shared" si="6"/>
        <v>#REF!</v>
      </c>
      <c r="L728" s="47" t="str">
        <f t="shared" si="7"/>
        <v>#REF!</v>
      </c>
      <c r="M728" s="21"/>
      <c r="N728" s="47">
        <f t="shared" si="9"/>
        <v>0</v>
      </c>
      <c r="O728" s="47" t="str">
        <f t="shared" si="10"/>
        <v>#REF!</v>
      </c>
      <c r="P728" s="47" t="str">
        <f t="shared" si="11"/>
        <v>#REF!</v>
      </c>
      <c r="Q728" s="47">
        <f t="shared" si="32"/>
        <v>744744.74</v>
      </c>
      <c r="R728" s="47">
        <f t="shared" si="13"/>
        <v>744745</v>
      </c>
      <c r="S728" s="47">
        <f t="shared" si="14"/>
        <v>744745</v>
      </c>
      <c r="T728" s="47">
        <f t="shared" si="15"/>
        <v>744745</v>
      </c>
      <c r="U728" s="48"/>
      <c r="V728" s="21"/>
      <c r="W728" s="21"/>
      <c r="X728" s="21"/>
      <c r="Y728" s="21"/>
      <c r="Z728" s="21"/>
      <c r="AA728" s="21"/>
    </row>
    <row r="729" ht="15.75" customHeight="1">
      <c r="A729" s="20" t="s">
        <v>293</v>
      </c>
      <c r="B729" s="20" t="str">
        <f t="shared" si="4"/>
        <v>05</v>
      </c>
      <c r="C729" s="21" t="s">
        <v>16</v>
      </c>
      <c r="D729" s="20" t="s">
        <v>294</v>
      </c>
      <c r="E729" s="20" t="s">
        <v>32</v>
      </c>
      <c r="F729" s="20" t="s">
        <v>33</v>
      </c>
      <c r="G729" s="23">
        <v>63574.25</v>
      </c>
      <c r="H729" s="24">
        <v>6131.51</v>
      </c>
      <c r="I729" s="21"/>
      <c r="J729" s="47" t="str">
        <f t="shared" si="5"/>
        <v>#REF!</v>
      </c>
      <c r="K729" s="47" t="str">
        <f t="shared" si="6"/>
        <v>#REF!</v>
      </c>
      <c r="L729" s="47" t="str">
        <f t="shared" si="7"/>
        <v>#REF!</v>
      </c>
      <c r="M729" s="21"/>
      <c r="N729" s="47">
        <f t="shared" si="9"/>
        <v>0</v>
      </c>
      <c r="O729" s="47" t="str">
        <f t="shared" si="10"/>
        <v>#REF!</v>
      </c>
      <c r="P729" s="47" t="str">
        <f t="shared" si="11"/>
        <v>#REF!</v>
      </c>
      <c r="Q729" s="47">
        <f t="shared" si="32"/>
        <v>63574.25</v>
      </c>
      <c r="R729" s="47">
        <f t="shared" si="13"/>
        <v>63574</v>
      </c>
      <c r="S729" s="47">
        <f t="shared" si="14"/>
        <v>63574</v>
      </c>
      <c r="T729" s="47">
        <f t="shared" si="15"/>
        <v>63574</v>
      </c>
      <c r="U729" s="48"/>
      <c r="V729" s="21"/>
      <c r="W729" s="21"/>
      <c r="X729" s="21"/>
      <c r="Y729" s="21"/>
      <c r="Z729" s="21"/>
      <c r="AA729" s="21"/>
    </row>
    <row r="730" ht="15.75" customHeight="1">
      <c r="A730" s="20" t="s">
        <v>293</v>
      </c>
      <c r="B730" s="20" t="str">
        <f t="shared" si="4"/>
        <v>05</v>
      </c>
      <c r="C730" s="21" t="s">
        <v>16</v>
      </c>
      <c r="D730" s="20" t="s">
        <v>294</v>
      </c>
      <c r="E730" s="20" t="s">
        <v>40</v>
      </c>
      <c r="F730" s="20" t="s">
        <v>41</v>
      </c>
      <c r="G730" s="23">
        <v>64699.6</v>
      </c>
      <c r="H730" s="24">
        <v>6240.05</v>
      </c>
      <c r="I730" s="21"/>
      <c r="J730" s="47" t="str">
        <f t="shared" si="5"/>
        <v>#REF!</v>
      </c>
      <c r="K730" s="47" t="str">
        <f t="shared" si="6"/>
        <v>#REF!</v>
      </c>
      <c r="L730" s="47" t="str">
        <f t="shared" si="7"/>
        <v>#REF!</v>
      </c>
      <c r="M730" s="21"/>
      <c r="N730" s="47">
        <f t="shared" si="9"/>
        <v>0</v>
      </c>
      <c r="O730" s="47" t="str">
        <f t="shared" si="10"/>
        <v>#REF!</v>
      </c>
      <c r="P730" s="47" t="str">
        <f t="shared" si="11"/>
        <v>#REF!</v>
      </c>
      <c r="Q730" s="47">
        <f t="shared" si="32"/>
        <v>64699.6</v>
      </c>
      <c r="R730" s="47">
        <f t="shared" si="13"/>
        <v>64700</v>
      </c>
      <c r="S730" s="47">
        <f t="shared" si="14"/>
        <v>64700</v>
      </c>
      <c r="T730" s="47">
        <f t="shared" si="15"/>
        <v>64700</v>
      </c>
      <c r="U730" s="48"/>
      <c r="V730" s="21"/>
      <c r="W730" s="21"/>
      <c r="X730" s="21"/>
      <c r="Y730" s="21"/>
      <c r="Z730" s="21"/>
      <c r="AA730" s="21"/>
    </row>
    <row r="731" ht="15.75" customHeight="1">
      <c r="A731" s="20" t="s">
        <v>293</v>
      </c>
      <c r="B731" s="20" t="str">
        <f t="shared" si="4"/>
        <v>05</v>
      </c>
      <c r="C731" s="21" t="s">
        <v>16</v>
      </c>
      <c r="D731" s="20" t="s">
        <v>294</v>
      </c>
      <c r="E731" s="20" t="s">
        <v>75</v>
      </c>
      <c r="F731" s="20" t="s">
        <v>76</v>
      </c>
      <c r="G731" s="23">
        <v>8839620.92</v>
      </c>
      <c r="H731" s="24">
        <v>852550.48</v>
      </c>
      <c r="I731" s="21"/>
      <c r="J731" s="47" t="str">
        <f t="shared" si="5"/>
        <v>#REF!</v>
      </c>
      <c r="K731" s="47" t="str">
        <f t="shared" si="6"/>
        <v>#REF!</v>
      </c>
      <c r="L731" s="47" t="str">
        <f t="shared" si="7"/>
        <v>#REF!</v>
      </c>
      <c r="M731" s="21"/>
      <c r="N731" s="47">
        <f t="shared" si="9"/>
        <v>0</v>
      </c>
      <c r="O731" s="47" t="str">
        <f t="shared" si="10"/>
        <v>#REF!</v>
      </c>
      <c r="P731" s="47" t="str">
        <f t="shared" si="11"/>
        <v>#REF!</v>
      </c>
      <c r="Q731" s="47">
        <f t="shared" si="32"/>
        <v>8839620.92</v>
      </c>
      <c r="R731" s="47">
        <f t="shared" si="13"/>
        <v>8839621</v>
      </c>
      <c r="S731" s="47">
        <f t="shared" si="14"/>
        <v>8839621</v>
      </c>
      <c r="T731" s="47">
        <f t="shared" si="15"/>
        <v>8839621</v>
      </c>
      <c r="U731" s="48"/>
      <c r="V731" s="21"/>
      <c r="W731" s="21"/>
      <c r="X731" s="21"/>
      <c r="Y731" s="21"/>
      <c r="Z731" s="21"/>
      <c r="AA731" s="21"/>
    </row>
    <row r="732" ht="15.75" customHeight="1">
      <c r="A732" s="20" t="s">
        <v>295</v>
      </c>
      <c r="B732" s="20" t="str">
        <f t="shared" si="4"/>
        <v>05</v>
      </c>
      <c r="C732" s="21" t="s">
        <v>16</v>
      </c>
      <c r="D732" s="20" t="s">
        <v>296</v>
      </c>
      <c r="E732" s="20" t="s">
        <v>18</v>
      </c>
      <c r="F732" s="20" t="s">
        <v>19</v>
      </c>
      <c r="G732" s="23">
        <v>7.635327454E7</v>
      </c>
      <c r="H732" s="24">
        <v>2.195604107E7</v>
      </c>
      <c r="I732" s="21"/>
      <c r="J732" s="47" t="str">
        <f t="shared" si="5"/>
        <v>#REF!</v>
      </c>
      <c r="K732" s="47" t="str">
        <f t="shared" si="6"/>
        <v>#REF!</v>
      </c>
      <c r="L732" s="47" t="str">
        <f t="shared" si="7"/>
        <v>#REF!</v>
      </c>
      <c r="M732" s="21"/>
      <c r="N732" s="47">
        <f t="shared" si="9"/>
        <v>0</v>
      </c>
      <c r="O732" s="47" t="str">
        <f t="shared" si="10"/>
        <v>#REF!</v>
      </c>
      <c r="P732" s="47" t="str">
        <f t="shared" si="11"/>
        <v>#REF!</v>
      </c>
      <c r="Q732" s="47">
        <f t="shared" si="32"/>
        <v>76353274.54</v>
      </c>
      <c r="R732" s="47">
        <f t="shared" si="13"/>
        <v>76353275</v>
      </c>
      <c r="S732" s="47">
        <f t="shared" si="14"/>
        <v>76353275</v>
      </c>
      <c r="T732" s="47">
        <f t="shared" si="15"/>
        <v>76353275</v>
      </c>
      <c r="U732" s="48"/>
      <c r="V732" s="21"/>
      <c r="W732" s="21"/>
      <c r="X732" s="21"/>
      <c r="Y732" s="21"/>
      <c r="Z732" s="21"/>
      <c r="AA732" s="21"/>
    </row>
    <row r="733" ht="15.75" customHeight="1">
      <c r="A733" s="20" t="s">
        <v>295</v>
      </c>
      <c r="B733" s="20" t="str">
        <f t="shared" si="4"/>
        <v>05</v>
      </c>
      <c r="C733" s="21" t="s">
        <v>16</v>
      </c>
      <c r="D733" s="20" t="s">
        <v>296</v>
      </c>
      <c r="E733" s="20" t="s">
        <v>44</v>
      </c>
      <c r="F733" s="20" t="s">
        <v>45</v>
      </c>
      <c r="G733" s="23">
        <v>3969143.71</v>
      </c>
      <c r="H733" s="24">
        <v>1141361.43</v>
      </c>
      <c r="I733" s="21"/>
      <c r="J733" s="47" t="str">
        <f t="shared" si="5"/>
        <v>#REF!</v>
      </c>
      <c r="K733" s="47" t="str">
        <f t="shared" si="6"/>
        <v>#REF!</v>
      </c>
      <c r="L733" s="47" t="str">
        <f t="shared" si="7"/>
        <v>#REF!</v>
      </c>
      <c r="M733" s="21"/>
      <c r="N733" s="47">
        <f t="shared" si="9"/>
        <v>0</v>
      </c>
      <c r="O733" s="47" t="str">
        <f t="shared" si="10"/>
        <v>#REF!</v>
      </c>
      <c r="P733" s="47" t="str">
        <f t="shared" si="11"/>
        <v>#REF!</v>
      </c>
      <c r="Q733" s="47">
        <f t="shared" si="32"/>
        <v>3969143.71</v>
      </c>
      <c r="R733" s="47">
        <f t="shared" si="13"/>
        <v>3969144</v>
      </c>
      <c r="S733" s="47">
        <f t="shared" si="14"/>
        <v>3969144</v>
      </c>
      <c r="T733" s="47">
        <f t="shared" si="15"/>
        <v>3969144</v>
      </c>
      <c r="U733" s="48"/>
      <c r="V733" s="21"/>
      <c r="W733" s="21"/>
      <c r="X733" s="21"/>
      <c r="Y733" s="21"/>
      <c r="Z733" s="21"/>
      <c r="AA733" s="21"/>
    </row>
    <row r="734" ht="15.75" customHeight="1">
      <c r="A734" s="20" t="s">
        <v>295</v>
      </c>
      <c r="B734" s="20" t="str">
        <f t="shared" si="4"/>
        <v>05</v>
      </c>
      <c r="C734" s="21" t="s">
        <v>16</v>
      </c>
      <c r="D734" s="20" t="s">
        <v>296</v>
      </c>
      <c r="E734" s="20" t="s">
        <v>20</v>
      </c>
      <c r="F734" s="20" t="s">
        <v>21</v>
      </c>
      <c r="G734" s="23">
        <v>5045.75</v>
      </c>
      <c r="H734" s="24">
        <v>1450.95</v>
      </c>
      <c r="I734" s="21"/>
      <c r="J734" s="47" t="str">
        <f t="shared" si="5"/>
        <v>#REF!</v>
      </c>
      <c r="K734" s="47" t="str">
        <f t="shared" si="6"/>
        <v>#REF!</v>
      </c>
      <c r="L734" s="47" t="str">
        <f t="shared" si="7"/>
        <v>#REF!</v>
      </c>
      <c r="M734" s="21"/>
      <c r="N734" s="47">
        <f t="shared" si="9"/>
        <v>0</v>
      </c>
      <c r="O734" s="47" t="str">
        <f t="shared" si="10"/>
        <v>#REF!</v>
      </c>
      <c r="P734" s="47" t="str">
        <f t="shared" si="11"/>
        <v>#REF!</v>
      </c>
      <c r="Q734" s="47">
        <f t="shared" si="32"/>
        <v>5045.75</v>
      </c>
      <c r="R734" s="47">
        <f t="shared" si="13"/>
        <v>5046</v>
      </c>
      <c r="S734" s="47">
        <f t="shared" si="14"/>
        <v>5046</v>
      </c>
      <c r="T734" s="47">
        <f t="shared" si="15"/>
        <v>5046</v>
      </c>
      <c r="U734" s="48"/>
      <c r="V734" s="21"/>
      <c r="W734" s="21"/>
      <c r="X734" s="21"/>
      <c r="Y734" s="21"/>
      <c r="Z734" s="21"/>
      <c r="AA734" s="21"/>
    </row>
    <row r="735" ht="15.75" customHeight="1">
      <c r="A735" s="20" t="s">
        <v>295</v>
      </c>
      <c r="B735" s="20" t="str">
        <f t="shared" si="4"/>
        <v>05</v>
      </c>
      <c r="C735" s="21" t="s">
        <v>16</v>
      </c>
      <c r="D735" s="20" t="s">
        <v>296</v>
      </c>
      <c r="E735" s="20" t="s">
        <v>22</v>
      </c>
      <c r="F735" s="20" t="s">
        <v>23</v>
      </c>
      <c r="G735" s="23">
        <v>30829.8</v>
      </c>
      <c r="H735" s="24">
        <v>8865.38</v>
      </c>
      <c r="I735" s="21"/>
      <c r="J735" s="47" t="str">
        <f t="shared" si="5"/>
        <v>#REF!</v>
      </c>
      <c r="K735" s="47" t="str">
        <f t="shared" si="6"/>
        <v>#REF!</v>
      </c>
      <c r="L735" s="47" t="str">
        <f t="shared" si="7"/>
        <v>#REF!</v>
      </c>
      <c r="M735" s="21"/>
      <c r="N735" s="47">
        <f t="shared" si="9"/>
        <v>0</v>
      </c>
      <c r="O735" s="47" t="str">
        <f t="shared" si="10"/>
        <v>#REF!</v>
      </c>
      <c r="P735" s="47" t="str">
        <f t="shared" si="11"/>
        <v>#REF!</v>
      </c>
      <c r="Q735" s="47">
        <f t="shared" si="32"/>
        <v>30829.8</v>
      </c>
      <c r="R735" s="47">
        <f t="shared" si="13"/>
        <v>30830</v>
      </c>
      <c r="S735" s="47">
        <f t="shared" si="14"/>
        <v>30830</v>
      </c>
      <c r="T735" s="47">
        <f t="shared" si="15"/>
        <v>30830</v>
      </c>
      <c r="U735" s="48"/>
      <c r="V735" s="21"/>
      <c r="W735" s="21"/>
      <c r="X735" s="21"/>
      <c r="Y735" s="21"/>
      <c r="Z735" s="21"/>
      <c r="AA735" s="21"/>
    </row>
    <row r="736" ht="15.75" customHeight="1">
      <c r="A736" s="20" t="s">
        <v>295</v>
      </c>
      <c r="B736" s="20" t="str">
        <f t="shared" si="4"/>
        <v>05</v>
      </c>
      <c r="C736" s="21" t="s">
        <v>16</v>
      </c>
      <c r="D736" s="20" t="s">
        <v>296</v>
      </c>
      <c r="E736" s="20" t="s">
        <v>28</v>
      </c>
      <c r="F736" s="20" t="s">
        <v>29</v>
      </c>
      <c r="G736" s="23">
        <v>493064.39</v>
      </c>
      <c r="H736" s="24">
        <v>141784.91</v>
      </c>
      <c r="I736" s="21"/>
      <c r="J736" s="47" t="str">
        <f t="shared" si="5"/>
        <v>#REF!</v>
      </c>
      <c r="K736" s="47" t="str">
        <f t="shared" si="6"/>
        <v>#REF!</v>
      </c>
      <c r="L736" s="47" t="str">
        <f t="shared" si="7"/>
        <v>#REF!</v>
      </c>
      <c r="M736" s="21"/>
      <c r="N736" s="47">
        <f t="shared" si="9"/>
        <v>0</v>
      </c>
      <c r="O736" s="47" t="str">
        <f t="shared" si="10"/>
        <v>#REF!</v>
      </c>
      <c r="P736" s="47" t="str">
        <f t="shared" si="11"/>
        <v>#REF!</v>
      </c>
      <c r="Q736" s="47">
        <f t="shared" si="32"/>
        <v>493064.39</v>
      </c>
      <c r="R736" s="47">
        <f t="shared" si="13"/>
        <v>493064</v>
      </c>
      <c r="S736" s="47">
        <f t="shared" si="14"/>
        <v>493064</v>
      </c>
      <c r="T736" s="47">
        <f t="shared" si="15"/>
        <v>493064</v>
      </c>
      <c r="U736" s="48"/>
      <c r="V736" s="21"/>
      <c r="W736" s="21"/>
      <c r="X736" s="21"/>
      <c r="Y736" s="21"/>
      <c r="Z736" s="21"/>
      <c r="AA736" s="21"/>
    </row>
    <row r="737" ht="15.75" customHeight="1">
      <c r="A737" s="20" t="s">
        <v>295</v>
      </c>
      <c r="B737" s="20" t="str">
        <f t="shared" si="4"/>
        <v>05</v>
      </c>
      <c r="C737" s="21" t="s">
        <v>16</v>
      </c>
      <c r="D737" s="20" t="s">
        <v>296</v>
      </c>
      <c r="E737" s="20" t="s">
        <v>30</v>
      </c>
      <c r="F737" s="20" t="s">
        <v>31</v>
      </c>
      <c r="G737" s="23">
        <v>1392948.81</v>
      </c>
      <c r="H737" s="24">
        <v>400554.41</v>
      </c>
      <c r="I737" s="21"/>
      <c r="J737" s="47" t="str">
        <f t="shared" si="5"/>
        <v>#REF!</v>
      </c>
      <c r="K737" s="47" t="str">
        <f t="shared" si="6"/>
        <v>#REF!</v>
      </c>
      <c r="L737" s="47" t="str">
        <f t="shared" si="7"/>
        <v>#REF!</v>
      </c>
      <c r="M737" s="21"/>
      <c r="N737" s="47">
        <f t="shared" si="9"/>
        <v>0</v>
      </c>
      <c r="O737" s="47" t="str">
        <f t="shared" si="10"/>
        <v>#REF!</v>
      </c>
      <c r="P737" s="47" t="str">
        <f t="shared" si="11"/>
        <v>#REF!</v>
      </c>
      <c r="Q737" s="47">
        <f t="shared" si="32"/>
        <v>1392948.81</v>
      </c>
      <c r="R737" s="47">
        <f t="shared" si="13"/>
        <v>1392949</v>
      </c>
      <c r="S737" s="47">
        <f t="shared" si="14"/>
        <v>1392949</v>
      </c>
      <c r="T737" s="47">
        <f t="shared" si="15"/>
        <v>1392949</v>
      </c>
      <c r="U737" s="48"/>
      <c r="V737" s="21"/>
      <c r="W737" s="21"/>
      <c r="X737" s="21"/>
      <c r="Y737" s="21"/>
      <c r="Z737" s="21"/>
      <c r="AA737" s="21"/>
    </row>
    <row r="738" ht="15.75" customHeight="1">
      <c r="A738" s="20" t="s">
        <v>295</v>
      </c>
      <c r="B738" s="20" t="str">
        <f t="shared" si="4"/>
        <v>05</v>
      </c>
      <c r="C738" s="21" t="s">
        <v>16</v>
      </c>
      <c r="D738" s="20" t="s">
        <v>296</v>
      </c>
      <c r="E738" s="20" t="s">
        <v>32</v>
      </c>
      <c r="F738" s="20" t="s">
        <v>33</v>
      </c>
      <c r="G738" s="23">
        <v>976395.53</v>
      </c>
      <c r="H738" s="24">
        <v>280770.93</v>
      </c>
      <c r="I738" s="21"/>
      <c r="J738" s="47" t="str">
        <f t="shared" si="5"/>
        <v>#REF!</v>
      </c>
      <c r="K738" s="47" t="str">
        <f t="shared" si="6"/>
        <v>#REF!</v>
      </c>
      <c r="L738" s="47" t="str">
        <f t="shared" si="7"/>
        <v>#REF!</v>
      </c>
      <c r="M738" s="21"/>
      <c r="N738" s="47">
        <f t="shared" si="9"/>
        <v>0</v>
      </c>
      <c r="O738" s="47" t="str">
        <f t="shared" si="10"/>
        <v>#REF!</v>
      </c>
      <c r="P738" s="47" t="str">
        <f t="shared" si="11"/>
        <v>#REF!</v>
      </c>
      <c r="Q738" s="47">
        <f t="shared" si="32"/>
        <v>976395.53</v>
      </c>
      <c r="R738" s="47">
        <f t="shared" si="13"/>
        <v>976396</v>
      </c>
      <c r="S738" s="47">
        <f t="shared" si="14"/>
        <v>976396</v>
      </c>
      <c r="T738" s="47">
        <f t="shared" si="15"/>
        <v>976396</v>
      </c>
      <c r="U738" s="48"/>
      <c r="V738" s="21"/>
      <c r="W738" s="21"/>
      <c r="X738" s="21"/>
      <c r="Y738" s="21"/>
      <c r="Z738" s="21"/>
      <c r="AA738" s="21"/>
    </row>
    <row r="739" ht="15.75" customHeight="1">
      <c r="A739" s="20" t="s">
        <v>295</v>
      </c>
      <c r="B739" s="20" t="str">
        <f t="shared" si="4"/>
        <v>05</v>
      </c>
      <c r="C739" s="21" t="s">
        <v>16</v>
      </c>
      <c r="D739" s="20" t="s">
        <v>296</v>
      </c>
      <c r="E739" s="20" t="s">
        <v>40</v>
      </c>
      <c r="F739" s="20" t="s">
        <v>41</v>
      </c>
      <c r="G739" s="23">
        <v>258822.89</v>
      </c>
      <c r="H739" s="24">
        <v>74426.75</v>
      </c>
      <c r="I739" s="21"/>
      <c r="J739" s="47" t="str">
        <f t="shared" si="5"/>
        <v>#REF!</v>
      </c>
      <c r="K739" s="47" t="str">
        <f t="shared" si="6"/>
        <v>#REF!</v>
      </c>
      <c r="L739" s="47" t="str">
        <f t="shared" si="7"/>
        <v>#REF!</v>
      </c>
      <c r="M739" s="21"/>
      <c r="N739" s="47">
        <f t="shared" si="9"/>
        <v>0</v>
      </c>
      <c r="O739" s="47" t="str">
        <f t="shared" si="10"/>
        <v>#REF!</v>
      </c>
      <c r="P739" s="47" t="str">
        <f t="shared" si="11"/>
        <v>#REF!</v>
      </c>
      <c r="Q739" s="47">
        <f t="shared" si="32"/>
        <v>258822.89</v>
      </c>
      <c r="R739" s="47">
        <f t="shared" si="13"/>
        <v>258823</v>
      </c>
      <c r="S739" s="47">
        <f t="shared" si="14"/>
        <v>258823</v>
      </c>
      <c r="T739" s="47">
        <f t="shared" si="15"/>
        <v>258823</v>
      </c>
      <c r="U739" s="48"/>
      <c r="V739" s="21"/>
      <c r="W739" s="21"/>
      <c r="X739" s="21"/>
      <c r="Y739" s="21"/>
      <c r="Z739" s="21"/>
      <c r="AA739" s="21"/>
    </row>
    <row r="740" ht="15.75" customHeight="1">
      <c r="A740" s="20" t="s">
        <v>295</v>
      </c>
      <c r="B740" s="20" t="str">
        <f t="shared" si="4"/>
        <v>05</v>
      </c>
      <c r="C740" s="21" t="s">
        <v>16</v>
      </c>
      <c r="D740" s="20" t="s">
        <v>296</v>
      </c>
      <c r="E740" s="20" t="s">
        <v>46</v>
      </c>
      <c r="F740" s="20" t="s">
        <v>47</v>
      </c>
      <c r="G740" s="23">
        <v>2.123798794E7</v>
      </c>
      <c r="H740" s="24">
        <v>6107166.17</v>
      </c>
      <c r="I740" s="21"/>
      <c r="J740" s="47" t="str">
        <f t="shared" si="5"/>
        <v>#REF!</v>
      </c>
      <c r="K740" s="47" t="str">
        <f t="shared" si="6"/>
        <v>#REF!</v>
      </c>
      <c r="L740" s="47" t="str">
        <f t="shared" si="7"/>
        <v>#REF!</v>
      </c>
      <c r="M740" s="21"/>
      <c r="N740" s="47">
        <f t="shared" si="9"/>
        <v>0</v>
      </c>
      <c r="O740" s="47" t="str">
        <f t="shared" si="10"/>
        <v>#REF!</v>
      </c>
      <c r="P740" s="47" t="str">
        <f t="shared" si="11"/>
        <v>#REF!</v>
      </c>
      <c r="Q740" s="47">
        <f t="shared" si="32"/>
        <v>21237987.94</v>
      </c>
      <c r="R740" s="47">
        <f t="shared" si="13"/>
        <v>21237988</v>
      </c>
      <c r="S740" s="47">
        <f t="shared" si="14"/>
        <v>21237988</v>
      </c>
      <c r="T740" s="47">
        <f t="shared" si="15"/>
        <v>21237988</v>
      </c>
      <c r="U740" s="48"/>
      <c r="V740" s="21"/>
      <c r="W740" s="21"/>
      <c r="X740" s="21"/>
      <c r="Y740" s="21"/>
      <c r="Z740" s="21"/>
      <c r="AA740" s="21"/>
    </row>
    <row r="741" ht="15.75" customHeight="1">
      <c r="A741" s="20" t="s">
        <v>297</v>
      </c>
      <c r="B741" s="20" t="str">
        <f t="shared" si="4"/>
        <v>05</v>
      </c>
      <c r="C741" s="21" t="s">
        <v>16</v>
      </c>
      <c r="D741" s="20" t="s">
        <v>298</v>
      </c>
      <c r="E741" s="20" t="s">
        <v>18</v>
      </c>
      <c r="F741" s="20" t="s">
        <v>19</v>
      </c>
      <c r="G741" s="23">
        <v>5.967168658E7</v>
      </c>
      <c r="H741" s="24">
        <v>3397178.77</v>
      </c>
      <c r="I741" s="21"/>
      <c r="J741" s="47" t="str">
        <f t="shared" si="5"/>
        <v>#REF!</v>
      </c>
      <c r="K741" s="47" t="str">
        <f t="shared" si="6"/>
        <v>#REF!</v>
      </c>
      <c r="L741" s="47" t="str">
        <f t="shared" si="7"/>
        <v>#REF!</v>
      </c>
      <c r="M741" s="21"/>
      <c r="N741" s="47">
        <f t="shared" si="9"/>
        <v>0</v>
      </c>
      <c r="O741" s="47" t="str">
        <f t="shared" si="10"/>
        <v>#REF!</v>
      </c>
      <c r="P741" s="47" t="str">
        <f t="shared" si="11"/>
        <v>#REF!</v>
      </c>
      <c r="Q741" s="47">
        <f t="shared" si="32"/>
        <v>59671686.58</v>
      </c>
      <c r="R741" s="47">
        <f t="shared" si="13"/>
        <v>59671687</v>
      </c>
      <c r="S741" s="47">
        <f t="shared" si="14"/>
        <v>59671687</v>
      </c>
      <c r="T741" s="47">
        <f t="shared" si="15"/>
        <v>59671687</v>
      </c>
      <c r="U741" s="48"/>
      <c r="V741" s="21"/>
      <c r="W741" s="21"/>
      <c r="X741" s="21"/>
      <c r="Y741" s="21"/>
      <c r="Z741" s="21"/>
      <c r="AA741" s="21"/>
    </row>
    <row r="742" ht="15.75" customHeight="1">
      <c r="A742" s="20" t="s">
        <v>297</v>
      </c>
      <c r="B742" s="20" t="str">
        <f t="shared" si="4"/>
        <v>05</v>
      </c>
      <c r="C742" s="21" t="s">
        <v>16</v>
      </c>
      <c r="D742" s="20" t="s">
        <v>298</v>
      </c>
      <c r="E742" s="20" t="s">
        <v>44</v>
      </c>
      <c r="F742" s="20" t="s">
        <v>45</v>
      </c>
      <c r="G742" s="23">
        <v>2.773135961E7</v>
      </c>
      <c r="H742" s="24">
        <v>1578778.67</v>
      </c>
      <c r="I742" s="21"/>
      <c r="J742" s="47" t="str">
        <f t="shared" si="5"/>
        <v>#REF!</v>
      </c>
      <c r="K742" s="47" t="str">
        <f t="shared" si="6"/>
        <v>#REF!</v>
      </c>
      <c r="L742" s="47" t="str">
        <f t="shared" si="7"/>
        <v>#REF!</v>
      </c>
      <c r="M742" s="21"/>
      <c r="N742" s="47">
        <f t="shared" si="9"/>
        <v>0</v>
      </c>
      <c r="O742" s="47" t="str">
        <f t="shared" si="10"/>
        <v>#REF!</v>
      </c>
      <c r="P742" s="47" t="str">
        <f t="shared" si="11"/>
        <v>#REF!</v>
      </c>
      <c r="Q742" s="47">
        <f t="shared" si="32"/>
        <v>27731359.61</v>
      </c>
      <c r="R742" s="47">
        <f t="shared" si="13"/>
        <v>27731360</v>
      </c>
      <c r="S742" s="47">
        <f t="shared" si="14"/>
        <v>27731360</v>
      </c>
      <c r="T742" s="47">
        <f t="shared" si="15"/>
        <v>27731360</v>
      </c>
      <c r="U742" s="48"/>
      <c r="V742" s="21"/>
      <c r="W742" s="21"/>
      <c r="X742" s="21"/>
      <c r="Y742" s="21"/>
      <c r="Z742" s="21"/>
      <c r="AA742" s="21"/>
    </row>
    <row r="743" ht="15.75" customHeight="1">
      <c r="A743" s="20" t="s">
        <v>297</v>
      </c>
      <c r="B743" s="20" t="str">
        <f t="shared" si="4"/>
        <v>05</v>
      </c>
      <c r="C743" s="21" t="s">
        <v>16</v>
      </c>
      <c r="D743" s="20" t="s">
        <v>298</v>
      </c>
      <c r="E743" s="20" t="s">
        <v>22</v>
      </c>
      <c r="F743" s="20" t="s">
        <v>23</v>
      </c>
      <c r="G743" s="23">
        <v>4855.79</v>
      </c>
      <c r="H743" s="24">
        <v>276.45</v>
      </c>
      <c r="I743" s="21"/>
      <c r="J743" s="47" t="str">
        <f t="shared" si="5"/>
        <v>#REF!</v>
      </c>
      <c r="K743" s="47" t="str">
        <f t="shared" si="6"/>
        <v>#REF!</v>
      </c>
      <c r="L743" s="47" t="str">
        <f t="shared" si="7"/>
        <v>#REF!</v>
      </c>
      <c r="M743" s="21"/>
      <c r="N743" s="47">
        <f t="shared" si="9"/>
        <v>0</v>
      </c>
      <c r="O743" s="47" t="str">
        <f t="shared" si="10"/>
        <v>#REF!</v>
      </c>
      <c r="P743" s="47" t="str">
        <f t="shared" si="11"/>
        <v>#REF!</v>
      </c>
      <c r="Q743" s="47">
        <f t="shared" si="32"/>
        <v>4855.79</v>
      </c>
      <c r="R743" s="47">
        <f t="shared" si="13"/>
        <v>4856</v>
      </c>
      <c r="S743" s="47">
        <f t="shared" si="14"/>
        <v>4856</v>
      </c>
      <c r="T743" s="47">
        <f t="shared" si="15"/>
        <v>4856</v>
      </c>
      <c r="U743" s="48"/>
      <c r="V743" s="21"/>
      <c r="W743" s="21"/>
      <c r="X743" s="21"/>
      <c r="Y743" s="21"/>
      <c r="Z743" s="21"/>
      <c r="AA743" s="21"/>
    </row>
    <row r="744" ht="15.75" customHeight="1">
      <c r="A744" s="20" t="s">
        <v>297</v>
      </c>
      <c r="B744" s="20" t="str">
        <f t="shared" si="4"/>
        <v>05</v>
      </c>
      <c r="C744" s="21" t="s">
        <v>16</v>
      </c>
      <c r="D744" s="20" t="s">
        <v>298</v>
      </c>
      <c r="E744" s="20" t="s">
        <v>30</v>
      </c>
      <c r="F744" s="20" t="s">
        <v>31</v>
      </c>
      <c r="G744" s="23">
        <v>1797227.45</v>
      </c>
      <c r="H744" s="24">
        <v>102318.26</v>
      </c>
      <c r="I744" s="21"/>
      <c r="J744" s="47" t="str">
        <f t="shared" si="5"/>
        <v>#REF!</v>
      </c>
      <c r="K744" s="47" t="str">
        <f t="shared" si="6"/>
        <v>#REF!</v>
      </c>
      <c r="L744" s="47" t="str">
        <f t="shared" si="7"/>
        <v>#REF!</v>
      </c>
      <c r="M744" s="21"/>
      <c r="N744" s="47">
        <f t="shared" si="9"/>
        <v>0</v>
      </c>
      <c r="O744" s="47" t="str">
        <f t="shared" si="10"/>
        <v>#REF!</v>
      </c>
      <c r="P744" s="47" t="str">
        <f t="shared" si="11"/>
        <v>#REF!</v>
      </c>
      <c r="Q744" s="47">
        <f t="shared" si="32"/>
        <v>1797227.45</v>
      </c>
      <c r="R744" s="47">
        <f t="shared" si="13"/>
        <v>1797227</v>
      </c>
      <c r="S744" s="47">
        <f t="shared" si="14"/>
        <v>1797227</v>
      </c>
      <c r="T744" s="47">
        <f t="shared" si="15"/>
        <v>1797227</v>
      </c>
      <c r="U744" s="48"/>
      <c r="V744" s="21"/>
      <c r="W744" s="21"/>
      <c r="X744" s="21"/>
      <c r="Y744" s="21"/>
      <c r="Z744" s="21"/>
      <c r="AA744" s="21"/>
    </row>
    <row r="745" ht="15.75" customHeight="1">
      <c r="A745" s="20" t="s">
        <v>297</v>
      </c>
      <c r="B745" s="20" t="str">
        <f t="shared" si="4"/>
        <v>05</v>
      </c>
      <c r="C745" s="21" t="s">
        <v>16</v>
      </c>
      <c r="D745" s="20" t="s">
        <v>298</v>
      </c>
      <c r="E745" s="20" t="s">
        <v>32</v>
      </c>
      <c r="F745" s="20" t="s">
        <v>33</v>
      </c>
      <c r="G745" s="23">
        <v>185457.18</v>
      </c>
      <c r="H745" s="24">
        <v>10558.29</v>
      </c>
      <c r="I745" s="21"/>
      <c r="J745" s="47" t="str">
        <f t="shared" si="5"/>
        <v>#REF!</v>
      </c>
      <c r="K745" s="47" t="str">
        <f t="shared" si="6"/>
        <v>#REF!</v>
      </c>
      <c r="L745" s="47" t="str">
        <f t="shared" si="7"/>
        <v>#REF!</v>
      </c>
      <c r="M745" s="21"/>
      <c r="N745" s="47">
        <f t="shared" si="9"/>
        <v>0</v>
      </c>
      <c r="O745" s="47" t="str">
        <f t="shared" si="10"/>
        <v>#REF!</v>
      </c>
      <c r="P745" s="47" t="str">
        <f t="shared" si="11"/>
        <v>#REF!</v>
      </c>
      <c r="Q745" s="47">
        <f t="shared" si="32"/>
        <v>185457.18</v>
      </c>
      <c r="R745" s="47">
        <f t="shared" si="13"/>
        <v>185457</v>
      </c>
      <c r="S745" s="47">
        <f t="shared" si="14"/>
        <v>185457</v>
      </c>
      <c r="T745" s="47">
        <f t="shared" si="15"/>
        <v>185457</v>
      </c>
      <c r="U745" s="48"/>
      <c r="V745" s="21"/>
      <c r="W745" s="21"/>
      <c r="X745" s="21"/>
      <c r="Y745" s="21"/>
      <c r="Z745" s="21"/>
      <c r="AA745" s="21"/>
    </row>
    <row r="746" ht="15.75" customHeight="1">
      <c r="A746" s="20" t="s">
        <v>297</v>
      </c>
      <c r="B746" s="20" t="str">
        <f t="shared" si="4"/>
        <v>05</v>
      </c>
      <c r="C746" s="21" t="s">
        <v>16</v>
      </c>
      <c r="D746" s="20" t="s">
        <v>298</v>
      </c>
      <c r="E746" s="20" t="s">
        <v>40</v>
      </c>
      <c r="F746" s="20" t="s">
        <v>41</v>
      </c>
      <c r="G746" s="23">
        <v>765860.0</v>
      </c>
      <c r="H746" s="24">
        <v>43601.3</v>
      </c>
      <c r="I746" s="21"/>
      <c r="J746" s="47" t="str">
        <f t="shared" si="5"/>
        <v>#REF!</v>
      </c>
      <c r="K746" s="47" t="str">
        <f t="shared" si="6"/>
        <v>#REF!</v>
      </c>
      <c r="L746" s="47" t="str">
        <f t="shared" si="7"/>
        <v>#REF!</v>
      </c>
      <c r="M746" s="21"/>
      <c r="N746" s="47">
        <f t="shared" si="9"/>
        <v>0</v>
      </c>
      <c r="O746" s="47" t="str">
        <f t="shared" si="10"/>
        <v>#REF!</v>
      </c>
      <c r="P746" s="47" t="str">
        <f t="shared" si="11"/>
        <v>#REF!</v>
      </c>
      <c r="Q746" s="47">
        <f t="shared" si="32"/>
        <v>765860</v>
      </c>
      <c r="R746" s="47">
        <f t="shared" si="13"/>
        <v>765860</v>
      </c>
      <c r="S746" s="47">
        <f t="shared" si="14"/>
        <v>765860</v>
      </c>
      <c r="T746" s="47">
        <f t="shared" si="15"/>
        <v>765860</v>
      </c>
      <c r="U746" s="48"/>
      <c r="V746" s="21"/>
      <c r="W746" s="21"/>
      <c r="X746" s="21"/>
      <c r="Y746" s="21"/>
      <c r="Z746" s="21"/>
      <c r="AA746" s="21"/>
    </row>
    <row r="747" ht="15.75" customHeight="1">
      <c r="A747" s="20" t="s">
        <v>297</v>
      </c>
      <c r="B747" s="20" t="str">
        <f t="shared" si="4"/>
        <v>05</v>
      </c>
      <c r="C747" s="21" t="s">
        <v>16</v>
      </c>
      <c r="D747" s="20" t="s">
        <v>298</v>
      </c>
      <c r="E747" s="20" t="s">
        <v>46</v>
      </c>
      <c r="F747" s="20" t="s">
        <v>47</v>
      </c>
      <c r="G747" s="23">
        <v>3.568457069E7</v>
      </c>
      <c r="H747" s="24">
        <v>2031564.26</v>
      </c>
      <c r="I747" s="21"/>
      <c r="J747" s="47" t="str">
        <f t="shared" si="5"/>
        <v>#REF!</v>
      </c>
      <c r="K747" s="47" t="str">
        <f t="shared" si="6"/>
        <v>#REF!</v>
      </c>
      <c r="L747" s="47" t="str">
        <f t="shared" si="7"/>
        <v>#REF!</v>
      </c>
      <c r="M747" s="21"/>
      <c r="N747" s="47">
        <f t="shared" si="9"/>
        <v>0</v>
      </c>
      <c r="O747" s="47" t="str">
        <f t="shared" si="10"/>
        <v>#REF!</v>
      </c>
      <c r="P747" s="47" t="str">
        <f t="shared" si="11"/>
        <v>#REF!</v>
      </c>
      <c r="Q747" s="47">
        <f t="shared" si="32"/>
        <v>35684570.69</v>
      </c>
      <c r="R747" s="47">
        <f t="shared" si="13"/>
        <v>35684571</v>
      </c>
      <c r="S747" s="47">
        <f t="shared" si="14"/>
        <v>35684571</v>
      </c>
      <c r="T747" s="47">
        <f t="shared" si="15"/>
        <v>35684571</v>
      </c>
      <c r="U747" s="48"/>
      <c r="V747" s="21"/>
      <c r="W747" s="21"/>
      <c r="X747" s="21"/>
      <c r="Y747" s="21"/>
      <c r="Z747" s="21"/>
      <c r="AA747" s="21"/>
    </row>
    <row r="748" ht="15.75" customHeight="1">
      <c r="A748" s="20" t="s">
        <v>299</v>
      </c>
      <c r="B748" s="20" t="str">
        <f t="shared" si="4"/>
        <v>05</v>
      </c>
      <c r="C748" s="21" t="s">
        <v>16</v>
      </c>
      <c r="D748" s="20" t="s">
        <v>300</v>
      </c>
      <c r="E748" s="20" t="s">
        <v>18</v>
      </c>
      <c r="F748" s="20" t="s">
        <v>19</v>
      </c>
      <c r="G748" s="23">
        <v>1.34206561E7</v>
      </c>
      <c r="H748" s="24">
        <v>1245201.9</v>
      </c>
      <c r="I748" s="21"/>
      <c r="J748" s="47" t="str">
        <f t="shared" si="5"/>
        <v>#REF!</v>
      </c>
      <c r="K748" s="47" t="str">
        <f t="shared" si="6"/>
        <v>#REF!</v>
      </c>
      <c r="L748" s="47" t="str">
        <f t="shared" si="7"/>
        <v>#REF!</v>
      </c>
      <c r="M748" s="21"/>
      <c r="N748" s="47">
        <f t="shared" si="9"/>
        <v>0</v>
      </c>
      <c r="O748" s="47" t="str">
        <f t="shared" si="10"/>
        <v>#REF!</v>
      </c>
      <c r="P748" s="47" t="str">
        <f t="shared" si="11"/>
        <v>#REF!</v>
      </c>
      <c r="Q748" s="47">
        <f t="shared" si="32"/>
        <v>13420656.1</v>
      </c>
      <c r="R748" s="47">
        <f t="shared" si="13"/>
        <v>13420656</v>
      </c>
      <c r="S748" s="47">
        <f t="shared" si="14"/>
        <v>13420656</v>
      </c>
      <c r="T748" s="47">
        <f t="shared" si="15"/>
        <v>13420656</v>
      </c>
      <c r="U748" s="48"/>
      <c r="V748" s="21"/>
      <c r="W748" s="21"/>
      <c r="X748" s="21"/>
      <c r="Y748" s="21"/>
      <c r="Z748" s="21"/>
      <c r="AA748" s="21"/>
    </row>
    <row r="749" ht="15.75" customHeight="1">
      <c r="A749" s="20" t="s">
        <v>299</v>
      </c>
      <c r="B749" s="20" t="str">
        <f t="shared" si="4"/>
        <v>05</v>
      </c>
      <c r="C749" s="21" t="s">
        <v>16</v>
      </c>
      <c r="D749" s="20" t="s">
        <v>300</v>
      </c>
      <c r="E749" s="20" t="s">
        <v>44</v>
      </c>
      <c r="F749" s="20" t="s">
        <v>45</v>
      </c>
      <c r="G749" s="23">
        <v>1.437021705E7</v>
      </c>
      <c r="H749" s="24">
        <v>1333304.53</v>
      </c>
      <c r="I749" s="21"/>
      <c r="J749" s="47" t="str">
        <f t="shared" si="5"/>
        <v>#REF!</v>
      </c>
      <c r="K749" s="47" t="str">
        <f t="shared" si="6"/>
        <v>#REF!</v>
      </c>
      <c r="L749" s="47" t="str">
        <f t="shared" si="7"/>
        <v>#REF!</v>
      </c>
      <c r="M749" s="21"/>
      <c r="N749" s="47">
        <f t="shared" si="9"/>
        <v>0</v>
      </c>
      <c r="O749" s="47" t="str">
        <f t="shared" si="10"/>
        <v>#REF!</v>
      </c>
      <c r="P749" s="47" t="str">
        <f t="shared" si="11"/>
        <v>#REF!</v>
      </c>
      <c r="Q749" s="47">
        <f t="shared" si="32"/>
        <v>14370217.05</v>
      </c>
      <c r="R749" s="47">
        <f t="shared" si="13"/>
        <v>14370217</v>
      </c>
      <c r="S749" s="47">
        <f t="shared" si="14"/>
        <v>14370217</v>
      </c>
      <c r="T749" s="47">
        <f t="shared" si="15"/>
        <v>14370217</v>
      </c>
      <c r="U749" s="48"/>
      <c r="V749" s="21"/>
      <c r="W749" s="21"/>
      <c r="X749" s="21"/>
      <c r="Y749" s="21"/>
      <c r="Z749" s="21"/>
      <c r="AA749" s="21"/>
    </row>
    <row r="750" ht="15.75" customHeight="1">
      <c r="A750" s="20" t="s">
        <v>299</v>
      </c>
      <c r="B750" s="20" t="str">
        <f t="shared" si="4"/>
        <v>05</v>
      </c>
      <c r="C750" s="21" t="s">
        <v>16</v>
      </c>
      <c r="D750" s="20" t="s">
        <v>300</v>
      </c>
      <c r="E750" s="20" t="s">
        <v>30</v>
      </c>
      <c r="F750" s="20" t="s">
        <v>31</v>
      </c>
      <c r="G750" s="23">
        <v>0.0</v>
      </c>
      <c r="H750" s="24">
        <v>0.0</v>
      </c>
      <c r="I750" s="21"/>
      <c r="J750" s="47" t="str">
        <f t="shared" si="5"/>
        <v>#REF!</v>
      </c>
      <c r="K750" s="47" t="str">
        <f t="shared" si="6"/>
        <v>#REF!</v>
      </c>
      <c r="L750" s="47" t="str">
        <f t="shared" si="7"/>
        <v>#REF!</v>
      </c>
      <c r="M750" s="21"/>
      <c r="N750" s="47">
        <f t="shared" si="9"/>
        <v>0</v>
      </c>
      <c r="O750" s="47" t="str">
        <f t="shared" si="10"/>
        <v>#REF!</v>
      </c>
      <c r="P750" s="47" t="str">
        <f t="shared" si="11"/>
        <v>#REF!</v>
      </c>
      <c r="Q750" s="47">
        <f t="shared" si="32"/>
        <v>0</v>
      </c>
      <c r="R750" s="47">
        <f t="shared" si="13"/>
        <v>0</v>
      </c>
      <c r="S750" s="47">
        <f t="shared" si="14"/>
        <v>0</v>
      </c>
      <c r="T750" s="47">
        <f t="shared" si="15"/>
        <v>0</v>
      </c>
      <c r="U750" s="48"/>
      <c r="V750" s="21"/>
      <c r="W750" s="21"/>
      <c r="X750" s="21"/>
      <c r="Y750" s="21"/>
      <c r="Z750" s="21"/>
      <c r="AA750" s="21"/>
    </row>
    <row r="751" ht="15.75" customHeight="1">
      <c r="A751" s="20" t="s">
        <v>299</v>
      </c>
      <c r="B751" s="20" t="str">
        <f t="shared" si="4"/>
        <v>05</v>
      </c>
      <c r="C751" s="21" t="s">
        <v>16</v>
      </c>
      <c r="D751" s="20" t="s">
        <v>300</v>
      </c>
      <c r="E751" s="20" t="s">
        <v>32</v>
      </c>
      <c r="F751" s="20" t="s">
        <v>33</v>
      </c>
      <c r="G751" s="23">
        <v>108879.23</v>
      </c>
      <c r="H751" s="24">
        <v>10102.09</v>
      </c>
      <c r="I751" s="21"/>
      <c r="J751" s="47" t="str">
        <f t="shared" si="5"/>
        <v>#REF!</v>
      </c>
      <c r="K751" s="47" t="str">
        <f t="shared" si="6"/>
        <v>#REF!</v>
      </c>
      <c r="L751" s="47" t="str">
        <f t="shared" si="7"/>
        <v>#REF!</v>
      </c>
      <c r="M751" s="21"/>
      <c r="N751" s="47">
        <f t="shared" si="9"/>
        <v>0</v>
      </c>
      <c r="O751" s="47" t="str">
        <f t="shared" si="10"/>
        <v>#REF!</v>
      </c>
      <c r="P751" s="47" t="str">
        <f t="shared" si="11"/>
        <v>#REF!</v>
      </c>
      <c r="Q751" s="47">
        <f t="shared" si="32"/>
        <v>108879.23</v>
      </c>
      <c r="R751" s="47">
        <f t="shared" si="13"/>
        <v>108879</v>
      </c>
      <c r="S751" s="47">
        <f t="shared" si="14"/>
        <v>108879</v>
      </c>
      <c r="T751" s="47">
        <f t="shared" si="15"/>
        <v>108879</v>
      </c>
      <c r="U751" s="48"/>
      <c r="V751" s="21"/>
      <c r="W751" s="21"/>
      <c r="X751" s="21"/>
      <c r="Y751" s="21"/>
      <c r="Z751" s="21"/>
      <c r="AA751" s="21"/>
    </row>
    <row r="752" ht="15.75" customHeight="1">
      <c r="A752" s="20" t="s">
        <v>299</v>
      </c>
      <c r="B752" s="20" t="str">
        <f t="shared" si="4"/>
        <v>05</v>
      </c>
      <c r="C752" s="21" t="s">
        <v>16</v>
      </c>
      <c r="D752" s="20" t="s">
        <v>300</v>
      </c>
      <c r="E752" s="20" t="s">
        <v>40</v>
      </c>
      <c r="F752" s="20" t="s">
        <v>41</v>
      </c>
      <c r="G752" s="23">
        <v>244458.62</v>
      </c>
      <c r="H752" s="24">
        <v>22681.48</v>
      </c>
      <c r="I752" s="21"/>
      <c r="J752" s="47" t="str">
        <f t="shared" si="5"/>
        <v>#REF!</v>
      </c>
      <c r="K752" s="47" t="str">
        <f t="shared" si="6"/>
        <v>#REF!</v>
      </c>
      <c r="L752" s="47" t="str">
        <f t="shared" si="7"/>
        <v>#REF!</v>
      </c>
      <c r="M752" s="21"/>
      <c r="N752" s="47">
        <f t="shared" si="9"/>
        <v>0</v>
      </c>
      <c r="O752" s="47" t="str">
        <f t="shared" si="10"/>
        <v>#REF!</v>
      </c>
      <c r="P752" s="47" t="str">
        <f t="shared" si="11"/>
        <v>#REF!</v>
      </c>
      <c r="Q752" s="47">
        <f t="shared" si="32"/>
        <v>244458.62</v>
      </c>
      <c r="R752" s="47">
        <f t="shared" si="13"/>
        <v>244459</v>
      </c>
      <c r="S752" s="47">
        <f t="shared" si="14"/>
        <v>244459</v>
      </c>
      <c r="T752" s="47">
        <f t="shared" si="15"/>
        <v>244459</v>
      </c>
      <c r="U752" s="48"/>
      <c r="V752" s="21"/>
      <c r="W752" s="21"/>
      <c r="X752" s="21"/>
      <c r="Y752" s="21"/>
      <c r="Z752" s="21"/>
      <c r="AA752" s="21"/>
    </row>
    <row r="753" ht="15.75" customHeight="1">
      <c r="A753" s="20" t="s">
        <v>301</v>
      </c>
      <c r="B753" s="20" t="str">
        <f t="shared" si="4"/>
        <v>05</v>
      </c>
      <c r="C753" s="21" t="s">
        <v>16</v>
      </c>
      <c r="D753" s="20" t="s">
        <v>302</v>
      </c>
      <c r="E753" s="20" t="s">
        <v>18</v>
      </c>
      <c r="F753" s="20" t="s">
        <v>19</v>
      </c>
      <c r="G753" s="23">
        <v>3538480.07</v>
      </c>
      <c r="H753" s="24">
        <v>929169.89</v>
      </c>
      <c r="I753" s="21"/>
      <c r="J753" s="47" t="str">
        <f t="shared" si="5"/>
        <v>#REF!</v>
      </c>
      <c r="K753" s="47" t="str">
        <f t="shared" si="6"/>
        <v>#REF!</v>
      </c>
      <c r="L753" s="47" t="str">
        <f t="shared" si="7"/>
        <v>#REF!</v>
      </c>
      <c r="M753" s="21"/>
      <c r="N753" s="47">
        <f t="shared" si="9"/>
        <v>0</v>
      </c>
      <c r="O753" s="47" t="str">
        <f t="shared" si="10"/>
        <v>#REF!</v>
      </c>
      <c r="P753" s="47" t="str">
        <f t="shared" si="11"/>
        <v>#REF!</v>
      </c>
      <c r="Q753" s="47">
        <f t="shared" si="32"/>
        <v>3538480.07</v>
      </c>
      <c r="R753" s="47">
        <f t="shared" si="13"/>
        <v>3538480</v>
      </c>
      <c r="S753" s="47">
        <f t="shared" si="14"/>
        <v>3538480</v>
      </c>
      <c r="T753" s="47">
        <f t="shared" si="15"/>
        <v>3538480</v>
      </c>
      <c r="U753" s="48"/>
      <c r="V753" s="21"/>
      <c r="W753" s="21"/>
      <c r="X753" s="21"/>
      <c r="Y753" s="21"/>
      <c r="Z753" s="21"/>
      <c r="AA753" s="21"/>
    </row>
    <row r="754" ht="15.75" customHeight="1">
      <c r="A754" s="20" t="s">
        <v>301</v>
      </c>
      <c r="B754" s="20" t="str">
        <f t="shared" si="4"/>
        <v>05</v>
      </c>
      <c r="C754" s="21" t="s">
        <v>16</v>
      </c>
      <c r="D754" s="20" t="s">
        <v>302</v>
      </c>
      <c r="E754" s="20" t="s">
        <v>44</v>
      </c>
      <c r="F754" s="20" t="s">
        <v>45</v>
      </c>
      <c r="G754" s="23">
        <v>3488972.62</v>
      </c>
      <c r="H754" s="24">
        <v>916169.73</v>
      </c>
      <c r="I754" s="21"/>
      <c r="J754" s="47" t="str">
        <f t="shared" si="5"/>
        <v>#REF!</v>
      </c>
      <c r="K754" s="47" t="str">
        <f t="shared" si="6"/>
        <v>#REF!</v>
      </c>
      <c r="L754" s="47" t="str">
        <f t="shared" si="7"/>
        <v>#REF!</v>
      </c>
      <c r="M754" s="21"/>
      <c r="N754" s="47">
        <f t="shared" si="9"/>
        <v>0</v>
      </c>
      <c r="O754" s="47" t="str">
        <f t="shared" si="10"/>
        <v>#REF!</v>
      </c>
      <c r="P754" s="47" t="str">
        <f t="shared" si="11"/>
        <v>#REF!</v>
      </c>
      <c r="Q754" s="47">
        <f t="shared" si="32"/>
        <v>3488972.62</v>
      </c>
      <c r="R754" s="47">
        <f t="shared" si="13"/>
        <v>3488973</v>
      </c>
      <c r="S754" s="47">
        <f t="shared" si="14"/>
        <v>3488973</v>
      </c>
      <c r="T754" s="47">
        <f t="shared" si="15"/>
        <v>3488973</v>
      </c>
      <c r="U754" s="48"/>
      <c r="V754" s="21"/>
      <c r="W754" s="21"/>
      <c r="X754" s="21"/>
      <c r="Y754" s="21"/>
      <c r="Z754" s="21"/>
      <c r="AA754" s="21"/>
    </row>
    <row r="755" ht="15.75" customHeight="1">
      <c r="A755" s="20" t="s">
        <v>301</v>
      </c>
      <c r="B755" s="20" t="str">
        <f t="shared" si="4"/>
        <v>05</v>
      </c>
      <c r="C755" s="21" t="s">
        <v>16</v>
      </c>
      <c r="D755" s="20" t="s">
        <v>302</v>
      </c>
      <c r="E755" s="20" t="s">
        <v>71</v>
      </c>
      <c r="F755" s="20" t="s">
        <v>72</v>
      </c>
      <c r="G755" s="23">
        <v>2602589.6</v>
      </c>
      <c r="H755" s="24">
        <v>683414.31</v>
      </c>
      <c r="I755" s="21"/>
      <c r="J755" s="47" t="str">
        <f t="shared" si="5"/>
        <v>#REF!</v>
      </c>
      <c r="K755" s="47" t="str">
        <f t="shared" si="6"/>
        <v>#REF!</v>
      </c>
      <c r="L755" s="47" t="str">
        <f t="shared" si="7"/>
        <v>#REF!</v>
      </c>
      <c r="M755" s="21"/>
      <c r="N755" s="47">
        <f t="shared" si="9"/>
        <v>0</v>
      </c>
      <c r="O755" s="47" t="str">
        <f t="shared" si="10"/>
        <v>#REF!</v>
      </c>
      <c r="P755" s="47" t="str">
        <f t="shared" si="11"/>
        <v>#REF!</v>
      </c>
      <c r="Q755" s="47">
        <f t="shared" si="32"/>
        <v>2602589.6</v>
      </c>
      <c r="R755" s="47">
        <f t="shared" si="13"/>
        <v>2602590</v>
      </c>
      <c r="S755" s="47">
        <f t="shared" si="14"/>
        <v>2602590</v>
      </c>
      <c r="T755" s="47">
        <f t="shared" si="15"/>
        <v>2602590</v>
      </c>
      <c r="U755" s="48"/>
      <c r="V755" s="21"/>
      <c r="W755" s="21"/>
      <c r="X755" s="21"/>
      <c r="Y755" s="21"/>
      <c r="Z755" s="21"/>
      <c r="AA755" s="21"/>
    </row>
    <row r="756" ht="15.75" customHeight="1">
      <c r="A756" s="20" t="s">
        <v>301</v>
      </c>
      <c r="B756" s="20" t="str">
        <f t="shared" si="4"/>
        <v>05</v>
      </c>
      <c r="C756" s="21" t="s">
        <v>16</v>
      </c>
      <c r="D756" s="20" t="s">
        <v>302</v>
      </c>
      <c r="E756" s="20" t="s">
        <v>30</v>
      </c>
      <c r="F756" s="20" t="s">
        <v>31</v>
      </c>
      <c r="G756" s="23">
        <v>298487.14</v>
      </c>
      <c r="H756" s="24">
        <v>78379.77</v>
      </c>
      <c r="I756" s="21"/>
      <c r="J756" s="47" t="str">
        <f t="shared" si="5"/>
        <v>#REF!</v>
      </c>
      <c r="K756" s="47" t="str">
        <f t="shared" si="6"/>
        <v>#REF!</v>
      </c>
      <c r="L756" s="47" t="str">
        <f t="shared" si="7"/>
        <v>#REF!</v>
      </c>
      <c r="M756" s="21"/>
      <c r="N756" s="47">
        <f t="shared" si="9"/>
        <v>0</v>
      </c>
      <c r="O756" s="47" t="str">
        <f t="shared" si="10"/>
        <v>#REF!</v>
      </c>
      <c r="P756" s="47" t="str">
        <f t="shared" si="11"/>
        <v>#REF!</v>
      </c>
      <c r="Q756" s="47">
        <f t="shared" si="32"/>
        <v>298487.14</v>
      </c>
      <c r="R756" s="47">
        <f t="shared" si="13"/>
        <v>298487</v>
      </c>
      <c r="S756" s="47">
        <f t="shared" si="14"/>
        <v>298487</v>
      </c>
      <c r="T756" s="47">
        <f t="shared" si="15"/>
        <v>298487</v>
      </c>
      <c r="U756" s="48"/>
      <c r="V756" s="21"/>
      <c r="W756" s="21"/>
      <c r="X756" s="21"/>
      <c r="Y756" s="21"/>
      <c r="Z756" s="21"/>
      <c r="AA756" s="21"/>
    </row>
    <row r="757" ht="15.75" customHeight="1">
      <c r="A757" s="20" t="s">
        <v>301</v>
      </c>
      <c r="B757" s="20" t="str">
        <f t="shared" si="4"/>
        <v>05</v>
      </c>
      <c r="C757" s="21" t="s">
        <v>16</v>
      </c>
      <c r="D757" s="20" t="s">
        <v>302</v>
      </c>
      <c r="E757" s="20" t="s">
        <v>40</v>
      </c>
      <c r="F757" s="20" t="s">
        <v>41</v>
      </c>
      <c r="G757" s="23">
        <v>46960.89</v>
      </c>
      <c r="H757" s="24">
        <v>12331.47</v>
      </c>
      <c r="I757" s="21"/>
      <c r="J757" s="47" t="str">
        <f t="shared" si="5"/>
        <v>#REF!</v>
      </c>
      <c r="K757" s="47" t="str">
        <f t="shared" si="6"/>
        <v>#REF!</v>
      </c>
      <c r="L757" s="47" t="str">
        <f t="shared" si="7"/>
        <v>#REF!</v>
      </c>
      <c r="M757" s="21"/>
      <c r="N757" s="47">
        <f t="shared" si="9"/>
        <v>0</v>
      </c>
      <c r="O757" s="47" t="str">
        <f t="shared" si="10"/>
        <v>#REF!</v>
      </c>
      <c r="P757" s="47" t="str">
        <f t="shared" si="11"/>
        <v>#REF!</v>
      </c>
      <c r="Q757" s="47">
        <f t="shared" si="32"/>
        <v>46960.89</v>
      </c>
      <c r="R757" s="47">
        <f t="shared" si="13"/>
        <v>46961</v>
      </c>
      <c r="S757" s="47">
        <f t="shared" si="14"/>
        <v>46961</v>
      </c>
      <c r="T757" s="47">
        <f t="shared" si="15"/>
        <v>46961</v>
      </c>
      <c r="U757" s="48"/>
      <c r="V757" s="21"/>
      <c r="W757" s="21"/>
      <c r="X757" s="21"/>
      <c r="Y757" s="21"/>
      <c r="Z757" s="21"/>
      <c r="AA757" s="21"/>
    </row>
    <row r="758" ht="15.75" customHeight="1">
      <c r="A758" s="20" t="s">
        <v>301</v>
      </c>
      <c r="B758" s="20" t="str">
        <f t="shared" si="4"/>
        <v>05</v>
      </c>
      <c r="C758" s="21" t="s">
        <v>16</v>
      </c>
      <c r="D758" s="20" t="s">
        <v>302</v>
      </c>
      <c r="E758" s="20" t="s">
        <v>46</v>
      </c>
      <c r="F758" s="20" t="s">
        <v>47</v>
      </c>
      <c r="G758" s="23">
        <v>1.736309391E7</v>
      </c>
      <c r="H758" s="24">
        <v>4559376.83</v>
      </c>
      <c r="I758" s="21"/>
      <c r="J758" s="47" t="str">
        <f t="shared" si="5"/>
        <v>#REF!</v>
      </c>
      <c r="K758" s="47" t="str">
        <f t="shared" si="6"/>
        <v>#REF!</v>
      </c>
      <c r="L758" s="47" t="str">
        <f t="shared" si="7"/>
        <v>#REF!</v>
      </c>
      <c r="M758" s="21"/>
      <c r="N758" s="47">
        <f t="shared" si="9"/>
        <v>0</v>
      </c>
      <c r="O758" s="47" t="str">
        <f t="shared" si="10"/>
        <v>#REF!</v>
      </c>
      <c r="P758" s="47" t="str">
        <f t="shared" si="11"/>
        <v>#REF!</v>
      </c>
      <c r="Q758" s="47">
        <f t="shared" si="32"/>
        <v>17363093.91</v>
      </c>
      <c r="R758" s="47">
        <f t="shared" si="13"/>
        <v>17363094</v>
      </c>
      <c r="S758" s="47">
        <f t="shared" si="14"/>
        <v>17363094</v>
      </c>
      <c r="T758" s="47">
        <f t="shared" si="15"/>
        <v>17363094</v>
      </c>
      <c r="U758" s="48"/>
      <c r="V758" s="21"/>
      <c r="W758" s="21"/>
      <c r="X758" s="21"/>
      <c r="Y758" s="21"/>
      <c r="Z758" s="21"/>
      <c r="AA758" s="21"/>
    </row>
    <row r="759" ht="14.25" customHeight="1">
      <c r="A759" s="28" t="s">
        <v>304</v>
      </c>
      <c r="B759" s="28"/>
      <c r="C759" s="28"/>
      <c r="D759" s="28"/>
      <c r="E759" s="28"/>
      <c r="F759" s="28"/>
      <c r="G759" s="28"/>
      <c r="H759" s="50"/>
      <c r="I759" s="5"/>
      <c r="J759" s="5"/>
      <c r="K759" s="47"/>
      <c r="L759" s="47">
        <f t="shared" si="7"/>
        <v>0</v>
      </c>
      <c r="M759" s="5"/>
      <c r="N759" s="5"/>
      <c r="O759" s="47"/>
      <c r="P759" s="47"/>
      <c r="Q759" s="5"/>
      <c r="R759" s="47">
        <f t="shared" si="13"/>
        <v>0</v>
      </c>
      <c r="S759" s="47">
        <f t="shared" si="14"/>
        <v>0</v>
      </c>
      <c r="T759" s="47">
        <f t="shared" si="15"/>
        <v>0</v>
      </c>
      <c r="U759" s="48"/>
      <c r="V759" s="5"/>
      <c r="W759" s="5"/>
      <c r="X759" s="5"/>
      <c r="Y759" s="5"/>
      <c r="Z759" s="5"/>
      <c r="AA759" s="5"/>
    </row>
    <row r="760" ht="15.75" customHeight="1">
      <c r="A760" s="5"/>
      <c r="B760" s="5"/>
      <c r="C760" s="5"/>
      <c r="D760" s="5"/>
      <c r="E760" s="30"/>
      <c r="F760" s="5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5.75" customHeight="1">
      <c r="A761" s="5"/>
      <c r="B761" s="5"/>
      <c r="C761" s="5"/>
      <c r="D761" s="5"/>
      <c r="E761" s="30"/>
      <c r="F761" s="5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5.75" customHeight="1">
      <c r="A762" s="5"/>
      <c r="B762" s="5"/>
      <c r="C762" s="5"/>
      <c r="D762" s="5"/>
      <c r="E762" s="30"/>
      <c r="F762" s="5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5.75" customHeight="1">
      <c r="A763" s="5"/>
      <c r="B763" s="5"/>
      <c r="C763" s="5"/>
      <c r="D763" s="5"/>
      <c r="E763" s="30"/>
      <c r="F763" s="5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5.75" customHeight="1">
      <c r="A764" s="5"/>
      <c r="B764" s="5"/>
      <c r="C764" s="5"/>
      <c r="D764" s="5"/>
      <c r="E764" s="30"/>
      <c r="F764" s="5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5.75" customHeight="1">
      <c r="A765" s="5"/>
      <c r="B765" s="5"/>
      <c r="C765" s="5"/>
      <c r="D765" s="5"/>
      <c r="E765" s="30"/>
      <c r="F765" s="5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5.75" customHeight="1">
      <c r="A766" s="5"/>
      <c r="B766" s="5"/>
      <c r="C766" s="5"/>
      <c r="D766" s="5"/>
      <c r="E766" s="30"/>
      <c r="F766" s="5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5.75" customHeight="1">
      <c r="A767" s="5"/>
      <c r="B767" s="5"/>
      <c r="C767" s="5"/>
      <c r="D767" s="5"/>
      <c r="E767" s="30"/>
      <c r="F767" s="5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5.75" customHeight="1">
      <c r="A768" s="5"/>
      <c r="B768" s="5"/>
      <c r="C768" s="5"/>
      <c r="D768" s="5"/>
      <c r="E768" s="30"/>
      <c r="F768" s="5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5.75" customHeight="1">
      <c r="A769" s="5"/>
      <c r="B769" s="5"/>
      <c r="C769" s="5"/>
      <c r="D769" s="5"/>
      <c r="E769" s="30"/>
      <c r="F769" s="5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5.75" customHeight="1">
      <c r="A770" s="5"/>
      <c r="B770" s="5"/>
      <c r="C770" s="5"/>
      <c r="D770" s="5"/>
      <c r="E770" s="30"/>
      <c r="F770" s="5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5.75" customHeight="1">
      <c r="A771" s="5"/>
      <c r="B771" s="5"/>
      <c r="C771" s="5"/>
      <c r="D771" s="5"/>
      <c r="E771" s="30"/>
      <c r="F771" s="5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5.75" customHeight="1">
      <c r="A772" s="5"/>
      <c r="B772" s="5"/>
      <c r="C772" s="5"/>
      <c r="D772" s="5"/>
      <c r="E772" s="30"/>
      <c r="F772" s="5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5.75" customHeight="1">
      <c r="A773" s="5"/>
      <c r="B773" s="5"/>
      <c r="C773" s="5"/>
      <c r="D773" s="5"/>
      <c r="E773" s="30"/>
      <c r="F773" s="5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5.75" customHeight="1">
      <c r="A774" s="5"/>
      <c r="B774" s="5"/>
      <c r="C774" s="5"/>
      <c r="D774" s="5"/>
      <c r="E774" s="30"/>
      <c r="F774" s="5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5.75" customHeight="1">
      <c r="A775" s="5"/>
      <c r="B775" s="5"/>
      <c r="C775" s="5"/>
      <c r="D775" s="5"/>
      <c r="E775" s="30"/>
      <c r="F775" s="5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5.75" customHeight="1">
      <c r="A776" s="5"/>
      <c r="B776" s="5"/>
      <c r="C776" s="5"/>
      <c r="D776" s="5"/>
      <c r="E776" s="30"/>
      <c r="F776" s="5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5.75" customHeight="1">
      <c r="A777" s="5"/>
      <c r="B777" s="5"/>
      <c r="C777" s="5"/>
      <c r="D777" s="5"/>
      <c r="E777" s="30"/>
      <c r="F777" s="5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5.75" customHeight="1">
      <c r="A778" s="5"/>
      <c r="B778" s="5"/>
      <c r="C778" s="5"/>
      <c r="D778" s="5"/>
      <c r="E778" s="30"/>
      <c r="F778" s="5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5.75" customHeight="1">
      <c r="A779" s="5"/>
      <c r="B779" s="5"/>
      <c r="C779" s="5"/>
      <c r="D779" s="5"/>
      <c r="E779" s="30"/>
      <c r="F779" s="5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5.75" customHeight="1">
      <c r="A780" s="5"/>
      <c r="B780" s="5"/>
      <c r="C780" s="5"/>
      <c r="D780" s="5"/>
      <c r="E780" s="30"/>
      <c r="F780" s="5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5.75" customHeight="1">
      <c r="A781" s="5"/>
      <c r="B781" s="5"/>
      <c r="C781" s="5"/>
      <c r="D781" s="5"/>
      <c r="E781" s="30"/>
      <c r="F781" s="5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5.75" customHeight="1">
      <c r="A782" s="5"/>
      <c r="B782" s="5"/>
      <c r="C782" s="5"/>
      <c r="D782" s="5"/>
      <c r="E782" s="30"/>
      <c r="F782" s="5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5.75" customHeight="1">
      <c r="A783" s="5"/>
      <c r="B783" s="5"/>
      <c r="C783" s="5"/>
      <c r="D783" s="5"/>
      <c r="E783" s="30"/>
      <c r="F783" s="5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5.75" customHeight="1">
      <c r="A784" s="5"/>
      <c r="B784" s="5"/>
      <c r="C784" s="5"/>
      <c r="D784" s="5"/>
      <c r="E784" s="30"/>
      <c r="F784" s="5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5.75" customHeight="1">
      <c r="A785" s="5"/>
      <c r="B785" s="5"/>
      <c r="C785" s="5"/>
      <c r="D785" s="5"/>
      <c r="E785" s="30"/>
      <c r="F785" s="5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5.75" customHeight="1">
      <c r="A786" s="5"/>
      <c r="B786" s="5"/>
      <c r="C786" s="5"/>
      <c r="D786" s="5"/>
      <c r="E786" s="30"/>
      <c r="F786" s="5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5.75" customHeight="1">
      <c r="A787" s="5"/>
      <c r="B787" s="5"/>
      <c r="C787" s="5"/>
      <c r="D787" s="5"/>
      <c r="E787" s="30"/>
      <c r="F787" s="5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5.75" customHeight="1">
      <c r="A788" s="5"/>
      <c r="B788" s="5"/>
      <c r="C788" s="5"/>
      <c r="D788" s="5"/>
      <c r="E788" s="30"/>
      <c r="F788" s="5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5.75" customHeight="1">
      <c r="A789" s="5"/>
      <c r="B789" s="5"/>
      <c r="C789" s="5"/>
      <c r="D789" s="5"/>
      <c r="E789" s="30"/>
      <c r="F789" s="5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5.75" customHeight="1">
      <c r="A790" s="5"/>
      <c r="B790" s="5"/>
      <c r="C790" s="5"/>
      <c r="D790" s="5"/>
      <c r="E790" s="30"/>
      <c r="F790" s="5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5.75" customHeight="1">
      <c r="A791" s="5"/>
      <c r="B791" s="5"/>
      <c r="C791" s="5"/>
      <c r="D791" s="5"/>
      <c r="E791" s="30"/>
      <c r="F791" s="5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5.75" customHeight="1">
      <c r="A792" s="5"/>
      <c r="B792" s="5"/>
      <c r="C792" s="5"/>
      <c r="D792" s="5"/>
      <c r="E792" s="30"/>
      <c r="F792" s="5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5.75" customHeight="1">
      <c r="A793" s="5"/>
      <c r="B793" s="5"/>
      <c r="C793" s="5"/>
      <c r="D793" s="5"/>
      <c r="E793" s="30"/>
      <c r="F793" s="5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5.75" customHeight="1">
      <c r="A794" s="5"/>
      <c r="B794" s="5"/>
      <c r="C794" s="5"/>
      <c r="D794" s="5"/>
      <c r="E794" s="30"/>
      <c r="F794" s="5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5.75" customHeight="1">
      <c r="A795" s="5"/>
      <c r="B795" s="5"/>
      <c r="C795" s="5"/>
      <c r="D795" s="5"/>
      <c r="E795" s="30"/>
      <c r="F795" s="5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5.75" customHeight="1">
      <c r="A796" s="5"/>
      <c r="B796" s="5"/>
      <c r="C796" s="5"/>
      <c r="D796" s="5"/>
      <c r="E796" s="30"/>
      <c r="F796" s="5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5.75" customHeight="1">
      <c r="A797" s="5"/>
      <c r="B797" s="5"/>
      <c r="C797" s="5"/>
      <c r="D797" s="5"/>
      <c r="E797" s="30"/>
      <c r="F797" s="5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5.75" customHeight="1">
      <c r="A798" s="5"/>
      <c r="B798" s="5"/>
      <c r="C798" s="5"/>
      <c r="D798" s="5"/>
      <c r="E798" s="30"/>
      <c r="F798" s="5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5.75" customHeight="1">
      <c r="A799" s="5"/>
      <c r="B799" s="5"/>
      <c r="C799" s="5"/>
      <c r="D799" s="5"/>
      <c r="E799" s="30"/>
      <c r="F799" s="5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5.75" customHeight="1">
      <c r="A800" s="5"/>
      <c r="B800" s="5"/>
      <c r="C800" s="5"/>
      <c r="D800" s="5"/>
      <c r="E800" s="30"/>
      <c r="F800" s="5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5.75" customHeight="1">
      <c r="A801" s="5"/>
      <c r="B801" s="5"/>
      <c r="C801" s="5"/>
      <c r="D801" s="5"/>
      <c r="E801" s="30"/>
      <c r="F801" s="5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5.75" customHeight="1">
      <c r="A802" s="5"/>
      <c r="B802" s="5"/>
      <c r="C802" s="5"/>
      <c r="D802" s="5"/>
      <c r="E802" s="30"/>
      <c r="F802" s="5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5.75" customHeight="1">
      <c r="A803" s="5"/>
      <c r="B803" s="5"/>
      <c r="C803" s="5"/>
      <c r="D803" s="5"/>
      <c r="E803" s="30"/>
      <c r="F803" s="5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5.75" customHeight="1">
      <c r="A804" s="5"/>
      <c r="B804" s="5"/>
      <c r="C804" s="5"/>
      <c r="D804" s="5"/>
      <c r="E804" s="30"/>
      <c r="F804" s="5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5.75" customHeight="1">
      <c r="A805" s="5"/>
      <c r="B805" s="5"/>
      <c r="C805" s="5"/>
      <c r="D805" s="5"/>
      <c r="E805" s="30"/>
      <c r="F805" s="5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5.75" customHeight="1">
      <c r="A806" s="5"/>
      <c r="B806" s="5"/>
      <c r="C806" s="5"/>
      <c r="D806" s="5"/>
      <c r="E806" s="30"/>
      <c r="F806" s="5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5.75" customHeight="1">
      <c r="A807" s="5"/>
      <c r="B807" s="5"/>
      <c r="C807" s="5"/>
      <c r="D807" s="5"/>
      <c r="E807" s="30"/>
      <c r="F807" s="5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5.75" customHeight="1">
      <c r="A808" s="5"/>
      <c r="B808" s="5"/>
      <c r="C808" s="5"/>
      <c r="D808" s="5"/>
      <c r="E808" s="30"/>
      <c r="F808" s="5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5.75" customHeight="1">
      <c r="A809" s="5"/>
      <c r="B809" s="5"/>
      <c r="C809" s="5"/>
      <c r="D809" s="5"/>
      <c r="E809" s="30"/>
      <c r="F809" s="5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5.75" customHeight="1">
      <c r="A810" s="5"/>
      <c r="B810" s="5"/>
      <c r="C810" s="5"/>
      <c r="D810" s="5"/>
      <c r="E810" s="30"/>
      <c r="F810" s="5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5.75" customHeight="1">
      <c r="A811" s="5"/>
      <c r="B811" s="5"/>
      <c r="C811" s="5"/>
      <c r="D811" s="5"/>
      <c r="E811" s="30"/>
      <c r="F811" s="5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5.75" customHeight="1">
      <c r="A812" s="5"/>
      <c r="B812" s="5"/>
      <c r="C812" s="5"/>
      <c r="D812" s="5"/>
      <c r="E812" s="30"/>
      <c r="F812" s="5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5.75" customHeight="1">
      <c r="A813" s="5"/>
      <c r="B813" s="5"/>
      <c r="C813" s="5"/>
      <c r="D813" s="5"/>
      <c r="E813" s="30"/>
      <c r="F813" s="5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5.75" customHeight="1">
      <c r="A814" s="5"/>
      <c r="B814" s="5"/>
      <c r="C814" s="5"/>
      <c r="D814" s="5"/>
      <c r="E814" s="30"/>
      <c r="F814" s="5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5.75" customHeight="1">
      <c r="A815" s="5"/>
      <c r="B815" s="5"/>
      <c r="C815" s="5"/>
      <c r="D815" s="5"/>
      <c r="E815" s="30"/>
      <c r="F815" s="5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5.75" customHeight="1">
      <c r="A816" s="5"/>
      <c r="B816" s="5"/>
      <c r="C816" s="5"/>
      <c r="D816" s="5"/>
      <c r="E816" s="30"/>
      <c r="F816" s="5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5.75" customHeight="1">
      <c r="A817" s="5"/>
      <c r="B817" s="5"/>
      <c r="C817" s="5"/>
      <c r="D817" s="5"/>
      <c r="E817" s="30"/>
      <c r="F817" s="5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5.75" customHeight="1">
      <c r="A818" s="5"/>
      <c r="B818" s="5"/>
      <c r="C818" s="5"/>
      <c r="D818" s="5"/>
      <c r="E818" s="30"/>
      <c r="F818" s="5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5.75" customHeight="1">
      <c r="A819" s="5"/>
      <c r="B819" s="5"/>
      <c r="C819" s="5"/>
      <c r="D819" s="5"/>
      <c r="E819" s="30"/>
      <c r="F819" s="5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5.75" customHeight="1">
      <c r="A820" s="5"/>
      <c r="B820" s="5"/>
      <c r="C820" s="5"/>
      <c r="D820" s="5"/>
      <c r="E820" s="30"/>
      <c r="F820" s="5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5.75" customHeight="1">
      <c r="A821" s="5"/>
      <c r="B821" s="5"/>
      <c r="C821" s="5"/>
      <c r="D821" s="5"/>
      <c r="E821" s="30"/>
      <c r="F821" s="5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5.75" customHeight="1">
      <c r="A822" s="5"/>
      <c r="B822" s="5"/>
      <c r="C822" s="5"/>
      <c r="D822" s="5"/>
      <c r="E822" s="30"/>
      <c r="F822" s="5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5.75" customHeight="1">
      <c r="A823" s="5"/>
      <c r="B823" s="5"/>
      <c r="C823" s="5"/>
      <c r="D823" s="5"/>
      <c r="E823" s="30"/>
      <c r="F823" s="5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5.75" customHeight="1">
      <c r="A824" s="5"/>
      <c r="B824" s="5"/>
      <c r="C824" s="5"/>
      <c r="D824" s="5"/>
      <c r="E824" s="30"/>
      <c r="F824" s="5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5.75" customHeight="1">
      <c r="A825" s="5"/>
      <c r="B825" s="5"/>
      <c r="C825" s="5"/>
      <c r="D825" s="5"/>
      <c r="E825" s="30"/>
      <c r="F825" s="5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5.75" customHeight="1">
      <c r="A826" s="5"/>
      <c r="B826" s="5"/>
      <c r="C826" s="5"/>
      <c r="D826" s="5"/>
      <c r="E826" s="30"/>
      <c r="F826" s="5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5.75" customHeight="1">
      <c r="A827" s="5"/>
      <c r="B827" s="5"/>
      <c r="C827" s="5"/>
      <c r="D827" s="5"/>
      <c r="E827" s="30"/>
      <c r="F827" s="5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5.75" customHeight="1">
      <c r="A828" s="5"/>
      <c r="B828" s="5"/>
      <c r="C828" s="5"/>
      <c r="D828" s="5"/>
      <c r="E828" s="30"/>
      <c r="F828" s="5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5.75" customHeight="1">
      <c r="A829" s="5"/>
      <c r="B829" s="5"/>
      <c r="C829" s="5"/>
      <c r="D829" s="5"/>
      <c r="E829" s="30"/>
      <c r="F829" s="5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5.75" customHeight="1">
      <c r="A830" s="5"/>
      <c r="B830" s="5"/>
      <c r="C830" s="5"/>
      <c r="D830" s="5"/>
      <c r="E830" s="30"/>
      <c r="F830" s="5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5.75" customHeight="1">
      <c r="A831" s="5"/>
      <c r="B831" s="5"/>
      <c r="C831" s="5"/>
      <c r="D831" s="5"/>
      <c r="E831" s="30"/>
      <c r="F831" s="5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5.75" customHeight="1">
      <c r="A832" s="5"/>
      <c r="B832" s="5"/>
      <c r="C832" s="5"/>
      <c r="D832" s="5"/>
      <c r="E832" s="30"/>
      <c r="F832" s="5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5.75" customHeight="1">
      <c r="A833" s="5"/>
      <c r="B833" s="5"/>
      <c r="C833" s="5"/>
      <c r="D833" s="5"/>
      <c r="E833" s="30"/>
      <c r="F833" s="5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5.75" customHeight="1">
      <c r="A834" s="5"/>
      <c r="B834" s="5"/>
      <c r="C834" s="5"/>
      <c r="D834" s="5"/>
      <c r="E834" s="30"/>
      <c r="F834" s="5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5.75" customHeight="1">
      <c r="A835" s="5"/>
      <c r="B835" s="5"/>
      <c r="C835" s="5"/>
      <c r="D835" s="5"/>
      <c r="E835" s="30"/>
      <c r="F835" s="5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5.75" customHeight="1">
      <c r="A836" s="5"/>
      <c r="B836" s="5"/>
      <c r="C836" s="5"/>
      <c r="D836" s="5"/>
      <c r="E836" s="30"/>
      <c r="F836" s="5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5.75" customHeight="1">
      <c r="A837" s="5"/>
      <c r="B837" s="5"/>
      <c r="C837" s="5"/>
      <c r="D837" s="5"/>
      <c r="E837" s="30"/>
      <c r="F837" s="5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5.75" customHeight="1">
      <c r="A838" s="5"/>
      <c r="B838" s="5"/>
      <c r="C838" s="5"/>
      <c r="D838" s="5"/>
      <c r="E838" s="30"/>
      <c r="F838" s="5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5.75" customHeight="1">
      <c r="A839" s="5"/>
      <c r="B839" s="5"/>
      <c r="C839" s="5"/>
      <c r="D839" s="5"/>
      <c r="E839" s="30"/>
      <c r="F839" s="5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5.75" customHeight="1">
      <c r="A840" s="5"/>
      <c r="B840" s="5"/>
      <c r="C840" s="5"/>
      <c r="D840" s="5"/>
      <c r="E840" s="30"/>
      <c r="F840" s="5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5.75" customHeight="1">
      <c r="A841" s="5"/>
      <c r="B841" s="5"/>
      <c r="C841" s="5"/>
      <c r="D841" s="5"/>
      <c r="E841" s="30"/>
      <c r="F841" s="5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5.75" customHeight="1">
      <c r="A842" s="5"/>
      <c r="B842" s="5"/>
      <c r="C842" s="5"/>
      <c r="D842" s="5"/>
      <c r="E842" s="30"/>
      <c r="F842" s="5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5.75" customHeight="1">
      <c r="A843" s="5"/>
      <c r="B843" s="5"/>
      <c r="C843" s="5"/>
      <c r="D843" s="5"/>
      <c r="E843" s="30"/>
      <c r="F843" s="5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5.75" customHeight="1">
      <c r="A844" s="5"/>
      <c r="B844" s="5"/>
      <c r="C844" s="5"/>
      <c r="D844" s="5"/>
      <c r="E844" s="30"/>
      <c r="F844" s="5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5.75" customHeight="1">
      <c r="A845" s="5"/>
      <c r="B845" s="5"/>
      <c r="C845" s="5"/>
      <c r="D845" s="5"/>
      <c r="E845" s="30"/>
      <c r="F845" s="5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5.75" customHeight="1">
      <c r="A846" s="5"/>
      <c r="B846" s="5"/>
      <c r="C846" s="5"/>
      <c r="D846" s="5"/>
      <c r="E846" s="30"/>
      <c r="F846" s="5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5.75" customHeight="1">
      <c r="A847" s="5"/>
      <c r="B847" s="5"/>
      <c r="C847" s="5"/>
      <c r="D847" s="5"/>
      <c r="E847" s="30"/>
      <c r="F847" s="5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5.75" customHeight="1">
      <c r="A848" s="5"/>
      <c r="B848" s="5"/>
      <c r="C848" s="5"/>
      <c r="D848" s="5"/>
      <c r="E848" s="30"/>
      <c r="F848" s="5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5.75" customHeight="1">
      <c r="A849" s="5"/>
      <c r="B849" s="5"/>
      <c r="C849" s="5"/>
      <c r="D849" s="5"/>
      <c r="E849" s="30"/>
      <c r="F849" s="5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5.75" customHeight="1">
      <c r="A850" s="5"/>
      <c r="B850" s="5"/>
      <c r="C850" s="5"/>
      <c r="D850" s="5"/>
      <c r="E850" s="30"/>
      <c r="F850" s="5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5.75" customHeight="1">
      <c r="A851" s="5"/>
      <c r="B851" s="5"/>
      <c r="C851" s="5"/>
      <c r="D851" s="5"/>
      <c r="E851" s="30"/>
      <c r="F851" s="5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5.75" customHeight="1">
      <c r="A852" s="5"/>
      <c r="B852" s="5"/>
      <c r="C852" s="5"/>
      <c r="D852" s="5"/>
      <c r="E852" s="30"/>
      <c r="F852" s="5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5.75" customHeight="1">
      <c r="A853" s="5"/>
      <c r="B853" s="5"/>
      <c r="C853" s="5"/>
      <c r="D853" s="5"/>
      <c r="E853" s="30"/>
      <c r="F853" s="5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5.75" customHeight="1">
      <c r="A854" s="5"/>
      <c r="B854" s="5"/>
      <c r="C854" s="5"/>
      <c r="D854" s="5"/>
      <c r="E854" s="30"/>
      <c r="F854" s="5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5.75" customHeight="1">
      <c r="A855" s="5"/>
      <c r="B855" s="5"/>
      <c r="C855" s="5"/>
      <c r="D855" s="5"/>
      <c r="E855" s="30"/>
      <c r="F855" s="5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5.75" customHeight="1">
      <c r="A856" s="5"/>
      <c r="B856" s="5"/>
      <c r="C856" s="5"/>
      <c r="D856" s="5"/>
      <c r="E856" s="30"/>
      <c r="F856" s="5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5.75" customHeight="1">
      <c r="A857" s="5"/>
      <c r="B857" s="5"/>
      <c r="C857" s="5"/>
      <c r="D857" s="5"/>
      <c r="E857" s="30"/>
      <c r="F857" s="5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5.75" customHeight="1">
      <c r="A858" s="5"/>
      <c r="B858" s="5"/>
      <c r="C858" s="5"/>
      <c r="D858" s="5"/>
      <c r="E858" s="30"/>
      <c r="F858" s="5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5.75" customHeight="1">
      <c r="A859" s="5"/>
      <c r="B859" s="5"/>
      <c r="C859" s="5"/>
      <c r="D859" s="5"/>
      <c r="E859" s="30"/>
      <c r="F859" s="5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5.75" customHeight="1">
      <c r="A860" s="5"/>
      <c r="B860" s="5"/>
      <c r="C860" s="5"/>
      <c r="D860" s="5"/>
      <c r="E860" s="30"/>
      <c r="F860" s="5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5.75" customHeight="1">
      <c r="A861" s="5"/>
      <c r="B861" s="5"/>
      <c r="C861" s="5"/>
      <c r="D861" s="5"/>
      <c r="E861" s="30"/>
      <c r="F861" s="5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5.75" customHeight="1">
      <c r="A862" s="5"/>
      <c r="B862" s="5"/>
      <c r="C862" s="5"/>
      <c r="D862" s="5"/>
      <c r="E862" s="30"/>
      <c r="F862" s="5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5.75" customHeight="1">
      <c r="A863" s="5"/>
      <c r="B863" s="5"/>
      <c r="C863" s="5"/>
      <c r="D863" s="5"/>
      <c r="E863" s="30"/>
      <c r="F863" s="5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5.75" customHeight="1">
      <c r="A864" s="5"/>
      <c r="B864" s="5"/>
      <c r="C864" s="5"/>
      <c r="D864" s="5"/>
      <c r="E864" s="30"/>
      <c r="F864" s="5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5.75" customHeight="1">
      <c r="A865" s="5"/>
      <c r="B865" s="5"/>
      <c r="C865" s="5"/>
      <c r="D865" s="5"/>
      <c r="E865" s="30"/>
      <c r="F865" s="5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5.75" customHeight="1">
      <c r="A866" s="5"/>
      <c r="B866" s="5"/>
      <c r="C866" s="5"/>
      <c r="D866" s="5"/>
      <c r="E866" s="30"/>
      <c r="F866" s="5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5.75" customHeight="1">
      <c r="A867" s="5"/>
      <c r="B867" s="5"/>
      <c r="C867" s="5"/>
      <c r="D867" s="5"/>
      <c r="E867" s="30"/>
      <c r="F867" s="5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5.75" customHeight="1">
      <c r="A868" s="5"/>
      <c r="B868" s="5"/>
      <c r="C868" s="5"/>
      <c r="D868" s="5"/>
      <c r="E868" s="30"/>
      <c r="F868" s="5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5.75" customHeight="1">
      <c r="A869" s="5"/>
      <c r="B869" s="5"/>
      <c r="C869" s="5"/>
      <c r="D869" s="5"/>
      <c r="E869" s="30"/>
      <c r="F869" s="5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5.75" customHeight="1">
      <c r="A870" s="5"/>
      <c r="B870" s="5"/>
      <c r="C870" s="5"/>
      <c r="D870" s="5"/>
      <c r="E870" s="30"/>
      <c r="F870" s="5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5.75" customHeight="1">
      <c r="A871" s="5"/>
      <c r="B871" s="5"/>
      <c r="C871" s="5"/>
      <c r="D871" s="5"/>
      <c r="E871" s="30"/>
      <c r="F871" s="5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5.75" customHeight="1">
      <c r="A872" s="5"/>
      <c r="B872" s="5"/>
      <c r="C872" s="5"/>
      <c r="D872" s="5"/>
      <c r="E872" s="30"/>
      <c r="F872" s="5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5.75" customHeight="1">
      <c r="A873" s="5"/>
      <c r="B873" s="5"/>
      <c r="C873" s="5"/>
      <c r="D873" s="5"/>
      <c r="E873" s="30"/>
      <c r="F873" s="5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5.75" customHeight="1">
      <c r="A874" s="5"/>
      <c r="B874" s="5"/>
      <c r="C874" s="5"/>
      <c r="D874" s="5"/>
      <c r="E874" s="30"/>
      <c r="F874" s="5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5.75" customHeight="1">
      <c r="A875" s="5"/>
      <c r="B875" s="5"/>
      <c r="C875" s="5"/>
      <c r="D875" s="5"/>
      <c r="E875" s="30"/>
      <c r="F875" s="5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5.75" customHeight="1">
      <c r="A876" s="5"/>
      <c r="B876" s="5"/>
      <c r="C876" s="5"/>
      <c r="D876" s="5"/>
      <c r="E876" s="30"/>
      <c r="F876" s="5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5.75" customHeight="1">
      <c r="A877" s="5"/>
      <c r="B877" s="5"/>
      <c r="C877" s="5"/>
      <c r="D877" s="5"/>
      <c r="E877" s="30"/>
      <c r="F877" s="5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5.75" customHeight="1">
      <c r="A878" s="5"/>
      <c r="B878" s="5"/>
      <c r="C878" s="5"/>
      <c r="D878" s="5"/>
      <c r="E878" s="30"/>
      <c r="F878" s="5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5.75" customHeight="1">
      <c r="A879" s="5"/>
      <c r="B879" s="5"/>
      <c r="C879" s="5"/>
      <c r="D879" s="5"/>
      <c r="E879" s="30"/>
      <c r="F879" s="5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5.75" customHeight="1">
      <c r="A880" s="5"/>
      <c r="B880" s="5"/>
      <c r="C880" s="5"/>
      <c r="D880" s="5"/>
      <c r="E880" s="30"/>
      <c r="F880" s="5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5.75" customHeight="1">
      <c r="A881" s="5"/>
      <c r="B881" s="5"/>
      <c r="C881" s="5"/>
      <c r="D881" s="5"/>
      <c r="E881" s="30"/>
      <c r="F881" s="5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5.75" customHeight="1">
      <c r="A882" s="5"/>
      <c r="B882" s="5"/>
      <c r="C882" s="5"/>
      <c r="D882" s="5"/>
      <c r="E882" s="30"/>
      <c r="F882" s="5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5.75" customHeight="1">
      <c r="A883" s="5"/>
      <c r="B883" s="5"/>
      <c r="C883" s="5"/>
      <c r="D883" s="5"/>
      <c r="E883" s="30"/>
      <c r="F883" s="5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5.75" customHeight="1">
      <c r="A884" s="5"/>
      <c r="B884" s="5"/>
      <c r="C884" s="5"/>
      <c r="D884" s="5"/>
      <c r="E884" s="30"/>
      <c r="F884" s="5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5.75" customHeight="1">
      <c r="A885" s="5"/>
      <c r="B885" s="5"/>
      <c r="C885" s="5"/>
      <c r="D885" s="5"/>
      <c r="E885" s="30"/>
      <c r="F885" s="5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5.75" customHeight="1">
      <c r="A886" s="5"/>
      <c r="B886" s="5"/>
      <c r="C886" s="5"/>
      <c r="D886" s="5"/>
      <c r="E886" s="30"/>
      <c r="F886" s="5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5.75" customHeight="1">
      <c r="A887" s="5"/>
      <c r="B887" s="5"/>
      <c r="C887" s="5"/>
      <c r="D887" s="5"/>
      <c r="E887" s="30"/>
      <c r="F887" s="5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5.75" customHeight="1">
      <c r="A888" s="5"/>
      <c r="B888" s="5"/>
      <c r="C888" s="5"/>
      <c r="D888" s="5"/>
      <c r="E888" s="30"/>
      <c r="F888" s="5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5.75" customHeight="1">
      <c r="A889" s="5"/>
      <c r="B889" s="5"/>
      <c r="C889" s="5"/>
      <c r="D889" s="5"/>
      <c r="E889" s="30"/>
      <c r="F889" s="5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5.75" customHeight="1">
      <c r="A890" s="5"/>
      <c r="B890" s="5"/>
      <c r="C890" s="5"/>
      <c r="D890" s="5"/>
      <c r="E890" s="30"/>
      <c r="F890" s="5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5.75" customHeight="1">
      <c r="A891" s="5"/>
      <c r="B891" s="5"/>
      <c r="C891" s="5"/>
      <c r="D891" s="5"/>
      <c r="E891" s="30"/>
      <c r="F891" s="5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5.75" customHeight="1">
      <c r="A892" s="5"/>
      <c r="B892" s="5"/>
      <c r="C892" s="5"/>
      <c r="D892" s="5"/>
      <c r="E892" s="30"/>
      <c r="F892" s="5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5.75" customHeight="1">
      <c r="A893" s="5"/>
      <c r="B893" s="5"/>
      <c r="C893" s="5"/>
      <c r="D893" s="5"/>
      <c r="E893" s="30"/>
      <c r="F893" s="5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5.75" customHeight="1">
      <c r="A894" s="5"/>
      <c r="B894" s="5"/>
      <c r="C894" s="5"/>
      <c r="D894" s="5"/>
      <c r="E894" s="30"/>
      <c r="F894" s="5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5.75" customHeight="1">
      <c r="A895" s="5"/>
      <c r="B895" s="5"/>
      <c r="C895" s="5"/>
      <c r="D895" s="5"/>
      <c r="E895" s="30"/>
      <c r="F895" s="5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5.75" customHeight="1">
      <c r="A896" s="5"/>
      <c r="B896" s="5"/>
      <c r="C896" s="5"/>
      <c r="D896" s="5"/>
      <c r="E896" s="30"/>
      <c r="F896" s="5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5.75" customHeight="1">
      <c r="A897" s="5"/>
      <c r="B897" s="5"/>
      <c r="C897" s="5"/>
      <c r="D897" s="5"/>
      <c r="E897" s="30"/>
      <c r="F897" s="5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5.75" customHeight="1">
      <c r="A898" s="5"/>
      <c r="B898" s="5"/>
      <c r="C898" s="5"/>
      <c r="D898" s="5"/>
      <c r="E898" s="30"/>
      <c r="F898" s="5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5.75" customHeight="1">
      <c r="A899" s="5"/>
      <c r="B899" s="5"/>
      <c r="C899" s="5"/>
      <c r="D899" s="5"/>
      <c r="E899" s="30"/>
      <c r="F899" s="5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5.75" customHeight="1">
      <c r="A900" s="5"/>
      <c r="B900" s="5"/>
      <c r="C900" s="5"/>
      <c r="D900" s="5"/>
      <c r="E900" s="30"/>
      <c r="F900" s="5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5.75" customHeight="1">
      <c r="A901" s="5"/>
      <c r="B901" s="5"/>
      <c r="C901" s="5"/>
      <c r="D901" s="5"/>
      <c r="E901" s="30"/>
      <c r="F901" s="5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5.75" customHeight="1">
      <c r="A902" s="5"/>
      <c r="B902" s="5"/>
      <c r="C902" s="5"/>
      <c r="D902" s="5"/>
      <c r="E902" s="30"/>
      <c r="F902" s="5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5.75" customHeight="1">
      <c r="A903" s="5"/>
      <c r="B903" s="5"/>
      <c r="C903" s="5"/>
      <c r="D903" s="5"/>
      <c r="E903" s="30"/>
      <c r="F903" s="5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5.75" customHeight="1">
      <c r="A904" s="5"/>
      <c r="B904" s="5"/>
      <c r="C904" s="5"/>
      <c r="D904" s="5"/>
      <c r="E904" s="30"/>
      <c r="F904" s="5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5.75" customHeight="1">
      <c r="A905" s="5"/>
      <c r="B905" s="5"/>
      <c r="C905" s="5"/>
      <c r="D905" s="5"/>
      <c r="E905" s="30"/>
      <c r="F905" s="5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5.75" customHeight="1">
      <c r="A906" s="5"/>
      <c r="B906" s="5"/>
      <c r="C906" s="5"/>
      <c r="D906" s="5"/>
      <c r="E906" s="30"/>
      <c r="F906" s="5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5.75" customHeight="1">
      <c r="A907" s="5"/>
      <c r="B907" s="5"/>
      <c r="C907" s="5"/>
      <c r="D907" s="5"/>
      <c r="E907" s="30"/>
      <c r="F907" s="5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5.75" customHeight="1">
      <c r="A908" s="5"/>
      <c r="B908" s="5"/>
      <c r="C908" s="5"/>
      <c r="D908" s="5"/>
      <c r="E908" s="30"/>
      <c r="F908" s="5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5.75" customHeight="1">
      <c r="A909" s="5"/>
      <c r="B909" s="5"/>
      <c r="C909" s="5"/>
      <c r="D909" s="5"/>
      <c r="E909" s="30"/>
      <c r="F909" s="5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5.75" customHeight="1">
      <c r="A910" s="5"/>
      <c r="B910" s="5"/>
      <c r="C910" s="5"/>
      <c r="D910" s="5"/>
      <c r="E910" s="30"/>
      <c r="F910" s="5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5.75" customHeight="1">
      <c r="A911" s="5"/>
      <c r="B911" s="5"/>
      <c r="C911" s="5"/>
      <c r="D911" s="5"/>
      <c r="E911" s="30"/>
      <c r="F911" s="5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5.75" customHeight="1">
      <c r="A912" s="5"/>
      <c r="B912" s="5"/>
      <c r="C912" s="5"/>
      <c r="D912" s="5"/>
      <c r="E912" s="30"/>
      <c r="F912" s="5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5.75" customHeight="1">
      <c r="A913" s="5"/>
      <c r="B913" s="5"/>
      <c r="C913" s="5"/>
      <c r="D913" s="5"/>
      <c r="E913" s="30"/>
      <c r="F913" s="5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5.75" customHeight="1">
      <c r="A914" s="5"/>
      <c r="B914" s="5"/>
      <c r="C914" s="5"/>
      <c r="D914" s="5"/>
      <c r="E914" s="30"/>
      <c r="F914" s="5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5.75" customHeight="1">
      <c r="A915" s="5"/>
      <c r="B915" s="5"/>
      <c r="C915" s="5"/>
      <c r="D915" s="5"/>
      <c r="E915" s="30"/>
      <c r="F915" s="5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5.75" customHeight="1">
      <c r="A916" s="5"/>
      <c r="B916" s="5"/>
      <c r="C916" s="5"/>
      <c r="D916" s="5"/>
      <c r="E916" s="30"/>
      <c r="F916" s="5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5.75" customHeight="1">
      <c r="A917" s="5"/>
      <c r="B917" s="5"/>
      <c r="C917" s="5"/>
      <c r="D917" s="5"/>
      <c r="E917" s="30"/>
      <c r="F917" s="5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5.75" customHeight="1">
      <c r="A918" s="5"/>
      <c r="B918" s="5"/>
      <c r="C918" s="5"/>
      <c r="D918" s="5"/>
      <c r="E918" s="30"/>
      <c r="F918" s="5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5.75" customHeight="1">
      <c r="A919" s="5"/>
      <c r="B919" s="5"/>
      <c r="C919" s="5"/>
      <c r="D919" s="5"/>
      <c r="E919" s="30"/>
      <c r="F919" s="5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5.75" customHeight="1">
      <c r="A920" s="5"/>
      <c r="B920" s="5"/>
      <c r="C920" s="5"/>
      <c r="D920" s="5"/>
      <c r="E920" s="30"/>
      <c r="F920" s="5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5.75" customHeight="1">
      <c r="A921" s="5"/>
      <c r="B921" s="5"/>
      <c r="C921" s="5"/>
      <c r="D921" s="5"/>
      <c r="E921" s="30"/>
      <c r="F921" s="5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5.75" customHeight="1">
      <c r="A922" s="5"/>
      <c r="B922" s="5"/>
      <c r="C922" s="5"/>
      <c r="D922" s="5"/>
      <c r="E922" s="30"/>
      <c r="F922" s="5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5.75" customHeight="1">
      <c r="A923" s="5"/>
      <c r="B923" s="5"/>
      <c r="C923" s="5"/>
      <c r="D923" s="5"/>
      <c r="E923" s="30"/>
      <c r="F923" s="5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5.75" customHeight="1">
      <c r="A924" s="5"/>
      <c r="B924" s="5"/>
      <c r="C924" s="5"/>
      <c r="D924" s="5"/>
      <c r="E924" s="30"/>
      <c r="F924" s="5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5.75" customHeight="1">
      <c r="A925" s="5"/>
      <c r="B925" s="5"/>
      <c r="C925" s="5"/>
      <c r="D925" s="5"/>
      <c r="E925" s="30"/>
      <c r="F925" s="5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5.75" customHeight="1">
      <c r="A926" s="5"/>
      <c r="B926" s="5"/>
      <c r="C926" s="5"/>
      <c r="D926" s="5"/>
      <c r="E926" s="30"/>
      <c r="F926" s="5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5.75" customHeight="1">
      <c r="A927" s="5"/>
      <c r="B927" s="5"/>
      <c r="C927" s="5"/>
      <c r="D927" s="5"/>
      <c r="E927" s="30"/>
      <c r="F927" s="5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5.75" customHeight="1">
      <c r="A928" s="5"/>
      <c r="B928" s="5"/>
      <c r="C928" s="5"/>
      <c r="D928" s="5"/>
      <c r="E928" s="30"/>
      <c r="F928" s="5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5.75" customHeight="1">
      <c r="A929" s="5"/>
      <c r="B929" s="5"/>
      <c r="C929" s="5"/>
      <c r="D929" s="5"/>
      <c r="E929" s="30"/>
      <c r="F929" s="5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5.75" customHeight="1">
      <c r="A930" s="5"/>
      <c r="B930" s="5"/>
      <c r="C930" s="5"/>
      <c r="D930" s="5"/>
      <c r="E930" s="30"/>
      <c r="F930" s="5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5.75" customHeight="1">
      <c r="A931" s="5"/>
      <c r="B931" s="5"/>
      <c r="C931" s="5"/>
      <c r="D931" s="5"/>
      <c r="E931" s="30"/>
      <c r="F931" s="5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5.75" customHeight="1">
      <c r="A932" s="5"/>
      <c r="B932" s="5"/>
      <c r="C932" s="5"/>
      <c r="D932" s="5"/>
      <c r="E932" s="30"/>
      <c r="F932" s="5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5.75" customHeight="1">
      <c r="A933" s="5"/>
      <c r="B933" s="5"/>
      <c r="C933" s="5"/>
      <c r="D933" s="5"/>
      <c r="E933" s="30"/>
      <c r="F933" s="5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5.75" customHeight="1">
      <c r="A934" s="5"/>
      <c r="B934" s="5"/>
      <c r="C934" s="5"/>
      <c r="D934" s="5"/>
      <c r="E934" s="30"/>
      <c r="F934" s="5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5.75" customHeight="1">
      <c r="A935" s="5"/>
      <c r="B935" s="5"/>
      <c r="C935" s="5"/>
      <c r="D935" s="5"/>
      <c r="E935" s="30"/>
      <c r="F935" s="5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5.75" customHeight="1">
      <c r="A936" s="5"/>
      <c r="B936" s="5"/>
      <c r="C936" s="5"/>
      <c r="D936" s="5"/>
      <c r="E936" s="30"/>
      <c r="F936" s="5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5.75" customHeight="1">
      <c r="A937" s="5"/>
      <c r="B937" s="5"/>
      <c r="C937" s="5"/>
      <c r="D937" s="5"/>
      <c r="E937" s="30"/>
      <c r="F937" s="5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5.75" customHeight="1">
      <c r="A938" s="5"/>
      <c r="B938" s="5"/>
      <c r="C938" s="5"/>
      <c r="D938" s="5"/>
      <c r="E938" s="30"/>
      <c r="F938" s="5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5.75" customHeight="1">
      <c r="A939" s="5"/>
      <c r="B939" s="5"/>
      <c r="C939" s="5"/>
      <c r="D939" s="5"/>
      <c r="E939" s="30"/>
      <c r="F939" s="5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5.75" customHeight="1">
      <c r="A940" s="5"/>
      <c r="B940" s="5"/>
      <c r="C940" s="5"/>
      <c r="D940" s="5"/>
      <c r="E940" s="30"/>
      <c r="F940" s="5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5.75" customHeight="1">
      <c r="A941" s="5"/>
      <c r="B941" s="5"/>
      <c r="C941" s="5"/>
      <c r="D941" s="5"/>
      <c r="E941" s="30"/>
      <c r="F941" s="5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5.75" customHeight="1">
      <c r="A942" s="5"/>
      <c r="B942" s="5"/>
      <c r="C942" s="5"/>
      <c r="D942" s="5"/>
      <c r="E942" s="30"/>
      <c r="F942" s="5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5.75" customHeight="1">
      <c r="A943" s="5"/>
      <c r="B943" s="5"/>
      <c r="C943" s="5"/>
      <c r="D943" s="5"/>
      <c r="E943" s="30"/>
      <c r="F943" s="5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5.75" customHeight="1">
      <c r="A944" s="5"/>
      <c r="B944" s="5"/>
      <c r="C944" s="5"/>
      <c r="D944" s="5"/>
      <c r="E944" s="30"/>
      <c r="F944" s="5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5.75" customHeight="1">
      <c r="A945" s="5"/>
      <c r="B945" s="5"/>
      <c r="C945" s="5"/>
      <c r="D945" s="5"/>
      <c r="E945" s="30"/>
      <c r="F945" s="5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5.75" customHeight="1">
      <c r="A946" s="5"/>
      <c r="B946" s="5"/>
      <c r="C946" s="5"/>
      <c r="D946" s="5"/>
      <c r="E946" s="30"/>
      <c r="F946" s="5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5.75" customHeight="1">
      <c r="A947" s="5"/>
      <c r="B947" s="5"/>
      <c r="C947" s="5"/>
      <c r="D947" s="5"/>
      <c r="E947" s="30"/>
      <c r="F947" s="5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5.75" customHeight="1">
      <c r="A948" s="5"/>
      <c r="B948" s="5"/>
      <c r="C948" s="5"/>
      <c r="D948" s="5"/>
      <c r="E948" s="30"/>
      <c r="F948" s="5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5.75" customHeight="1">
      <c r="A949" s="5"/>
      <c r="B949" s="5"/>
      <c r="C949" s="5"/>
      <c r="D949" s="5"/>
      <c r="E949" s="30"/>
      <c r="F949" s="5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5.75" customHeight="1">
      <c r="A950" s="5"/>
      <c r="B950" s="5"/>
      <c r="C950" s="5"/>
      <c r="D950" s="5"/>
      <c r="E950" s="30"/>
      <c r="F950" s="5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5.75" customHeight="1">
      <c r="A951" s="5"/>
      <c r="B951" s="5"/>
      <c r="C951" s="5"/>
      <c r="D951" s="5"/>
      <c r="E951" s="30"/>
      <c r="F951" s="5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5.75" customHeight="1">
      <c r="A952" s="5"/>
      <c r="B952" s="5"/>
      <c r="C952" s="5"/>
      <c r="D952" s="5"/>
      <c r="E952" s="30"/>
      <c r="F952" s="5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5.75" customHeight="1">
      <c r="A953" s="5"/>
      <c r="B953" s="5"/>
      <c r="C953" s="5"/>
      <c r="D953" s="5"/>
      <c r="E953" s="30"/>
      <c r="F953" s="5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5.75" customHeight="1">
      <c r="A954" s="5"/>
      <c r="B954" s="5"/>
      <c r="C954" s="5"/>
      <c r="D954" s="5"/>
      <c r="E954" s="30"/>
      <c r="F954" s="5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5.75" customHeight="1">
      <c r="A955" s="5"/>
      <c r="B955" s="5"/>
      <c r="C955" s="5"/>
      <c r="D955" s="5"/>
      <c r="E955" s="30"/>
      <c r="F955" s="5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5.75" customHeight="1">
      <c r="A956" s="5"/>
      <c r="B956" s="5"/>
      <c r="C956" s="5"/>
      <c r="D956" s="5"/>
      <c r="E956" s="30"/>
      <c r="F956" s="5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5.75" customHeight="1">
      <c r="A957" s="5"/>
      <c r="B957" s="5"/>
      <c r="C957" s="5"/>
      <c r="D957" s="5"/>
      <c r="E957" s="30"/>
      <c r="F957" s="5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5.75" customHeight="1">
      <c r="A958" s="5"/>
      <c r="B958" s="5"/>
      <c r="C958" s="5"/>
      <c r="D958" s="5"/>
      <c r="E958" s="30"/>
      <c r="F958" s="5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5.75" customHeight="1">
      <c r="A959" s="5"/>
      <c r="B959" s="5"/>
      <c r="C959" s="5"/>
      <c r="D959" s="5"/>
      <c r="E959" s="30"/>
      <c r="F959" s="5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5.75" customHeight="1">
      <c r="A960" s="5"/>
      <c r="B960" s="5"/>
      <c r="C960" s="5"/>
      <c r="D960" s="5"/>
      <c r="E960" s="30"/>
      <c r="F960" s="5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5.75" customHeight="1">
      <c r="A961" s="5"/>
      <c r="B961" s="5"/>
      <c r="C961" s="5"/>
      <c r="D961" s="5"/>
      <c r="E961" s="30"/>
      <c r="F961" s="5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5.75" customHeight="1">
      <c r="A962" s="5"/>
      <c r="B962" s="5"/>
      <c r="C962" s="5"/>
      <c r="D962" s="5"/>
      <c r="E962" s="30"/>
      <c r="F962" s="5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5.75" customHeight="1">
      <c r="A963" s="5"/>
      <c r="B963" s="5"/>
      <c r="C963" s="5"/>
      <c r="D963" s="5"/>
      <c r="E963" s="30"/>
      <c r="F963" s="5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5.75" customHeight="1">
      <c r="A964" s="5"/>
      <c r="B964" s="5"/>
      <c r="C964" s="5"/>
      <c r="D964" s="5"/>
      <c r="E964" s="30"/>
      <c r="F964" s="5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5.75" customHeight="1">
      <c r="A965" s="5"/>
      <c r="B965" s="5"/>
      <c r="C965" s="5"/>
      <c r="D965" s="5"/>
      <c r="E965" s="30"/>
      <c r="F965" s="5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5.75" customHeight="1">
      <c r="A966" s="5"/>
      <c r="B966" s="5"/>
      <c r="C966" s="5"/>
      <c r="D966" s="5"/>
      <c r="E966" s="30"/>
      <c r="F966" s="5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5.75" customHeight="1">
      <c r="A967" s="5"/>
      <c r="B967" s="5"/>
      <c r="C967" s="5"/>
      <c r="D967" s="5"/>
      <c r="E967" s="30"/>
      <c r="F967" s="5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5.75" customHeight="1">
      <c r="A968" s="5"/>
      <c r="B968" s="5"/>
      <c r="C968" s="5"/>
      <c r="D968" s="5"/>
      <c r="E968" s="30"/>
      <c r="F968" s="5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5.75" customHeight="1">
      <c r="A969" s="5"/>
      <c r="B969" s="5"/>
      <c r="C969" s="5"/>
      <c r="D969" s="5"/>
      <c r="E969" s="30"/>
      <c r="F969" s="5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5.75" customHeight="1">
      <c r="A970" s="5"/>
      <c r="B970" s="5"/>
      <c r="C970" s="5"/>
      <c r="D970" s="5"/>
      <c r="E970" s="30"/>
      <c r="F970" s="5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5.75" customHeight="1">
      <c r="A971" s="5"/>
      <c r="B971" s="5"/>
      <c r="C971" s="5"/>
      <c r="D971" s="5"/>
      <c r="E971" s="30"/>
      <c r="F971" s="5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5.75" customHeight="1">
      <c r="A972" s="5"/>
      <c r="B972" s="5"/>
      <c r="C972" s="5"/>
      <c r="D972" s="5"/>
      <c r="E972" s="30"/>
      <c r="F972" s="5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5.75" customHeight="1">
      <c r="A973" s="5"/>
      <c r="B973" s="5"/>
      <c r="C973" s="5"/>
      <c r="D973" s="5"/>
      <c r="E973" s="30"/>
      <c r="F973" s="5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5.75" customHeight="1">
      <c r="A974" s="5"/>
      <c r="B974" s="5"/>
      <c r="C974" s="5"/>
      <c r="D974" s="5"/>
      <c r="E974" s="30"/>
      <c r="F974" s="5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5.75" customHeight="1">
      <c r="A975" s="5"/>
      <c r="B975" s="5"/>
      <c r="C975" s="5"/>
      <c r="D975" s="5"/>
      <c r="E975" s="30"/>
      <c r="F975" s="5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5.75" customHeight="1">
      <c r="A976" s="5"/>
      <c r="B976" s="5"/>
      <c r="C976" s="5"/>
      <c r="D976" s="5"/>
      <c r="E976" s="30"/>
      <c r="F976" s="5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5.75" customHeight="1">
      <c r="A977" s="5"/>
      <c r="B977" s="5"/>
      <c r="C977" s="5"/>
      <c r="D977" s="5"/>
      <c r="E977" s="30"/>
      <c r="F977" s="5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5.75" customHeight="1">
      <c r="A978" s="5"/>
      <c r="B978" s="5"/>
      <c r="C978" s="5"/>
      <c r="D978" s="5"/>
      <c r="E978" s="30"/>
      <c r="F978" s="5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5.75" customHeight="1">
      <c r="A979" s="5"/>
      <c r="B979" s="5"/>
      <c r="C979" s="5"/>
      <c r="D979" s="5"/>
      <c r="E979" s="30"/>
      <c r="F979" s="5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5.75" customHeight="1">
      <c r="A980" s="5"/>
      <c r="B980" s="5"/>
      <c r="C980" s="5"/>
      <c r="D980" s="5"/>
      <c r="E980" s="30"/>
      <c r="F980" s="5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5.75" customHeight="1">
      <c r="A981" s="5"/>
      <c r="B981" s="5"/>
      <c r="C981" s="5"/>
      <c r="D981" s="5"/>
      <c r="E981" s="30"/>
      <c r="F981" s="5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5.75" customHeight="1">
      <c r="A982" s="5"/>
      <c r="B982" s="5"/>
      <c r="C982" s="5"/>
      <c r="D982" s="5"/>
      <c r="E982" s="30"/>
      <c r="F982" s="5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5.75" customHeight="1">
      <c r="A983" s="5"/>
      <c r="B983" s="5"/>
      <c r="C983" s="5"/>
      <c r="D983" s="5"/>
      <c r="E983" s="30"/>
      <c r="F983" s="5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5.75" customHeight="1">
      <c r="A984" s="5"/>
      <c r="B984" s="5"/>
      <c r="C984" s="5"/>
      <c r="D984" s="5"/>
      <c r="E984" s="30"/>
      <c r="F984" s="5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5.75" customHeight="1">
      <c r="A985" s="5"/>
      <c r="B985" s="5"/>
      <c r="C985" s="5"/>
      <c r="D985" s="5"/>
      <c r="E985" s="30"/>
      <c r="F985" s="5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5.75" customHeight="1">
      <c r="A986" s="5"/>
      <c r="B986" s="5"/>
      <c r="C986" s="5"/>
      <c r="D986" s="5"/>
      <c r="E986" s="30"/>
      <c r="F986" s="5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5.75" customHeight="1">
      <c r="A987" s="5"/>
      <c r="B987" s="5"/>
      <c r="C987" s="5"/>
      <c r="D987" s="5"/>
      <c r="E987" s="30"/>
      <c r="F987" s="5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5.75" customHeight="1">
      <c r="A988" s="5"/>
      <c r="B988" s="5"/>
      <c r="C988" s="5"/>
      <c r="D988" s="5"/>
      <c r="E988" s="30"/>
      <c r="F988" s="5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5.75" customHeight="1">
      <c r="A989" s="5"/>
      <c r="B989" s="5"/>
      <c r="C989" s="5"/>
      <c r="D989" s="5"/>
      <c r="E989" s="30"/>
      <c r="F989" s="5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5.75" customHeight="1">
      <c r="A990" s="5"/>
      <c r="B990" s="5"/>
      <c r="C990" s="5"/>
      <c r="D990" s="5"/>
      <c r="E990" s="30"/>
      <c r="F990" s="5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5.75" customHeight="1">
      <c r="A991" s="5"/>
      <c r="B991" s="5"/>
      <c r="C991" s="5"/>
      <c r="D991" s="5"/>
      <c r="E991" s="30"/>
      <c r="F991" s="5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5.75" customHeight="1">
      <c r="A992" s="5"/>
      <c r="B992" s="5"/>
      <c r="C992" s="5"/>
      <c r="D992" s="5"/>
      <c r="E992" s="30"/>
      <c r="F992" s="5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5.75" customHeight="1">
      <c r="A993" s="5"/>
      <c r="B993" s="5"/>
      <c r="C993" s="5"/>
      <c r="D993" s="5"/>
      <c r="E993" s="30"/>
      <c r="F993" s="5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5.75" customHeight="1">
      <c r="A994" s="5"/>
      <c r="B994" s="5"/>
      <c r="C994" s="5"/>
      <c r="D994" s="5"/>
      <c r="E994" s="30"/>
      <c r="F994" s="5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5.75" customHeight="1">
      <c r="A995" s="5"/>
      <c r="B995" s="5"/>
      <c r="C995" s="5"/>
      <c r="D995" s="5"/>
      <c r="E995" s="30"/>
      <c r="F995" s="5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5.75" customHeight="1">
      <c r="A996" s="5"/>
      <c r="B996" s="5"/>
      <c r="C996" s="5"/>
      <c r="D996" s="5"/>
      <c r="E996" s="30"/>
      <c r="F996" s="5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5.75" customHeight="1">
      <c r="A997" s="5"/>
      <c r="B997" s="5"/>
      <c r="C997" s="5"/>
      <c r="D997" s="5"/>
      <c r="E997" s="30"/>
      <c r="F997" s="5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ht="15.75" customHeight="1">
      <c r="A998" s="5"/>
      <c r="B998" s="5"/>
      <c r="C998" s="5"/>
      <c r="D998" s="5"/>
      <c r="E998" s="30"/>
      <c r="F998" s="5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ht="15.75" customHeight="1">
      <c r="A999" s="5"/>
      <c r="B999" s="5"/>
      <c r="C999" s="5"/>
      <c r="D999" s="5"/>
      <c r="E999" s="30"/>
      <c r="F999" s="5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ht="15.75" customHeight="1">
      <c r="A1000" s="5"/>
      <c r="B1000" s="5"/>
      <c r="C1000" s="5"/>
      <c r="D1000" s="5"/>
      <c r="E1000" s="30"/>
      <c r="F1000" s="5"/>
      <c r="G1000" s="32"/>
      <c r="H1000" s="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autoFilter ref="$A$2:$AA$759"/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8.0"/>
    <col customWidth="1" min="3" max="3" width="16.0"/>
    <col customWidth="1" min="4" max="4" width="17.86"/>
    <col customWidth="1" min="5" max="5" width="16.86"/>
    <col customWidth="1" min="6" max="7" width="17.29"/>
    <col customWidth="1" min="8" max="8" width="12.29"/>
    <col customWidth="1" min="9" max="9" width="32.57"/>
    <col customWidth="1" min="10" max="10" width="14.0"/>
    <col customWidth="1" min="11" max="11" width="19.29"/>
    <col customWidth="1" min="12" max="12" width="12.0"/>
    <col customWidth="1" min="13" max="13" width="14.86"/>
    <col customWidth="1" min="14" max="17" width="11.43"/>
    <col customWidth="1" min="18" max="32" width="10.0"/>
  </cols>
  <sheetData>
    <row r="1">
      <c r="A1" s="51" t="s">
        <v>331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>
      <c r="A2" s="51" t="s">
        <v>332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ht="30.0" customHeight="1">
      <c r="A3" s="51" t="s">
        <v>333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>
      <c r="A4" s="51" t="s">
        <v>334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>
      <c r="A5" s="5"/>
      <c r="B5" s="30"/>
      <c r="C5" s="5"/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>
      <c r="A6" s="5"/>
      <c r="B6" s="30"/>
      <c r="C6" s="5"/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ht="75.75" customHeight="1">
      <c r="A7" s="52" t="s">
        <v>6</v>
      </c>
      <c r="B7" s="52" t="s">
        <v>7</v>
      </c>
      <c r="C7" s="52" t="s">
        <v>8</v>
      </c>
      <c r="D7" s="53" t="s">
        <v>335</v>
      </c>
      <c r="E7" s="54" t="s">
        <v>336</v>
      </c>
      <c r="F7" s="54" t="s">
        <v>315</v>
      </c>
      <c r="G7" s="55" t="s">
        <v>317</v>
      </c>
      <c r="H7" s="56" t="s">
        <v>318</v>
      </c>
      <c r="I7" s="52" t="s">
        <v>319</v>
      </c>
      <c r="J7" s="52" t="s">
        <v>321</v>
      </c>
      <c r="K7" s="52" t="s">
        <v>322</v>
      </c>
      <c r="L7" s="52" t="s">
        <v>323</v>
      </c>
      <c r="M7" s="52" t="s">
        <v>337</v>
      </c>
      <c r="N7" s="56" t="s">
        <v>338</v>
      </c>
      <c r="O7" s="56" t="s">
        <v>339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ht="27.75" customHeight="1">
      <c r="A8" s="57" t="s">
        <v>17</v>
      </c>
      <c r="B8" s="58" t="s">
        <v>18</v>
      </c>
      <c r="C8" s="59" t="s">
        <v>340</v>
      </c>
      <c r="D8" s="60">
        <v>8.26442411696E9</v>
      </c>
      <c r="E8" s="58">
        <v>3.19384135496E9</v>
      </c>
      <c r="F8" s="61">
        <v>5.070582762E9</v>
      </c>
      <c r="G8" s="62">
        <v>5.070582762E9</v>
      </c>
      <c r="H8" s="63">
        <v>8.90906347E8</v>
      </c>
      <c r="I8" s="59" t="str">
        <f t="shared" ref="I8:I10" si="1">VLOOKUP(H8,'[2]IPS CTA BANCARIA (2)'!$B$1:$H$201,2,0)</f>
        <v>#REF!</v>
      </c>
      <c r="J8" s="57">
        <v>2.0E9</v>
      </c>
      <c r="K8" s="64" t="str">
        <f t="shared" ref="K8:K10" si="2">VLOOKUP(H8,'[2]IPS CTA BANCARIA (2)'!$B$1:$H$201,4,0)</f>
        <v>#REF!</v>
      </c>
      <c r="L8" s="65" t="str">
        <f t="shared" ref="L8:L10" si="3">VLOOKUP(H8,'[2]IPS CTA BANCARIA (2)'!$B$1:$H$201,5,0)</f>
        <v>#REF!</v>
      </c>
      <c r="M8" s="65" t="s">
        <v>341</v>
      </c>
      <c r="N8" s="63" t="s">
        <v>342</v>
      </c>
      <c r="O8" s="66">
        <v>42082.0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ht="27.75" customHeight="1">
      <c r="A9" s="57" t="s">
        <v>17</v>
      </c>
      <c r="B9" s="58" t="s">
        <v>18</v>
      </c>
      <c r="C9" s="59" t="s">
        <v>340</v>
      </c>
      <c r="D9" s="60"/>
      <c r="E9" s="58"/>
      <c r="F9" s="61"/>
      <c r="G9" s="62"/>
      <c r="H9" s="63">
        <v>8.90985703E8</v>
      </c>
      <c r="I9" s="59" t="str">
        <f t="shared" si="1"/>
        <v>#REF!</v>
      </c>
      <c r="J9" s="57">
        <v>2.1E9</v>
      </c>
      <c r="K9" s="64" t="str">
        <f t="shared" si="2"/>
        <v>#REF!</v>
      </c>
      <c r="L9" s="65" t="str">
        <f t="shared" si="3"/>
        <v>#REF!</v>
      </c>
      <c r="M9" s="65" t="s">
        <v>343</v>
      </c>
      <c r="N9" s="63" t="s">
        <v>344</v>
      </c>
      <c r="O9" s="66">
        <v>42082.0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ht="27.75" customHeight="1">
      <c r="A10" s="57" t="s">
        <v>17</v>
      </c>
      <c r="B10" s="58" t="s">
        <v>18</v>
      </c>
      <c r="C10" s="59" t="s">
        <v>340</v>
      </c>
      <c r="D10" s="60"/>
      <c r="E10" s="58"/>
      <c r="F10" s="61"/>
      <c r="G10" s="62"/>
      <c r="H10" s="63">
        <v>8.90905177E8</v>
      </c>
      <c r="I10" s="59" t="str">
        <f t="shared" si="1"/>
        <v>#REF!</v>
      </c>
      <c r="J10" s="57">
        <v>9.70582762E8</v>
      </c>
      <c r="K10" s="64" t="str">
        <f t="shared" si="2"/>
        <v>#REF!</v>
      </c>
      <c r="L10" s="65" t="str">
        <f t="shared" si="3"/>
        <v>#REF!</v>
      </c>
      <c r="M10" s="65" t="s">
        <v>345</v>
      </c>
      <c r="N10" s="63" t="s">
        <v>346</v>
      </c>
      <c r="O10" s="66">
        <v>42082.0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>
      <c r="A11" s="57" t="s">
        <v>17</v>
      </c>
      <c r="B11" s="58" t="s">
        <v>26</v>
      </c>
      <c r="C11" s="59" t="s">
        <v>27</v>
      </c>
      <c r="D11" s="60">
        <v>2648379.8</v>
      </c>
      <c r="E11" s="58">
        <v>1023483.7999999998</v>
      </c>
      <c r="F11" s="61">
        <v>1624896.0</v>
      </c>
      <c r="G11" s="62">
        <v>1624896.0</v>
      </c>
      <c r="H11" s="63"/>
      <c r="I11" s="59"/>
      <c r="J11" s="57"/>
      <c r="K11" s="64"/>
      <c r="L11" s="65"/>
      <c r="M11" s="65"/>
      <c r="N11" s="63"/>
      <c r="O11" s="6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ht="35.25" customHeight="1">
      <c r="A12" s="57" t="s">
        <v>17</v>
      </c>
      <c r="B12" s="58" t="s">
        <v>28</v>
      </c>
      <c r="C12" s="59" t="s">
        <v>29</v>
      </c>
      <c r="D12" s="60">
        <v>4.7126376145E8</v>
      </c>
      <c r="E12" s="58">
        <v>1.8212299745E8</v>
      </c>
      <c r="F12" s="61">
        <v>2.89140764E8</v>
      </c>
      <c r="G12" s="62">
        <v>2.89140764E8</v>
      </c>
      <c r="H12" s="63"/>
      <c r="I12" s="59"/>
      <c r="J12" s="57"/>
      <c r="K12" s="64"/>
      <c r="L12" s="65"/>
      <c r="M12" s="65"/>
      <c r="N12" s="63"/>
      <c r="O12" s="6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>
      <c r="A13" s="57" t="s">
        <v>17</v>
      </c>
      <c r="B13" s="58" t="s">
        <v>30</v>
      </c>
      <c r="C13" s="59" t="s">
        <v>31</v>
      </c>
      <c r="D13" s="60">
        <v>1.2401577895E8</v>
      </c>
      <c r="E13" s="58">
        <v>4.792671795E7</v>
      </c>
      <c r="F13" s="61">
        <v>7.6089061E7</v>
      </c>
      <c r="G13" s="62">
        <v>7.6089061E7</v>
      </c>
      <c r="H13" s="63"/>
      <c r="I13" s="59"/>
      <c r="J13" s="57"/>
      <c r="K13" s="64"/>
      <c r="L13" s="65"/>
      <c r="M13" s="65"/>
      <c r="N13" s="63"/>
      <c r="O13" s="6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>
      <c r="A14" s="57" t="s">
        <v>17</v>
      </c>
      <c r="B14" s="58" t="s">
        <v>32</v>
      </c>
      <c r="C14" s="59" t="s">
        <v>33</v>
      </c>
      <c r="D14" s="60">
        <v>5.683795015E7</v>
      </c>
      <c r="E14" s="58">
        <v>2.187205915E7</v>
      </c>
      <c r="F14" s="61">
        <v>3.4965891E7</v>
      </c>
      <c r="G14" s="62">
        <v>3.4965891E7</v>
      </c>
      <c r="H14" s="63"/>
      <c r="I14" s="59"/>
      <c r="J14" s="57"/>
      <c r="K14" s="64"/>
      <c r="L14" s="65"/>
      <c r="M14" s="65"/>
      <c r="N14" s="63"/>
      <c r="O14" s="6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>
      <c r="A15" s="57" t="s">
        <v>17</v>
      </c>
      <c r="B15" s="58" t="s">
        <v>34</v>
      </c>
      <c r="C15" s="59" t="s">
        <v>35</v>
      </c>
      <c r="D15" s="60">
        <v>152137.49</v>
      </c>
      <c r="E15" s="58">
        <v>152137.49</v>
      </c>
      <c r="F15" s="61">
        <v>0.0</v>
      </c>
      <c r="G15" s="62">
        <v>0.0</v>
      </c>
      <c r="H15" s="63"/>
      <c r="I15" s="59"/>
      <c r="J15" s="57"/>
      <c r="K15" s="64"/>
      <c r="L15" s="65"/>
      <c r="M15" s="65"/>
      <c r="N15" s="63"/>
      <c r="O15" s="66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ht="36.0" customHeight="1">
      <c r="A16" s="57" t="s">
        <v>17</v>
      </c>
      <c r="B16" s="58" t="s">
        <v>36</v>
      </c>
      <c r="C16" s="59" t="s">
        <v>37</v>
      </c>
      <c r="D16" s="60">
        <v>3281159.93</v>
      </c>
      <c r="E16" s="58">
        <v>1268025.9300000002</v>
      </c>
      <c r="F16" s="61">
        <v>2013134.0</v>
      </c>
      <c r="G16" s="62">
        <v>2013134.0</v>
      </c>
      <c r="H16" s="63"/>
      <c r="I16" s="59"/>
      <c r="J16" s="57"/>
      <c r="K16" s="64"/>
      <c r="L16" s="65"/>
      <c r="M16" s="65"/>
      <c r="N16" s="63"/>
      <c r="O16" s="6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>
      <c r="A17" s="57" t="s">
        <v>17</v>
      </c>
      <c r="B17" s="58" t="s">
        <v>38</v>
      </c>
      <c r="C17" s="59" t="s">
        <v>39</v>
      </c>
      <c r="D17" s="60">
        <v>4.561682052E7</v>
      </c>
      <c r="E17" s="58">
        <v>1.7628921520000003E7</v>
      </c>
      <c r="F17" s="61">
        <v>2.7987899E7</v>
      </c>
      <c r="G17" s="62">
        <v>2.7987899E7</v>
      </c>
      <c r="H17" s="63"/>
      <c r="I17" s="59"/>
      <c r="J17" s="57"/>
      <c r="K17" s="64"/>
      <c r="L17" s="65"/>
      <c r="M17" s="65"/>
      <c r="N17" s="63"/>
      <c r="O17" s="6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>
      <c r="A18" s="57" t="s">
        <v>17</v>
      </c>
      <c r="B18" s="58" t="s">
        <v>40</v>
      </c>
      <c r="C18" s="59" t="s">
        <v>41</v>
      </c>
      <c r="D18" s="60">
        <v>9.510841175E7</v>
      </c>
      <c r="E18" s="58">
        <v>3.675527475E7</v>
      </c>
      <c r="F18" s="61">
        <v>5.8353137E7</v>
      </c>
      <c r="G18" s="62">
        <v>5.8353137E7</v>
      </c>
      <c r="H18" s="63"/>
      <c r="I18" s="59"/>
      <c r="J18" s="57"/>
      <c r="K18" s="64"/>
      <c r="L18" s="65"/>
      <c r="M18" s="65"/>
      <c r="N18" s="63"/>
      <c r="O18" s="6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ht="27.75" customHeight="1">
      <c r="A19" s="57" t="s">
        <v>43</v>
      </c>
      <c r="B19" s="58" t="s">
        <v>18</v>
      </c>
      <c r="C19" s="59" t="s">
        <v>340</v>
      </c>
      <c r="D19" s="60">
        <v>7.10258258E7</v>
      </c>
      <c r="E19" s="58">
        <v>0.0</v>
      </c>
      <c r="F19" s="61">
        <v>7.1025826E7</v>
      </c>
      <c r="G19" s="62">
        <v>7.1025826E7</v>
      </c>
      <c r="H19" s="63">
        <v>8.90905166E8</v>
      </c>
      <c r="I19" s="59" t="str">
        <f>VLOOKUP(H19,'[2]IPS CTA BANCARIA (2)'!$B$1:$H$201,2,0)</f>
        <v>#REF!</v>
      </c>
      <c r="J19" s="57">
        <v>7.1025826E7</v>
      </c>
      <c r="K19" s="64" t="str">
        <f>VLOOKUP(H19,'[2]IPS CTA BANCARIA (2)'!$B$1:$H$201,4,0)</f>
        <v>#REF!</v>
      </c>
      <c r="L19" s="65" t="str">
        <f>VLOOKUP(H19,'[2]IPS CTA BANCARIA (2)'!$B$1:$H$201,5,0)</f>
        <v>#REF!</v>
      </c>
      <c r="M19" s="65" t="s">
        <v>347</v>
      </c>
      <c r="N19" s="63" t="s">
        <v>348</v>
      </c>
      <c r="O19" s="66">
        <v>42082.0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>
      <c r="A20" s="57" t="s">
        <v>43</v>
      </c>
      <c r="B20" s="58" t="s">
        <v>44</v>
      </c>
      <c r="C20" s="59" t="s">
        <v>45</v>
      </c>
      <c r="D20" s="60">
        <v>679143.16</v>
      </c>
      <c r="E20" s="58">
        <v>0.0</v>
      </c>
      <c r="F20" s="61">
        <v>679143.0</v>
      </c>
      <c r="G20" s="62">
        <v>679143.0</v>
      </c>
      <c r="H20" s="63"/>
      <c r="I20" s="59"/>
      <c r="J20" s="57"/>
      <c r="K20" s="64"/>
      <c r="L20" s="65"/>
      <c r="M20" s="65"/>
      <c r="N20" s="63"/>
      <c r="O20" s="6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ht="15.75" customHeight="1">
      <c r="A21" s="57" t="s">
        <v>43</v>
      </c>
      <c r="B21" s="58" t="s">
        <v>30</v>
      </c>
      <c r="C21" s="59" t="s">
        <v>31</v>
      </c>
      <c r="D21" s="60">
        <v>479181.89</v>
      </c>
      <c r="E21" s="58">
        <v>0.0</v>
      </c>
      <c r="F21" s="61">
        <v>479182.0</v>
      </c>
      <c r="G21" s="62">
        <v>479182.0</v>
      </c>
      <c r="H21" s="63"/>
      <c r="I21" s="59"/>
      <c r="J21" s="57"/>
      <c r="K21" s="64"/>
      <c r="L21" s="65"/>
      <c r="M21" s="65"/>
      <c r="N21" s="63"/>
      <c r="O21" s="66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ht="15.75" customHeight="1">
      <c r="A22" s="57" t="s">
        <v>43</v>
      </c>
      <c r="B22" s="58" t="s">
        <v>32</v>
      </c>
      <c r="C22" s="59" t="s">
        <v>33</v>
      </c>
      <c r="D22" s="60">
        <v>445031.89</v>
      </c>
      <c r="E22" s="58">
        <v>0.0</v>
      </c>
      <c r="F22" s="61">
        <v>445032.0</v>
      </c>
      <c r="G22" s="62">
        <v>445032.0</v>
      </c>
      <c r="H22" s="63"/>
      <c r="I22" s="59"/>
      <c r="J22" s="57"/>
      <c r="K22" s="64"/>
      <c r="L22" s="65"/>
      <c r="M22" s="65"/>
      <c r="N22" s="63"/>
      <c r="O22" s="6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ht="15.75" customHeight="1">
      <c r="A23" s="57" t="s">
        <v>43</v>
      </c>
      <c r="B23" s="58" t="s">
        <v>40</v>
      </c>
      <c r="C23" s="59" t="s">
        <v>41</v>
      </c>
      <c r="D23" s="60">
        <v>136600.94</v>
      </c>
      <c r="E23" s="58">
        <v>0.0</v>
      </c>
      <c r="F23" s="61">
        <v>136601.0</v>
      </c>
      <c r="G23" s="62">
        <v>136601.0</v>
      </c>
      <c r="H23" s="63"/>
      <c r="I23" s="59"/>
      <c r="J23" s="57"/>
      <c r="K23" s="64"/>
      <c r="L23" s="65"/>
      <c r="M23" s="65"/>
      <c r="N23" s="63"/>
      <c r="O23" s="6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ht="21.0" customHeight="1">
      <c r="A24" s="57" t="s">
        <v>43</v>
      </c>
      <c r="B24" s="58" t="s">
        <v>46</v>
      </c>
      <c r="C24" s="59" t="s">
        <v>47</v>
      </c>
      <c r="D24" s="60">
        <v>2.514556532E7</v>
      </c>
      <c r="E24" s="58">
        <v>0.0</v>
      </c>
      <c r="F24" s="61">
        <v>2.5145565E7</v>
      </c>
      <c r="G24" s="62">
        <v>2.5145565E7</v>
      </c>
      <c r="H24" s="63">
        <v>8.90980643E8</v>
      </c>
      <c r="I24" s="59" t="str">
        <f t="shared" ref="I24:I25" si="4">VLOOKUP(H24,'[2]IPS CTA BANCARIA (2)'!$B$1:$H$201,2,0)</f>
        <v>#REF!</v>
      </c>
      <c r="J24" s="57">
        <v>2.5145565E7</v>
      </c>
      <c r="K24" s="64" t="str">
        <f t="shared" ref="K24:K25" si="5">VLOOKUP(H24,'[2]IPS CTA BANCARIA (2)'!$B$1:$H$201,4,0)</f>
        <v>#REF!</v>
      </c>
      <c r="L24" s="65" t="str">
        <f t="shared" ref="L24:L25" si="6">VLOOKUP(H24,'[2]IPS CTA BANCARIA (2)'!$B$1:$H$201,5,0)</f>
        <v>#REF!</v>
      </c>
      <c r="M24" s="65" t="s">
        <v>349</v>
      </c>
      <c r="N24" s="63" t="s">
        <v>350</v>
      </c>
      <c r="O24" s="66">
        <v>42083.0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ht="27.75" customHeight="1">
      <c r="A25" s="57" t="s">
        <v>49</v>
      </c>
      <c r="B25" s="58" t="s">
        <v>18</v>
      </c>
      <c r="C25" s="59" t="s">
        <v>340</v>
      </c>
      <c r="D25" s="60">
        <v>256580.14</v>
      </c>
      <c r="E25" s="58">
        <v>0.0</v>
      </c>
      <c r="F25" s="61">
        <v>256580.0</v>
      </c>
      <c r="G25" s="62">
        <v>256580.0</v>
      </c>
      <c r="H25" s="63">
        <v>8.90980757E8</v>
      </c>
      <c r="I25" s="59" t="str">
        <f t="shared" si="4"/>
        <v>#REF!</v>
      </c>
      <c r="J25" s="57">
        <v>256580.0</v>
      </c>
      <c r="K25" s="64" t="str">
        <f t="shared" si="5"/>
        <v>#REF!</v>
      </c>
      <c r="L25" s="65" t="str">
        <f t="shared" si="6"/>
        <v>#REF!</v>
      </c>
      <c r="M25" s="65" t="s">
        <v>351</v>
      </c>
      <c r="N25" s="63" t="s">
        <v>352</v>
      </c>
      <c r="O25" s="66">
        <v>42082.0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ht="15.75" customHeight="1">
      <c r="A26" s="57" t="s">
        <v>49</v>
      </c>
      <c r="B26" s="58" t="s">
        <v>44</v>
      </c>
      <c r="C26" s="59" t="s">
        <v>45</v>
      </c>
      <c r="D26" s="60">
        <v>58604.7</v>
      </c>
      <c r="E26" s="58">
        <v>0.0</v>
      </c>
      <c r="F26" s="61">
        <v>58605.0</v>
      </c>
      <c r="G26" s="62">
        <v>58605.0</v>
      </c>
      <c r="H26" s="63"/>
      <c r="I26" s="59"/>
      <c r="J26" s="57"/>
      <c r="K26" s="64"/>
      <c r="L26" s="65"/>
      <c r="M26" s="65"/>
      <c r="N26" s="63"/>
      <c r="O26" s="66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ht="15.75" customHeight="1">
      <c r="A27" s="57" t="s">
        <v>49</v>
      </c>
      <c r="B27" s="58" t="s">
        <v>30</v>
      </c>
      <c r="C27" s="59" t="s">
        <v>31</v>
      </c>
      <c r="D27" s="60">
        <v>1825.41</v>
      </c>
      <c r="E27" s="58">
        <v>0.0</v>
      </c>
      <c r="F27" s="61">
        <v>1825.0</v>
      </c>
      <c r="G27" s="62">
        <v>1825.0</v>
      </c>
      <c r="H27" s="63"/>
      <c r="I27" s="59"/>
      <c r="J27" s="57"/>
      <c r="K27" s="64"/>
      <c r="L27" s="65"/>
      <c r="M27" s="65"/>
      <c r="N27" s="63"/>
      <c r="O27" s="6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ht="15.75" customHeight="1">
      <c r="A28" s="57" t="s">
        <v>49</v>
      </c>
      <c r="B28" s="58" t="s">
        <v>40</v>
      </c>
      <c r="C28" s="59" t="s">
        <v>41</v>
      </c>
      <c r="D28" s="60">
        <v>665.75</v>
      </c>
      <c r="E28" s="58">
        <v>0.0</v>
      </c>
      <c r="F28" s="61">
        <v>666.0</v>
      </c>
      <c r="G28" s="62">
        <v>666.0</v>
      </c>
      <c r="H28" s="63"/>
      <c r="I28" s="59"/>
      <c r="J28" s="57"/>
      <c r="K28" s="64"/>
      <c r="L28" s="65"/>
      <c r="M28" s="65"/>
      <c r="N28" s="63"/>
      <c r="O28" s="6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ht="27.75" customHeight="1">
      <c r="A29" s="57" t="s">
        <v>51</v>
      </c>
      <c r="B29" s="58" t="s">
        <v>18</v>
      </c>
      <c r="C29" s="59" t="s">
        <v>340</v>
      </c>
      <c r="D29" s="60">
        <v>1784706.72</v>
      </c>
      <c r="E29" s="58">
        <v>0.0</v>
      </c>
      <c r="F29" s="61">
        <v>1784707.0</v>
      </c>
      <c r="G29" s="62">
        <v>1784707.0</v>
      </c>
      <c r="H29" s="63">
        <v>8.90980757E8</v>
      </c>
      <c r="I29" s="59" t="str">
        <f>VLOOKUP(H29,'[2]IPS CTA BANCARIA (2)'!$B$1:$H$201,2,0)</f>
        <v>#REF!</v>
      </c>
      <c r="J29" s="57">
        <v>1784707.0</v>
      </c>
      <c r="K29" s="64" t="str">
        <f>VLOOKUP(H29,'[2]IPS CTA BANCARIA (2)'!$B$1:$H$201,4,0)</f>
        <v>#REF!</v>
      </c>
      <c r="L29" s="65" t="str">
        <f>VLOOKUP(H29,'[2]IPS CTA BANCARIA (2)'!$B$1:$H$201,5,0)</f>
        <v>#REF!</v>
      </c>
      <c r="M29" s="65" t="s">
        <v>353</v>
      </c>
      <c r="N29" s="63" t="s">
        <v>354</v>
      </c>
      <c r="O29" s="66">
        <v>42082.0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ht="15.75" customHeight="1">
      <c r="A30" s="57" t="s">
        <v>51</v>
      </c>
      <c r="B30" s="58" t="s">
        <v>44</v>
      </c>
      <c r="C30" s="59" t="s">
        <v>45</v>
      </c>
      <c r="D30" s="60">
        <v>2239.78</v>
      </c>
      <c r="E30" s="58">
        <v>0.0</v>
      </c>
      <c r="F30" s="61">
        <v>2240.0</v>
      </c>
      <c r="G30" s="62">
        <v>2240.0</v>
      </c>
      <c r="H30" s="63"/>
      <c r="I30" s="59"/>
      <c r="J30" s="57"/>
      <c r="K30" s="64"/>
      <c r="L30" s="65"/>
      <c r="M30" s="65"/>
      <c r="N30" s="63"/>
      <c r="O30" s="66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ht="15.75" customHeight="1">
      <c r="A31" s="57" t="s">
        <v>51</v>
      </c>
      <c r="B31" s="58" t="s">
        <v>30</v>
      </c>
      <c r="C31" s="59" t="s">
        <v>31</v>
      </c>
      <c r="D31" s="60">
        <v>17759.45</v>
      </c>
      <c r="E31" s="58">
        <v>0.0</v>
      </c>
      <c r="F31" s="61">
        <v>17759.0</v>
      </c>
      <c r="G31" s="62">
        <v>17759.0</v>
      </c>
      <c r="H31" s="63"/>
      <c r="I31" s="59"/>
      <c r="J31" s="57"/>
      <c r="K31" s="64"/>
      <c r="L31" s="65"/>
      <c r="M31" s="65"/>
      <c r="N31" s="63"/>
      <c r="O31" s="66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ht="15.75" customHeight="1">
      <c r="A32" s="57" t="s">
        <v>51</v>
      </c>
      <c r="B32" s="58" t="s">
        <v>32</v>
      </c>
      <c r="C32" s="59" t="s">
        <v>33</v>
      </c>
      <c r="D32" s="60">
        <v>6139.86</v>
      </c>
      <c r="E32" s="58">
        <v>0.0</v>
      </c>
      <c r="F32" s="61">
        <v>6140.0</v>
      </c>
      <c r="G32" s="62">
        <v>6140.0</v>
      </c>
      <c r="H32" s="63"/>
      <c r="I32" s="59"/>
      <c r="J32" s="57"/>
      <c r="K32" s="64"/>
      <c r="L32" s="65"/>
      <c r="M32" s="65"/>
      <c r="N32" s="63"/>
      <c r="O32" s="66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ht="15.75" customHeight="1">
      <c r="A33" s="57" t="s">
        <v>51</v>
      </c>
      <c r="B33" s="58" t="s">
        <v>40</v>
      </c>
      <c r="C33" s="59" t="s">
        <v>41</v>
      </c>
      <c r="D33" s="60">
        <v>9882.19</v>
      </c>
      <c r="E33" s="58">
        <v>0.0</v>
      </c>
      <c r="F33" s="61">
        <v>9882.0</v>
      </c>
      <c r="G33" s="62">
        <v>9882.0</v>
      </c>
      <c r="H33" s="63"/>
      <c r="I33" s="59"/>
      <c r="J33" s="57"/>
      <c r="K33" s="64"/>
      <c r="L33" s="65"/>
      <c r="M33" s="65"/>
      <c r="N33" s="63"/>
      <c r="O33" s="66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ht="27.75" customHeight="1">
      <c r="A34" s="57" t="s">
        <v>53</v>
      </c>
      <c r="B34" s="58" t="s">
        <v>18</v>
      </c>
      <c r="C34" s="59" t="s">
        <v>340</v>
      </c>
      <c r="D34" s="60">
        <v>8997327.09</v>
      </c>
      <c r="E34" s="58">
        <v>0.0</v>
      </c>
      <c r="F34" s="61">
        <v>8997327.0</v>
      </c>
      <c r="G34" s="62">
        <v>8997327.0</v>
      </c>
      <c r="H34" s="63">
        <v>8.90980757E8</v>
      </c>
      <c r="I34" s="59" t="str">
        <f>VLOOKUP(H34,'[2]IPS CTA BANCARIA (2)'!$B$1:$H$201,2,0)</f>
        <v>#REF!</v>
      </c>
      <c r="J34" s="57">
        <v>8997327.0</v>
      </c>
      <c r="K34" s="64" t="str">
        <f>VLOOKUP(H34,'[2]IPS CTA BANCARIA (2)'!$B$1:$H$201,4,0)</f>
        <v>#REF!</v>
      </c>
      <c r="L34" s="65" t="str">
        <f>VLOOKUP(H34,'[2]IPS CTA BANCARIA (2)'!$B$1:$H$201,5,0)</f>
        <v>#REF!</v>
      </c>
      <c r="M34" s="65" t="s">
        <v>355</v>
      </c>
      <c r="N34" s="63" t="s">
        <v>356</v>
      </c>
      <c r="O34" s="66">
        <v>42082.0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ht="15.75" customHeight="1">
      <c r="A35" s="57" t="s">
        <v>53</v>
      </c>
      <c r="B35" s="58" t="s">
        <v>20</v>
      </c>
      <c r="C35" s="59" t="s">
        <v>21</v>
      </c>
      <c r="D35" s="60">
        <v>37348.77</v>
      </c>
      <c r="E35" s="58">
        <v>0.0</v>
      </c>
      <c r="F35" s="61">
        <v>37349.0</v>
      </c>
      <c r="G35" s="62">
        <v>37349.0</v>
      </c>
      <c r="H35" s="63"/>
      <c r="I35" s="59"/>
      <c r="J35" s="57"/>
      <c r="K35" s="64"/>
      <c r="L35" s="65"/>
      <c r="M35" s="65"/>
      <c r="N35" s="63"/>
      <c r="O35" s="66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ht="15.75" customHeight="1">
      <c r="A36" s="57" t="s">
        <v>53</v>
      </c>
      <c r="B36" s="58" t="s">
        <v>22</v>
      </c>
      <c r="C36" s="59" t="s">
        <v>23</v>
      </c>
      <c r="D36" s="60">
        <v>289947.16</v>
      </c>
      <c r="E36" s="58">
        <v>0.0</v>
      </c>
      <c r="F36" s="61">
        <v>289947.0</v>
      </c>
      <c r="G36" s="62">
        <v>289947.0</v>
      </c>
      <c r="H36" s="63"/>
      <c r="I36" s="59"/>
      <c r="J36" s="57"/>
      <c r="K36" s="64"/>
      <c r="L36" s="65"/>
      <c r="M36" s="65"/>
      <c r="N36" s="63"/>
      <c r="O36" s="66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ht="15.75" customHeight="1">
      <c r="A37" s="57" t="s">
        <v>53</v>
      </c>
      <c r="B37" s="58" t="s">
        <v>30</v>
      </c>
      <c r="C37" s="59" t="s">
        <v>31</v>
      </c>
      <c r="D37" s="60">
        <v>188953.61</v>
      </c>
      <c r="E37" s="58">
        <v>0.0</v>
      </c>
      <c r="F37" s="61">
        <v>188954.0</v>
      </c>
      <c r="G37" s="62">
        <v>188954.0</v>
      </c>
      <c r="H37" s="63"/>
      <c r="I37" s="59"/>
      <c r="J37" s="57"/>
      <c r="K37" s="64"/>
      <c r="L37" s="65"/>
      <c r="M37" s="65"/>
      <c r="N37" s="63"/>
      <c r="O37" s="6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ht="15.75" customHeight="1">
      <c r="A38" s="57" t="s">
        <v>53</v>
      </c>
      <c r="B38" s="58" t="s">
        <v>32</v>
      </c>
      <c r="C38" s="59" t="s">
        <v>33</v>
      </c>
      <c r="D38" s="60">
        <v>478879.63</v>
      </c>
      <c r="E38" s="58">
        <v>0.0</v>
      </c>
      <c r="F38" s="61">
        <v>478880.0</v>
      </c>
      <c r="G38" s="62">
        <v>478880.0</v>
      </c>
      <c r="H38" s="63"/>
      <c r="I38" s="59"/>
      <c r="J38" s="57"/>
      <c r="K38" s="64"/>
      <c r="L38" s="65"/>
      <c r="M38" s="65"/>
      <c r="N38" s="63"/>
      <c r="O38" s="66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ht="15.75" customHeight="1">
      <c r="A39" s="57" t="s">
        <v>53</v>
      </c>
      <c r="B39" s="58" t="s">
        <v>40</v>
      </c>
      <c r="C39" s="59" t="s">
        <v>41</v>
      </c>
      <c r="D39" s="60">
        <v>161429.41</v>
      </c>
      <c r="E39" s="58">
        <v>0.0</v>
      </c>
      <c r="F39" s="61">
        <v>161429.0</v>
      </c>
      <c r="G39" s="62">
        <v>161429.0</v>
      </c>
      <c r="H39" s="63"/>
      <c r="I39" s="59"/>
      <c r="J39" s="57"/>
      <c r="K39" s="64"/>
      <c r="L39" s="65"/>
      <c r="M39" s="65"/>
      <c r="N39" s="63"/>
      <c r="O39" s="66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ht="15.75" customHeight="1">
      <c r="A40" s="57" t="s">
        <v>53</v>
      </c>
      <c r="B40" s="58" t="s">
        <v>46</v>
      </c>
      <c r="C40" s="59" t="s">
        <v>47</v>
      </c>
      <c r="D40" s="60">
        <v>1.560295433E7</v>
      </c>
      <c r="E40" s="58">
        <v>0.0</v>
      </c>
      <c r="F40" s="61">
        <v>1.5602954E7</v>
      </c>
      <c r="G40" s="62">
        <v>1.5602954E7</v>
      </c>
      <c r="H40" s="63">
        <v>8.90906346E8</v>
      </c>
      <c r="I40" s="59" t="str">
        <f>VLOOKUP(H40,'[2]IPS CTA BANCARIA (2)'!$B$1:$H$201,2,0)</f>
        <v>#REF!</v>
      </c>
      <c r="J40" s="57">
        <v>1.5602954E7</v>
      </c>
      <c r="K40" s="64" t="str">
        <f>VLOOKUP(H40,'[2]IPS CTA BANCARIA (2)'!$B$1:$H$201,4,0)</f>
        <v>#REF!</v>
      </c>
      <c r="L40" s="65" t="str">
        <f>VLOOKUP(H40,'[2]IPS CTA BANCARIA (2)'!$B$1:$H$201,5,0)</f>
        <v>#REF!</v>
      </c>
      <c r="M40" s="65" t="s">
        <v>357</v>
      </c>
      <c r="N40" s="63" t="s">
        <v>358</v>
      </c>
      <c r="O40" s="66">
        <v>42083.0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ht="15.75" customHeight="1">
      <c r="A41" s="57" t="s">
        <v>53</v>
      </c>
      <c r="B41" s="58" t="s">
        <v>54</v>
      </c>
      <c r="C41" s="59" t="s">
        <v>55</v>
      </c>
      <c r="D41" s="60">
        <v>0.0</v>
      </c>
      <c r="E41" s="58">
        <v>0.0</v>
      </c>
      <c r="F41" s="61">
        <v>0.0</v>
      </c>
      <c r="G41" s="62">
        <v>0.0</v>
      </c>
      <c r="H41" s="63"/>
      <c r="I41" s="59"/>
      <c r="J41" s="57"/>
      <c r="K41" s="64"/>
      <c r="L41" s="65"/>
      <c r="M41" s="65"/>
      <c r="N41" s="63"/>
      <c r="O41" s="66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ht="27.75" customHeight="1">
      <c r="A42" s="57" t="s">
        <v>57</v>
      </c>
      <c r="B42" s="58" t="s">
        <v>18</v>
      </c>
      <c r="C42" s="59" t="s">
        <v>340</v>
      </c>
      <c r="D42" s="60">
        <v>1.5092302E7</v>
      </c>
      <c r="E42" s="58">
        <v>0.0</v>
      </c>
      <c r="F42" s="61">
        <v>1.5092302E7</v>
      </c>
      <c r="G42" s="62">
        <v>1.5092302E7</v>
      </c>
      <c r="H42" s="63">
        <v>8.90982264E8</v>
      </c>
      <c r="I42" s="59" t="str">
        <f>VLOOKUP(H42,'[2]IPS CTA BANCARIA (2)'!$B$1:$H$201,2,0)</f>
        <v>#REF!</v>
      </c>
      <c r="J42" s="57">
        <v>1.5092302E7</v>
      </c>
      <c r="K42" s="64" t="str">
        <f>VLOOKUP(H42,'[2]IPS CTA BANCARIA (2)'!$B$1:$H$201,4,0)</f>
        <v>#REF!</v>
      </c>
      <c r="L42" s="65" t="str">
        <f>VLOOKUP(H42,'[2]IPS CTA BANCARIA (2)'!$B$1:$H$201,5,0)</f>
        <v>#REF!</v>
      </c>
      <c r="M42" s="65" t="s">
        <v>359</v>
      </c>
      <c r="N42" s="63" t="s">
        <v>360</v>
      </c>
      <c r="O42" s="66">
        <v>42082.0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ht="15.75" customHeight="1">
      <c r="A43" s="57" t="s">
        <v>57</v>
      </c>
      <c r="B43" s="58" t="s">
        <v>44</v>
      </c>
      <c r="C43" s="59" t="s">
        <v>45</v>
      </c>
      <c r="D43" s="60">
        <v>2.234347394E7</v>
      </c>
      <c r="E43" s="58">
        <v>0.0</v>
      </c>
      <c r="F43" s="61">
        <v>2.2343474E7</v>
      </c>
      <c r="G43" s="62">
        <v>2.2343474E7</v>
      </c>
      <c r="H43" s="63"/>
      <c r="I43" s="59"/>
      <c r="J43" s="57"/>
      <c r="K43" s="64"/>
      <c r="L43" s="65"/>
      <c r="M43" s="65"/>
      <c r="N43" s="63"/>
      <c r="O43" s="66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ht="15.75" customHeight="1">
      <c r="A44" s="57" t="s">
        <v>57</v>
      </c>
      <c r="B44" s="58" t="s">
        <v>30</v>
      </c>
      <c r="C44" s="59" t="s">
        <v>31</v>
      </c>
      <c r="D44" s="60">
        <v>1458372.58</v>
      </c>
      <c r="E44" s="58">
        <v>0.0</v>
      </c>
      <c r="F44" s="61">
        <v>1458373.0</v>
      </c>
      <c r="G44" s="62">
        <v>1458373.0</v>
      </c>
      <c r="H44" s="63"/>
      <c r="I44" s="59"/>
      <c r="J44" s="57"/>
      <c r="K44" s="64"/>
      <c r="L44" s="65"/>
      <c r="M44" s="65"/>
      <c r="N44" s="63"/>
      <c r="O44" s="66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ht="15.75" customHeight="1">
      <c r="A45" s="57" t="s">
        <v>57</v>
      </c>
      <c r="B45" s="58" t="s">
        <v>32</v>
      </c>
      <c r="C45" s="59" t="s">
        <v>33</v>
      </c>
      <c r="D45" s="60">
        <v>150840.67</v>
      </c>
      <c r="E45" s="58">
        <v>0.0</v>
      </c>
      <c r="F45" s="61">
        <v>150841.0</v>
      </c>
      <c r="G45" s="62">
        <v>150841.0</v>
      </c>
      <c r="H45" s="63"/>
      <c r="I45" s="59"/>
      <c r="J45" s="57"/>
      <c r="K45" s="64"/>
      <c r="L45" s="65"/>
      <c r="M45" s="65"/>
      <c r="N45" s="63"/>
      <c r="O45" s="66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ht="15.75" customHeight="1">
      <c r="A46" s="57" t="s">
        <v>57</v>
      </c>
      <c r="B46" s="58" t="s">
        <v>40</v>
      </c>
      <c r="C46" s="59" t="s">
        <v>41</v>
      </c>
      <c r="D46" s="60">
        <v>432722.5</v>
      </c>
      <c r="E46" s="58">
        <v>0.0</v>
      </c>
      <c r="F46" s="61">
        <v>432723.0</v>
      </c>
      <c r="G46" s="62">
        <v>432723.0</v>
      </c>
      <c r="H46" s="63"/>
      <c r="I46" s="59"/>
      <c r="J46" s="57"/>
      <c r="K46" s="64"/>
      <c r="L46" s="65"/>
      <c r="M46" s="65"/>
      <c r="N46" s="63"/>
      <c r="O46" s="66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ht="15.75" customHeight="1">
      <c r="A47" s="57" t="s">
        <v>57</v>
      </c>
      <c r="B47" s="58" t="s">
        <v>46</v>
      </c>
      <c r="C47" s="59" t="s">
        <v>47</v>
      </c>
      <c r="D47" s="60">
        <v>4.08362595E7</v>
      </c>
      <c r="E47" s="58">
        <v>0.0</v>
      </c>
      <c r="F47" s="61">
        <v>4.083626E7</v>
      </c>
      <c r="G47" s="62">
        <v>4.083626E7</v>
      </c>
      <c r="H47" s="63">
        <v>8.90982101E8</v>
      </c>
      <c r="I47" s="59" t="str">
        <f t="shared" ref="I47:I48" si="7">VLOOKUP(H47,'[2]IPS CTA BANCARIA (2)'!$B$1:$H$201,2,0)</f>
        <v>#REF!</v>
      </c>
      <c r="J47" s="57">
        <v>4.083626E7</v>
      </c>
      <c r="K47" s="64" t="str">
        <f t="shared" ref="K47:K48" si="8">VLOOKUP(H47,'[2]IPS CTA BANCARIA (2)'!$B$1:$H$201,4,0)</f>
        <v>#REF!</v>
      </c>
      <c r="L47" s="65" t="str">
        <f t="shared" ref="L47:L48" si="9">VLOOKUP(H47,'[2]IPS CTA BANCARIA (2)'!$B$1:$H$201,5,0)</f>
        <v>#REF!</v>
      </c>
      <c r="M47" s="65" t="s">
        <v>361</v>
      </c>
      <c r="N47" s="63" t="s">
        <v>362</v>
      </c>
      <c r="O47" s="66">
        <v>42083.0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ht="27.75" customHeight="1">
      <c r="A48" s="57" t="s">
        <v>59</v>
      </c>
      <c r="B48" s="58" t="s">
        <v>18</v>
      </c>
      <c r="C48" s="59" t="s">
        <v>340</v>
      </c>
      <c r="D48" s="60">
        <v>9.655004027E7</v>
      </c>
      <c r="E48" s="58">
        <v>0.0</v>
      </c>
      <c r="F48" s="61">
        <v>9.655004E7</v>
      </c>
      <c r="G48" s="62">
        <v>9.655004E7</v>
      </c>
      <c r="H48" s="63">
        <v>8.90907254E8</v>
      </c>
      <c r="I48" s="59" t="str">
        <f t="shared" si="7"/>
        <v>#REF!</v>
      </c>
      <c r="J48" s="57">
        <v>9.655004E7</v>
      </c>
      <c r="K48" s="64" t="str">
        <f t="shared" si="8"/>
        <v>#REF!</v>
      </c>
      <c r="L48" s="65" t="str">
        <f t="shared" si="9"/>
        <v>#REF!</v>
      </c>
      <c r="M48" s="65" t="s">
        <v>363</v>
      </c>
      <c r="N48" s="63" t="s">
        <v>364</v>
      </c>
      <c r="O48" s="66">
        <v>42082.0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ht="15.75" customHeight="1">
      <c r="A49" s="57" t="s">
        <v>59</v>
      </c>
      <c r="B49" s="58" t="s">
        <v>44</v>
      </c>
      <c r="C49" s="59" t="s">
        <v>45</v>
      </c>
      <c r="D49" s="60">
        <v>2.458581946E7</v>
      </c>
      <c r="E49" s="58">
        <v>0.0</v>
      </c>
      <c r="F49" s="61">
        <v>2.4585819E7</v>
      </c>
      <c r="G49" s="62">
        <v>2.4585819E7</v>
      </c>
      <c r="H49" s="63"/>
      <c r="I49" s="59"/>
      <c r="J49" s="57"/>
      <c r="K49" s="64"/>
      <c r="L49" s="65"/>
      <c r="M49" s="65"/>
      <c r="N49" s="63"/>
      <c r="O49" s="66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ht="15.75" customHeight="1">
      <c r="A50" s="57" t="s">
        <v>59</v>
      </c>
      <c r="B50" s="58" t="s">
        <v>20</v>
      </c>
      <c r="C50" s="59" t="s">
        <v>21</v>
      </c>
      <c r="D50" s="60">
        <v>132040.37</v>
      </c>
      <c r="E50" s="58">
        <v>0.0</v>
      </c>
      <c r="F50" s="61">
        <v>132040.0</v>
      </c>
      <c r="G50" s="62">
        <v>132040.0</v>
      </c>
      <c r="H50" s="63"/>
      <c r="I50" s="59"/>
      <c r="J50" s="57"/>
      <c r="K50" s="64"/>
      <c r="L50" s="65"/>
      <c r="M50" s="65"/>
      <c r="N50" s="63"/>
      <c r="O50" s="66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ht="15.75" customHeight="1">
      <c r="A51" s="57" t="s">
        <v>59</v>
      </c>
      <c r="B51" s="58" t="s">
        <v>30</v>
      </c>
      <c r="C51" s="59" t="s">
        <v>31</v>
      </c>
      <c r="D51" s="60">
        <v>804970.38</v>
      </c>
      <c r="E51" s="58">
        <v>0.0</v>
      </c>
      <c r="F51" s="61">
        <v>804970.0</v>
      </c>
      <c r="G51" s="62">
        <v>804970.0</v>
      </c>
      <c r="H51" s="63"/>
      <c r="I51" s="59"/>
      <c r="J51" s="57"/>
      <c r="K51" s="64"/>
      <c r="L51" s="65"/>
      <c r="M51" s="65"/>
      <c r="N51" s="63"/>
      <c r="O51" s="66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ht="15.75" customHeight="1">
      <c r="A52" s="57" t="s">
        <v>59</v>
      </c>
      <c r="B52" s="58" t="s">
        <v>32</v>
      </c>
      <c r="C52" s="59" t="s">
        <v>33</v>
      </c>
      <c r="D52" s="60">
        <v>444478.29</v>
      </c>
      <c r="E52" s="58">
        <v>0.0</v>
      </c>
      <c r="F52" s="61">
        <v>444478.0</v>
      </c>
      <c r="G52" s="62">
        <v>444478.0</v>
      </c>
      <c r="H52" s="63"/>
      <c r="I52" s="59"/>
      <c r="J52" s="57"/>
      <c r="K52" s="64"/>
      <c r="L52" s="65"/>
      <c r="M52" s="65"/>
      <c r="N52" s="63"/>
      <c r="O52" s="66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ht="15.75" customHeight="1">
      <c r="A53" s="57" t="s">
        <v>59</v>
      </c>
      <c r="B53" s="58" t="s">
        <v>40</v>
      </c>
      <c r="C53" s="59" t="s">
        <v>41</v>
      </c>
      <c r="D53" s="60">
        <v>362402.66</v>
      </c>
      <c r="E53" s="58">
        <v>0.0</v>
      </c>
      <c r="F53" s="61">
        <v>362403.0</v>
      </c>
      <c r="G53" s="62">
        <v>362403.0</v>
      </c>
      <c r="H53" s="63"/>
      <c r="I53" s="59"/>
      <c r="J53" s="57"/>
      <c r="K53" s="64"/>
      <c r="L53" s="65"/>
      <c r="M53" s="65"/>
      <c r="N53" s="63"/>
      <c r="O53" s="66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ht="15.75" customHeight="1">
      <c r="A54" s="57" t="s">
        <v>59</v>
      </c>
      <c r="B54" s="58" t="s">
        <v>54</v>
      </c>
      <c r="C54" s="59" t="s">
        <v>55</v>
      </c>
      <c r="D54" s="60">
        <v>1.168775057E7</v>
      </c>
      <c r="E54" s="58">
        <v>0.0</v>
      </c>
      <c r="F54" s="61">
        <v>1.1687751E7</v>
      </c>
      <c r="G54" s="62">
        <v>1.1687751E7</v>
      </c>
      <c r="H54" s="63">
        <v>8.90904646E8</v>
      </c>
      <c r="I54" s="59" t="str">
        <f>VLOOKUP(H54,'[2]IPS CTA BANCARIA (2)'!$B$1:$H$201,2,0)</f>
        <v>#REF!</v>
      </c>
      <c r="J54" s="57">
        <v>1.1687751E7</v>
      </c>
      <c r="K54" s="64" t="str">
        <f>VLOOKUP(H54,'[2]IPS CTA BANCARIA (2)'!$B$1:$H$201,4,0)</f>
        <v>#REF!</v>
      </c>
      <c r="L54" s="65" t="str">
        <f>VLOOKUP(H54,'[2]IPS CTA BANCARIA (2)'!$B$1:$H$201,5,0)</f>
        <v>#REF!</v>
      </c>
      <c r="M54" s="65" t="s">
        <v>365</v>
      </c>
      <c r="N54" s="63" t="s">
        <v>366</v>
      </c>
      <c r="O54" s="66">
        <v>42087.0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ht="15.75" customHeight="1">
      <c r="A55" s="57" t="s">
        <v>61</v>
      </c>
      <c r="B55" s="58" t="s">
        <v>44</v>
      </c>
      <c r="C55" s="59" t="s">
        <v>45</v>
      </c>
      <c r="D55" s="60">
        <v>52866.95</v>
      </c>
      <c r="E55" s="58">
        <v>0.0</v>
      </c>
      <c r="F55" s="61">
        <v>52867.0</v>
      </c>
      <c r="G55" s="62">
        <v>52867.0</v>
      </c>
      <c r="H55" s="63"/>
      <c r="I55" s="59"/>
      <c r="J55" s="57"/>
      <c r="K55" s="64"/>
      <c r="L55" s="65"/>
      <c r="M55" s="65"/>
      <c r="N55" s="63"/>
      <c r="O55" s="66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ht="15.75" customHeight="1">
      <c r="A56" s="57" t="s">
        <v>61</v>
      </c>
      <c r="B56" s="58" t="s">
        <v>30</v>
      </c>
      <c r="C56" s="59" t="s">
        <v>31</v>
      </c>
      <c r="D56" s="60">
        <v>196697.98</v>
      </c>
      <c r="E56" s="58">
        <v>0.0</v>
      </c>
      <c r="F56" s="61">
        <v>196698.0</v>
      </c>
      <c r="G56" s="62">
        <v>196698.0</v>
      </c>
      <c r="H56" s="63"/>
      <c r="I56" s="59"/>
      <c r="J56" s="57"/>
      <c r="K56" s="64"/>
      <c r="L56" s="65"/>
      <c r="M56" s="65"/>
      <c r="N56" s="63"/>
      <c r="O56" s="66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ht="15.75" customHeight="1">
      <c r="A57" s="57" t="s">
        <v>61</v>
      </c>
      <c r="B57" s="58" t="s">
        <v>32</v>
      </c>
      <c r="C57" s="59" t="s">
        <v>33</v>
      </c>
      <c r="D57" s="60">
        <v>263939.58</v>
      </c>
      <c r="E57" s="58">
        <v>0.0</v>
      </c>
      <c r="F57" s="61">
        <v>263940.0</v>
      </c>
      <c r="G57" s="62">
        <v>263940.0</v>
      </c>
      <c r="H57" s="63"/>
      <c r="I57" s="59"/>
      <c r="J57" s="57"/>
      <c r="K57" s="64"/>
      <c r="L57" s="65"/>
      <c r="M57" s="65"/>
      <c r="N57" s="63"/>
      <c r="O57" s="66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ht="15.75" customHeight="1">
      <c r="A58" s="57" t="s">
        <v>61</v>
      </c>
      <c r="B58" s="58" t="s">
        <v>40</v>
      </c>
      <c r="C58" s="59" t="s">
        <v>41</v>
      </c>
      <c r="D58" s="60">
        <v>149251.09</v>
      </c>
      <c r="E58" s="58">
        <v>0.0</v>
      </c>
      <c r="F58" s="61">
        <v>149251.0</v>
      </c>
      <c r="G58" s="62">
        <v>149251.0</v>
      </c>
      <c r="H58" s="63"/>
      <c r="I58" s="59"/>
      <c r="J58" s="57"/>
      <c r="K58" s="64"/>
      <c r="L58" s="65"/>
      <c r="M58" s="65"/>
      <c r="N58" s="63"/>
      <c r="O58" s="66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ht="15.75" customHeight="1">
      <c r="A59" s="57" t="s">
        <v>61</v>
      </c>
      <c r="B59" s="58" t="s">
        <v>54</v>
      </c>
      <c r="C59" s="59" t="s">
        <v>55</v>
      </c>
      <c r="D59" s="60">
        <v>1.99195304E7</v>
      </c>
      <c r="E59" s="58">
        <v>0.0</v>
      </c>
      <c r="F59" s="61">
        <v>1.991953E7</v>
      </c>
      <c r="G59" s="62">
        <v>1.991953E7</v>
      </c>
      <c r="H59" s="63">
        <v>8.90905154E8</v>
      </c>
      <c r="I59" s="59" t="str">
        <f>VLOOKUP(H59,'[2]IPS CTA BANCARIA (2)'!$B$1:$H$201,2,0)</f>
        <v>#REF!</v>
      </c>
      <c r="J59" s="57">
        <v>1.991953E7</v>
      </c>
      <c r="K59" s="64" t="str">
        <f>VLOOKUP(H59,'[2]IPS CTA BANCARIA (2)'!$B$1:$H$201,4,0)</f>
        <v>#REF!</v>
      </c>
      <c r="L59" s="65" t="str">
        <f>VLOOKUP(H59,'[2]IPS CTA BANCARIA (2)'!$B$1:$H$201,5,0)</f>
        <v>#REF!</v>
      </c>
      <c r="M59" s="65" t="s">
        <v>367</v>
      </c>
      <c r="N59" s="63" t="s">
        <v>368</v>
      </c>
      <c r="O59" s="66">
        <v>42087.0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ht="15.75" customHeight="1">
      <c r="A60" s="57" t="s">
        <v>63</v>
      </c>
      <c r="B60" s="58" t="s">
        <v>44</v>
      </c>
      <c r="C60" s="59" t="s">
        <v>45</v>
      </c>
      <c r="D60" s="60">
        <v>3027533.05</v>
      </c>
      <c r="E60" s="58">
        <v>0.0</v>
      </c>
      <c r="F60" s="61">
        <v>3027533.0</v>
      </c>
      <c r="G60" s="62">
        <v>3027533.0</v>
      </c>
      <c r="H60" s="63"/>
      <c r="I60" s="59"/>
      <c r="J60" s="57"/>
      <c r="K60" s="64"/>
      <c r="L60" s="65"/>
      <c r="M60" s="65"/>
      <c r="N60" s="63"/>
      <c r="O60" s="66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ht="15.75" customHeight="1">
      <c r="A61" s="57" t="s">
        <v>63</v>
      </c>
      <c r="B61" s="58" t="s">
        <v>30</v>
      </c>
      <c r="C61" s="59" t="s">
        <v>31</v>
      </c>
      <c r="D61" s="60">
        <v>310983.54</v>
      </c>
      <c r="E61" s="58">
        <v>0.0</v>
      </c>
      <c r="F61" s="61">
        <v>310984.0</v>
      </c>
      <c r="G61" s="62">
        <v>310984.0</v>
      </c>
      <c r="H61" s="63"/>
      <c r="I61" s="59"/>
      <c r="J61" s="57"/>
      <c r="K61" s="64"/>
      <c r="L61" s="65"/>
      <c r="M61" s="65"/>
      <c r="N61" s="63"/>
      <c r="O61" s="66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ht="15.75" customHeight="1">
      <c r="A62" s="57" t="s">
        <v>63</v>
      </c>
      <c r="B62" s="58" t="s">
        <v>32</v>
      </c>
      <c r="C62" s="59" t="s">
        <v>33</v>
      </c>
      <c r="D62" s="60">
        <v>29379.96</v>
      </c>
      <c r="E62" s="58">
        <v>0.0</v>
      </c>
      <c r="F62" s="61">
        <v>29380.0</v>
      </c>
      <c r="G62" s="62">
        <v>29380.0</v>
      </c>
      <c r="H62" s="63"/>
      <c r="I62" s="59"/>
      <c r="J62" s="57"/>
      <c r="K62" s="64"/>
      <c r="L62" s="65"/>
      <c r="M62" s="65"/>
      <c r="N62" s="63"/>
      <c r="O62" s="66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ht="15.75" customHeight="1">
      <c r="A63" s="57" t="s">
        <v>63</v>
      </c>
      <c r="B63" s="58" t="s">
        <v>40</v>
      </c>
      <c r="C63" s="59" t="s">
        <v>41</v>
      </c>
      <c r="D63" s="60">
        <v>42128.25</v>
      </c>
      <c r="E63" s="58">
        <v>0.0</v>
      </c>
      <c r="F63" s="61">
        <v>42128.0</v>
      </c>
      <c r="G63" s="62">
        <v>42128.0</v>
      </c>
      <c r="H63" s="63"/>
      <c r="I63" s="59"/>
      <c r="J63" s="57"/>
      <c r="K63" s="64"/>
      <c r="L63" s="65"/>
      <c r="M63" s="65"/>
      <c r="N63" s="63"/>
      <c r="O63" s="66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ht="15.75" customHeight="1">
      <c r="A64" s="57" t="s">
        <v>63</v>
      </c>
      <c r="B64" s="58" t="s">
        <v>46</v>
      </c>
      <c r="C64" s="59" t="s">
        <v>47</v>
      </c>
      <c r="D64" s="60">
        <v>3.745914879E7</v>
      </c>
      <c r="E64" s="58">
        <v>0.0</v>
      </c>
      <c r="F64" s="61">
        <v>3.7459149E7</v>
      </c>
      <c r="G64" s="62">
        <v>3.7459149E7</v>
      </c>
      <c r="H64" s="63">
        <v>8.90982183E8</v>
      </c>
      <c r="I64" s="59" t="str">
        <f t="shared" ref="I64:I65" si="10">VLOOKUP(H64,'[2]IPS CTA BANCARIA (2)'!$B$1:$H$201,2,0)</f>
        <v>#REF!</v>
      </c>
      <c r="J64" s="57">
        <v>3.7459149E7</v>
      </c>
      <c r="K64" s="64" t="str">
        <f t="shared" ref="K64:K65" si="11">VLOOKUP(H64,'[2]IPS CTA BANCARIA (2)'!$B$1:$H$201,4,0)</f>
        <v>#REF!</v>
      </c>
      <c r="L64" s="65" t="str">
        <f t="shared" ref="L64:L65" si="12">VLOOKUP(H64,'[2]IPS CTA BANCARIA (2)'!$B$1:$H$201,5,0)</f>
        <v>#REF!</v>
      </c>
      <c r="M64" s="65" t="s">
        <v>369</v>
      </c>
      <c r="N64" s="63" t="s">
        <v>370</v>
      </c>
      <c r="O64" s="66">
        <v>42083.0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ht="27.75" customHeight="1">
      <c r="A65" s="57" t="s">
        <v>65</v>
      </c>
      <c r="B65" s="58" t="s">
        <v>18</v>
      </c>
      <c r="C65" s="59" t="s">
        <v>340</v>
      </c>
      <c r="D65" s="60">
        <v>1.687660532E7</v>
      </c>
      <c r="E65" s="58">
        <v>0.0</v>
      </c>
      <c r="F65" s="61">
        <v>1.6876605E7</v>
      </c>
      <c r="G65" s="62">
        <v>1.6876605E7</v>
      </c>
      <c r="H65" s="63">
        <v>8.90980066E8</v>
      </c>
      <c r="I65" s="59" t="str">
        <f t="shared" si="10"/>
        <v>#REF!</v>
      </c>
      <c r="J65" s="57">
        <v>1.6876605E7</v>
      </c>
      <c r="K65" s="64" t="str">
        <f t="shared" si="11"/>
        <v>#REF!</v>
      </c>
      <c r="L65" s="65" t="str">
        <f t="shared" si="12"/>
        <v>#REF!</v>
      </c>
      <c r="M65" s="65" t="s">
        <v>371</v>
      </c>
      <c r="N65" s="63" t="s">
        <v>372</v>
      </c>
      <c r="O65" s="66">
        <v>42082.0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ht="15.75" customHeight="1">
      <c r="A66" s="57" t="s">
        <v>65</v>
      </c>
      <c r="B66" s="58" t="s">
        <v>44</v>
      </c>
      <c r="C66" s="59" t="s">
        <v>45</v>
      </c>
      <c r="D66" s="60">
        <v>1.574123245E7</v>
      </c>
      <c r="E66" s="58">
        <v>0.0</v>
      </c>
      <c r="F66" s="61">
        <v>1.5741232E7</v>
      </c>
      <c r="G66" s="62">
        <v>1.5741232E7</v>
      </c>
      <c r="H66" s="63"/>
      <c r="I66" s="59"/>
      <c r="J66" s="57"/>
      <c r="K66" s="64"/>
      <c r="L66" s="65"/>
      <c r="M66" s="65"/>
      <c r="N66" s="63"/>
      <c r="O66" s="66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ht="15.75" customHeight="1">
      <c r="A67" s="57" t="s">
        <v>65</v>
      </c>
      <c r="B67" s="58" t="s">
        <v>30</v>
      </c>
      <c r="C67" s="59" t="s">
        <v>31</v>
      </c>
      <c r="D67" s="60">
        <v>1253651.15</v>
      </c>
      <c r="E67" s="58">
        <v>0.0</v>
      </c>
      <c r="F67" s="61">
        <v>1253651.0</v>
      </c>
      <c r="G67" s="62">
        <v>1253651.0</v>
      </c>
      <c r="H67" s="63"/>
      <c r="I67" s="59"/>
      <c r="J67" s="57"/>
      <c r="K67" s="64"/>
      <c r="L67" s="65"/>
      <c r="M67" s="65"/>
      <c r="N67" s="63"/>
      <c r="O67" s="6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ht="15.75" customHeight="1">
      <c r="A68" s="57" t="s">
        <v>65</v>
      </c>
      <c r="B68" s="58" t="s">
        <v>32</v>
      </c>
      <c r="C68" s="59" t="s">
        <v>33</v>
      </c>
      <c r="D68" s="60">
        <v>17875.91</v>
      </c>
      <c r="E68" s="58">
        <v>0.0</v>
      </c>
      <c r="F68" s="61">
        <v>17876.0</v>
      </c>
      <c r="G68" s="62">
        <v>17876.0</v>
      </c>
      <c r="H68" s="63"/>
      <c r="I68" s="59"/>
      <c r="J68" s="57"/>
      <c r="K68" s="64"/>
      <c r="L68" s="65"/>
      <c r="M68" s="65"/>
      <c r="N68" s="63"/>
      <c r="O68" s="6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ht="15.75" customHeight="1">
      <c r="A69" s="57" t="s">
        <v>65</v>
      </c>
      <c r="B69" s="58" t="s">
        <v>34</v>
      </c>
      <c r="C69" s="59" t="s">
        <v>35</v>
      </c>
      <c r="D69" s="60">
        <v>7013.59</v>
      </c>
      <c r="E69" s="58">
        <v>0.0</v>
      </c>
      <c r="F69" s="61">
        <v>7014.0</v>
      </c>
      <c r="G69" s="62">
        <v>7014.0</v>
      </c>
      <c r="H69" s="63"/>
      <c r="I69" s="59"/>
      <c r="J69" s="57"/>
      <c r="K69" s="64"/>
      <c r="L69" s="65"/>
      <c r="M69" s="65"/>
      <c r="N69" s="63"/>
      <c r="O69" s="66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ht="15.75" customHeight="1">
      <c r="A70" s="57" t="s">
        <v>65</v>
      </c>
      <c r="B70" s="58" t="s">
        <v>40</v>
      </c>
      <c r="C70" s="59" t="s">
        <v>41</v>
      </c>
      <c r="D70" s="60">
        <v>337239.41</v>
      </c>
      <c r="E70" s="58">
        <v>0.0</v>
      </c>
      <c r="F70" s="61">
        <v>337239.0</v>
      </c>
      <c r="G70" s="62">
        <v>337239.0</v>
      </c>
      <c r="H70" s="63"/>
      <c r="I70" s="59"/>
      <c r="J70" s="57"/>
      <c r="K70" s="64"/>
      <c r="L70" s="65"/>
      <c r="M70" s="65"/>
      <c r="N70" s="63"/>
      <c r="O70" s="66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ht="24.0" customHeight="1">
      <c r="A71" s="57" t="s">
        <v>65</v>
      </c>
      <c r="B71" s="58" t="s">
        <v>46</v>
      </c>
      <c r="C71" s="59" t="s">
        <v>47</v>
      </c>
      <c r="D71" s="60">
        <v>5.534456677E7</v>
      </c>
      <c r="E71" s="58">
        <v>0.0</v>
      </c>
      <c r="F71" s="61">
        <v>5.5344567E7</v>
      </c>
      <c r="G71" s="62">
        <v>5.5344567E7</v>
      </c>
      <c r="H71" s="63">
        <v>8.90982138E8</v>
      </c>
      <c r="I71" s="59" t="str">
        <f t="shared" ref="I71:I72" si="13">VLOOKUP(H71,'[2]IPS CTA BANCARIA (2)'!$B$1:$H$201,2,0)</f>
        <v>#REF!</v>
      </c>
      <c r="J71" s="57">
        <v>5.5344567E7</v>
      </c>
      <c r="K71" s="64" t="str">
        <f t="shared" ref="K71:K72" si="14">VLOOKUP(H71,'[2]IPS CTA BANCARIA (2)'!$B$1:$H$201,4,0)</f>
        <v>#REF!</v>
      </c>
      <c r="L71" s="65" t="str">
        <f t="shared" ref="L71:L72" si="15">VLOOKUP(H71,'[2]IPS CTA BANCARIA (2)'!$B$1:$H$201,5,0)</f>
        <v>#REF!</v>
      </c>
      <c r="M71" s="65" t="s">
        <v>373</v>
      </c>
      <c r="N71" s="63" t="s">
        <v>374</v>
      </c>
      <c r="O71" s="66">
        <v>42087.0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ht="27.75" customHeight="1">
      <c r="A72" s="57" t="s">
        <v>16</v>
      </c>
      <c r="B72" s="58" t="s">
        <v>18</v>
      </c>
      <c r="C72" s="59" t="s">
        <v>340</v>
      </c>
      <c r="D72" s="60">
        <v>3.799760331E7</v>
      </c>
      <c r="E72" s="58">
        <v>0.0</v>
      </c>
      <c r="F72" s="61">
        <v>3.7997603E7</v>
      </c>
      <c r="G72" s="62">
        <v>3.7997603E7</v>
      </c>
      <c r="H72" s="63">
        <v>8.90980066E8</v>
      </c>
      <c r="I72" s="59" t="str">
        <f t="shared" si="13"/>
        <v>#REF!</v>
      </c>
      <c r="J72" s="57">
        <v>3.7997603E7</v>
      </c>
      <c r="K72" s="64" t="str">
        <f t="shared" si="14"/>
        <v>#REF!</v>
      </c>
      <c r="L72" s="65" t="str">
        <f t="shared" si="15"/>
        <v>#REF!</v>
      </c>
      <c r="M72" s="65" t="s">
        <v>375</v>
      </c>
      <c r="N72" s="63" t="s">
        <v>376</v>
      </c>
      <c r="O72" s="66">
        <v>42082.0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ht="15.75" customHeight="1">
      <c r="A73" s="57" t="s">
        <v>16</v>
      </c>
      <c r="B73" s="58" t="s">
        <v>30</v>
      </c>
      <c r="C73" s="59" t="s">
        <v>31</v>
      </c>
      <c r="D73" s="60">
        <v>3214426.81</v>
      </c>
      <c r="E73" s="58">
        <v>0.0</v>
      </c>
      <c r="F73" s="61">
        <v>3214427.0</v>
      </c>
      <c r="G73" s="62">
        <v>3214427.0</v>
      </c>
      <c r="H73" s="63"/>
      <c r="I73" s="59"/>
      <c r="J73" s="57"/>
      <c r="K73" s="64"/>
      <c r="L73" s="65"/>
      <c r="M73" s="65"/>
      <c r="N73" s="63"/>
      <c r="O73" s="66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ht="15.75" customHeight="1">
      <c r="A74" s="57" t="s">
        <v>16</v>
      </c>
      <c r="B74" s="58" t="s">
        <v>32</v>
      </c>
      <c r="C74" s="59" t="s">
        <v>33</v>
      </c>
      <c r="D74" s="60">
        <v>152256.07</v>
      </c>
      <c r="E74" s="58">
        <v>0.0</v>
      </c>
      <c r="F74" s="61">
        <v>152256.0</v>
      </c>
      <c r="G74" s="62">
        <v>152256.0</v>
      </c>
      <c r="H74" s="63"/>
      <c r="I74" s="59"/>
      <c r="J74" s="57"/>
      <c r="K74" s="64"/>
      <c r="L74" s="65"/>
      <c r="M74" s="65"/>
      <c r="N74" s="63"/>
      <c r="O74" s="66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ht="15.75" customHeight="1">
      <c r="A75" s="57" t="s">
        <v>16</v>
      </c>
      <c r="B75" s="58" t="s">
        <v>40</v>
      </c>
      <c r="C75" s="59" t="s">
        <v>41</v>
      </c>
      <c r="D75" s="60">
        <v>591787.49</v>
      </c>
      <c r="E75" s="58">
        <v>0.0</v>
      </c>
      <c r="F75" s="61">
        <v>591787.0</v>
      </c>
      <c r="G75" s="62">
        <v>591787.0</v>
      </c>
      <c r="H75" s="63"/>
      <c r="I75" s="59"/>
      <c r="J75" s="57"/>
      <c r="K75" s="64"/>
      <c r="L75" s="65"/>
      <c r="M75" s="65"/>
      <c r="N75" s="63"/>
      <c r="O75" s="66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ht="24.0" customHeight="1">
      <c r="A76" s="57" t="s">
        <v>16</v>
      </c>
      <c r="B76" s="58" t="s">
        <v>46</v>
      </c>
      <c r="C76" s="59" t="s">
        <v>47</v>
      </c>
      <c r="D76" s="60">
        <v>4.80153055E7</v>
      </c>
      <c r="E76" s="58">
        <v>0.0</v>
      </c>
      <c r="F76" s="61">
        <v>4.8015306E7</v>
      </c>
      <c r="G76" s="62">
        <v>4.8015306E7</v>
      </c>
      <c r="H76" s="63">
        <v>8.90982264E8</v>
      </c>
      <c r="I76" s="59" t="str">
        <f t="shared" ref="I76:I77" si="16">VLOOKUP(H76,'[2]IPS CTA BANCARIA (2)'!$B$1:$H$201,2,0)</f>
        <v>#REF!</v>
      </c>
      <c r="J76" s="57">
        <v>4.8015306E7</v>
      </c>
      <c r="K76" s="64" t="str">
        <f t="shared" ref="K76:K77" si="17">VLOOKUP(H76,'[2]IPS CTA BANCARIA (2)'!$B$1:$H$201,4,0)</f>
        <v>#REF!</v>
      </c>
      <c r="L76" s="65" t="str">
        <f t="shared" ref="L76:L77" si="18">VLOOKUP(H76,'[2]IPS CTA BANCARIA (2)'!$B$1:$H$201,5,0)</f>
        <v>#REF!</v>
      </c>
      <c r="M76" s="65" t="s">
        <v>377</v>
      </c>
      <c r="N76" s="63" t="s">
        <v>378</v>
      </c>
      <c r="O76" s="66">
        <v>42088.0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ht="15.75" customHeight="1">
      <c r="A77" s="57" t="s">
        <v>16</v>
      </c>
      <c r="B77" s="58" t="s">
        <v>54</v>
      </c>
      <c r="C77" s="59" t="s">
        <v>55</v>
      </c>
      <c r="D77" s="60">
        <v>1180687.82</v>
      </c>
      <c r="E77" s="58">
        <v>0.0</v>
      </c>
      <c r="F77" s="61">
        <v>1180688.0</v>
      </c>
      <c r="G77" s="62">
        <v>1180688.0</v>
      </c>
      <c r="H77" s="63">
        <v>8.90904646E8</v>
      </c>
      <c r="I77" s="59" t="str">
        <f t="shared" si="16"/>
        <v>#REF!</v>
      </c>
      <c r="J77" s="57">
        <v>1180688.0</v>
      </c>
      <c r="K77" s="64" t="str">
        <f t="shared" si="17"/>
        <v>#REF!</v>
      </c>
      <c r="L77" s="65" t="str">
        <f t="shared" si="18"/>
        <v>#REF!</v>
      </c>
      <c r="M77" s="65" t="s">
        <v>379</v>
      </c>
      <c r="N77" s="63" t="s">
        <v>380</v>
      </c>
      <c r="O77" s="66">
        <v>42087.0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ht="27.75" customHeight="1">
      <c r="A78" s="57" t="s">
        <v>68</v>
      </c>
      <c r="B78" s="58" t="s">
        <v>18</v>
      </c>
      <c r="C78" s="59" t="s">
        <v>340</v>
      </c>
      <c r="D78" s="60">
        <v>0.0</v>
      </c>
      <c r="E78" s="58">
        <v>0.0</v>
      </c>
      <c r="F78" s="61">
        <v>0.0</v>
      </c>
      <c r="G78" s="62">
        <v>0.0</v>
      </c>
      <c r="H78" s="63"/>
      <c r="I78" s="59"/>
      <c r="J78" s="57"/>
      <c r="K78" s="64"/>
      <c r="L78" s="65"/>
      <c r="M78" s="65"/>
      <c r="N78" s="63"/>
      <c r="O78" s="66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ht="15.75" customHeight="1">
      <c r="A79" s="57" t="s">
        <v>68</v>
      </c>
      <c r="B79" s="58" t="s">
        <v>30</v>
      </c>
      <c r="C79" s="59" t="s">
        <v>31</v>
      </c>
      <c r="D79" s="60">
        <v>0.0</v>
      </c>
      <c r="E79" s="58">
        <v>0.0</v>
      </c>
      <c r="F79" s="61">
        <v>0.0</v>
      </c>
      <c r="G79" s="62">
        <v>0.0</v>
      </c>
      <c r="H79" s="63"/>
      <c r="I79" s="59"/>
      <c r="J79" s="57"/>
      <c r="K79" s="64"/>
      <c r="L79" s="65"/>
      <c r="M79" s="65"/>
      <c r="N79" s="63"/>
      <c r="O79" s="66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ht="15.75" customHeight="1">
      <c r="A80" s="57" t="s">
        <v>68</v>
      </c>
      <c r="B80" s="58" t="s">
        <v>40</v>
      </c>
      <c r="C80" s="59" t="s">
        <v>41</v>
      </c>
      <c r="D80" s="60">
        <v>0.0</v>
      </c>
      <c r="E80" s="58">
        <v>0.0</v>
      </c>
      <c r="F80" s="61">
        <v>0.0</v>
      </c>
      <c r="G80" s="62">
        <v>0.0</v>
      </c>
      <c r="H80" s="63"/>
      <c r="I80" s="59"/>
      <c r="J80" s="57"/>
      <c r="K80" s="64"/>
      <c r="L80" s="65"/>
      <c r="M80" s="65"/>
      <c r="N80" s="63"/>
      <c r="O80" s="66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ht="27.75" customHeight="1">
      <c r="A81" s="57" t="s">
        <v>70</v>
      </c>
      <c r="B81" s="58" t="s">
        <v>18</v>
      </c>
      <c r="C81" s="59" t="s">
        <v>340</v>
      </c>
      <c r="D81" s="60">
        <v>4.0006240958E8</v>
      </c>
      <c r="E81" s="58">
        <v>1189104.5799999833</v>
      </c>
      <c r="F81" s="61">
        <v>3.98873305E8</v>
      </c>
      <c r="G81" s="62">
        <v>3.98873305E8</v>
      </c>
      <c r="H81" s="63">
        <v>8.90905177E8</v>
      </c>
      <c r="I81" s="59" t="str">
        <f t="shared" ref="I81:I85" si="19">VLOOKUP(H81,'[2]IPS CTA BANCARIA (2)'!$B$1:$H$201,2,0)</f>
        <v>#REF!</v>
      </c>
      <c r="J81" s="57">
        <v>9.1651776E7</v>
      </c>
      <c r="K81" s="64" t="str">
        <f t="shared" ref="K81:K85" si="20">VLOOKUP(H81,'[2]IPS CTA BANCARIA (2)'!$B$1:$H$201,4,0)</f>
        <v>#REF!</v>
      </c>
      <c r="L81" s="65" t="str">
        <f t="shared" ref="L81:L85" si="21">VLOOKUP(H81,'[2]IPS CTA BANCARIA (2)'!$B$1:$H$201,5,0)</f>
        <v>#REF!</v>
      </c>
      <c r="M81" s="65" t="s">
        <v>381</v>
      </c>
      <c r="N81" s="63" t="s">
        <v>382</v>
      </c>
      <c r="O81" s="66">
        <v>42082.0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ht="27.75" customHeight="1">
      <c r="A82" s="57" t="s">
        <v>70</v>
      </c>
      <c r="B82" s="58" t="s">
        <v>18</v>
      </c>
      <c r="C82" s="59" t="s">
        <v>340</v>
      </c>
      <c r="D82" s="60"/>
      <c r="E82" s="58"/>
      <c r="F82" s="61"/>
      <c r="G82" s="62"/>
      <c r="H82" s="63">
        <v>8.90905166E8</v>
      </c>
      <c r="I82" s="59" t="str">
        <f t="shared" si="19"/>
        <v>#REF!</v>
      </c>
      <c r="J82" s="57">
        <v>3.6116541E7</v>
      </c>
      <c r="K82" s="64" t="str">
        <f t="shared" si="20"/>
        <v>#REF!</v>
      </c>
      <c r="L82" s="65" t="str">
        <f t="shared" si="21"/>
        <v>#REF!</v>
      </c>
      <c r="M82" s="65" t="s">
        <v>383</v>
      </c>
      <c r="N82" s="63" t="s">
        <v>384</v>
      </c>
      <c r="O82" s="66">
        <v>42082.0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ht="27.75" customHeight="1">
      <c r="A83" s="57" t="s">
        <v>70</v>
      </c>
      <c r="B83" s="58" t="s">
        <v>18</v>
      </c>
      <c r="C83" s="59" t="s">
        <v>340</v>
      </c>
      <c r="D83" s="60"/>
      <c r="E83" s="58"/>
      <c r="F83" s="61"/>
      <c r="G83" s="62"/>
      <c r="H83" s="63">
        <v>8.90980066E8</v>
      </c>
      <c r="I83" s="59" t="str">
        <f t="shared" si="19"/>
        <v>#REF!</v>
      </c>
      <c r="J83" s="57">
        <v>1.2520276E7</v>
      </c>
      <c r="K83" s="64" t="str">
        <f t="shared" si="20"/>
        <v>#REF!</v>
      </c>
      <c r="L83" s="65" t="str">
        <f t="shared" si="21"/>
        <v>#REF!</v>
      </c>
      <c r="M83" s="65" t="s">
        <v>385</v>
      </c>
      <c r="N83" s="63" t="s">
        <v>386</v>
      </c>
      <c r="O83" s="66">
        <v>42082.0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ht="27.75" customHeight="1">
      <c r="A84" s="57" t="s">
        <v>70</v>
      </c>
      <c r="B84" s="58" t="s">
        <v>18</v>
      </c>
      <c r="C84" s="59" t="s">
        <v>340</v>
      </c>
      <c r="D84" s="60"/>
      <c r="E84" s="58"/>
      <c r="F84" s="61"/>
      <c r="G84" s="62"/>
      <c r="H84" s="63">
        <v>8.90980757E8</v>
      </c>
      <c r="I84" s="59" t="str">
        <f t="shared" si="19"/>
        <v>#REF!</v>
      </c>
      <c r="J84" s="57">
        <v>5747791.0</v>
      </c>
      <c r="K84" s="64" t="str">
        <f t="shared" si="20"/>
        <v>#REF!</v>
      </c>
      <c r="L84" s="65" t="str">
        <f t="shared" si="21"/>
        <v>#REF!</v>
      </c>
      <c r="M84" s="65" t="s">
        <v>387</v>
      </c>
      <c r="N84" s="63" t="s">
        <v>388</v>
      </c>
      <c r="O84" s="66">
        <v>42082.0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ht="27.75" customHeight="1">
      <c r="A85" s="57" t="s">
        <v>70</v>
      </c>
      <c r="B85" s="58" t="s">
        <v>18</v>
      </c>
      <c r="C85" s="59" t="s">
        <v>340</v>
      </c>
      <c r="D85" s="60"/>
      <c r="E85" s="58"/>
      <c r="F85" s="61"/>
      <c r="G85" s="62"/>
      <c r="H85" s="63">
        <v>8.90982264E8</v>
      </c>
      <c r="I85" s="59" t="str">
        <f t="shared" si="19"/>
        <v>#REF!</v>
      </c>
      <c r="J85" s="57">
        <v>2.52836921E8</v>
      </c>
      <c r="K85" s="64" t="str">
        <f t="shared" si="20"/>
        <v>#REF!</v>
      </c>
      <c r="L85" s="65" t="str">
        <f t="shared" si="21"/>
        <v>#REF!</v>
      </c>
      <c r="M85" s="65" t="s">
        <v>389</v>
      </c>
      <c r="N85" s="63" t="s">
        <v>390</v>
      </c>
      <c r="O85" s="66">
        <v>42082.0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ht="15.75" customHeight="1">
      <c r="A86" s="57" t="s">
        <v>70</v>
      </c>
      <c r="B86" s="58" t="s">
        <v>44</v>
      </c>
      <c r="C86" s="59" t="s">
        <v>45</v>
      </c>
      <c r="D86" s="60">
        <v>1.639546245E7</v>
      </c>
      <c r="E86" s="58">
        <v>48732.449999999255</v>
      </c>
      <c r="F86" s="61">
        <v>1.634673E7</v>
      </c>
      <c r="G86" s="62">
        <v>1.634673E7</v>
      </c>
      <c r="H86" s="63"/>
      <c r="I86" s="59"/>
      <c r="J86" s="57"/>
      <c r="K86" s="64"/>
      <c r="L86" s="65"/>
      <c r="M86" s="65"/>
      <c r="N86" s="63"/>
      <c r="O86" s="66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ht="24.0" customHeight="1">
      <c r="A87" s="57" t="s">
        <v>70</v>
      </c>
      <c r="B87" s="58" t="s">
        <v>71</v>
      </c>
      <c r="C87" s="59" t="s">
        <v>72</v>
      </c>
      <c r="D87" s="60">
        <v>6246426.13</v>
      </c>
      <c r="E87" s="58">
        <v>18566.12999999989</v>
      </c>
      <c r="F87" s="61">
        <v>6227860.0</v>
      </c>
      <c r="G87" s="62">
        <v>6227860.0</v>
      </c>
      <c r="H87" s="63">
        <v>8.11016192E8</v>
      </c>
      <c r="I87" s="59" t="str">
        <f>VLOOKUP(H87,'[2]IPS CTA BANCARIA (2)'!$B$1:$H$201,2,0)</f>
        <v>#REF!</v>
      </c>
      <c r="J87" s="57">
        <v>6227860.0</v>
      </c>
      <c r="K87" s="64" t="str">
        <f>VLOOKUP(H87,'[2]IPS CTA BANCARIA (2)'!$B$1:$H$201,4,0)</f>
        <v>#REF!</v>
      </c>
      <c r="L87" s="65" t="str">
        <f>VLOOKUP(H87,'[2]IPS CTA BANCARIA (2)'!$B$1:$H$201,5,0)</f>
        <v>#REF!</v>
      </c>
      <c r="M87" s="65">
        <v>2.01500016955E11</v>
      </c>
      <c r="N87" s="63" t="s">
        <v>391</v>
      </c>
      <c r="O87" s="66">
        <v>42090.0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ht="35.25" customHeight="1">
      <c r="A88" s="57" t="s">
        <v>70</v>
      </c>
      <c r="B88" s="58" t="s">
        <v>28</v>
      </c>
      <c r="C88" s="59" t="s">
        <v>29</v>
      </c>
      <c r="D88" s="60">
        <v>2783814.28</v>
      </c>
      <c r="E88" s="58">
        <v>8274.279999999795</v>
      </c>
      <c r="F88" s="61">
        <v>2775540.0</v>
      </c>
      <c r="G88" s="62">
        <v>2775540.0</v>
      </c>
      <c r="H88" s="63"/>
      <c r="I88" s="59"/>
      <c r="J88" s="57"/>
      <c r="K88" s="64"/>
      <c r="L88" s="65"/>
      <c r="M88" s="65"/>
      <c r="N88" s="63"/>
      <c r="O88" s="66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ht="15.75" customHeight="1">
      <c r="A89" s="57" t="s">
        <v>70</v>
      </c>
      <c r="B89" s="58" t="s">
        <v>30</v>
      </c>
      <c r="C89" s="59" t="s">
        <v>31</v>
      </c>
      <c r="D89" s="60">
        <v>1.133966852E7</v>
      </c>
      <c r="E89" s="58">
        <v>33704.51999999955</v>
      </c>
      <c r="F89" s="61">
        <v>1.1305964E7</v>
      </c>
      <c r="G89" s="62">
        <v>1.1305964E7</v>
      </c>
      <c r="H89" s="63"/>
      <c r="I89" s="59"/>
      <c r="J89" s="57"/>
      <c r="K89" s="64"/>
      <c r="L89" s="65"/>
      <c r="M89" s="65"/>
      <c r="N89" s="63"/>
      <c r="O89" s="66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ht="15.75" customHeight="1">
      <c r="A90" s="57" t="s">
        <v>70</v>
      </c>
      <c r="B90" s="58" t="s">
        <v>32</v>
      </c>
      <c r="C90" s="59" t="s">
        <v>33</v>
      </c>
      <c r="D90" s="60">
        <v>7200091.69</v>
      </c>
      <c r="E90" s="58">
        <v>15912.69000000041</v>
      </c>
      <c r="F90" s="61">
        <v>7184179.0</v>
      </c>
      <c r="G90" s="62">
        <v>7184179.0</v>
      </c>
      <c r="H90" s="63"/>
      <c r="I90" s="59"/>
      <c r="J90" s="57"/>
      <c r="K90" s="64"/>
      <c r="L90" s="65"/>
      <c r="M90" s="65"/>
      <c r="N90" s="63"/>
      <c r="O90" s="66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ht="15.75" customHeight="1">
      <c r="A91" s="57" t="s">
        <v>70</v>
      </c>
      <c r="B91" s="58" t="s">
        <v>38</v>
      </c>
      <c r="C91" s="59" t="s">
        <v>39</v>
      </c>
      <c r="D91" s="60">
        <v>5504.9</v>
      </c>
      <c r="E91" s="58">
        <v>5504.9</v>
      </c>
      <c r="F91" s="61">
        <v>0.0</v>
      </c>
      <c r="G91" s="62">
        <v>0.0</v>
      </c>
      <c r="H91" s="63"/>
      <c r="I91" s="59"/>
      <c r="J91" s="57"/>
      <c r="K91" s="64"/>
      <c r="L91" s="65"/>
      <c r="M91" s="65"/>
      <c r="N91" s="63"/>
      <c r="O91" s="66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ht="15.75" customHeight="1">
      <c r="A92" s="57" t="s">
        <v>70</v>
      </c>
      <c r="B92" s="58" t="s">
        <v>40</v>
      </c>
      <c r="C92" s="59" t="s">
        <v>41</v>
      </c>
      <c r="D92" s="60">
        <v>6815328.45</v>
      </c>
      <c r="E92" s="58">
        <v>20257.450000000186</v>
      </c>
      <c r="F92" s="61">
        <v>6795071.0</v>
      </c>
      <c r="G92" s="62">
        <v>6795071.0</v>
      </c>
      <c r="H92" s="63"/>
      <c r="I92" s="59"/>
      <c r="J92" s="57"/>
      <c r="K92" s="64"/>
      <c r="L92" s="65"/>
      <c r="M92" s="65"/>
      <c r="N92" s="63"/>
      <c r="O92" s="66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ht="27.75" customHeight="1">
      <c r="A93" s="57" t="s">
        <v>74</v>
      </c>
      <c r="B93" s="58" t="s">
        <v>18</v>
      </c>
      <c r="C93" s="59" t="s">
        <v>340</v>
      </c>
      <c r="D93" s="60">
        <v>1.7094605986E8</v>
      </c>
      <c r="E93" s="58">
        <v>0.0</v>
      </c>
      <c r="F93" s="61">
        <v>1.7094606E8</v>
      </c>
      <c r="G93" s="62">
        <v>1.7094606E8</v>
      </c>
      <c r="H93" s="63">
        <v>8.90907215E8</v>
      </c>
      <c r="I93" s="59" t="str">
        <f>VLOOKUP(H93,'[2]IPS CTA BANCARIA (2)'!$B$1:$H$201,2,0)</f>
        <v>#REF!</v>
      </c>
      <c r="J93" s="57">
        <v>1.7094606E8</v>
      </c>
      <c r="K93" s="64" t="str">
        <f>VLOOKUP(H93,'[2]IPS CTA BANCARIA (2)'!$B$1:$H$201,4,0)</f>
        <v>#REF!</v>
      </c>
      <c r="L93" s="65" t="str">
        <f>VLOOKUP(H93,'[2]IPS CTA BANCARIA (2)'!$B$1:$H$201,5,0)</f>
        <v>#REF!</v>
      </c>
      <c r="M93" s="65" t="s">
        <v>392</v>
      </c>
      <c r="N93" s="63" t="s">
        <v>393</v>
      </c>
      <c r="O93" s="66">
        <v>42082.0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ht="15.75" customHeight="1">
      <c r="A94" s="57" t="s">
        <v>74</v>
      </c>
      <c r="B94" s="58" t="s">
        <v>44</v>
      </c>
      <c r="C94" s="59" t="s">
        <v>45</v>
      </c>
      <c r="D94" s="60">
        <v>3555325.11</v>
      </c>
      <c r="E94" s="58">
        <v>0.0</v>
      </c>
      <c r="F94" s="61">
        <v>3555325.0</v>
      </c>
      <c r="G94" s="62">
        <v>3555325.0</v>
      </c>
      <c r="H94" s="63"/>
      <c r="I94" s="59"/>
      <c r="J94" s="57"/>
      <c r="K94" s="64"/>
      <c r="L94" s="65"/>
      <c r="M94" s="65"/>
      <c r="N94" s="63"/>
      <c r="O94" s="66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ht="20.25" customHeight="1">
      <c r="A95" s="57" t="s">
        <v>74</v>
      </c>
      <c r="B95" s="58" t="s">
        <v>71</v>
      </c>
      <c r="C95" s="59" t="s">
        <v>72</v>
      </c>
      <c r="D95" s="60">
        <v>1.245534473E7</v>
      </c>
      <c r="E95" s="58">
        <v>0.0</v>
      </c>
      <c r="F95" s="61">
        <v>1.2455345E7</v>
      </c>
      <c r="G95" s="62">
        <v>1.2455345E7</v>
      </c>
      <c r="H95" s="63">
        <v>8.11016192E8</v>
      </c>
      <c r="I95" s="59" t="str">
        <f>VLOOKUP(H95,'[2]IPS CTA BANCARIA (2)'!$B$1:$H$201,2,0)</f>
        <v>#REF!</v>
      </c>
      <c r="J95" s="57">
        <v>1.2455345E7</v>
      </c>
      <c r="K95" s="64" t="str">
        <f>VLOOKUP(H95,'[2]IPS CTA BANCARIA (2)'!$B$1:$H$201,4,0)</f>
        <v>#REF!</v>
      </c>
      <c r="L95" s="65" t="str">
        <f>VLOOKUP(H95,'[2]IPS CTA BANCARIA (2)'!$B$1:$H$201,5,0)</f>
        <v>#REF!</v>
      </c>
      <c r="M95" s="65">
        <v>2.01500016954E11</v>
      </c>
      <c r="N95" s="63" t="s">
        <v>394</v>
      </c>
      <c r="O95" s="66">
        <v>42090.0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ht="15.75" customHeight="1">
      <c r="A96" s="57" t="s">
        <v>74</v>
      </c>
      <c r="B96" s="58" t="s">
        <v>30</v>
      </c>
      <c r="C96" s="59" t="s">
        <v>31</v>
      </c>
      <c r="D96" s="60">
        <v>1476501.0</v>
      </c>
      <c r="E96" s="58">
        <v>0.0</v>
      </c>
      <c r="F96" s="61">
        <v>1476501.0</v>
      </c>
      <c r="G96" s="62">
        <v>1476501.0</v>
      </c>
      <c r="H96" s="63"/>
      <c r="I96" s="59"/>
      <c r="J96" s="57"/>
      <c r="K96" s="64"/>
      <c r="L96" s="65"/>
      <c r="M96" s="65"/>
      <c r="N96" s="63"/>
      <c r="O96" s="66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ht="15.75" customHeight="1">
      <c r="A97" s="57" t="s">
        <v>74</v>
      </c>
      <c r="B97" s="58" t="s">
        <v>32</v>
      </c>
      <c r="C97" s="59" t="s">
        <v>33</v>
      </c>
      <c r="D97" s="60">
        <v>1258054.38</v>
      </c>
      <c r="E97" s="58">
        <v>0.0</v>
      </c>
      <c r="F97" s="61">
        <v>1258054.0</v>
      </c>
      <c r="G97" s="62">
        <v>1258054.0</v>
      </c>
      <c r="H97" s="63"/>
      <c r="I97" s="59"/>
      <c r="J97" s="57"/>
      <c r="K97" s="64"/>
      <c r="L97" s="65"/>
      <c r="M97" s="65"/>
      <c r="N97" s="63"/>
      <c r="O97" s="66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ht="15.75" customHeight="1">
      <c r="A98" s="57" t="s">
        <v>74</v>
      </c>
      <c r="B98" s="58" t="s">
        <v>40</v>
      </c>
      <c r="C98" s="59" t="s">
        <v>41</v>
      </c>
      <c r="D98" s="60">
        <v>173701.6</v>
      </c>
      <c r="E98" s="58">
        <v>0.0</v>
      </c>
      <c r="F98" s="61">
        <v>173702.0</v>
      </c>
      <c r="G98" s="62">
        <v>173702.0</v>
      </c>
      <c r="H98" s="63"/>
      <c r="I98" s="59"/>
      <c r="J98" s="57"/>
      <c r="K98" s="64"/>
      <c r="L98" s="65"/>
      <c r="M98" s="65"/>
      <c r="N98" s="63"/>
      <c r="O98" s="66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ht="24.0" customHeight="1">
      <c r="A99" s="57" t="s">
        <v>74</v>
      </c>
      <c r="B99" s="58" t="s">
        <v>75</v>
      </c>
      <c r="C99" s="59" t="s">
        <v>76</v>
      </c>
      <c r="D99" s="60">
        <v>1.781345208E7</v>
      </c>
      <c r="E99" s="58">
        <v>0.0</v>
      </c>
      <c r="F99" s="61">
        <v>1.7813452E7</v>
      </c>
      <c r="G99" s="62">
        <v>1.7813452E7</v>
      </c>
      <c r="H99" s="63">
        <v>8.90982134E8</v>
      </c>
      <c r="I99" s="59" t="str">
        <f t="shared" ref="I99:I101" si="22">VLOOKUP(H99,'[2]IPS CTA BANCARIA (2)'!$B$1:$H$201,2,0)</f>
        <v>#REF!</v>
      </c>
      <c r="J99" s="57">
        <v>6457336.0</v>
      </c>
      <c r="K99" s="64" t="str">
        <f t="shared" ref="K99:K101" si="23">VLOOKUP(H99,'[2]IPS CTA BANCARIA (2)'!$B$1:$H$201,4,0)</f>
        <v>#REF!</v>
      </c>
      <c r="L99" s="65" t="str">
        <f t="shared" ref="L99:L101" si="24">VLOOKUP(H99,'[2]IPS CTA BANCARIA (2)'!$B$1:$H$201,5,0)</f>
        <v>#REF!</v>
      </c>
      <c r="M99" s="65" t="s">
        <v>395</v>
      </c>
      <c r="N99" s="63" t="s">
        <v>396</v>
      </c>
      <c r="O99" s="66">
        <v>42087.0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ht="21.0" customHeight="1">
      <c r="A100" s="57" t="s">
        <v>74</v>
      </c>
      <c r="B100" s="58" t="s">
        <v>75</v>
      </c>
      <c r="C100" s="59" t="s">
        <v>76</v>
      </c>
      <c r="D100" s="60"/>
      <c r="E100" s="58"/>
      <c r="F100" s="61"/>
      <c r="G100" s="62"/>
      <c r="H100" s="63">
        <v>8.90985603E8</v>
      </c>
      <c r="I100" s="59" t="str">
        <f t="shared" si="22"/>
        <v>#REF!</v>
      </c>
      <c r="J100" s="57">
        <v>1.1356116E7</v>
      </c>
      <c r="K100" s="64" t="str">
        <f t="shared" si="23"/>
        <v>#REF!</v>
      </c>
      <c r="L100" s="65" t="str">
        <f t="shared" si="24"/>
        <v>#REF!</v>
      </c>
      <c r="M100" s="65" t="s">
        <v>397</v>
      </c>
      <c r="N100" s="63" t="s">
        <v>398</v>
      </c>
      <c r="O100" s="66">
        <v>42087.0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ht="27.75" customHeight="1">
      <c r="A101" s="57" t="s">
        <v>78</v>
      </c>
      <c r="B101" s="58" t="s">
        <v>18</v>
      </c>
      <c r="C101" s="59" t="s">
        <v>340</v>
      </c>
      <c r="D101" s="60">
        <v>2.378306111E7</v>
      </c>
      <c r="E101" s="58">
        <v>0.0</v>
      </c>
      <c r="F101" s="61">
        <v>2.3783061E7</v>
      </c>
      <c r="G101" s="62">
        <v>2.3783061E7</v>
      </c>
      <c r="H101" s="63">
        <v>8.90980066E8</v>
      </c>
      <c r="I101" s="59" t="str">
        <f t="shared" si="22"/>
        <v>#REF!</v>
      </c>
      <c r="J101" s="57">
        <v>2.3783061E7</v>
      </c>
      <c r="K101" s="64" t="str">
        <f t="shared" si="23"/>
        <v>#REF!</v>
      </c>
      <c r="L101" s="65" t="str">
        <f t="shared" si="24"/>
        <v>#REF!</v>
      </c>
      <c r="M101" s="65" t="s">
        <v>399</v>
      </c>
      <c r="N101" s="63" t="s">
        <v>400</v>
      </c>
      <c r="O101" s="66">
        <v>42082.0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ht="15.75" customHeight="1">
      <c r="A102" s="57" t="s">
        <v>78</v>
      </c>
      <c r="B102" s="58" t="s">
        <v>44</v>
      </c>
      <c r="C102" s="59" t="s">
        <v>45</v>
      </c>
      <c r="D102" s="60">
        <v>2394798.87</v>
      </c>
      <c r="E102" s="58">
        <v>0.0</v>
      </c>
      <c r="F102" s="61">
        <v>2394799.0</v>
      </c>
      <c r="G102" s="62">
        <v>2394799.0</v>
      </c>
      <c r="H102" s="63"/>
      <c r="I102" s="59"/>
      <c r="J102" s="57"/>
      <c r="K102" s="64"/>
      <c r="L102" s="65"/>
      <c r="M102" s="65"/>
      <c r="N102" s="63"/>
      <c r="O102" s="66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ht="15.75" customHeight="1">
      <c r="A103" s="57" t="s">
        <v>78</v>
      </c>
      <c r="B103" s="58" t="s">
        <v>30</v>
      </c>
      <c r="C103" s="59" t="s">
        <v>31</v>
      </c>
      <c r="D103" s="60">
        <v>529000.89</v>
      </c>
      <c r="E103" s="58">
        <v>0.0</v>
      </c>
      <c r="F103" s="61">
        <v>529001.0</v>
      </c>
      <c r="G103" s="62">
        <v>529001.0</v>
      </c>
      <c r="H103" s="63"/>
      <c r="I103" s="59"/>
      <c r="J103" s="57"/>
      <c r="K103" s="64"/>
      <c r="L103" s="65"/>
      <c r="M103" s="65"/>
      <c r="N103" s="63"/>
      <c r="O103" s="66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ht="15.75" customHeight="1">
      <c r="A104" s="57" t="s">
        <v>78</v>
      </c>
      <c r="B104" s="58" t="s">
        <v>32</v>
      </c>
      <c r="C104" s="59" t="s">
        <v>33</v>
      </c>
      <c r="D104" s="60">
        <v>6241.99</v>
      </c>
      <c r="E104" s="58">
        <v>0.0</v>
      </c>
      <c r="F104" s="61">
        <v>6242.0</v>
      </c>
      <c r="G104" s="62">
        <v>6242.0</v>
      </c>
      <c r="H104" s="63"/>
      <c r="I104" s="59"/>
      <c r="J104" s="57"/>
      <c r="K104" s="64"/>
      <c r="L104" s="65"/>
      <c r="M104" s="65"/>
      <c r="N104" s="63"/>
      <c r="O104" s="6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ht="15.75" customHeight="1">
      <c r="A105" s="57" t="s">
        <v>78</v>
      </c>
      <c r="B105" s="58" t="s">
        <v>40</v>
      </c>
      <c r="C105" s="59" t="s">
        <v>41</v>
      </c>
      <c r="D105" s="60">
        <v>160339.14</v>
      </c>
      <c r="E105" s="58">
        <v>0.0</v>
      </c>
      <c r="F105" s="61">
        <v>160339.0</v>
      </c>
      <c r="G105" s="62">
        <v>160339.0</v>
      </c>
      <c r="H105" s="63"/>
      <c r="I105" s="59"/>
      <c r="J105" s="57"/>
      <c r="K105" s="64"/>
      <c r="L105" s="65"/>
      <c r="M105" s="65"/>
      <c r="N105" s="63"/>
      <c r="O105" s="66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ht="27.75" customHeight="1">
      <c r="A106" s="57" t="s">
        <v>80</v>
      </c>
      <c r="B106" s="58" t="s">
        <v>18</v>
      </c>
      <c r="C106" s="59" t="s">
        <v>340</v>
      </c>
      <c r="D106" s="60">
        <v>2270887.16</v>
      </c>
      <c r="E106" s="58">
        <v>0.0</v>
      </c>
      <c r="F106" s="61">
        <v>2270887.0</v>
      </c>
      <c r="G106" s="62">
        <v>2270887.0</v>
      </c>
      <c r="H106" s="63">
        <v>8.90980757E8</v>
      </c>
      <c r="I106" s="59" t="str">
        <f>VLOOKUP(H106,'[2]IPS CTA BANCARIA (2)'!$B$1:$H$201,2,0)</f>
        <v>#REF!</v>
      </c>
      <c r="J106" s="57">
        <v>2270887.0</v>
      </c>
      <c r="K106" s="64" t="str">
        <f>VLOOKUP(H106,'[2]IPS CTA BANCARIA (2)'!$B$1:$H$201,4,0)</f>
        <v>#REF!</v>
      </c>
      <c r="L106" s="65" t="str">
        <f>VLOOKUP(H106,'[2]IPS CTA BANCARIA (2)'!$B$1:$H$201,5,0)</f>
        <v>#REF!</v>
      </c>
      <c r="M106" s="65" t="s">
        <v>401</v>
      </c>
      <c r="N106" s="63" t="s">
        <v>402</v>
      </c>
      <c r="O106" s="66">
        <v>42082.0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ht="35.25" customHeight="1">
      <c r="A107" s="57" t="s">
        <v>80</v>
      </c>
      <c r="B107" s="58" t="s">
        <v>28</v>
      </c>
      <c r="C107" s="59" t="s">
        <v>29</v>
      </c>
      <c r="D107" s="60">
        <v>74332.28</v>
      </c>
      <c r="E107" s="58">
        <v>0.0</v>
      </c>
      <c r="F107" s="61">
        <v>74332.0</v>
      </c>
      <c r="G107" s="62">
        <v>74332.0</v>
      </c>
      <c r="H107" s="63"/>
      <c r="I107" s="59"/>
      <c r="J107" s="57"/>
      <c r="K107" s="64"/>
      <c r="L107" s="65"/>
      <c r="M107" s="65"/>
      <c r="N107" s="63"/>
      <c r="O107" s="66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ht="15.75" customHeight="1">
      <c r="A108" s="57" t="s">
        <v>80</v>
      </c>
      <c r="B108" s="58" t="s">
        <v>30</v>
      </c>
      <c r="C108" s="59" t="s">
        <v>31</v>
      </c>
      <c r="D108" s="60">
        <v>88895.22</v>
      </c>
      <c r="E108" s="58">
        <v>0.0</v>
      </c>
      <c r="F108" s="61">
        <v>88895.0</v>
      </c>
      <c r="G108" s="62">
        <v>88895.0</v>
      </c>
      <c r="H108" s="63"/>
      <c r="I108" s="59"/>
      <c r="J108" s="57"/>
      <c r="K108" s="64"/>
      <c r="L108" s="65"/>
      <c r="M108" s="65"/>
      <c r="N108" s="63"/>
      <c r="O108" s="66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ht="15.75" customHeight="1">
      <c r="A109" s="57" t="s">
        <v>80</v>
      </c>
      <c r="B109" s="58" t="s">
        <v>32</v>
      </c>
      <c r="C109" s="59" t="s">
        <v>33</v>
      </c>
      <c r="D109" s="60">
        <v>7469.86</v>
      </c>
      <c r="E109" s="58">
        <v>0.0</v>
      </c>
      <c r="F109" s="61">
        <v>7470.0</v>
      </c>
      <c r="G109" s="62">
        <v>7470.0</v>
      </c>
      <c r="H109" s="63"/>
      <c r="I109" s="59"/>
      <c r="J109" s="57"/>
      <c r="K109" s="64"/>
      <c r="L109" s="65"/>
      <c r="M109" s="65"/>
      <c r="N109" s="63"/>
      <c r="O109" s="66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ht="15.75" customHeight="1">
      <c r="A110" s="57" t="s">
        <v>80</v>
      </c>
      <c r="B110" s="58" t="s">
        <v>40</v>
      </c>
      <c r="C110" s="59" t="s">
        <v>41</v>
      </c>
      <c r="D110" s="60">
        <v>3501.5</v>
      </c>
      <c r="E110" s="58">
        <v>0.0</v>
      </c>
      <c r="F110" s="61">
        <v>3502.0</v>
      </c>
      <c r="G110" s="62">
        <v>3502.0</v>
      </c>
      <c r="H110" s="63"/>
      <c r="I110" s="59"/>
      <c r="J110" s="57"/>
      <c r="K110" s="64"/>
      <c r="L110" s="65"/>
      <c r="M110" s="65"/>
      <c r="N110" s="63"/>
      <c r="O110" s="66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ht="21.75" customHeight="1">
      <c r="A111" s="57" t="s">
        <v>80</v>
      </c>
      <c r="B111" s="58" t="s">
        <v>46</v>
      </c>
      <c r="C111" s="59" t="s">
        <v>47</v>
      </c>
      <c r="D111" s="60">
        <v>8179297.98</v>
      </c>
      <c r="E111" s="58">
        <v>0.0</v>
      </c>
      <c r="F111" s="61">
        <v>8179298.0</v>
      </c>
      <c r="G111" s="62">
        <v>8179298.0</v>
      </c>
      <c r="H111" s="63">
        <v>8.90982153E8</v>
      </c>
      <c r="I111" s="59" t="str">
        <f t="shared" ref="I111:I112" si="25">VLOOKUP(H111,'[2]IPS CTA BANCARIA (2)'!$B$1:$H$201,2,0)</f>
        <v>#REF!</v>
      </c>
      <c r="J111" s="57">
        <v>8179298.0</v>
      </c>
      <c r="K111" s="64" t="str">
        <f t="shared" ref="K111:K112" si="26">VLOOKUP(H111,'[2]IPS CTA BANCARIA (2)'!$B$1:$H$201,4,0)</f>
        <v>#REF!</v>
      </c>
      <c r="L111" s="65" t="str">
        <f t="shared" ref="L111:L112" si="27">VLOOKUP(H111,'[2]IPS CTA BANCARIA (2)'!$B$1:$H$201,5,0)</f>
        <v>#REF!</v>
      </c>
      <c r="M111" s="65" t="s">
        <v>403</v>
      </c>
      <c r="N111" s="63" t="s">
        <v>404</v>
      </c>
      <c r="O111" s="66">
        <v>42083.0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ht="27.75" customHeight="1">
      <c r="A112" s="57" t="s">
        <v>82</v>
      </c>
      <c r="B112" s="58" t="s">
        <v>18</v>
      </c>
      <c r="C112" s="59" t="s">
        <v>340</v>
      </c>
      <c r="D112" s="60">
        <v>4.570811468E7</v>
      </c>
      <c r="E112" s="58">
        <v>3118055.6799999997</v>
      </c>
      <c r="F112" s="61">
        <v>4.2590059E7</v>
      </c>
      <c r="G112" s="62">
        <v>4.2590059E7</v>
      </c>
      <c r="H112" s="63">
        <v>8.90980066E8</v>
      </c>
      <c r="I112" s="59" t="str">
        <f t="shared" si="25"/>
        <v>#REF!</v>
      </c>
      <c r="J112" s="57">
        <v>4.2590059E7</v>
      </c>
      <c r="K112" s="64" t="str">
        <f t="shared" si="26"/>
        <v>#REF!</v>
      </c>
      <c r="L112" s="65" t="str">
        <f t="shared" si="27"/>
        <v>#REF!</v>
      </c>
      <c r="M112" s="65" t="s">
        <v>405</v>
      </c>
      <c r="N112" s="63" t="s">
        <v>406</v>
      </c>
      <c r="O112" s="66">
        <v>42082.0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ht="15.75" customHeight="1">
      <c r="A113" s="57" t="s">
        <v>82</v>
      </c>
      <c r="B113" s="58" t="s">
        <v>20</v>
      </c>
      <c r="C113" s="59" t="s">
        <v>21</v>
      </c>
      <c r="D113" s="60">
        <v>17569.03</v>
      </c>
      <c r="E113" s="58">
        <v>17569.03</v>
      </c>
      <c r="F113" s="61">
        <v>0.0</v>
      </c>
      <c r="G113" s="62">
        <v>0.0</v>
      </c>
      <c r="H113" s="63"/>
      <c r="I113" s="59"/>
      <c r="J113" s="57"/>
      <c r="K113" s="64"/>
      <c r="L113" s="65"/>
      <c r="M113" s="65"/>
      <c r="N113" s="63"/>
      <c r="O113" s="66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ht="15.75" customHeight="1">
      <c r="A114" s="57" t="s">
        <v>82</v>
      </c>
      <c r="B114" s="58" t="s">
        <v>22</v>
      </c>
      <c r="C114" s="59" t="s">
        <v>23</v>
      </c>
      <c r="D114" s="60">
        <v>11497.23</v>
      </c>
      <c r="E114" s="58">
        <v>11497.23</v>
      </c>
      <c r="F114" s="61">
        <v>0.0</v>
      </c>
      <c r="G114" s="62">
        <v>0.0</v>
      </c>
      <c r="H114" s="63"/>
      <c r="I114" s="59"/>
      <c r="J114" s="57"/>
      <c r="K114" s="64"/>
      <c r="L114" s="65"/>
      <c r="M114" s="65"/>
      <c r="N114" s="63"/>
      <c r="O114" s="66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ht="35.25" customHeight="1">
      <c r="A115" s="57" t="s">
        <v>82</v>
      </c>
      <c r="B115" s="58" t="s">
        <v>28</v>
      </c>
      <c r="C115" s="59" t="s">
        <v>29</v>
      </c>
      <c r="D115" s="60">
        <v>531442.32</v>
      </c>
      <c r="E115" s="58">
        <v>36568.31999999995</v>
      </c>
      <c r="F115" s="61">
        <v>494874.0</v>
      </c>
      <c r="G115" s="62">
        <v>494874.0</v>
      </c>
      <c r="H115" s="63"/>
      <c r="I115" s="59"/>
      <c r="J115" s="57"/>
      <c r="K115" s="64"/>
      <c r="L115" s="65"/>
      <c r="M115" s="65"/>
      <c r="N115" s="63"/>
      <c r="O115" s="66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ht="15.75" customHeight="1">
      <c r="A116" s="57" t="s">
        <v>82</v>
      </c>
      <c r="B116" s="58" t="s">
        <v>30</v>
      </c>
      <c r="C116" s="59" t="s">
        <v>31</v>
      </c>
      <c r="D116" s="60">
        <v>513728.99</v>
      </c>
      <c r="E116" s="58">
        <v>35348.98999999999</v>
      </c>
      <c r="F116" s="61">
        <v>478380.0</v>
      </c>
      <c r="G116" s="62">
        <v>478380.0</v>
      </c>
      <c r="H116" s="63"/>
      <c r="I116" s="59"/>
      <c r="J116" s="57"/>
      <c r="K116" s="64"/>
      <c r="L116" s="65"/>
      <c r="M116" s="65"/>
      <c r="N116" s="63"/>
      <c r="O116" s="66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ht="15.75" customHeight="1">
      <c r="A117" s="57" t="s">
        <v>82</v>
      </c>
      <c r="B117" s="58" t="s">
        <v>32</v>
      </c>
      <c r="C117" s="59" t="s">
        <v>33</v>
      </c>
      <c r="D117" s="60">
        <v>182880.85</v>
      </c>
      <c r="E117" s="58">
        <v>12583.850000000006</v>
      </c>
      <c r="F117" s="61">
        <v>170297.0</v>
      </c>
      <c r="G117" s="62">
        <v>170297.0</v>
      </c>
      <c r="H117" s="63"/>
      <c r="I117" s="59"/>
      <c r="J117" s="57"/>
      <c r="K117" s="64"/>
      <c r="L117" s="65"/>
      <c r="M117" s="65"/>
      <c r="N117" s="63"/>
      <c r="O117" s="66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ht="15.75" customHeight="1">
      <c r="A118" s="57" t="s">
        <v>82</v>
      </c>
      <c r="B118" s="58" t="s">
        <v>40</v>
      </c>
      <c r="C118" s="59" t="s">
        <v>41</v>
      </c>
      <c r="D118" s="60">
        <v>257234.9</v>
      </c>
      <c r="E118" s="58">
        <v>17699.899999999994</v>
      </c>
      <c r="F118" s="61">
        <v>239535.0</v>
      </c>
      <c r="G118" s="62">
        <v>239535.0</v>
      </c>
      <c r="H118" s="63"/>
      <c r="I118" s="59"/>
      <c r="J118" s="57"/>
      <c r="K118" s="64"/>
      <c r="L118" s="65"/>
      <c r="M118" s="65"/>
      <c r="N118" s="63"/>
      <c r="O118" s="66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ht="27.75" customHeight="1">
      <c r="A119" s="57" t="s">
        <v>84</v>
      </c>
      <c r="B119" s="58" t="s">
        <v>18</v>
      </c>
      <c r="C119" s="59" t="s">
        <v>340</v>
      </c>
      <c r="D119" s="60">
        <v>1.013911553E7</v>
      </c>
      <c r="E119" s="58">
        <v>0.0</v>
      </c>
      <c r="F119" s="61">
        <v>1.0139116E7</v>
      </c>
      <c r="G119" s="62">
        <v>1.0139116E7</v>
      </c>
      <c r="H119" s="63">
        <v>8.90982264E8</v>
      </c>
      <c r="I119" s="59" t="str">
        <f>VLOOKUP(H119,'[2]IPS CTA BANCARIA (2)'!$B$1:$H$201,2,0)</f>
        <v>#REF!</v>
      </c>
      <c r="J119" s="57">
        <v>1.0139116E7</v>
      </c>
      <c r="K119" s="64" t="str">
        <f>VLOOKUP(H119,'[2]IPS CTA BANCARIA (2)'!$B$1:$H$201,4,0)</f>
        <v>#REF!</v>
      </c>
      <c r="L119" s="65" t="str">
        <f>VLOOKUP(H119,'[2]IPS CTA BANCARIA (2)'!$B$1:$H$201,5,0)</f>
        <v>#REF!</v>
      </c>
      <c r="M119" s="65" t="s">
        <v>407</v>
      </c>
      <c r="N119" s="63" t="s">
        <v>408</v>
      </c>
      <c r="O119" s="66">
        <v>42082.0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ht="15.75" customHeight="1">
      <c r="A120" s="57" t="s">
        <v>84</v>
      </c>
      <c r="B120" s="58" t="s">
        <v>30</v>
      </c>
      <c r="C120" s="59" t="s">
        <v>31</v>
      </c>
      <c r="D120" s="60">
        <v>24310.46</v>
      </c>
      <c r="E120" s="58">
        <v>0.0</v>
      </c>
      <c r="F120" s="61">
        <v>24310.0</v>
      </c>
      <c r="G120" s="62">
        <v>24310.0</v>
      </c>
      <c r="H120" s="63"/>
      <c r="I120" s="59"/>
      <c r="J120" s="57"/>
      <c r="K120" s="64"/>
      <c r="L120" s="65"/>
      <c r="M120" s="65"/>
      <c r="N120" s="63"/>
      <c r="O120" s="66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ht="15.75" customHeight="1">
      <c r="A121" s="57" t="s">
        <v>84</v>
      </c>
      <c r="B121" s="58" t="s">
        <v>32</v>
      </c>
      <c r="C121" s="59" t="s">
        <v>33</v>
      </c>
      <c r="D121" s="60">
        <v>49769.62</v>
      </c>
      <c r="E121" s="58">
        <v>0.0</v>
      </c>
      <c r="F121" s="61">
        <v>49770.0</v>
      </c>
      <c r="G121" s="62">
        <v>49770.0</v>
      </c>
      <c r="H121" s="63"/>
      <c r="I121" s="59"/>
      <c r="J121" s="57"/>
      <c r="K121" s="64"/>
      <c r="L121" s="65"/>
      <c r="M121" s="65"/>
      <c r="N121" s="63"/>
      <c r="O121" s="66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ht="15.75" customHeight="1">
      <c r="A122" s="57" t="s">
        <v>84</v>
      </c>
      <c r="B122" s="58" t="s">
        <v>40</v>
      </c>
      <c r="C122" s="59" t="s">
        <v>41</v>
      </c>
      <c r="D122" s="60">
        <v>35008.2</v>
      </c>
      <c r="E122" s="58">
        <v>0.0</v>
      </c>
      <c r="F122" s="61">
        <v>35008.0</v>
      </c>
      <c r="G122" s="62">
        <v>35008.0</v>
      </c>
      <c r="H122" s="63"/>
      <c r="I122" s="59"/>
      <c r="J122" s="57"/>
      <c r="K122" s="64"/>
      <c r="L122" s="65"/>
      <c r="M122" s="65"/>
      <c r="N122" s="63"/>
      <c r="O122" s="66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ht="27.75" customHeight="1">
      <c r="A123" s="57" t="s">
        <v>86</v>
      </c>
      <c r="B123" s="58" t="s">
        <v>18</v>
      </c>
      <c r="C123" s="59" t="s">
        <v>340</v>
      </c>
      <c r="D123" s="60">
        <v>8598169.21</v>
      </c>
      <c r="E123" s="58">
        <v>8598169.21</v>
      </c>
      <c r="F123" s="61">
        <v>0.0</v>
      </c>
      <c r="G123" s="62">
        <v>0.0</v>
      </c>
      <c r="H123" s="63"/>
      <c r="I123" s="59"/>
      <c r="J123" s="57"/>
      <c r="K123" s="64"/>
      <c r="L123" s="65"/>
      <c r="M123" s="65"/>
      <c r="N123" s="63"/>
      <c r="O123" s="6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ht="15.75" customHeight="1">
      <c r="A124" s="57" t="s">
        <v>86</v>
      </c>
      <c r="B124" s="58" t="s">
        <v>44</v>
      </c>
      <c r="C124" s="59" t="s">
        <v>45</v>
      </c>
      <c r="D124" s="60">
        <v>1671605.16</v>
      </c>
      <c r="E124" s="58">
        <v>1671605.16</v>
      </c>
      <c r="F124" s="61">
        <v>0.0</v>
      </c>
      <c r="G124" s="62">
        <v>0.0</v>
      </c>
      <c r="H124" s="63"/>
      <c r="I124" s="59"/>
      <c r="J124" s="57"/>
      <c r="K124" s="64"/>
      <c r="L124" s="65"/>
      <c r="M124" s="65"/>
      <c r="N124" s="63"/>
      <c r="O124" s="66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ht="15.75" customHeight="1">
      <c r="A125" s="57" t="s">
        <v>86</v>
      </c>
      <c r="B125" s="58" t="s">
        <v>20</v>
      </c>
      <c r="C125" s="59" t="s">
        <v>21</v>
      </c>
      <c r="D125" s="60">
        <v>25280.74</v>
      </c>
      <c r="E125" s="58">
        <v>25280.74</v>
      </c>
      <c r="F125" s="61">
        <v>0.0</v>
      </c>
      <c r="G125" s="62">
        <v>0.0</v>
      </c>
      <c r="H125" s="63"/>
      <c r="I125" s="59"/>
      <c r="J125" s="57"/>
      <c r="K125" s="64"/>
      <c r="L125" s="65"/>
      <c r="M125" s="65"/>
      <c r="N125" s="63"/>
      <c r="O125" s="66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ht="15.75" customHeight="1">
      <c r="A126" s="57" t="s">
        <v>86</v>
      </c>
      <c r="B126" s="58" t="s">
        <v>22</v>
      </c>
      <c r="C126" s="59" t="s">
        <v>23</v>
      </c>
      <c r="D126" s="60">
        <v>162366.22</v>
      </c>
      <c r="E126" s="58">
        <v>162366.22</v>
      </c>
      <c r="F126" s="61">
        <v>0.0</v>
      </c>
      <c r="G126" s="62">
        <v>0.0</v>
      </c>
      <c r="H126" s="63"/>
      <c r="I126" s="59"/>
      <c r="J126" s="57"/>
      <c r="K126" s="64"/>
      <c r="L126" s="65"/>
      <c r="M126" s="65"/>
      <c r="N126" s="63"/>
      <c r="O126" s="66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ht="15.75" customHeight="1">
      <c r="A127" s="57" t="s">
        <v>86</v>
      </c>
      <c r="B127" s="58" t="s">
        <v>26</v>
      </c>
      <c r="C127" s="59" t="s">
        <v>27</v>
      </c>
      <c r="D127" s="60">
        <v>550.11</v>
      </c>
      <c r="E127" s="58">
        <v>550.11</v>
      </c>
      <c r="F127" s="61">
        <v>0.0</v>
      </c>
      <c r="G127" s="62">
        <v>0.0</v>
      </c>
      <c r="H127" s="63"/>
      <c r="I127" s="59"/>
      <c r="J127" s="57"/>
      <c r="K127" s="64"/>
      <c r="L127" s="65"/>
      <c r="M127" s="65"/>
      <c r="N127" s="63"/>
      <c r="O127" s="66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ht="35.25" customHeight="1">
      <c r="A128" s="57" t="s">
        <v>86</v>
      </c>
      <c r="B128" s="58" t="s">
        <v>28</v>
      </c>
      <c r="C128" s="59" t="s">
        <v>29</v>
      </c>
      <c r="D128" s="60">
        <v>359342.89</v>
      </c>
      <c r="E128" s="58">
        <v>359342.89</v>
      </c>
      <c r="F128" s="61">
        <v>0.0</v>
      </c>
      <c r="G128" s="62">
        <v>0.0</v>
      </c>
      <c r="H128" s="63"/>
      <c r="I128" s="59"/>
      <c r="J128" s="57"/>
      <c r="K128" s="64"/>
      <c r="L128" s="65"/>
      <c r="M128" s="65"/>
      <c r="N128" s="63"/>
      <c r="O128" s="66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ht="15.75" customHeight="1">
      <c r="A129" s="57" t="s">
        <v>86</v>
      </c>
      <c r="B129" s="58" t="s">
        <v>30</v>
      </c>
      <c r="C129" s="59" t="s">
        <v>31</v>
      </c>
      <c r="D129" s="60">
        <v>152483.86</v>
      </c>
      <c r="E129" s="58">
        <v>152483.86</v>
      </c>
      <c r="F129" s="61">
        <v>0.0</v>
      </c>
      <c r="G129" s="62">
        <v>0.0</v>
      </c>
      <c r="H129" s="63"/>
      <c r="I129" s="59"/>
      <c r="J129" s="57"/>
      <c r="K129" s="64"/>
      <c r="L129" s="65"/>
      <c r="M129" s="65"/>
      <c r="N129" s="63"/>
      <c r="O129" s="66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ht="15.75" customHeight="1">
      <c r="A130" s="57" t="s">
        <v>86</v>
      </c>
      <c r="B130" s="58" t="s">
        <v>32</v>
      </c>
      <c r="C130" s="59" t="s">
        <v>33</v>
      </c>
      <c r="D130" s="60">
        <v>26040.67</v>
      </c>
      <c r="E130" s="58">
        <v>26040.67</v>
      </c>
      <c r="F130" s="61">
        <v>0.0</v>
      </c>
      <c r="G130" s="62">
        <v>0.0</v>
      </c>
      <c r="H130" s="63"/>
      <c r="I130" s="59"/>
      <c r="J130" s="57"/>
      <c r="K130" s="64"/>
      <c r="L130" s="65"/>
      <c r="M130" s="65"/>
      <c r="N130" s="63"/>
      <c r="O130" s="66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ht="36.0" customHeight="1">
      <c r="A131" s="57" t="s">
        <v>86</v>
      </c>
      <c r="B131" s="58" t="s">
        <v>36</v>
      </c>
      <c r="C131" s="59" t="s">
        <v>37</v>
      </c>
      <c r="D131" s="60">
        <v>5399.66</v>
      </c>
      <c r="E131" s="58">
        <v>5399.66</v>
      </c>
      <c r="F131" s="61">
        <v>0.0</v>
      </c>
      <c r="G131" s="62">
        <v>0.0</v>
      </c>
      <c r="H131" s="63"/>
      <c r="I131" s="59"/>
      <c r="J131" s="57"/>
      <c r="K131" s="64"/>
      <c r="L131" s="65"/>
      <c r="M131" s="65"/>
      <c r="N131" s="63"/>
      <c r="O131" s="66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ht="15.75" customHeight="1">
      <c r="A132" s="57" t="s">
        <v>86</v>
      </c>
      <c r="B132" s="58" t="s">
        <v>38</v>
      </c>
      <c r="C132" s="59" t="s">
        <v>39</v>
      </c>
      <c r="D132" s="60">
        <v>21782.89</v>
      </c>
      <c r="E132" s="58">
        <v>21782.89</v>
      </c>
      <c r="F132" s="61">
        <v>0.0</v>
      </c>
      <c r="G132" s="62">
        <v>0.0</v>
      </c>
      <c r="H132" s="63"/>
      <c r="I132" s="59"/>
      <c r="J132" s="57"/>
      <c r="K132" s="64"/>
      <c r="L132" s="65"/>
      <c r="M132" s="65"/>
      <c r="N132" s="63"/>
      <c r="O132" s="66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ht="15.75" customHeight="1">
      <c r="A133" s="57" t="s">
        <v>86</v>
      </c>
      <c r="B133" s="58" t="s">
        <v>40</v>
      </c>
      <c r="C133" s="59" t="s">
        <v>41</v>
      </c>
      <c r="D133" s="60">
        <v>56454.59</v>
      </c>
      <c r="E133" s="58">
        <v>56454.59</v>
      </c>
      <c r="F133" s="61">
        <v>0.0</v>
      </c>
      <c r="G133" s="62">
        <v>0.0</v>
      </c>
      <c r="H133" s="63"/>
      <c r="I133" s="59"/>
      <c r="J133" s="57"/>
      <c r="K133" s="64"/>
      <c r="L133" s="65"/>
      <c r="M133" s="65"/>
      <c r="N133" s="63"/>
      <c r="O133" s="66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ht="27.75" customHeight="1">
      <c r="A134" s="57" t="s">
        <v>88</v>
      </c>
      <c r="B134" s="58" t="s">
        <v>18</v>
      </c>
      <c r="C134" s="59" t="s">
        <v>340</v>
      </c>
      <c r="D134" s="60">
        <v>2.124637572E7</v>
      </c>
      <c r="E134" s="58">
        <v>0.0</v>
      </c>
      <c r="F134" s="61">
        <v>2.1246376E7</v>
      </c>
      <c r="G134" s="62">
        <v>2.1246376E7</v>
      </c>
      <c r="H134" s="63">
        <v>8.90980066E8</v>
      </c>
      <c r="I134" s="59" t="str">
        <f>VLOOKUP(H134,'[2]IPS CTA BANCARIA (2)'!$B$1:$H$201,2,0)</f>
        <v>#REF!</v>
      </c>
      <c r="J134" s="57">
        <v>2.1246376E7</v>
      </c>
      <c r="K134" s="64" t="str">
        <f>VLOOKUP(H134,'[2]IPS CTA BANCARIA (2)'!$B$1:$H$201,4,0)</f>
        <v>#REF!</v>
      </c>
      <c r="L134" s="65" t="str">
        <f>VLOOKUP(H134,'[2]IPS CTA BANCARIA (2)'!$B$1:$H$201,5,0)</f>
        <v>#REF!</v>
      </c>
      <c r="M134" s="65" t="s">
        <v>409</v>
      </c>
      <c r="N134" s="63" t="s">
        <v>410</v>
      </c>
      <c r="O134" s="66">
        <v>42082.0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ht="15.75" customHeight="1">
      <c r="A135" s="57" t="s">
        <v>88</v>
      </c>
      <c r="B135" s="58" t="s">
        <v>20</v>
      </c>
      <c r="C135" s="59" t="s">
        <v>21</v>
      </c>
      <c r="D135" s="60">
        <v>0.0</v>
      </c>
      <c r="E135" s="58">
        <v>0.0</v>
      </c>
      <c r="F135" s="61">
        <v>0.0</v>
      </c>
      <c r="G135" s="62">
        <v>0.0</v>
      </c>
      <c r="H135" s="63"/>
      <c r="I135" s="59"/>
      <c r="J135" s="57"/>
      <c r="K135" s="64"/>
      <c r="L135" s="65"/>
      <c r="M135" s="65"/>
      <c r="N135" s="63"/>
      <c r="O135" s="66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ht="15.75" customHeight="1">
      <c r="A136" s="57" t="s">
        <v>88</v>
      </c>
      <c r="B136" s="58" t="s">
        <v>30</v>
      </c>
      <c r="C136" s="59" t="s">
        <v>31</v>
      </c>
      <c r="D136" s="60">
        <v>379404.73</v>
      </c>
      <c r="E136" s="58">
        <v>0.0</v>
      </c>
      <c r="F136" s="61">
        <v>379405.0</v>
      </c>
      <c r="G136" s="62">
        <v>379405.0</v>
      </c>
      <c r="H136" s="63"/>
      <c r="I136" s="59"/>
      <c r="J136" s="57"/>
      <c r="K136" s="64"/>
      <c r="L136" s="65"/>
      <c r="M136" s="65"/>
      <c r="N136" s="63"/>
      <c r="O136" s="66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ht="15.75" customHeight="1">
      <c r="A137" s="57" t="s">
        <v>88</v>
      </c>
      <c r="B137" s="58" t="s">
        <v>32</v>
      </c>
      <c r="C137" s="59" t="s">
        <v>33</v>
      </c>
      <c r="D137" s="60">
        <v>28330.41</v>
      </c>
      <c r="E137" s="58">
        <v>0.0</v>
      </c>
      <c r="F137" s="61">
        <v>28330.0</v>
      </c>
      <c r="G137" s="62">
        <v>28330.0</v>
      </c>
      <c r="H137" s="63"/>
      <c r="I137" s="59"/>
      <c r="J137" s="57"/>
      <c r="K137" s="64"/>
      <c r="L137" s="65"/>
      <c r="M137" s="65"/>
      <c r="N137" s="63"/>
      <c r="O137" s="66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ht="15.75" customHeight="1">
      <c r="A138" s="57" t="s">
        <v>88</v>
      </c>
      <c r="B138" s="58" t="s">
        <v>40</v>
      </c>
      <c r="C138" s="59" t="s">
        <v>41</v>
      </c>
      <c r="D138" s="60">
        <v>10042.73</v>
      </c>
      <c r="E138" s="58">
        <v>0.0</v>
      </c>
      <c r="F138" s="61">
        <v>10043.0</v>
      </c>
      <c r="G138" s="62">
        <v>10043.0</v>
      </c>
      <c r="H138" s="63"/>
      <c r="I138" s="59"/>
      <c r="J138" s="57"/>
      <c r="K138" s="64"/>
      <c r="L138" s="65"/>
      <c r="M138" s="65"/>
      <c r="N138" s="63"/>
      <c r="O138" s="66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ht="15.75" customHeight="1">
      <c r="A139" s="57" t="s">
        <v>88</v>
      </c>
      <c r="B139" s="58" t="s">
        <v>54</v>
      </c>
      <c r="C139" s="59" t="s">
        <v>55</v>
      </c>
      <c r="D139" s="60">
        <v>1.699778941E7</v>
      </c>
      <c r="E139" s="58">
        <v>0.0</v>
      </c>
      <c r="F139" s="61">
        <v>1.6997789E7</v>
      </c>
      <c r="G139" s="62">
        <v>1.6997789E7</v>
      </c>
      <c r="H139" s="63">
        <v>8.90901826E8</v>
      </c>
      <c r="I139" s="59" t="str">
        <f t="shared" ref="I139:I140" si="28">VLOOKUP(H139,'[2]IPS CTA BANCARIA (2)'!$B$1:$H$201,2,0)</f>
        <v>#REF!</v>
      </c>
      <c r="J139" s="57">
        <v>1.6997789E7</v>
      </c>
      <c r="K139" s="64" t="str">
        <f t="shared" ref="K139:K140" si="29">VLOOKUP(H139,'[2]IPS CTA BANCARIA (2)'!$B$1:$H$201,4,0)</f>
        <v>#REF!</v>
      </c>
      <c r="L139" s="65" t="str">
        <f t="shared" ref="L139:L140" si="30">VLOOKUP(H139,'[2]IPS CTA BANCARIA (2)'!$B$1:$H$201,5,0)</f>
        <v>#REF!</v>
      </c>
      <c r="M139" s="65" t="s">
        <v>411</v>
      </c>
      <c r="N139" s="63" t="s">
        <v>412</v>
      </c>
      <c r="O139" s="66">
        <v>42087.0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ht="27.75" customHeight="1">
      <c r="A140" s="57" t="s">
        <v>90</v>
      </c>
      <c r="B140" s="58" t="s">
        <v>18</v>
      </c>
      <c r="C140" s="59" t="s">
        <v>340</v>
      </c>
      <c r="D140" s="60">
        <v>5.21714946E7</v>
      </c>
      <c r="E140" s="58">
        <v>0.0</v>
      </c>
      <c r="F140" s="61">
        <v>5.2171495E7</v>
      </c>
      <c r="G140" s="62">
        <v>5.2171495E7</v>
      </c>
      <c r="H140" s="63">
        <v>8.90905166E8</v>
      </c>
      <c r="I140" s="59" t="str">
        <f t="shared" si="28"/>
        <v>#REF!</v>
      </c>
      <c r="J140" s="57">
        <v>5.2171495E7</v>
      </c>
      <c r="K140" s="64" t="str">
        <f t="shared" si="29"/>
        <v>#REF!</v>
      </c>
      <c r="L140" s="65" t="str">
        <f t="shared" si="30"/>
        <v>#REF!</v>
      </c>
      <c r="M140" s="65" t="s">
        <v>413</v>
      </c>
      <c r="N140" s="63" t="s">
        <v>414</v>
      </c>
      <c r="O140" s="66">
        <v>42082.0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ht="15.75" customHeight="1">
      <c r="A141" s="57" t="s">
        <v>90</v>
      </c>
      <c r="B141" s="58" t="s">
        <v>44</v>
      </c>
      <c r="C141" s="59" t="s">
        <v>45</v>
      </c>
      <c r="D141" s="60">
        <v>1375344.28</v>
      </c>
      <c r="E141" s="58">
        <v>0.0</v>
      </c>
      <c r="F141" s="61">
        <v>1375344.0</v>
      </c>
      <c r="G141" s="62">
        <v>1375344.0</v>
      </c>
      <c r="H141" s="63"/>
      <c r="I141" s="59"/>
      <c r="J141" s="57"/>
      <c r="K141" s="64"/>
      <c r="L141" s="65"/>
      <c r="M141" s="65"/>
      <c r="N141" s="63"/>
      <c r="O141" s="66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ht="15.75" customHeight="1">
      <c r="A142" s="57" t="s">
        <v>90</v>
      </c>
      <c r="B142" s="58" t="s">
        <v>20</v>
      </c>
      <c r="C142" s="59" t="s">
        <v>21</v>
      </c>
      <c r="D142" s="60">
        <v>6961.72</v>
      </c>
      <c r="E142" s="58">
        <v>0.0</v>
      </c>
      <c r="F142" s="61">
        <v>6962.0</v>
      </c>
      <c r="G142" s="62">
        <v>6962.0</v>
      </c>
      <c r="H142" s="63"/>
      <c r="I142" s="59"/>
      <c r="J142" s="57"/>
      <c r="K142" s="64"/>
      <c r="L142" s="65"/>
      <c r="M142" s="65"/>
      <c r="N142" s="63"/>
      <c r="O142" s="6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ht="15.75" customHeight="1">
      <c r="A143" s="57" t="s">
        <v>90</v>
      </c>
      <c r="B143" s="58" t="s">
        <v>30</v>
      </c>
      <c r="C143" s="59" t="s">
        <v>31</v>
      </c>
      <c r="D143" s="60">
        <v>441368.66</v>
      </c>
      <c r="E143" s="58">
        <v>0.0</v>
      </c>
      <c r="F143" s="61">
        <v>441369.0</v>
      </c>
      <c r="G143" s="62">
        <v>441369.0</v>
      </c>
      <c r="H143" s="63"/>
      <c r="I143" s="59"/>
      <c r="J143" s="57"/>
      <c r="K143" s="64"/>
      <c r="L143" s="65"/>
      <c r="M143" s="65"/>
      <c r="N143" s="63"/>
      <c r="O143" s="66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ht="15.75" customHeight="1">
      <c r="A144" s="57" t="s">
        <v>90</v>
      </c>
      <c r="B144" s="58" t="s">
        <v>32</v>
      </c>
      <c r="C144" s="59" t="s">
        <v>33</v>
      </c>
      <c r="D144" s="60">
        <v>4872.03</v>
      </c>
      <c r="E144" s="58">
        <v>0.0</v>
      </c>
      <c r="F144" s="61">
        <v>4872.0</v>
      </c>
      <c r="G144" s="62">
        <v>4872.0</v>
      </c>
      <c r="H144" s="63"/>
      <c r="I144" s="59"/>
      <c r="J144" s="57"/>
      <c r="K144" s="64"/>
      <c r="L144" s="65"/>
      <c r="M144" s="65"/>
      <c r="N144" s="63"/>
      <c r="O144" s="66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ht="15.75" customHeight="1">
      <c r="A145" s="57" t="s">
        <v>90</v>
      </c>
      <c r="B145" s="58" t="s">
        <v>40</v>
      </c>
      <c r="C145" s="59" t="s">
        <v>41</v>
      </c>
      <c r="D145" s="60">
        <v>131228.19</v>
      </c>
      <c r="E145" s="58">
        <v>0.0</v>
      </c>
      <c r="F145" s="61">
        <v>131228.0</v>
      </c>
      <c r="G145" s="62">
        <v>131228.0</v>
      </c>
      <c r="H145" s="63"/>
      <c r="I145" s="59"/>
      <c r="J145" s="57"/>
      <c r="K145" s="64"/>
      <c r="L145" s="65"/>
      <c r="M145" s="65"/>
      <c r="N145" s="63"/>
      <c r="O145" s="66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ht="27.75" customHeight="1">
      <c r="A146" s="57" t="s">
        <v>92</v>
      </c>
      <c r="B146" s="58" t="s">
        <v>18</v>
      </c>
      <c r="C146" s="59" t="s">
        <v>340</v>
      </c>
      <c r="D146" s="60">
        <v>3.790148732E7</v>
      </c>
      <c r="E146" s="58">
        <v>0.0</v>
      </c>
      <c r="F146" s="61">
        <v>3.7901487E7</v>
      </c>
      <c r="G146" s="62">
        <v>3.7901487E7</v>
      </c>
      <c r="H146" s="63">
        <v>8.90980066E8</v>
      </c>
      <c r="I146" s="59" t="str">
        <f>VLOOKUP(H146,'[2]IPS CTA BANCARIA (2)'!$B$1:$H$201,2,0)</f>
        <v>#REF!</v>
      </c>
      <c r="J146" s="57">
        <v>3.7901487E7</v>
      </c>
      <c r="K146" s="64" t="str">
        <f>VLOOKUP(H146,'[2]IPS CTA BANCARIA (2)'!$B$1:$H$201,4,0)</f>
        <v>#REF!</v>
      </c>
      <c r="L146" s="65" t="str">
        <f>VLOOKUP(H146,'[2]IPS CTA BANCARIA (2)'!$B$1:$H$201,5,0)</f>
        <v>#REF!</v>
      </c>
      <c r="M146" s="65" t="s">
        <v>415</v>
      </c>
      <c r="N146" s="63" t="s">
        <v>416</v>
      </c>
      <c r="O146" s="66">
        <v>42082.0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ht="15.75" customHeight="1">
      <c r="A147" s="57" t="s">
        <v>92</v>
      </c>
      <c r="B147" s="58" t="s">
        <v>44</v>
      </c>
      <c r="C147" s="59" t="s">
        <v>45</v>
      </c>
      <c r="D147" s="60">
        <v>8201072.7</v>
      </c>
      <c r="E147" s="58">
        <v>0.0</v>
      </c>
      <c r="F147" s="61">
        <v>8201073.0</v>
      </c>
      <c r="G147" s="62">
        <v>8201073.0</v>
      </c>
      <c r="H147" s="63"/>
      <c r="I147" s="59"/>
      <c r="J147" s="57"/>
      <c r="K147" s="64"/>
      <c r="L147" s="65"/>
      <c r="M147" s="65"/>
      <c r="N147" s="63"/>
      <c r="O147" s="66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ht="15.75" customHeight="1">
      <c r="A148" s="57" t="s">
        <v>92</v>
      </c>
      <c r="B148" s="58" t="s">
        <v>20</v>
      </c>
      <c r="C148" s="59" t="s">
        <v>21</v>
      </c>
      <c r="D148" s="60">
        <v>106584.72</v>
      </c>
      <c r="E148" s="58">
        <v>0.0</v>
      </c>
      <c r="F148" s="61">
        <v>106585.0</v>
      </c>
      <c r="G148" s="62">
        <v>106585.0</v>
      </c>
      <c r="H148" s="63"/>
      <c r="I148" s="59"/>
      <c r="J148" s="57"/>
      <c r="K148" s="64"/>
      <c r="L148" s="65"/>
      <c r="M148" s="65"/>
      <c r="N148" s="63"/>
      <c r="O148" s="6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ht="15.75" customHeight="1">
      <c r="A149" s="57" t="s">
        <v>92</v>
      </c>
      <c r="B149" s="58" t="s">
        <v>30</v>
      </c>
      <c r="C149" s="59" t="s">
        <v>31</v>
      </c>
      <c r="D149" s="60">
        <v>872089.67</v>
      </c>
      <c r="E149" s="58">
        <v>0.0</v>
      </c>
      <c r="F149" s="61">
        <v>872090.0</v>
      </c>
      <c r="G149" s="62">
        <v>872090.0</v>
      </c>
      <c r="H149" s="63"/>
      <c r="I149" s="59"/>
      <c r="J149" s="57"/>
      <c r="K149" s="64"/>
      <c r="L149" s="65"/>
      <c r="M149" s="65"/>
      <c r="N149" s="63"/>
      <c r="O149" s="6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ht="15.75" customHeight="1">
      <c r="A150" s="57" t="s">
        <v>92</v>
      </c>
      <c r="B150" s="58" t="s">
        <v>32</v>
      </c>
      <c r="C150" s="59" t="s">
        <v>33</v>
      </c>
      <c r="D150" s="60">
        <v>586995.72</v>
      </c>
      <c r="E150" s="58">
        <v>0.0</v>
      </c>
      <c r="F150" s="61">
        <v>586996.0</v>
      </c>
      <c r="G150" s="62">
        <v>586996.0</v>
      </c>
      <c r="H150" s="63"/>
      <c r="I150" s="59"/>
      <c r="J150" s="57"/>
      <c r="K150" s="64"/>
      <c r="L150" s="65"/>
      <c r="M150" s="65"/>
      <c r="N150" s="63"/>
      <c r="O150" s="66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ht="15.75" customHeight="1">
      <c r="A151" s="57" t="s">
        <v>92</v>
      </c>
      <c r="B151" s="58" t="s">
        <v>40</v>
      </c>
      <c r="C151" s="59" t="s">
        <v>41</v>
      </c>
      <c r="D151" s="60">
        <v>314931.87</v>
      </c>
      <c r="E151" s="58">
        <v>0.0</v>
      </c>
      <c r="F151" s="61">
        <v>314932.0</v>
      </c>
      <c r="G151" s="62">
        <v>314932.0</v>
      </c>
      <c r="H151" s="63"/>
      <c r="I151" s="59"/>
      <c r="J151" s="57"/>
      <c r="K151" s="64"/>
      <c r="L151" s="65"/>
      <c r="M151" s="65"/>
      <c r="N151" s="63"/>
      <c r="O151" s="6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ht="15.75" customHeight="1">
      <c r="A152" s="57" t="s">
        <v>92</v>
      </c>
      <c r="B152" s="58" t="s">
        <v>46</v>
      </c>
      <c r="C152" s="59" t="s">
        <v>47</v>
      </c>
      <c r="D152" s="60">
        <v>4.5550805E7</v>
      </c>
      <c r="E152" s="58">
        <v>0.0</v>
      </c>
      <c r="F152" s="61">
        <v>4.5550805E7</v>
      </c>
      <c r="G152" s="62">
        <v>4.5550805E7</v>
      </c>
      <c r="H152" s="63">
        <v>8.90907241E8</v>
      </c>
      <c r="I152" s="59" t="str">
        <f t="shared" ref="I152:I153" si="31">VLOOKUP(H152,'[2]IPS CTA BANCARIA (2)'!$B$1:$H$201,2,0)</f>
        <v>#REF!</v>
      </c>
      <c r="J152" s="57">
        <v>4.5550805E7</v>
      </c>
      <c r="K152" s="64" t="str">
        <f t="shared" ref="K152:K153" si="32">VLOOKUP(H152,'[2]IPS CTA BANCARIA (2)'!$B$1:$H$201,4,0)</f>
        <v>#REF!</v>
      </c>
      <c r="L152" s="65" t="str">
        <f t="shared" ref="L152:L153" si="33">VLOOKUP(H152,'[2]IPS CTA BANCARIA (2)'!$B$1:$H$201,5,0)</f>
        <v>#REF!</v>
      </c>
      <c r="M152" s="65" t="s">
        <v>417</v>
      </c>
      <c r="N152" s="63" t="s">
        <v>418</v>
      </c>
      <c r="O152" s="66">
        <v>42083.0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ht="27.75" customHeight="1">
      <c r="A153" s="57" t="s">
        <v>94</v>
      </c>
      <c r="B153" s="58" t="s">
        <v>18</v>
      </c>
      <c r="C153" s="59" t="s">
        <v>340</v>
      </c>
      <c r="D153" s="60">
        <v>1.193982594E7</v>
      </c>
      <c r="E153" s="58">
        <v>0.0</v>
      </c>
      <c r="F153" s="61">
        <v>1.1939826E7</v>
      </c>
      <c r="G153" s="62">
        <v>1.1939826E7</v>
      </c>
      <c r="H153" s="63">
        <v>8.90982264E8</v>
      </c>
      <c r="I153" s="59" t="str">
        <f t="shared" si="31"/>
        <v>#REF!</v>
      </c>
      <c r="J153" s="57">
        <v>1.1939826E7</v>
      </c>
      <c r="K153" s="64" t="str">
        <f t="shared" si="32"/>
        <v>#REF!</v>
      </c>
      <c r="L153" s="65" t="str">
        <f t="shared" si="33"/>
        <v>#REF!</v>
      </c>
      <c r="M153" s="65" t="s">
        <v>419</v>
      </c>
      <c r="N153" s="63" t="s">
        <v>420</v>
      </c>
      <c r="O153" s="66">
        <v>42082.0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ht="15.75" customHeight="1">
      <c r="A154" s="57" t="s">
        <v>94</v>
      </c>
      <c r="B154" s="58" t="s">
        <v>44</v>
      </c>
      <c r="C154" s="59" t="s">
        <v>45</v>
      </c>
      <c r="D154" s="60">
        <v>1916032.42</v>
      </c>
      <c r="E154" s="58">
        <v>0.0</v>
      </c>
      <c r="F154" s="61">
        <v>1916032.0</v>
      </c>
      <c r="G154" s="62">
        <v>1916032.0</v>
      </c>
      <c r="H154" s="63"/>
      <c r="I154" s="59"/>
      <c r="J154" s="57"/>
      <c r="K154" s="64"/>
      <c r="L154" s="65"/>
      <c r="M154" s="65"/>
      <c r="N154" s="63"/>
      <c r="O154" s="66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ht="15.75" customHeight="1">
      <c r="A155" s="57" t="s">
        <v>94</v>
      </c>
      <c r="B155" s="58" t="s">
        <v>30</v>
      </c>
      <c r="C155" s="59" t="s">
        <v>31</v>
      </c>
      <c r="D155" s="60">
        <v>561055.73</v>
      </c>
      <c r="E155" s="58">
        <v>0.0</v>
      </c>
      <c r="F155" s="61">
        <v>561056.0</v>
      </c>
      <c r="G155" s="62">
        <v>561056.0</v>
      </c>
      <c r="H155" s="63"/>
      <c r="I155" s="59"/>
      <c r="J155" s="57"/>
      <c r="K155" s="64"/>
      <c r="L155" s="65"/>
      <c r="M155" s="65"/>
      <c r="N155" s="63"/>
      <c r="O155" s="66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ht="15.75" customHeight="1">
      <c r="A156" s="57" t="s">
        <v>94</v>
      </c>
      <c r="B156" s="58" t="s">
        <v>40</v>
      </c>
      <c r="C156" s="59" t="s">
        <v>41</v>
      </c>
      <c r="D156" s="60">
        <v>53368.63</v>
      </c>
      <c r="E156" s="58">
        <v>0.0</v>
      </c>
      <c r="F156" s="61">
        <v>53369.0</v>
      </c>
      <c r="G156" s="62">
        <v>53369.0</v>
      </c>
      <c r="H156" s="63"/>
      <c r="I156" s="59"/>
      <c r="J156" s="57"/>
      <c r="K156" s="64"/>
      <c r="L156" s="65"/>
      <c r="M156" s="65"/>
      <c r="N156" s="63"/>
      <c r="O156" s="66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ht="21.0" customHeight="1">
      <c r="A157" s="57" t="s">
        <v>94</v>
      </c>
      <c r="B157" s="58" t="s">
        <v>46</v>
      </c>
      <c r="C157" s="59" t="s">
        <v>47</v>
      </c>
      <c r="D157" s="60">
        <v>1.890980693E7</v>
      </c>
      <c r="E157" s="58">
        <v>0.0</v>
      </c>
      <c r="F157" s="61">
        <v>1.8909807E7</v>
      </c>
      <c r="G157" s="62">
        <v>1.8909807E7</v>
      </c>
      <c r="H157" s="63">
        <v>8.0004432E8</v>
      </c>
      <c r="I157" s="59" t="str">
        <f t="shared" ref="I157:I158" si="34">VLOOKUP(H157,'[2]IPS CTA BANCARIA (2)'!$B$1:$H$201,2,0)</f>
        <v>#REF!</v>
      </c>
      <c r="J157" s="57">
        <v>1.8909807E7</v>
      </c>
      <c r="K157" s="64" t="str">
        <f t="shared" ref="K157:K158" si="35">VLOOKUP(H157,'[2]IPS CTA BANCARIA (2)'!$B$1:$H$201,4,0)</f>
        <v>#REF!</v>
      </c>
      <c r="L157" s="65" t="str">
        <f t="shared" ref="L157:L158" si="36">VLOOKUP(H157,'[2]IPS CTA BANCARIA (2)'!$B$1:$H$201,5,0)</f>
        <v>#REF!</v>
      </c>
      <c r="M157" s="65" t="s">
        <v>421</v>
      </c>
      <c r="N157" s="63" t="s">
        <v>422</v>
      </c>
      <c r="O157" s="66">
        <v>42083.0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ht="27.75" customHeight="1">
      <c r="A158" s="57" t="s">
        <v>96</v>
      </c>
      <c r="B158" s="58" t="s">
        <v>18</v>
      </c>
      <c r="C158" s="59" t="s">
        <v>340</v>
      </c>
      <c r="D158" s="60">
        <v>1.863744094E7</v>
      </c>
      <c r="E158" s="58">
        <v>0.0</v>
      </c>
      <c r="F158" s="61">
        <v>1.8637441E7</v>
      </c>
      <c r="G158" s="62">
        <v>1.8637441E7</v>
      </c>
      <c r="H158" s="63">
        <v>8.90980066E8</v>
      </c>
      <c r="I158" s="59" t="str">
        <f t="shared" si="34"/>
        <v>#REF!</v>
      </c>
      <c r="J158" s="57">
        <v>1.8637441E7</v>
      </c>
      <c r="K158" s="64" t="str">
        <f t="shared" si="35"/>
        <v>#REF!</v>
      </c>
      <c r="L158" s="65" t="str">
        <f t="shared" si="36"/>
        <v>#REF!</v>
      </c>
      <c r="M158" s="65" t="s">
        <v>423</v>
      </c>
      <c r="N158" s="63" t="s">
        <v>424</v>
      </c>
      <c r="O158" s="66">
        <v>42082.0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ht="15.75" customHeight="1">
      <c r="A159" s="57" t="s">
        <v>96</v>
      </c>
      <c r="B159" s="58" t="s">
        <v>44</v>
      </c>
      <c r="C159" s="59" t="s">
        <v>45</v>
      </c>
      <c r="D159" s="60">
        <v>4029058.96</v>
      </c>
      <c r="E159" s="58">
        <v>0.0</v>
      </c>
      <c r="F159" s="61">
        <v>4029059.0</v>
      </c>
      <c r="G159" s="62">
        <v>4029059.0</v>
      </c>
      <c r="H159" s="63"/>
      <c r="I159" s="59"/>
      <c r="J159" s="57"/>
      <c r="K159" s="64"/>
      <c r="L159" s="65"/>
      <c r="M159" s="65"/>
      <c r="N159" s="63"/>
      <c r="O159" s="6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ht="15.75" customHeight="1">
      <c r="A160" s="57" t="s">
        <v>96</v>
      </c>
      <c r="B160" s="58" t="s">
        <v>30</v>
      </c>
      <c r="C160" s="59" t="s">
        <v>31</v>
      </c>
      <c r="D160" s="60">
        <v>1151935.95</v>
      </c>
      <c r="E160" s="58">
        <v>0.0</v>
      </c>
      <c r="F160" s="61">
        <v>1151936.0</v>
      </c>
      <c r="G160" s="62">
        <v>1151936.0</v>
      </c>
      <c r="H160" s="63"/>
      <c r="I160" s="59"/>
      <c r="J160" s="57"/>
      <c r="K160" s="64"/>
      <c r="L160" s="65"/>
      <c r="M160" s="65"/>
      <c r="N160" s="63"/>
      <c r="O160" s="66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ht="15.75" customHeight="1">
      <c r="A161" s="57" t="s">
        <v>96</v>
      </c>
      <c r="B161" s="58" t="s">
        <v>40</v>
      </c>
      <c r="C161" s="59" t="s">
        <v>41</v>
      </c>
      <c r="D161" s="60">
        <v>748058.19</v>
      </c>
      <c r="E161" s="58">
        <v>0.0</v>
      </c>
      <c r="F161" s="61">
        <v>748058.0</v>
      </c>
      <c r="G161" s="62">
        <v>748058.0</v>
      </c>
      <c r="H161" s="63"/>
      <c r="I161" s="59"/>
      <c r="J161" s="57"/>
      <c r="K161" s="64"/>
      <c r="L161" s="65"/>
      <c r="M161" s="65"/>
      <c r="N161" s="63"/>
      <c r="O161" s="6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ht="15.75" customHeight="1">
      <c r="A162" s="57" t="s">
        <v>96</v>
      </c>
      <c r="B162" s="58" t="s">
        <v>54</v>
      </c>
      <c r="C162" s="59" t="s">
        <v>55</v>
      </c>
      <c r="D162" s="60">
        <v>3009990.96</v>
      </c>
      <c r="E162" s="58">
        <v>0.0</v>
      </c>
      <c r="F162" s="61">
        <v>3009991.0</v>
      </c>
      <c r="G162" s="62">
        <v>3009991.0</v>
      </c>
      <c r="H162" s="63">
        <v>8.90905177E8</v>
      </c>
      <c r="I162" s="59" t="str">
        <f>VLOOKUP(H162,'[2]IPS CTA BANCARIA (2)'!$B$1:$H$201,2,0)</f>
        <v>#REF!</v>
      </c>
      <c r="J162" s="57">
        <v>3009991.0</v>
      </c>
      <c r="K162" s="64" t="str">
        <f>VLOOKUP(H162,'[2]IPS CTA BANCARIA (2)'!$B$1:$H$201,4,0)</f>
        <v>#REF!</v>
      </c>
      <c r="L162" s="65" t="str">
        <f>VLOOKUP(H162,'[2]IPS CTA BANCARIA (2)'!$B$1:$H$201,5,0)</f>
        <v>#REF!</v>
      </c>
      <c r="M162" s="65" t="s">
        <v>425</v>
      </c>
      <c r="N162" s="63" t="s">
        <v>426</v>
      </c>
      <c r="O162" s="66">
        <v>42087.0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ht="15.75" customHeight="1">
      <c r="A163" s="57" t="s">
        <v>98</v>
      </c>
      <c r="B163" s="58" t="s">
        <v>44</v>
      </c>
      <c r="C163" s="59" t="s">
        <v>45</v>
      </c>
      <c r="D163" s="60">
        <v>2434749.93</v>
      </c>
      <c r="E163" s="58">
        <v>0.0</v>
      </c>
      <c r="F163" s="61">
        <v>2434750.0</v>
      </c>
      <c r="G163" s="62">
        <v>2434750.0</v>
      </c>
      <c r="H163" s="63"/>
      <c r="I163" s="59"/>
      <c r="J163" s="57"/>
      <c r="K163" s="64"/>
      <c r="L163" s="65"/>
      <c r="M163" s="65"/>
      <c r="N163" s="63"/>
      <c r="O163" s="6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ht="22.5" customHeight="1">
      <c r="A164" s="57" t="s">
        <v>98</v>
      </c>
      <c r="B164" s="58" t="s">
        <v>71</v>
      </c>
      <c r="C164" s="59" t="s">
        <v>72</v>
      </c>
      <c r="D164" s="60">
        <v>861097.38</v>
      </c>
      <c r="E164" s="58">
        <v>0.0</v>
      </c>
      <c r="F164" s="61">
        <v>861097.0</v>
      </c>
      <c r="G164" s="62">
        <v>861097.0</v>
      </c>
      <c r="H164" s="63">
        <v>8.11016192E8</v>
      </c>
      <c r="I164" s="59" t="str">
        <f>VLOOKUP(H164,'[2]IPS CTA BANCARIA (2)'!$B$1:$H$201,2,0)</f>
        <v>#REF!</v>
      </c>
      <c r="J164" s="57">
        <v>861097.0</v>
      </c>
      <c r="K164" s="64" t="str">
        <f>VLOOKUP(H164,'[2]IPS CTA BANCARIA (2)'!$B$1:$H$201,4,0)</f>
        <v>#REF!</v>
      </c>
      <c r="L164" s="65" t="str">
        <f>VLOOKUP(H164,'[2]IPS CTA BANCARIA (2)'!$B$1:$H$201,5,0)</f>
        <v>#REF!</v>
      </c>
      <c r="M164" s="65">
        <v>2.0150001695E11</v>
      </c>
      <c r="N164" s="63" t="s">
        <v>427</v>
      </c>
      <c r="O164" s="66">
        <v>42090.0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ht="15.75" customHeight="1">
      <c r="A165" s="57" t="s">
        <v>98</v>
      </c>
      <c r="B165" s="58" t="s">
        <v>30</v>
      </c>
      <c r="C165" s="59" t="s">
        <v>31</v>
      </c>
      <c r="D165" s="60">
        <v>53173.01</v>
      </c>
      <c r="E165" s="58">
        <v>0.0</v>
      </c>
      <c r="F165" s="61">
        <v>53173.0</v>
      </c>
      <c r="G165" s="62">
        <v>53173.0</v>
      </c>
      <c r="H165" s="63"/>
      <c r="I165" s="59"/>
      <c r="J165" s="57"/>
      <c r="K165" s="64"/>
      <c r="L165" s="65"/>
      <c r="M165" s="65"/>
      <c r="N165" s="63"/>
      <c r="O165" s="66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ht="15.75" customHeight="1">
      <c r="A166" s="57" t="s">
        <v>98</v>
      </c>
      <c r="B166" s="58" t="s">
        <v>32</v>
      </c>
      <c r="C166" s="59" t="s">
        <v>33</v>
      </c>
      <c r="D166" s="60">
        <v>4310.76</v>
      </c>
      <c r="E166" s="58">
        <v>0.0</v>
      </c>
      <c r="F166" s="61">
        <v>4311.0</v>
      </c>
      <c r="G166" s="62">
        <v>4311.0</v>
      </c>
      <c r="H166" s="63"/>
      <c r="I166" s="59"/>
      <c r="J166" s="57"/>
      <c r="K166" s="64"/>
      <c r="L166" s="65"/>
      <c r="M166" s="65"/>
      <c r="N166" s="63"/>
      <c r="O166" s="6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ht="15.75" customHeight="1">
      <c r="A167" s="57" t="s">
        <v>98</v>
      </c>
      <c r="B167" s="58" t="s">
        <v>40</v>
      </c>
      <c r="C167" s="59" t="s">
        <v>41</v>
      </c>
      <c r="D167" s="60">
        <v>11824.87</v>
      </c>
      <c r="E167" s="58">
        <v>0.0</v>
      </c>
      <c r="F167" s="61">
        <v>11825.0</v>
      </c>
      <c r="G167" s="62">
        <v>11825.0</v>
      </c>
      <c r="H167" s="63"/>
      <c r="I167" s="59"/>
      <c r="J167" s="57"/>
      <c r="K167" s="64"/>
      <c r="L167" s="65"/>
      <c r="M167" s="65"/>
      <c r="N167" s="63"/>
      <c r="O167" s="6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ht="15.75" customHeight="1">
      <c r="A168" s="57" t="s">
        <v>98</v>
      </c>
      <c r="B168" s="58" t="s">
        <v>75</v>
      </c>
      <c r="C168" s="59" t="s">
        <v>76</v>
      </c>
      <c r="D168" s="60">
        <v>0.0</v>
      </c>
      <c r="E168" s="58">
        <v>0.0</v>
      </c>
      <c r="F168" s="61">
        <v>0.0</v>
      </c>
      <c r="G168" s="62">
        <v>0.0</v>
      </c>
      <c r="H168" s="63"/>
      <c r="I168" s="59"/>
      <c r="J168" s="57"/>
      <c r="K168" s="64"/>
      <c r="L168" s="65"/>
      <c r="M168" s="65"/>
      <c r="N168" s="63"/>
      <c r="O168" s="6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ht="22.5" customHeight="1">
      <c r="A169" s="57" t="s">
        <v>98</v>
      </c>
      <c r="B169" s="58" t="s">
        <v>46</v>
      </c>
      <c r="C169" s="59" t="s">
        <v>47</v>
      </c>
      <c r="D169" s="60">
        <v>9299578.62</v>
      </c>
      <c r="E169" s="58">
        <v>0.0</v>
      </c>
      <c r="F169" s="61">
        <v>9299579.0</v>
      </c>
      <c r="G169" s="62">
        <v>9299579.0</v>
      </c>
      <c r="H169" s="63">
        <v>8.9098243E8</v>
      </c>
      <c r="I169" s="59" t="str">
        <f t="shared" ref="I169:I170" si="37">VLOOKUP(H169,'[2]IPS CTA BANCARIA (2)'!$B$1:$H$201,2,0)</f>
        <v>#REF!</v>
      </c>
      <c r="J169" s="57">
        <v>9299579.0</v>
      </c>
      <c r="K169" s="64" t="str">
        <f t="shared" ref="K169:K170" si="38">VLOOKUP(H169,'[2]IPS CTA BANCARIA (2)'!$B$1:$H$201,4,0)</f>
        <v>#REF!</v>
      </c>
      <c r="L169" s="65" t="str">
        <f t="shared" ref="L169:L170" si="39">VLOOKUP(H169,'[2]IPS CTA BANCARIA (2)'!$B$1:$H$201,5,0)</f>
        <v>#REF!</v>
      </c>
      <c r="M169" s="65" t="s">
        <v>428</v>
      </c>
      <c r="N169" s="63" t="s">
        <v>429</v>
      </c>
      <c r="O169" s="66">
        <v>42083.0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ht="27.75" customHeight="1">
      <c r="A170" s="57" t="s">
        <v>100</v>
      </c>
      <c r="B170" s="58" t="s">
        <v>18</v>
      </c>
      <c r="C170" s="59" t="s">
        <v>340</v>
      </c>
      <c r="D170" s="60">
        <v>5.537811257E7</v>
      </c>
      <c r="E170" s="58">
        <v>0.0</v>
      </c>
      <c r="F170" s="61">
        <v>5.5378113E7</v>
      </c>
      <c r="G170" s="62">
        <v>5.5378113E7</v>
      </c>
      <c r="H170" s="63">
        <v>8.90905166E8</v>
      </c>
      <c r="I170" s="59" t="str">
        <f t="shared" si="37"/>
        <v>#REF!</v>
      </c>
      <c r="J170" s="57">
        <v>5.5378113E7</v>
      </c>
      <c r="K170" s="64" t="str">
        <f t="shared" si="38"/>
        <v>#REF!</v>
      </c>
      <c r="L170" s="65" t="str">
        <f t="shared" si="39"/>
        <v>#REF!</v>
      </c>
      <c r="M170" s="65" t="s">
        <v>430</v>
      </c>
      <c r="N170" s="63" t="s">
        <v>431</v>
      </c>
      <c r="O170" s="66">
        <v>42082.0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ht="15.75" customHeight="1">
      <c r="A171" s="57" t="s">
        <v>100</v>
      </c>
      <c r="B171" s="58" t="s">
        <v>30</v>
      </c>
      <c r="C171" s="59" t="s">
        <v>31</v>
      </c>
      <c r="D171" s="60">
        <v>951351.57</v>
      </c>
      <c r="E171" s="58">
        <v>0.0</v>
      </c>
      <c r="F171" s="61">
        <v>951352.0</v>
      </c>
      <c r="G171" s="62">
        <v>951352.0</v>
      </c>
      <c r="H171" s="63"/>
      <c r="I171" s="59"/>
      <c r="J171" s="57"/>
      <c r="K171" s="64"/>
      <c r="L171" s="65"/>
      <c r="M171" s="65"/>
      <c r="N171" s="63"/>
      <c r="O171" s="6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ht="15.75" customHeight="1">
      <c r="A172" s="57" t="s">
        <v>100</v>
      </c>
      <c r="B172" s="58" t="s">
        <v>40</v>
      </c>
      <c r="C172" s="59" t="s">
        <v>41</v>
      </c>
      <c r="D172" s="60">
        <v>31212.12</v>
      </c>
      <c r="E172" s="58">
        <v>0.0</v>
      </c>
      <c r="F172" s="61">
        <v>31212.0</v>
      </c>
      <c r="G172" s="62">
        <v>31212.0</v>
      </c>
      <c r="H172" s="63"/>
      <c r="I172" s="59"/>
      <c r="J172" s="57"/>
      <c r="K172" s="64"/>
      <c r="L172" s="65"/>
      <c r="M172" s="65"/>
      <c r="N172" s="63"/>
      <c r="O172" s="6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ht="27.75" customHeight="1">
      <c r="A173" s="57" t="s">
        <v>102</v>
      </c>
      <c r="B173" s="58" t="s">
        <v>18</v>
      </c>
      <c r="C173" s="59" t="s">
        <v>340</v>
      </c>
      <c r="D173" s="60">
        <v>1.4432037612E8</v>
      </c>
      <c r="E173" s="58">
        <v>2.9278182120000005E7</v>
      </c>
      <c r="F173" s="61">
        <v>1.15042194E8</v>
      </c>
      <c r="G173" s="62">
        <v>1.15042194E8</v>
      </c>
      <c r="H173" s="63">
        <v>8.90907215E8</v>
      </c>
      <c r="I173" s="59" t="str">
        <f t="shared" ref="I173:I174" si="40">VLOOKUP(H173,'[2]IPS CTA BANCARIA (2)'!$B$1:$H$201,2,0)</f>
        <v>#REF!</v>
      </c>
      <c r="J173" s="57">
        <v>1.11604497E8</v>
      </c>
      <c r="K173" s="64" t="str">
        <f t="shared" ref="K173:K174" si="41">VLOOKUP(H173,'[2]IPS CTA BANCARIA (2)'!$B$1:$H$201,4,0)</f>
        <v>#REF!</v>
      </c>
      <c r="L173" s="65" t="str">
        <f t="shared" ref="L173:L174" si="42">VLOOKUP(H173,'[2]IPS CTA BANCARIA (2)'!$B$1:$H$201,5,0)</f>
        <v>#REF!</v>
      </c>
      <c r="M173" s="65" t="s">
        <v>432</v>
      </c>
      <c r="N173" s="63" t="s">
        <v>433</v>
      </c>
      <c r="O173" s="66">
        <v>42082.0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ht="27.75" customHeight="1">
      <c r="A174" s="57" t="s">
        <v>102</v>
      </c>
      <c r="B174" s="58" t="s">
        <v>18</v>
      </c>
      <c r="C174" s="59" t="s">
        <v>340</v>
      </c>
      <c r="D174" s="60"/>
      <c r="E174" s="58"/>
      <c r="F174" s="61"/>
      <c r="G174" s="62"/>
      <c r="H174" s="63">
        <v>8.90905166E8</v>
      </c>
      <c r="I174" s="59" t="str">
        <f t="shared" si="40"/>
        <v>#REF!</v>
      </c>
      <c r="J174" s="57">
        <v>3437697.0</v>
      </c>
      <c r="K174" s="64" t="str">
        <f t="shared" si="41"/>
        <v>#REF!</v>
      </c>
      <c r="L174" s="65" t="str">
        <f t="shared" si="42"/>
        <v>#REF!</v>
      </c>
      <c r="M174" s="65" t="s">
        <v>434</v>
      </c>
      <c r="N174" s="63" t="s">
        <v>435</v>
      </c>
      <c r="O174" s="66">
        <v>42082.0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ht="15.75" customHeight="1">
      <c r="A175" s="57" t="s">
        <v>102</v>
      </c>
      <c r="B175" s="58" t="s">
        <v>44</v>
      </c>
      <c r="C175" s="59" t="s">
        <v>45</v>
      </c>
      <c r="D175" s="60">
        <v>791996.78</v>
      </c>
      <c r="E175" s="58">
        <v>160671.78000000003</v>
      </c>
      <c r="F175" s="61">
        <v>631325.0</v>
      </c>
      <c r="G175" s="62">
        <v>631325.0</v>
      </c>
      <c r="H175" s="63"/>
      <c r="I175" s="59"/>
      <c r="J175" s="57"/>
      <c r="K175" s="64"/>
      <c r="L175" s="65"/>
      <c r="M175" s="65"/>
      <c r="N175" s="63"/>
      <c r="O175" s="66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ht="15.75" customHeight="1">
      <c r="A176" s="57" t="s">
        <v>102</v>
      </c>
      <c r="B176" s="58" t="s">
        <v>20</v>
      </c>
      <c r="C176" s="59" t="s">
        <v>21</v>
      </c>
      <c r="D176" s="60">
        <v>442326.5</v>
      </c>
      <c r="E176" s="58">
        <v>6821.5</v>
      </c>
      <c r="F176" s="61">
        <v>435505.0</v>
      </c>
      <c r="G176" s="62">
        <v>435505.0</v>
      </c>
      <c r="H176" s="63"/>
      <c r="I176" s="59"/>
      <c r="J176" s="57"/>
      <c r="K176" s="64"/>
      <c r="L176" s="65"/>
      <c r="M176" s="65"/>
      <c r="N176" s="63"/>
      <c r="O176" s="6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ht="15.75" customHeight="1">
      <c r="A177" s="57" t="s">
        <v>102</v>
      </c>
      <c r="B177" s="58" t="s">
        <v>22</v>
      </c>
      <c r="C177" s="59" t="s">
        <v>23</v>
      </c>
      <c r="D177" s="60">
        <v>1360310.57</v>
      </c>
      <c r="E177" s="58">
        <v>275965.57000000007</v>
      </c>
      <c r="F177" s="61">
        <v>1084345.0</v>
      </c>
      <c r="G177" s="62">
        <v>1084345.0</v>
      </c>
      <c r="H177" s="63"/>
      <c r="I177" s="59"/>
      <c r="J177" s="57"/>
      <c r="K177" s="64"/>
      <c r="L177" s="65"/>
      <c r="M177" s="65"/>
      <c r="N177" s="63"/>
      <c r="O177" s="6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ht="35.25" customHeight="1">
      <c r="A178" s="57" t="s">
        <v>102</v>
      </c>
      <c r="B178" s="58" t="s">
        <v>28</v>
      </c>
      <c r="C178" s="59" t="s">
        <v>29</v>
      </c>
      <c r="D178" s="60">
        <v>4370149.43</v>
      </c>
      <c r="E178" s="58">
        <v>886569.4299999997</v>
      </c>
      <c r="F178" s="61">
        <v>3483580.0</v>
      </c>
      <c r="G178" s="62">
        <v>3483580.0</v>
      </c>
      <c r="H178" s="63"/>
      <c r="I178" s="59"/>
      <c r="J178" s="57"/>
      <c r="K178" s="64"/>
      <c r="L178" s="65"/>
      <c r="M178" s="65"/>
      <c r="N178" s="63"/>
      <c r="O178" s="6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ht="15.75" customHeight="1">
      <c r="A179" s="57" t="s">
        <v>102</v>
      </c>
      <c r="B179" s="58" t="s">
        <v>30</v>
      </c>
      <c r="C179" s="59" t="s">
        <v>31</v>
      </c>
      <c r="D179" s="60">
        <v>1987532.11</v>
      </c>
      <c r="E179" s="58">
        <v>403209.1100000001</v>
      </c>
      <c r="F179" s="61">
        <v>1584323.0</v>
      </c>
      <c r="G179" s="62">
        <v>1584323.0</v>
      </c>
      <c r="H179" s="63"/>
      <c r="I179" s="59"/>
      <c r="J179" s="57"/>
      <c r="K179" s="64"/>
      <c r="L179" s="65"/>
      <c r="M179" s="65"/>
      <c r="N179" s="63"/>
      <c r="O179" s="6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ht="15.75" customHeight="1">
      <c r="A180" s="57" t="s">
        <v>102</v>
      </c>
      <c r="B180" s="58" t="s">
        <v>32</v>
      </c>
      <c r="C180" s="59" t="s">
        <v>33</v>
      </c>
      <c r="D180" s="60">
        <v>307853.45</v>
      </c>
      <c r="E180" s="58">
        <v>62454.45000000001</v>
      </c>
      <c r="F180" s="61">
        <v>245399.0</v>
      </c>
      <c r="G180" s="62">
        <v>245399.0</v>
      </c>
      <c r="H180" s="63"/>
      <c r="I180" s="59"/>
      <c r="J180" s="57"/>
      <c r="K180" s="64"/>
      <c r="L180" s="65"/>
      <c r="M180" s="65"/>
      <c r="N180" s="63"/>
      <c r="O180" s="66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ht="36.0" customHeight="1">
      <c r="A181" s="57" t="s">
        <v>102</v>
      </c>
      <c r="B181" s="58" t="s">
        <v>36</v>
      </c>
      <c r="C181" s="59" t="s">
        <v>37</v>
      </c>
      <c r="D181" s="60">
        <v>89483.6</v>
      </c>
      <c r="E181" s="58">
        <v>89483.6</v>
      </c>
      <c r="F181" s="61">
        <v>0.0</v>
      </c>
      <c r="G181" s="62">
        <v>0.0</v>
      </c>
      <c r="H181" s="63"/>
      <c r="I181" s="59"/>
      <c r="J181" s="57"/>
      <c r="K181" s="64"/>
      <c r="L181" s="65"/>
      <c r="M181" s="65"/>
      <c r="N181" s="63"/>
      <c r="O181" s="6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ht="15.75" customHeight="1">
      <c r="A182" s="57" t="s">
        <v>102</v>
      </c>
      <c r="B182" s="58" t="s">
        <v>38</v>
      </c>
      <c r="C182" s="59" t="s">
        <v>39</v>
      </c>
      <c r="D182" s="60">
        <v>14531.11</v>
      </c>
      <c r="E182" s="58">
        <v>14531.11</v>
      </c>
      <c r="F182" s="61">
        <v>0.0</v>
      </c>
      <c r="G182" s="62">
        <v>0.0</v>
      </c>
      <c r="H182" s="63"/>
      <c r="I182" s="59"/>
      <c r="J182" s="57"/>
      <c r="K182" s="64"/>
      <c r="L182" s="65"/>
      <c r="M182" s="65"/>
      <c r="N182" s="63"/>
      <c r="O182" s="6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ht="15.75" customHeight="1">
      <c r="A183" s="57" t="s">
        <v>102</v>
      </c>
      <c r="B183" s="58" t="s">
        <v>40</v>
      </c>
      <c r="C183" s="59" t="s">
        <v>41</v>
      </c>
      <c r="D183" s="60">
        <v>1197451.33</v>
      </c>
      <c r="E183" s="58">
        <v>242926.33000000007</v>
      </c>
      <c r="F183" s="61">
        <v>954525.0</v>
      </c>
      <c r="G183" s="62">
        <v>954525.0</v>
      </c>
      <c r="H183" s="63"/>
      <c r="I183" s="59"/>
      <c r="J183" s="57"/>
      <c r="K183" s="64"/>
      <c r="L183" s="65"/>
      <c r="M183" s="65"/>
      <c r="N183" s="63"/>
      <c r="O183" s="6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ht="27.75" customHeight="1">
      <c r="A184" s="57" t="s">
        <v>104</v>
      </c>
      <c r="B184" s="58" t="s">
        <v>18</v>
      </c>
      <c r="C184" s="59" t="s">
        <v>340</v>
      </c>
      <c r="D184" s="60">
        <v>1.200843647E7</v>
      </c>
      <c r="E184" s="58">
        <v>0.0</v>
      </c>
      <c r="F184" s="61">
        <v>1.2008436E7</v>
      </c>
      <c r="G184" s="62">
        <v>1.2008436E7</v>
      </c>
      <c r="H184" s="63">
        <v>8.90982264E8</v>
      </c>
      <c r="I184" s="59" t="str">
        <f>VLOOKUP(H184,'[2]IPS CTA BANCARIA (2)'!$B$1:$H$201,2,0)</f>
        <v>#REF!</v>
      </c>
      <c r="J184" s="57">
        <v>1.2008436E7</v>
      </c>
      <c r="K184" s="64" t="str">
        <f>VLOOKUP(H184,'[2]IPS CTA BANCARIA (2)'!$B$1:$H$201,4,0)</f>
        <v>#REF!</v>
      </c>
      <c r="L184" s="65" t="str">
        <f>VLOOKUP(H184,'[2]IPS CTA BANCARIA (2)'!$B$1:$H$201,5,0)</f>
        <v>#REF!</v>
      </c>
      <c r="M184" s="65" t="s">
        <v>436</v>
      </c>
      <c r="N184" s="63" t="s">
        <v>437</v>
      </c>
      <c r="O184" s="66">
        <v>42082.0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ht="15.75" customHeight="1">
      <c r="A185" s="57" t="s">
        <v>104</v>
      </c>
      <c r="B185" s="58" t="s">
        <v>44</v>
      </c>
      <c r="C185" s="59" t="s">
        <v>45</v>
      </c>
      <c r="D185" s="60">
        <v>8189026.84</v>
      </c>
      <c r="E185" s="58">
        <v>0.0</v>
      </c>
      <c r="F185" s="61">
        <v>8189027.0</v>
      </c>
      <c r="G185" s="62">
        <v>8189027.0</v>
      </c>
      <c r="H185" s="63"/>
      <c r="I185" s="59"/>
      <c r="J185" s="57"/>
      <c r="K185" s="64"/>
      <c r="L185" s="65"/>
      <c r="M185" s="65"/>
      <c r="N185" s="63"/>
      <c r="O185" s="66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ht="15.75" customHeight="1">
      <c r="A186" s="57" t="s">
        <v>104</v>
      </c>
      <c r="B186" s="58" t="s">
        <v>30</v>
      </c>
      <c r="C186" s="59" t="s">
        <v>31</v>
      </c>
      <c r="D186" s="60">
        <v>42350.56</v>
      </c>
      <c r="E186" s="58">
        <v>0.0</v>
      </c>
      <c r="F186" s="61">
        <v>42351.0</v>
      </c>
      <c r="G186" s="62">
        <v>42351.0</v>
      </c>
      <c r="H186" s="63"/>
      <c r="I186" s="59"/>
      <c r="J186" s="57"/>
      <c r="K186" s="64"/>
      <c r="L186" s="65"/>
      <c r="M186" s="65"/>
      <c r="N186" s="63"/>
      <c r="O186" s="6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ht="15.75" customHeight="1">
      <c r="A187" s="57" t="s">
        <v>104</v>
      </c>
      <c r="B187" s="58" t="s">
        <v>32</v>
      </c>
      <c r="C187" s="59" t="s">
        <v>33</v>
      </c>
      <c r="D187" s="60">
        <v>42709.77</v>
      </c>
      <c r="E187" s="58">
        <v>0.0</v>
      </c>
      <c r="F187" s="61">
        <v>42710.0</v>
      </c>
      <c r="G187" s="62">
        <v>42710.0</v>
      </c>
      <c r="H187" s="63"/>
      <c r="I187" s="59"/>
      <c r="J187" s="57"/>
      <c r="K187" s="64"/>
      <c r="L187" s="65"/>
      <c r="M187" s="65"/>
      <c r="N187" s="63"/>
      <c r="O187" s="6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ht="15.75" customHeight="1">
      <c r="A188" s="57" t="s">
        <v>104</v>
      </c>
      <c r="B188" s="58" t="s">
        <v>40</v>
      </c>
      <c r="C188" s="59" t="s">
        <v>41</v>
      </c>
      <c r="D188" s="60">
        <v>26857.14</v>
      </c>
      <c r="E188" s="58">
        <v>0.0</v>
      </c>
      <c r="F188" s="61">
        <v>26857.0</v>
      </c>
      <c r="G188" s="62">
        <v>26857.0</v>
      </c>
      <c r="H188" s="63"/>
      <c r="I188" s="59"/>
      <c r="J188" s="57"/>
      <c r="K188" s="64"/>
      <c r="L188" s="65"/>
      <c r="M188" s="65"/>
      <c r="N188" s="63"/>
      <c r="O188" s="6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ht="27.75" customHeight="1">
      <c r="A189" s="57" t="s">
        <v>106</v>
      </c>
      <c r="B189" s="58" t="s">
        <v>18</v>
      </c>
      <c r="C189" s="59" t="s">
        <v>340</v>
      </c>
      <c r="D189" s="60">
        <v>2.607908932E7</v>
      </c>
      <c r="E189" s="58">
        <v>0.0</v>
      </c>
      <c r="F189" s="61">
        <v>2.6079089E7</v>
      </c>
      <c r="G189" s="62">
        <v>2.6079089E7</v>
      </c>
      <c r="H189" s="63">
        <v>8.90980066E8</v>
      </c>
      <c r="I189" s="59" t="str">
        <f>VLOOKUP(H189,'[2]IPS CTA BANCARIA (2)'!$B$1:$H$201,2,0)</f>
        <v>#REF!</v>
      </c>
      <c r="J189" s="57">
        <v>2.6079089E7</v>
      </c>
      <c r="K189" s="64" t="str">
        <f>VLOOKUP(H189,'[2]IPS CTA BANCARIA (2)'!$B$1:$H$201,4,0)</f>
        <v>#REF!</v>
      </c>
      <c r="L189" s="65" t="str">
        <f>VLOOKUP(H189,'[2]IPS CTA BANCARIA (2)'!$B$1:$H$201,5,0)</f>
        <v>#REF!</v>
      </c>
      <c r="M189" s="65" t="s">
        <v>438</v>
      </c>
      <c r="N189" s="63" t="s">
        <v>439</v>
      </c>
      <c r="O189" s="66">
        <v>42082.0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ht="15.75" customHeight="1">
      <c r="A190" s="57" t="s">
        <v>106</v>
      </c>
      <c r="B190" s="58" t="s">
        <v>30</v>
      </c>
      <c r="C190" s="59" t="s">
        <v>31</v>
      </c>
      <c r="D190" s="60">
        <v>342186.48</v>
      </c>
      <c r="E190" s="58">
        <v>0.0</v>
      </c>
      <c r="F190" s="61">
        <v>342186.0</v>
      </c>
      <c r="G190" s="62">
        <v>342186.0</v>
      </c>
      <c r="H190" s="63"/>
      <c r="I190" s="59"/>
      <c r="J190" s="57"/>
      <c r="K190" s="64"/>
      <c r="L190" s="65"/>
      <c r="M190" s="65"/>
      <c r="N190" s="63"/>
      <c r="O190" s="66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ht="15.75" customHeight="1">
      <c r="A191" s="57" t="s">
        <v>106</v>
      </c>
      <c r="B191" s="58" t="s">
        <v>32</v>
      </c>
      <c r="C191" s="59" t="s">
        <v>33</v>
      </c>
      <c r="D191" s="60">
        <v>17618.92</v>
      </c>
      <c r="E191" s="58">
        <v>0.0</v>
      </c>
      <c r="F191" s="61">
        <v>17619.0</v>
      </c>
      <c r="G191" s="62">
        <v>17619.0</v>
      </c>
      <c r="H191" s="63"/>
      <c r="I191" s="59"/>
      <c r="J191" s="57"/>
      <c r="K191" s="64"/>
      <c r="L191" s="65"/>
      <c r="M191" s="65"/>
      <c r="N191" s="63"/>
      <c r="O191" s="6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ht="15.75" customHeight="1">
      <c r="A192" s="57" t="s">
        <v>106</v>
      </c>
      <c r="B192" s="58" t="s">
        <v>40</v>
      </c>
      <c r="C192" s="59" t="s">
        <v>41</v>
      </c>
      <c r="D192" s="60">
        <v>46062.28</v>
      </c>
      <c r="E192" s="58">
        <v>0.0</v>
      </c>
      <c r="F192" s="61">
        <v>46062.0</v>
      </c>
      <c r="G192" s="62">
        <v>46062.0</v>
      </c>
      <c r="H192" s="63"/>
      <c r="I192" s="59"/>
      <c r="J192" s="57"/>
      <c r="K192" s="64"/>
      <c r="L192" s="65"/>
      <c r="M192" s="65"/>
      <c r="N192" s="63"/>
      <c r="O192" s="6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ht="27.75" customHeight="1">
      <c r="A193" s="57" t="s">
        <v>108</v>
      </c>
      <c r="B193" s="58" t="s">
        <v>18</v>
      </c>
      <c r="C193" s="59" t="s">
        <v>340</v>
      </c>
      <c r="D193" s="60">
        <v>9180152.03</v>
      </c>
      <c r="E193" s="58">
        <v>0.0</v>
      </c>
      <c r="F193" s="61">
        <v>9180152.0</v>
      </c>
      <c r="G193" s="62">
        <v>9180152.0</v>
      </c>
      <c r="H193" s="63">
        <v>8.90982264E8</v>
      </c>
      <c r="I193" s="59" t="str">
        <f>VLOOKUP(H193,'[2]IPS CTA BANCARIA (2)'!$B$1:$H$201,2,0)</f>
        <v>#REF!</v>
      </c>
      <c r="J193" s="57">
        <v>9180152.0</v>
      </c>
      <c r="K193" s="64" t="str">
        <f>VLOOKUP(H193,'[2]IPS CTA BANCARIA (2)'!$B$1:$H$201,4,0)</f>
        <v>#REF!</v>
      </c>
      <c r="L193" s="65" t="str">
        <f>VLOOKUP(H193,'[2]IPS CTA BANCARIA (2)'!$B$1:$H$201,5,0)</f>
        <v>#REF!</v>
      </c>
      <c r="M193" s="65" t="s">
        <v>440</v>
      </c>
      <c r="N193" s="63" t="s">
        <v>441</v>
      </c>
      <c r="O193" s="66">
        <v>42082.0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ht="15.75" customHeight="1">
      <c r="A194" s="57" t="s">
        <v>108</v>
      </c>
      <c r="B194" s="58" t="s">
        <v>44</v>
      </c>
      <c r="C194" s="59" t="s">
        <v>45</v>
      </c>
      <c r="D194" s="60">
        <v>4970.32</v>
      </c>
      <c r="E194" s="58">
        <v>0.0</v>
      </c>
      <c r="F194" s="61">
        <v>4970.0</v>
      </c>
      <c r="G194" s="62">
        <v>4970.0</v>
      </c>
      <c r="H194" s="63"/>
      <c r="I194" s="59"/>
      <c r="J194" s="57"/>
      <c r="K194" s="64"/>
      <c r="L194" s="65"/>
      <c r="M194" s="65"/>
      <c r="N194" s="63"/>
      <c r="O194" s="6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ht="15.75" customHeight="1">
      <c r="A195" s="57" t="s">
        <v>108</v>
      </c>
      <c r="B195" s="58" t="s">
        <v>30</v>
      </c>
      <c r="C195" s="59" t="s">
        <v>31</v>
      </c>
      <c r="D195" s="60">
        <v>170356.53</v>
      </c>
      <c r="E195" s="58">
        <v>0.0</v>
      </c>
      <c r="F195" s="61">
        <v>170357.0</v>
      </c>
      <c r="G195" s="62">
        <v>170357.0</v>
      </c>
      <c r="H195" s="63"/>
      <c r="I195" s="59"/>
      <c r="J195" s="57"/>
      <c r="K195" s="64"/>
      <c r="L195" s="65"/>
      <c r="M195" s="65"/>
      <c r="N195" s="63"/>
      <c r="O195" s="66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ht="15.75" customHeight="1">
      <c r="A196" s="57" t="s">
        <v>108</v>
      </c>
      <c r="B196" s="58" t="s">
        <v>32</v>
      </c>
      <c r="C196" s="59" t="s">
        <v>33</v>
      </c>
      <c r="D196" s="60">
        <v>30145.33</v>
      </c>
      <c r="E196" s="58">
        <v>0.0</v>
      </c>
      <c r="F196" s="61">
        <v>30145.0</v>
      </c>
      <c r="G196" s="62">
        <v>30145.0</v>
      </c>
      <c r="H196" s="63"/>
      <c r="I196" s="59"/>
      <c r="J196" s="57"/>
      <c r="K196" s="64"/>
      <c r="L196" s="65"/>
      <c r="M196" s="65"/>
      <c r="N196" s="63"/>
      <c r="O196" s="6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ht="15.75" customHeight="1">
      <c r="A197" s="57" t="s">
        <v>108</v>
      </c>
      <c r="B197" s="58" t="s">
        <v>40</v>
      </c>
      <c r="C197" s="59" t="s">
        <v>41</v>
      </c>
      <c r="D197" s="60">
        <v>39523.79</v>
      </c>
      <c r="E197" s="58">
        <v>0.0</v>
      </c>
      <c r="F197" s="61">
        <v>39524.0</v>
      </c>
      <c r="G197" s="62">
        <v>39524.0</v>
      </c>
      <c r="H197" s="63"/>
      <c r="I197" s="59"/>
      <c r="J197" s="57"/>
      <c r="K197" s="64"/>
      <c r="L197" s="65"/>
      <c r="M197" s="65"/>
      <c r="N197" s="63"/>
      <c r="O197" s="66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ht="27.75" customHeight="1">
      <c r="A198" s="57" t="s">
        <v>110</v>
      </c>
      <c r="B198" s="58" t="s">
        <v>18</v>
      </c>
      <c r="C198" s="59" t="s">
        <v>340</v>
      </c>
      <c r="D198" s="60">
        <v>7349269.51</v>
      </c>
      <c r="E198" s="58">
        <v>0.0</v>
      </c>
      <c r="F198" s="61">
        <v>7349270.0</v>
      </c>
      <c r="G198" s="62">
        <v>7349270.0</v>
      </c>
      <c r="H198" s="63">
        <v>8.90980757E8</v>
      </c>
      <c r="I198" s="59" t="str">
        <f>VLOOKUP(H198,'[2]IPS CTA BANCARIA (2)'!$B$1:$H$201,2,0)</f>
        <v>#REF!</v>
      </c>
      <c r="J198" s="57">
        <v>7349270.0</v>
      </c>
      <c r="K198" s="64" t="str">
        <f>VLOOKUP(H198,'[2]IPS CTA BANCARIA (2)'!$B$1:$H$201,4,0)</f>
        <v>#REF!</v>
      </c>
      <c r="L198" s="65" t="str">
        <f>VLOOKUP(H198,'[2]IPS CTA BANCARIA (2)'!$B$1:$H$201,5,0)</f>
        <v>#REF!</v>
      </c>
      <c r="M198" s="65" t="s">
        <v>442</v>
      </c>
      <c r="N198" s="63" t="s">
        <v>443</v>
      </c>
      <c r="O198" s="66">
        <v>42082.0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ht="15.75" customHeight="1">
      <c r="A199" s="57" t="s">
        <v>110</v>
      </c>
      <c r="B199" s="58" t="s">
        <v>30</v>
      </c>
      <c r="C199" s="59" t="s">
        <v>31</v>
      </c>
      <c r="D199" s="60">
        <v>87797.87</v>
      </c>
      <c r="E199" s="58">
        <v>0.0</v>
      </c>
      <c r="F199" s="61">
        <v>87798.0</v>
      </c>
      <c r="G199" s="62">
        <v>87798.0</v>
      </c>
      <c r="H199" s="63"/>
      <c r="I199" s="59"/>
      <c r="J199" s="57"/>
      <c r="K199" s="64"/>
      <c r="L199" s="65"/>
      <c r="M199" s="65"/>
      <c r="N199" s="63"/>
      <c r="O199" s="66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ht="15.75" customHeight="1">
      <c r="A200" s="57" t="s">
        <v>110</v>
      </c>
      <c r="B200" s="58" t="s">
        <v>32</v>
      </c>
      <c r="C200" s="59" t="s">
        <v>33</v>
      </c>
      <c r="D200" s="60">
        <v>29182.93</v>
      </c>
      <c r="E200" s="58">
        <v>0.0</v>
      </c>
      <c r="F200" s="61">
        <v>29183.0</v>
      </c>
      <c r="G200" s="62">
        <v>29183.0</v>
      </c>
      <c r="H200" s="63"/>
      <c r="I200" s="59"/>
      <c r="J200" s="57"/>
      <c r="K200" s="64"/>
      <c r="L200" s="65"/>
      <c r="M200" s="65"/>
      <c r="N200" s="63"/>
      <c r="O200" s="66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ht="15.75" customHeight="1">
      <c r="A201" s="57" t="s">
        <v>110</v>
      </c>
      <c r="B201" s="58" t="s">
        <v>40</v>
      </c>
      <c r="C201" s="59" t="s">
        <v>41</v>
      </c>
      <c r="D201" s="60">
        <v>102754.69</v>
      </c>
      <c r="E201" s="58">
        <v>0.0</v>
      </c>
      <c r="F201" s="61">
        <v>102755.0</v>
      </c>
      <c r="G201" s="62">
        <v>102755.0</v>
      </c>
      <c r="H201" s="63"/>
      <c r="I201" s="59"/>
      <c r="J201" s="57"/>
      <c r="K201" s="64"/>
      <c r="L201" s="65"/>
      <c r="M201" s="65"/>
      <c r="N201" s="63"/>
      <c r="O201" s="66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ht="27.75" customHeight="1">
      <c r="A202" s="57" t="s">
        <v>112</v>
      </c>
      <c r="B202" s="58" t="s">
        <v>18</v>
      </c>
      <c r="C202" s="59" t="s">
        <v>340</v>
      </c>
      <c r="D202" s="60">
        <v>9.513868529E7</v>
      </c>
      <c r="E202" s="58">
        <v>0.0</v>
      </c>
      <c r="F202" s="61">
        <v>9.5138685E7</v>
      </c>
      <c r="G202" s="62">
        <v>9.5138685E7</v>
      </c>
      <c r="H202" s="63">
        <v>8.90907254E8</v>
      </c>
      <c r="I202" s="59" t="str">
        <f>VLOOKUP(H202,'[2]IPS CTA BANCARIA (2)'!$B$1:$H$201,2,0)</f>
        <v>#REF!</v>
      </c>
      <c r="J202" s="57">
        <v>9.5138685E7</v>
      </c>
      <c r="K202" s="64" t="str">
        <f>VLOOKUP(H202,'[2]IPS CTA BANCARIA (2)'!$B$1:$H$201,4,0)</f>
        <v>#REF!</v>
      </c>
      <c r="L202" s="65" t="str">
        <f>VLOOKUP(H202,'[2]IPS CTA BANCARIA (2)'!$B$1:$H$201,5,0)</f>
        <v>#REF!</v>
      </c>
      <c r="M202" s="65" t="s">
        <v>444</v>
      </c>
      <c r="N202" s="63" t="s">
        <v>445</v>
      </c>
      <c r="O202" s="66">
        <v>42082.0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ht="15.75" customHeight="1">
      <c r="A203" s="57" t="s">
        <v>112</v>
      </c>
      <c r="B203" s="58" t="s">
        <v>44</v>
      </c>
      <c r="C203" s="59" t="s">
        <v>45</v>
      </c>
      <c r="D203" s="60">
        <v>7310750.78</v>
      </c>
      <c r="E203" s="58">
        <v>0.0</v>
      </c>
      <c r="F203" s="61">
        <v>7310751.0</v>
      </c>
      <c r="G203" s="62">
        <v>7310751.0</v>
      </c>
      <c r="H203" s="63"/>
      <c r="I203" s="59"/>
      <c r="J203" s="57"/>
      <c r="K203" s="64"/>
      <c r="L203" s="65"/>
      <c r="M203" s="65"/>
      <c r="N203" s="63"/>
      <c r="O203" s="66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ht="15.75" customHeight="1">
      <c r="A204" s="57" t="s">
        <v>112</v>
      </c>
      <c r="B204" s="58" t="s">
        <v>22</v>
      </c>
      <c r="C204" s="59" t="s">
        <v>23</v>
      </c>
      <c r="D204" s="60">
        <v>1507.8</v>
      </c>
      <c r="E204" s="58">
        <v>0.0</v>
      </c>
      <c r="F204" s="61">
        <v>1508.0</v>
      </c>
      <c r="G204" s="62">
        <v>1508.0</v>
      </c>
      <c r="H204" s="63"/>
      <c r="I204" s="59"/>
      <c r="J204" s="57"/>
      <c r="K204" s="64"/>
      <c r="L204" s="65"/>
      <c r="M204" s="65"/>
      <c r="N204" s="63"/>
      <c r="O204" s="66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ht="35.25" customHeight="1">
      <c r="A205" s="57" t="s">
        <v>112</v>
      </c>
      <c r="B205" s="58" t="s">
        <v>28</v>
      </c>
      <c r="C205" s="59" t="s">
        <v>29</v>
      </c>
      <c r="D205" s="60">
        <v>363292.96</v>
      </c>
      <c r="E205" s="58">
        <v>0.0</v>
      </c>
      <c r="F205" s="61">
        <v>363293.0</v>
      </c>
      <c r="G205" s="62">
        <v>363293.0</v>
      </c>
      <c r="H205" s="63"/>
      <c r="I205" s="59"/>
      <c r="J205" s="57"/>
      <c r="K205" s="64"/>
      <c r="L205" s="65"/>
      <c r="M205" s="65"/>
      <c r="N205" s="63"/>
      <c r="O205" s="66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ht="15.75" customHeight="1">
      <c r="A206" s="57" t="s">
        <v>112</v>
      </c>
      <c r="B206" s="58" t="s">
        <v>30</v>
      </c>
      <c r="C206" s="59" t="s">
        <v>31</v>
      </c>
      <c r="D206" s="60">
        <v>1310803.48</v>
      </c>
      <c r="E206" s="58">
        <v>0.0</v>
      </c>
      <c r="F206" s="61">
        <v>1310803.0</v>
      </c>
      <c r="G206" s="62">
        <v>1310803.0</v>
      </c>
      <c r="H206" s="63"/>
      <c r="I206" s="59"/>
      <c r="J206" s="57"/>
      <c r="K206" s="64"/>
      <c r="L206" s="65"/>
      <c r="M206" s="65"/>
      <c r="N206" s="63"/>
      <c r="O206" s="66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ht="15.75" customHeight="1">
      <c r="A207" s="57" t="s">
        <v>112</v>
      </c>
      <c r="B207" s="58" t="s">
        <v>32</v>
      </c>
      <c r="C207" s="59" t="s">
        <v>33</v>
      </c>
      <c r="D207" s="60">
        <v>1220282.68</v>
      </c>
      <c r="E207" s="58">
        <v>0.0</v>
      </c>
      <c r="F207" s="61">
        <v>1220283.0</v>
      </c>
      <c r="G207" s="62">
        <v>1220283.0</v>
      </c>
      <c r="H207" s="63"/>
      <c r="I207" s="59"/>
      <c r="J207" s="57"/>
      <c r="K207" s="64"/>
      <c r="L207" s="65"/>
      <c r="M207" s="65"/>
      <c r="N207" s="63"/>
      <c r="O207" s="66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ht="15.75" customHeight="1">
      <c r="A208" s="57" t="s">
        <v>112</v>
      </c>
      <c r="B208" s="58" t="s">
        <v>40</v>
      </c>
      <c r="C208" s="59" t="s">
        <v>41</v>
      </c>
      <c r="D208" s="60">
        <v>1093841.42</v>
      </c>
      <c r="E208" s="58">
        <v>0.0</v>
      </c>
      <c r="F208" s="61">
        <v>1093841.0</v>
      </c>
      <c r="G208" s="62">
        <v>1093841.0</v>
      </c>
      <c r="H208" s="63"/>
      <c r="I208" s="59"/>
      <c r="J208" s="57"/>
      <c r="K208" s="64"/>
      <c r="L208" s="65"/>
      <c r="M208" s="65"/>
      <c r="N208" s="63"/>
      <c r="O208" s="6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ht="28.5" customHeight="1">
      <c r="A209" s="57" t="s">
        <v>112</v>
      </c>
      <c r="B209" s="58" t="s">
        <v>75</v>
      </c>
      <c r="C209" s="59" t="s">
        <v>76</v>
      </c>
      <c r="D209" s="60">
        <v>4521887.59</v>
      </c>
      <c r="E209" s="58">
        <v>0.0</v>
      </c>
      <c r="F209" s="61">
        <v>4521888.0</v>
      </c>
      <c r="G209" s="62">
        <v>4521888.0</v>
      </c>
      <c r="H209" s="63">
        <v>8.00227877E8</v>
      </c>
      <c r="I209" s="59" t="str">
        <f t="shared" ref="I209:I211" si="43">VLOOKUP(H209,'[2]IPS CTA BANCARIA (2)'!$B$1:$H$201,2,0)</f>
        <v>#REF!</v>
      </c>
      <c r="J209" s="57">
        <v>1853090.0</v>
      </c>
      <c r="K209" s="64" t="str">
        <f t="shared" ref="K209:K211" si="44">VLOOKUP(H209,'[2]IPS CTA BANCARIA (2)'!$B$1:$H$201,4,0)</f>
        <v>#REF!</v>
      </c>
      <c r="L209" s="65" t="str">
        <f t="shared" ref="L209:L211" si="45">VLOOKUP(H209,'[2]IPS CTA BANCARIA (2)'!$B$1:$H$201,5,0)</f>
        <v>#REF!</v>
      </c>
      <c r="M209" s="65" t="s">
        <v>446</v>
      </c>
      <c r="N209" s="63" t="s">
        <v>447</v>
      </c>
      <c r="O209" s="66">
        <v>42087.0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ht="25.5" customHeight="1">
      <c r="A210" s="57" t="s">
        <v>112</v>
      </c>
      <c r="B210" s="58" t="s">
        <v>75</v>
      </c>
      <c r="C210" s="59" t="s">
        <v>76</v>
      </c>
      <c r="D210" s="60"/>
      <c r="E210" s="58"/>
      <c r="F210" s="61"/>
      <c r="G210" s="62"/>
      <c r="H210" s="63">
        <v>8.90985603E8</v>
      </c>
      <c r="I210" s="59" t="str">
        <f t="shared" si="43"/>
        <v>#REF!</v>
      </c>
      <c r="J210" s="57">
        <v>2668798.0</v>
      </c>
      <c r="K210" s="64" t="str">
        <f t="shared" si="44"/>
        <v>#REF!</v>
      </c>
      <c r="L210" s="65" t="str">
        <f t="shared" si="45"/>
        <v>#REF!</v>
      </c>
      <c r="M210" s="65" t="s">
        <v>448</v>
      </c>
      <c r="N210" s="63" t="s">
        <v>449</v>
      </c>
      <c r="O210" s="66">
        <v>42087.0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ht="27.75" customHeight="1">
      <c r="A211" s="57" t="s">
        <v>114</v>
      </c>
      <c r="B211" s="58" t="s">
        <v>18</v>
      </c>
      <c r="C211" s="59" t="s">
        <v>340</v>
      </c>
      <c r="D211" s="60">
        <v>2.446733867E7</v>
      </c>
      <c r="E211" s="58">
        <v>0.0</v>
      </c>
      <c r="F211" s="61">
        <v>2.4467339E7</v>
      </c>
      <c r="G211" s="62">
        <v>2.4467339E7</v>
      </c>
      <c r="H211" s="63">
        <v>8.90980066E8</v>
      </c>
      <c r="I211" s="59" t="str">
        <f t="shared" si="43"/>
        <v>#REF!</v>
      </c>
      <c r="J211" s="57">
        <v>2.4467339E7</v>
      </c>
      <c r="K211" s="64" t="str">
        <f t="shared" si="44"/>
        <v>#REF!</v>
      </c>
      <c r="L211" s="65" t="str">
        <f t="shared" si="45"/>
        <v>#REF!</v>
      </c>
      <c r="M211" s="65" t="s">
        <v>450</v>
      </c>
      <c r="N211" s="63" t="s">
        <v>451</v>
      </c>
      <c r="O211" s="66">
        <v>42082.0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ht="35.25" customHeight="1">
      <c r="A212" s="57" t="s">
        <v>114</v>
      </c>
      <c r="B212" s="58" t="s">
        <v>28</v>
      </c>
      <c r="C212" s="59" t="s">
        <v>29</v>
      </c>
      <c r="D212" s="60">
        <v>459095.45</v>
      </c>
      <c r="E212" s="58">
        <v>0.0</v>
      </c>
      <c r="F212" s="61">
        <v>459095.0</v>
      </c>
      <c r="G212" s="62">
        <v>459095.0</v>
      </c>
      <c r="H212" s="63"/>
      <c r="I212" s="59"/>
      <c r="J212" s="57"/>
      <c r="K212" s="64"/>
      <c r="L212" s="65"/>
      <c r="M212" s="65"/>
      <c r="N212" s="63"/>
      <c r="O212" s="66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ht="25.5" customHeight="1">
      <c r="A213" s="57" t="s">
        <v>114</v>
      </c>
      <c r="B213" s="58" t="s">
        <v>30</v>
      </c>
      <c r="C213" s="59" t="s">
        <v>31</v>
      </c>
      <c r="D213" s="60">
        <v>252936.67</v>
      </c>
      <c r="E213" s="58">
        <v>0.0</v>
      </c>
      <c r="F213" s="61">
        <v>252937.0</v>
      </c>
      <c r="G213" s="62">
        <v>252937.0</v>
      </c>
      <c r="H213" s="63"/>
      <c r="I213" s="59"/>
      <c r="J213" s="57"/>
      <c r="K213" s="64"/>
      <c r="L213" s="65"/>
      <c r="M213" s="65"/>
      <c r="N213" s="63"/>
      <c r="O213" s="66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ht="25.5" customHeight="1">
      <c r="A214" s="57" t="s">
        <v>114</v>
      </c>
      <c r="B214" s="58" t="s">
        <v>32</v>
      </c>
      <c r="C214" s="59" t="s">
        <v>33</v>
      </c>
      <c r="D214" s="60">
        <v>512690.51</v>
      </c>
      <c r="E214" s="58">
        <v>0.0</v>
      </c>
      <c r="F214" s="61">
        <v>512691.0</v>
      </c>
      <c r="G214" s="62">
        <v>512691.0</v>
      </c>
      <c r="H214" s="63"/>
      <c r="I214" s="59"/>
      <c r="J214" s="57"/>
      <c r="K214" s="64"/>
      <c r="L214" s="65"/>
      <c r="M214" s="65"/>
      <c r="N214" s="63"/>
      <c r="O214" s="66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ht="25.5" customHeight="1">
      <c r="A215" s="57" t="s">
        <v>114</v>
      </c>
      <c r="B215" s="58" t="s">
        <v>40</v>
      </c>
      <c r="C215" s="59" t="s">
        <v>41</v>
      </c>
      <c r="D215" s="60">
        <v>282552.05</v>
      </c>
      <c r="E215" s="58">
        <v>0.0</v>
      </c>
      <c r="F215" s="61">
        <v>282552.0</v>
      </c>
      <c r="G215" s="62">
        <v>282552.0</v>
      </c>
      <c r="H215" s="63"/>
      <c r="I215" s="59"/>
      <c r="J215" s="57"/>
      <c r="K215" s="64"/>
      <c r="L215" s="65"/>
      <c r="M215" s="65"/>
      <c r="N215" s="63"/>
      <c r="O215" s="66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ht="24.0" customHeight="1">
      <c r="A216" s="57" t="s">
        <v>114</v>
      </c>
      <c r="B216" s="58" t="s">
        <v>54</v>
      </c>
      <c r="C216" s="59" t="s">
        <v>55</v>
      </c>
      <c r="D216" s="60">
        <v>5188858.65</v>
      </c>
      <c r="E216" s="58">
        <v>0.0</v>
      </c>
      <c r="F216" s="61">
        <v>5188859.0</v>
      </c>
      <c r="G216" s="62">
        <v>5188859.0</v>
      </c>
      <c r="H216" s="63">
        <v>8.90905177E8</v>
      </c>
      <c r="I216" s="59" t="str">
        <f t="shared" ref="I216:I217" si="46">VLOOKUP(H216,'[2]IPS CTA BANCARIA (2)'!$B$1:$H$201,2,0)</f>
        <v>#REF!</v>
      </c>
      <c r="J216" s="57">
        <v>5188859.0</v>
      </c>
      <c r="K216" s="64" t="str">
        <f t="shared" ref="K216:K217" si="47">VLOOKUP(H216,'[2]IPS CTA BANCARIA (2)'!$B$1:$H$201,4,0)</f>
        <v>#REF!</v>
      </c>
      <c r="L216" s="65" t="str">
        <f t="shared" ref="L216:L217" si="48">VLOOKUP(H216,'[2]IPS CTA BANCARIA (2)'!$B$1:$H$201,5,0)</f>
        <v>#REF!</v>
      </c>
      <c r="M216" s="65" t="s">
        <v>452</v>
      </c>
      <c r="N216" s="63" t="s">
        <v>453</v>
      </c>
      <c r="O216" s="66">
        <v>42088.0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ht="27.75" customHeight="1">
      <c r="A217" s="57" t="s">
        <v>116</v>
      </c>
      <c r="B217" s="58" t="s">
        <v>18</v>
      </c>
      <c r="C217" s="59" t="s">
        <v>340</v>
      </c>
      <c r="D217" s="60">
        <v>4332646.5</v>
      </c>
      <c r="E217" s="58">
        <v>0.0</v>
      </c>
      <c r="F217" s="61">
        <v>4332647.0</v>
      </c>
      <c r="G217" s="62">
        <v>4332647.0</v>
      </c>
      <c r="H217" s="63">
        <v>8.90980757E8</v>
      </c>
      <c r="I217" s="59" t="str">
        <f t="shared" si="46"/>
        <v>#REF!</v>
      </c>
      <c r="J217" s="57">
        <v>4332647.0</v>
      </c>
      <c r="K217" s="64" t="str">
        <f t="shared" si="47"/>
        <v>#REF!</v>
      </c>
      <c r="L217" s="65" t="str">
        <f t="shared" si="48"/>
        <v>#REF!</v>
      </c>
      <c r="M217" s="65" t="s">
        <v>454</v>
      </c>
      <c r="N217" s="63" t="s">
        <v>455</v>
      </c>
      <c r="O217" s="66">
        <v>42082.0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ht="15.75" customHeight="1">
      <c r="A218" s="57" t="s">
        <v>116</v>
      </c>
      <c r="B218" s="58" t="s">
        <v>30</v>
      </c>
      <c r="C218" s="59" t="s">
        <v>31</v>
      </c>
      <c r="D218" s="60">
        <v>162857.45</v>
      </c>
      <c r="E218" s="58">
        <v>0.0</v>
      </c>
      <c r="F218" s="61">
        <v>162857.0</v>
      </c>
      <c r="G218" s="62">
        <v>162857.0</v>
      </c>
      <c r="H218" s="63"/>
      <c r="I218" s="59"/>
      <c r="J218" s="57"/>
      <c r="K218" s="64"/>
      <c r="L218" s="65"/>
      <c r="M218" s="65"/>
      <c r="N218" s="63"/>
      <c r="O218" s="6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ht="15.75" customHeight="1">
      <c r="A219" s="57" t="s">
        <v>116</v>
      </c>
      <c r="B219" s="58" t="s">
        <v>32</v>
      </c>
      <c r="C219" s="59" t="s">
        <v>33</v>
      </c>
      <c r="D219" s="60">
        <v>15362.83</v>
      </c>
      <c r="E219" s="58">
        <v>0.0</v>
      </c>
      <c r="F219" s="61">
        <v>15363.0</v>
      </c>
      <c r="G219" s="62">
        <v>15363.0</v>
      </c>
      <c r="H219" s="63"/>
      <c r="I219" s="59"/>
      <c r="J219" s="57"/>
      <c r="K219" s="64"/>
      <c r="L219" s="65"/>
      <c r="M219" s="65"/>
      <c r="N219" s="63"/>
      <c r="O219" s="6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ht="15.75" customHeight="1">
      <c r="A220" s="57" t="s">
        <v>116</v>
      </c>
      <c r="B220" s="58" t="s">
        <v>40</v>
      </c>
      <c r="C220" s="59" t="s">
        <v>41</v>
      </c>
      <c r="D220" s="60">
        <v>2760.22</v>
      </c>
      <c r="E220" s="58">
        <v>0.0</v>
      </c>
      <c r="F220" s="61">
        <v>2760.0</v>
      </c>
      <c r="G220" s="62">
        <v>2760.0</v>
      </c>
      <c r="H220" s="63"/>
      <c r="I220" s="59"/>
      <c r="J220" s="57"/>
      <c r="K220" s="64"/>
      <c r="L220" s="65"/>
      <c r="M220" s="65"/>
      <c r="N220" s="63"/>
      <c r="O220" s="66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ht="27.75" customHeight="1">
      <c r="A221" s="57" t="s">
        <v>118</v>
      </c>
      <c r="B221" s="58" t="s">
        <v>18</v>
      </c>
      <c r="C221" s="59" t="s">
        <v>340</v>
      </c>
      <c r="D221" s="60">
        <v>1.1900745469E8</v>
      </c>
      <c r="E221" s="58">
        <v>0.0</v>
      </c>
      <c r="F221" s="61">
        <v>1.19007455E8</v>
      </c>
      <c r="G221" s="62">
        <v>1.19007455E8</v>
      </c>
      <c r="H221" s="63">
        <v>8.90907215E8</v>
      </c>
      <c r="I221" s="59" t="str">
        <f>VLOOKUP(H221,'[2]IPS CTA BANCARIA (2)'!$B$1:$H$201,2,0)</f>
        <v>#REF!</v>
      </c>
      <c r="J221" s="57">
        <v>1.19007455E8</v>
      </c>
      <c r="K221" s="64" t="str">
        <f>VLOOKUP(H221,'[2]IPS CTA BANCARIA (2)'!$B$1:$H$201,4,0)</f>
        <v>#REF!</v>
      </c>
      <c r="L221" s="65" t="str">
        <f>VLOOKUP(H221,'[2]IPS CTA BANCARIA (2)'!$B$1:$H$201,5,0)</f>
        <v>#REF!</v>
      </c>
      <c r="M221" s="65" t="s">
        <v>456</v>
      </c>
      <c r="N221" s="63" t="s">
        <v>457</v>
      </c>
      <c r="O221" s="66">
        <v>42082.0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ht="15.75" customHeight="1">
      <c r="A222" s="57" t="s">
        <v>118</v>
      </c>
      <c r="B222" s="58" t="s">
        <v>44</v>
      </c>
      <c r="C222" s="59" t="s">
        <v>45</v>
      </c>
      <c r="D222" s="60">
        <v>3.703623809E7</v>
      </c>
      <c r="E222" s="58">
        <v>0.0</v>
      </c>
      <c r="F222" s="61">
        <v>3.7036238E7</v>
      </c>
      <c r="G222" s="62">
        <v>3.7036238E7</v>
      </c>
      <c r="H222" s="63"/>
      <c r="I222" s="59"/>
      <c r="J222" s="57"/>
      <c r="K222" s="64"/>
      <c r="L222" s="65"/>
      <c r="M222" s="65"/>
      <c r="N222" s="63"/>
      <c r="O222" s="6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ht="21.0" customHeight="1">
      <c r="A223" s="57" t="s">
        <v>118</v>
      </c>
      <c r="B223" s="58" t="s">
        <v>71</v>
      </c>
      <c r="C223" s="59" t="s">
        <v>72</v>
      </c>
      <c r="D223" s="60">
        <v>8643999.64</v>
      </c>
      <c r="E223" s="58">
        <v>0.0</v>
      </c>
      <c r="F223" s="61">
        <v>8644000.0</v>
      </c>
      <c r="G223" s="62">
        <v>8644000.0</v>
      </c>
      <c r="H223" s="63">
        <v>8.11016192E8</v>
      </c>
      <c r="I223" s="59" t="str">
        <f>VLOOKUP(H223,'[2]IPS CTA BANCARIA (2)'!$B$1:$H$201,2,0)</f>
        <v>#REF!</v>
      </c>
      <c r="J223" s="57">
        <v>8644000.0</v>
      </c>
      <c r="K223" s="64" t="str">
        <f>VLOOKUP(H223,'[2]IPS CTA BANCARIA (2)'!$B$1:$H$201,4,0)</f>
        <v>#REF!</v>
      </c>
      <c r="L223" s="65" t="str">
        <f>VLOOKUP(H223,'[2]IPS CTA BANCARIA (2)'!$B$1:$H$201,5,0)</f>
        <v>#REF!</v>
      </c>
      <c r="M223" s="65">
        <v>2.01500016948E11</v>
      </c>
      <c r="N223" s="63" t="s">
        <v>458</v>
      </c>
      <c r="O223" s="66">
        <v>42090.0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ht="15.75" customHeight="1">
      <c r="A224" s="57" t="s">
        <v>118</v>
      </c>
      <c r="B224" s="58" t="s">
        <v>22</v>
      </c>
      <c r="C224" s="59" t="s">
        <v>23</v>
      </c>
      <c r="D224" s="60">
        <v>3784.48</v>
      </c>
      <c r="E224" s="58">
        <v>0.0</v>
      </c>
      <c r="F224" s="61">
        <v>3784.0</v>
      </c>
      <c r="G224" s="62">
        <v>3784.0</v>
      </c>
      <c r="H224" s="63"/>
      <c r="I224" s="59"/>
      <c r="J224" s="57"/>
      <c r="K224" s="64"/>
      <c r="L224" s="65"/>
      <c r="M224" s="65"/>
      <c r="N224" s="63"/>
      <c r="O224" s="6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ht="15.75" customHeight="1">
      <c r="A225" s="57" t="s">
        <v>118</v>
      </c>
      <c r="B225" s="58" t="s">
        <v>30</v>
      </c>
      <c r="C225" s="59" t="s">
        <v>31</v>
      </c>
      <c r="D225" s="60">
        <v>1.140185545E7</v>
      </c>
      <c r="E225" s="58">
        <v>0.0</v>
      </c>
      <c r="F225" s="61">
        <v>1.1401855E7</v>
      </c>
      <c r="G225" s="62">
        <v>1.1401855E7</v>
      </c>
      <c r="H225" s="63"/>
      <c r="I225" s="59"/>
      <c r="J225" s="57"/>
      <c r="K225" s="64"/>
      <c r="L225" s="65"/>
      <c r="M225" s="65"/>
      <c r="N225" s="63"/>
      <c r="O225" s="66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ht="15.75" customHeight="1">
      <c r="A226" s="57" t="s">
        <v>118</v>
      </c>
      <c r="B226" s="58" t="s">
        <v>32</v>
      </c>
      <c r="C226" s="59" t="s">
        <v>33</v>
      </c>
      <c r="D226" s="60">
        <v>1106059.36</v>
      </c>
      <c r="E226" s="58">
        <v>0.0</v>
      </c>
      <c r="F226" s="61">
        <v>1106059.0</v>
      </c>
      <c r="G226" s="62">
        <v>1106059.0</v>
      </c>
      <c r="H226" s="63"/>
      <c r="I226" s="59"/>
      <c r="J226" s="57"/>
      <c r="K226" s="64"/>
      <c r="L226" s="65"/>
      <c r="M226" s="65"/>
      <c r="N226" s="63"/>
      <c r="O226" s="6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ht="15.75" customHeight="1">
      <c r="A227" s="57" t="s">
        <v>118</v>
      </c>
      <c r="B227" s="58" t="s">
        <v>40</v>
      </c>
      <c r="C227" s="59" t="s">
        <v>41</v>
      </c>
      <c r="D227" s="60">
        <v>546276.86</v>
      </c>
      <c r="E227" s="58">
        <v>0.0</v>
      </c>
      <c r="F227" s="61">
        <v>546277.0</v>
      </c>
      <c r="G227" s="62">
        <v>546277.0</v>
      </c>
      <c r="H227" s="63"/>
      <c r="I227" s="59"/>
      <c r="J227" s="57"/>
      <c r="K227" s="64"/>
      <c r="L227" s="65"/>
      <c r="M227" s="65"/>
      <c r="N227" s="63"/>
      <c r="O227" s="6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ht="15.75" customHeight="1">
      <c r="A228" s="57" t="s">
        <v>118</v>
      </c>
      <c r="B228" s="58" t="s">
        <v>75</v>
      </c>
      <c r="C228" s="59" t="s">
        <v>76</v>
      </c>
      <c r="D228" s="60">
        <v>744105.4</v>
      </c>
      <c r="E228" s="58">
        <v>0.0</v>
      </c>
      <c r="F228" s="61">
        <v>744105.0</v>
      </c>
      <c r="G228" s="62">
        <v>744105.0</v>
      </c>
      <c r="H228" s="63">
        <v>8.90980757E8</v>
      </c>
      <c r="I228" s="59" t="str">
        <f t="shared" ref="I228:I230" si="49">VLOOKUP(H228,'[2]IPS CTA BANCARIA (2)'!$B$1:$H$201,2,0)</f>
        <v>#REF!</v>
      </c>
      <c r="J228" s="57">
        <v>744105.0</v>
      </c>
      <c r="K228" s="64" t="str">
        <f t="shared" ref="K228:K230" si="50">VLOOKUP(H228,'[2]IPS CTA BANCARIA (2)'!$B$1:$H$201,4,0)</f>
        <v>#REF!</v>
      </c>
      <c r="L228" s="65" t="str">
        <f t="shared" ref="L228:L230" si="51">VLOOKUP(H228,'[2]IPS CTA BANCARIA (2)'!$B$1:$H$201,5,0)</f>
        <v>#REF!</v>
      </c>
      <c r="M228" s="65" t="s">
        <v>459</v>
      </c>
      <c r="N228" s="63" t="s">
        <v>460</v>
      </c>
      <c r="O228" s="66">
        <v>42087.0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ht="15.75" customHeight="1">
      <c r="A229" s="57" t="s">
        <v>118</v>
      </c>
      <c r="B229" s="58" t="s">
        <v>46</v>
      </c>
      <c r="C229" s="59" t="s">
        <v>47</v>
      </c>
      <c r="D229" s="60">
        <v>1.3210822083E8</v>
      </c>
      <c r="E229" s="58">
        <v>0.0</v>
      </c>
      <c r="F229" s="61">
        <v>1.32108221E8</v>
      </c>
      <c r="G229" s="62">
        <v>1.32108221E8</v>
      </c>
      <c r="H229" s="63">
        <v>8.90980757E8</v>
      </c>
      <c r="I229" s="59" t="str">
        <f t="shared" si="49"/>
        <v>#REF!</v>
      </c>
      <c r="J229" s="57">
        <v>1.32108221E8</v>
      </c>
      <c r="K229" s="64" t="str">
        <f t="shared" si="50"/>
        <v>#REF!</v>
      </c>
      <c r="L229" s="65" t="str">
        <f t="shared" si="51"/>
        <v>#REF!</v>
      </c>
      <c r="M229" s="65" t="s">
        <v>461</v>
      </c>
      <c r="N229" s="63" t="s">
        <v>462</v>
      </c>
      <c r="O229" s="66">
        <v>42083.0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ht="27.75" customHeight="1">
      <c r="A230" s="57" t="s">
        <v>120</v>
      </c>
      <c r="B230" s="58" t="s">
        <v>18</v>
      </c>
      <c r="C230" s="59" t="s">
        <v>340</v>
      </c>
      <c r="D230" s="60">
        <v>1.1913994009E8</v>
      </c>
      <c r="E230" s="58">
        <v>0.0</v>
      </c>
      <c r="F230" s="61">
        <v>1.1913994E8</v>
      </c>
      <c r="G230" s="62">
        <v>1.1913994E8</v>
      </c>
      <c r="H230" s="63">
        <v>8.90907215E8</v>
      </c>
      <c r="I230" s="59" t="str">
        <f t="shared" si="49"/>
        <v>#REF!</v>
      </c>
      <c r="J230" s="57">
        <v>1.1913994E8</v>
      </c>
      <c r="K230" s="64" t="str">
        <f t="shared" si="50"/>
        <v>#REF!</v>
      </c>
      <c r="L230" s="65" t="str">
        <f t="shared" si="51"/>
        <v>#REF!</v>
      </c>
      <c r="M230" s="65" t="s">
        <v>463</v>
      </c>
      <c r="N230" s="63" t="s">
        <v>464</v>
      </c>
      <c r="O230" s="66">
        <v>42082.0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ht="15.75" customHeight="1">
      <c r="A231" s="57" t="s">
        <v>120</v>
      </c>
      <c r="B231" s="58" t="s">
        <v>44</v>
      </c>
      <c r="C231" s="59" t="s">
        <v>45</v>
      </c>
      <c r="D231" s="60">
        <v>1.31378586E7</v>
      </c>
      <c r="E231" s="58">
        <v>0.0</v>
      </c>
      <c r="F231" s="61">
        <v>1.3137859E7</v>
      </c>
      <c r="G231" s="62">
        <v>1.3137859E7</v>
      </c>
      <c r="H231" s="63"/>
      <c r="I231" s="59"/>
      <c r="J231" s="57"/>
      <c r="K231" s="64"/>
      <c r="L231" s="65"/>
      <c r="M231" s="65"/>
      <c r="N231" s="63"/>
      <c r="O231" s="6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ht="20.25" customHeight="1">
      <c r="A232" s="57" t="s">
        <v>120</v>
      </c>
      <c r="B232" s="58" t="s">
        <v>71</v>
      </c>
      <c r="C232" s="59" t="s">
        <v>72</v>
      </c>
      <c r="D232" s="60">
        <v>6960763.27</v>
      </c>
      <c r="E232" s="58">
        <v>0.0</v>
      </c>
      <c r="F232" s="61">
        <v>6960763.0</v>
      </c>
      <c r="G232" s="62">
        <v>6960763.0</v>
      </c>
      <c r="H232" s="63">
        <v>8.11016192E8</v>
      </c>
      <c r="I232" s="59" t="str">
        <f>VLOOKUP(H232,'[2]IPS CTA BANCARIA (2)'!$B$1:$H$201,2,0)</f>
        <v>#REF!</v>
      </c>
      <c r="J232" s="57">
        <v>6960763.0</v>
      </c>
      <c r="K232" s="64" t="str">
        <f>VLOOKUP(H232,'[2]IPS CTA BANCARIA (2)'!$B$1:$H$201,4,0)</f>
        <v>#REF!</v>
      </c>
      <c r="L232" s="65" t="str">
        <f>VLOOKUP(H232,'[2]IPS CTA BANCARIA (2)'!$B$1:$H$201,5,0)</f>
        <v>#REF!</v>
      </c>
      <c r="M232" s="65">
        <v>2.01500016947E11</v>
      </c>
      <c r="N232" s="63" t="s">
        <v>465</v>
      </c>
      <c r="O232" s="66">
        <v>42090.0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ht="35.25" customHeight="1">
      <c r="A233" s="57" t="s">
        <v>120</v>
      </c>
      <c r="B233" s="58" t="s">
        <v>28</v>
      </c>
      <c r="C233" s="59" t="s">
        <v>29</v>
      </c>
      <c r="D233" s="60">
        <v>634387.97</v>
      </c>
      <c r="E233" s="58">
        <v>0.0</v>
      </c>
      <c r="F233" s="61">
        <v>634388.0</v>
      </c>
      <c r="G233" s="62">
        <v>634388.0</v>
      </c>
      <c r="H233" s="63"/>
      <c r="I233" s="59"/>
      <c r="J233" s="57"/>
      <c r="K233" s="64"/>
      <c r="L233" s="65"/>
      <c r="M233" s="65"/>
      <c r="N233" s="63"/>
      <c r="O233" s="6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ht="15.75" customHeight="1">
      <c r="A234" s="57" t="s">
        <v>120</v>
      </c>
      <c r="B234" s="58" t="s">
        <v>30</v>
      </c>
      <c r="C234" s="59" t="s">
        <v>31</v>
      </c>
      <c r="D234" s="60">
        <v>1637226.66</v>
      </c>
      <c r="E234" s="58">
        <v>0.0</v>
      </c>
      <c r="F234" s="61">
        <v>1637227.0</v>
      </c>
      <c r="G234" s="62">
        <v>1637227.0</v>
      </c>
      <c r="H234" s="63"/>
      <c r="I234" s="59"/>
      <c r="J234" s="57"/>
      <c r="K234" s="64"/>
      <c r="L234" s="65"/>
      <c r="M234" s="65"/>
      <c r="N234" s="63"/>
      <c r="O234" s="6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ht="15.75" customHeight="1">
      <c r="A235" s="57" t="s">
        <v>120</v>
      </c>
      <c r="B235" s="58" t="s">
        <v>32</v>
      </c>
      <c r="C235" s="59" t="s">
        <v>33</v>
      </c>
      <c r="D235" s="60">
        <v>1221343.31</v>
      </c>
      <c r="E235" s="58">
        <v>0.0</v>
      </c>
      <c r="F235" s="61">
        <v>1221343.0</v>
      </c>
      <c r="G235" s="62">
        <v>1221343.0</v>
      </c>
      <c r="H235" s="63"/>
      <c r="I235" s="59"/>
      <c r="J235" s="57"/>
      <c r="K235" s="64"/>
      <c r="L235" s="65"/>
      <c r="M235" s="65"/>
      <c r="N235" s="63"/>
      <c r="O235" s="66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ht="15.75" customHeight="1">
      <c r="A236" s="57" t="s">
        <v>120</v>
      </c>
      <c r="B236" s="58" t="s">
        <v>40</v>
      </c>
      <c r="C236" s="59" t="s">
        <v>41</v>
      </c>
      <c r="D236" s="60">
        <v>1349451.37</v>
      </c>
      <c r="E236" s="58">
        <v>0.0</v>
      </c>
      <c r="F236" s="61">
        <v>1349451.0</v>
      </c>
      <c r="G236" s="62">
        <v>1349451.0</v>
      </c>
      <c r="H236" s="63"/>
      <c r="I236" s="59"/>
      <c r="J236" s="57"/>
      <c r="K236" s="64"/>
      <c r="L236" s="65"/>
      <c r="M236" s="65"/>
      <c r="N236" s="63"/>
      <c r="O236" s="6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ht="21.0" customHeight="1">
      <c r="A237" s="57" t="s">
        <v>120</v>
      </c>
      <c r="B237" s="58" t="s">
        <v>75</v>
      </c>
      <c r="C237" s="59" t="s">
        <v>76</v>
      </c>
      <c r="D237" s="60">
        <v>5799504.73</v>
      </c>
      <c r="E237" s="58">
        <v>0.0</v>
      </c>
      <c r="F237" s="61">
        <v>5799505.0</v>
      </c>
      <c r="G237" s="62">
        <v>5799505.0</v>
      </c>
      <c r="H237" s="63">
        <v>8.90980997E8</v>
      </c>
      <c r="I237" s="59" t="str">
        <f t="shared" ref="I237:I240" si="52">VLOOKUP(H237,'[2]IPS CTA BANCARIA (2)'!$B$1:$H$201,2,0)</f>
        <v>#REF!</v>
      </c>
      <c r="J237" s="57">
        <v>1460217.0</v>
      </c>
      <c r="K237" s="64" t="str">
        <f t="shared" ref="K237:K240" si="53">VLOOKUP(H237,'[2]IPS CTA BANCARIA (2)'!$B$1:$H$201,4,0)</f>
        <v>#REF!</v>
      </c>
      <c r="L237" s="65" t="str">
        <f t="shared" ref="L237:L240" si="54">VLOOKUP(H237,'[2]IPS CTA BANCARIA (2)'!$B$1:$H$201,5,0)</f>
        <v>#REF!</v>
      </c>
      <c r="M237" s="65" t="s">
        <v>466</v>
      </c>
      <c r="N237" s="63" t="s">
        <v>467</v>
      </c>
      <c r="O237" s="66">
        <v>42087.0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ht="15.75" customHeight="1">
      <c r="A238" s="57" t="s">
        <v>120</v>
      </c>
      <c r="B238" s="58" t="s">
        <v>75</v>
      </c>
      <c r="C238" s="59" t="s">
        <v>76</v>
      </c>
      <c r="D238" s="60"/>
      <c r="E238" s="58"/>
      <c r="F238" s="61"/>
      <c r="G238" s="62"/>
      <c r="H238" s="63">
        <v>8.41000236E8</v>
      </c>
      <c r="I238" s="59" t="str">
        <f t="shared" si="52"/>
        <v>#REF!</v>
      </c>
      <c r="J238" s="57">
        <v>613241.0</v>
      </c>
      <c r="K238" s="64" t="str">
        <f t="shared" si="53"/>
        <v>#REF!</v>
      </c>
      <c r="L238" s="65" t="str">
        <f t="shared" si="54"/>
        <v>#REF!</v>
      </c>
      <c r="M238" s="65" t="s">
        <v>468</v>
      </c>
      <c r="N238" s="63" t="s">
        <v>469</v>
      </c>
      <c r="O238" s="66">
        <v>42087.0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ht="21.0" customHeight="1">
      <c r="A239" s="57" t="s">
        <v>120</v>
      </c>
      <c r="B239" s="58" t="s">
        <v>75</v>
      </c>
      <c r="C239" s="59" t="s">
        <v>76</v>
      </c>
      <c r="D239" s="60"/>
      <c r="E239" s="58"/>
      <c r="F239" s="61"/>
      <c r="G239" s="62"/>
      <c r="H239" s="63">
        <v>8.90985603E8</v>
      </c>
      <c r="I239" s="59" t="str">
        <f t="shared" si="52"/>
        <v>#REF!</v>
      </c>
      <c r="J239" s="57">
        <v>3726047.0</v>
      </c>
      <c r="K239" s="64" t="str">
        <f t="shared" si="53"/>
        <v>#REF!</v>
      </c>
      <c r="L239" s="65" t="str">
        <f t="shared" si="54"/>
        <v>#REF!</v>
      </c>
      <c r="M239" s="65" t="s">
        <v>470</v>
      </c>
      <c r="N239" s="63" t="s">
        <v>471</v>
      </c>
      <c r="O239" s="66">
        <v>42087.0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ht="27.75" customHeight="1">
      <c r="A240" s="57" t="s">
        <v>122</v>
      </c>
      <c r="B240" s="58" t="s">
        <v>18</v>
      </c>
      <c r="C240" s="59" t="s">
        <v>340</v>
      </c>
      <c r="D240" s="60">
        <v>3.142724511E7</v>
      </c>
      <c r="E240" s="58">
        <v>0.0</v>
      </c>
      <c r="F240" s="61">
        <v>3.1427245E7</v>
      </c>
      <c r="G240" s="62">
        <v>3.1427245E7</v>
      </c>
      <c r="H240" s="63">
        <v>8.90980066E8</v>
      </c>
      <c r="I240" s="59" t="str">
        <f t="shared" si="52"/>
        <v>#REF!</v>
      </c>
      <c r="J240" s="57">
        <v>3.1427245E7</v>
      </c>
      <c r="K240" s="64" t="str">
        <f t="shared" si="53"/>
        <v>#REF!</v>
      </c>
      <c r="L240" s="65" t="str">
        <f t="shared" si="54"/>
        <v>#REF!</v>
      </c>
      <c r="M240" s="65" t="s">
        <v>472</v>
      </c>
      <c r="N240" s="63" t="s">
        <v>473</v>
      </c>
      <c r="O240" s="66">
        <v>42082.0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ht="15.75" customHeight="1">
      <c r="A241" s="57" t="s">
        <v>122</v>
      </c>
      <c r="B241" s="58" t="s">
        <v>44</v>
      </c>
      <c r="C241" s="59" t="s">
        <v>45</v>
      </c>
      <c r="D241" s="60">
        <v>94201.04</v>
      </c>
      <c r="E241" s="58">
        <v>0.0</v>
      </c>
      <c r="F241" s="61">
        <v>94201.0</v>
      </c>
      <c r="G241" s="62">
        <v>94201.0</v>
      </c>
      <c r="H241" s="63"/>
      <c r="I241" s="59"/>
      <c r="J241" s="57"/>
      <c r="K241" s="64"/>
      <c r="L241" s="65"/>
      <c r="M241" s="65"/>
      <c r="N241" s="63"/>
      <c r="O241" s="6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ht="15.75" customHeight="1">
      <c r="A242" s="57" t="s">
        <v>122</v>
      </c>
      <c r="B242" s="58" t="s">
        <v>30</v>
      </c>
      <c r="C242" s="59" t="s">
        <v>31</v>
      </c>
      <c r="D242" s="60">
        <v>467087.13</v>
      </c>
      <c r="E242" s="58">
        <v>0.0</v>
      </c>
      <c r="F242" s="61">
        <v>467087.0</v>
      </c>
      <c r="G242" s="62">
        <v>467087.0</v>
      </c>
      <c r="H242" s="63"/>
      <c r="I242" s="59"/>
      <c r="J242" s="57"/>
      <c r="K242" s="64"/>
      <c r="L242" s="65"/>
      <c r="M242" s="65"/>
      <c r="N242" s="63"/>
      <c r="O242" s="6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ht="15.75" customHeight="1">
      <c r="A243" s="57" t="s">
        <v>122</v>
      </c>
      <c r="B243" s="58" t="s">
        <v>32</v>
      </c>
      <c r="C243" s="59" t="s">
        <v>33</v>
      </c>
      <c r="D243" s="60">
        <v>118959.02</v>
      </c>
      <c r="E243" s="58">
        <v>0.0</v>
      </c>
      <c r="F243" s="61">
        <v>118959.0</v>
      </c>
      <c r="G243" s="62">
        <v>118959.0</v>
      </c>
      <c r="H243" s="63"/>
      <c r="I243" s="59"/>
      <c r="J243" s="57"/>
      <c r="K243" s="64"/>
      <c r="L243" s="65"/>
      <c r="M243" s="65"/>
      <c r="N243" s="63"/>
      <c r="O243" s="66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ht="15.75" customHeight="1">
      <c r="A244" s="57" t="s">
        <v>122</v>
      </c>
      <c r="B244" s="58" t="s">
        <v>40</v>
      </c>
      <c r="C244" s="59" t="s">
        <v>41</v>
      </c>
      <c r="D244" s="60">
        <v>169109.7</v>
      </c>
      <c r="E244" s="58">
        <v>0.0</v>
      </c>
      <c r="F244" s="61">
        <v>169110.0</v>
      </c>
      <c r="G244" s="62">
        <v>169110.0</v>
      </c>
      <c r="H244" s="63"/>
      <c r="I244" s="59"/>
      <c r="J244" s="57"/>
      <c r="K244" s="64"/>
      <c r="L244" s="65"/>
      <c r="M244" s="65"/>
      <c r="N244" s="63"/>
      <c r="O244" s="66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ht="27.75" customHeight="1">
      <c r="A245" s="57" t="s">
        <v>124</v>
      </c>
      <c r="B245" s="58" t="s">
        <v>18</v>
      </c>
      <c r="C245" s="59" t="s">
        <v>340</v>
      </c>
      <c r="D245" s="60">
        <v>3.616345228E7</v>
      </c>
      <c r="E245" s="58">
        <v>0.0</v>
      </c>
      <c r="F245" s="61">
        <v>3.6163452E7</v>
      </c>
      <c r="G245" s="62">
        <v>3.6163452E7</v>
      </c>
      <c r="H245" s="63">
        <v>8.90980066E8</v>
      </c>
      <c r="I245" s="59" t="str">
        <f>VLOOKUP(H245,'[2]IPS CTA BANCARIA (2)'!$B$1:$H$201,2,0)</f>
        <v>#REF!</v>
      </c>
      <c r="J245" s="57">
        <v>3.6163452E7</v>
      </c>
      <c r="K245" s="64" t="str">
        <f>VLOOKUP(H245,'[2]IPS CTA BANCARIA (2)'!$B$1:$H$201,4,0)</f>
        <v>#REF!</v>
      </c>
      <c r="L245" s="65" t="str">
        <f>VLOOKUP(H245,'[2]IPS CTA BANCARIA (2)'!$B$1:$H$201,5,0)</f>
        <v>#REF!</v>
      </c>
      <c r="M245" s="65" t="s">
        <v>474</v>
      </c>
      <c r="N245" s="63" t="s">
        <v>475</v>
      </c>
      <c r="O245" s="66">
        <v>42082.0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ht="15.75" customHeight="1">
      <c r="A246" s="57" t="s">
        <v>124</v>
      </c>
      <c r="B246" s="58" t="s">
        <v>30</v>
      </c>
      <c r="C246" s="59" t="s">
        <v>31</v>
      </c>
      <c r="D246" s="60">
        <v>393422.34</v>
      </c>
      <c r="E246" s="58">
        <v>0.0</v>
      </c>
      <c r="F246" s="61">
        <v>393422.0</v>
      </c>
      <c r="G246" s="62">
        <v>393422.0</v>
      </c>
      <c r="H246" s="63"/>
      <c r="I246" s="59"/>
      <c r="J246" s="57"/>
      <c r="K246" s="64"/>
      <c r="L246" s="65"/>
      <c r="M246" s="65"/>
      <c r="N246" s="63"/>
      <c r="O246" s="66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ht="15.75" customHeight="1">
      <c r="A247" s="57" t="s">
        <v>124</v>
      </c>
      <c r="B247" s="58" t="s">
        <v>32</v>
      </c>
      <c r="C247" s="59" t="s">
        <v>33</v>
      </c>
      <c r="D247" s="60">
        <v>100085.17</v>
      </c>
      <c r="E247" s="58">
        <v>0.0</v>
      </c>
      <c r="F247" s="61">
        <v>100085.0</v>
      </c>
      <c r="G247" s="62">
        <v>100085.0</v>
      </c>
      <c r="H247" s="63"/>
      <c r="I247" s="59"/>
      <c r="J247" s="57"/>
      <c r="K247" s="64"/>
      <c r="L247" s="65"/>
      <c r="M247" s="65"/>
      <c r="N247" s="63"/>
      <c r="O247" s="6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ht="15.75" customHeight="1">
      <c r="A248" s="57" t="s">
        <v>124</v>
      </c>
      <c r="B248" s="58" t="s">
        <v>40</v>
      </c>
      <c r="C248" s="59" t="s">
        <v>41</v>
      </c>
      <c r="D248" s="60">
        <v>290965.65</v>
      </c>
      <c r="E248" s="58">
        <v>0.0</v>
      </c>
      <c r="F248" s="61">
        <v>290966.0</v>
      </c>
      <c r="G248" s="62">
        <v>290966.0</v>
      </c>
      <c r="H248" s="63"/>
      <c r="I248" s="59"/>
      <c r="J248" s="57"/>
      <c r="K248" s="64"/>
      <c r="L248" s="65"/>
      <c r="M248" s="65"/>
      <c r="N248" s="63"/>
      <c r="O248" s="66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ht="15.75" customHeight="1">
      <c r="A249" s="57" t="s">
        <v>124</v>
      </c>
      <c r="B249" s="58" t="s">
        <v>54</v>
      </c>
      <c r="C249" s="59" t="s">
        <v>55</v>
      </c>
      <c r="D249" s="60">
        <v>9716511.56</v>
      </c>
      <c r="E249" s="58">
        <v>0.0</v>
      </c>
      <c r="F249" s="61">
        <v>9716512.0</v>
      </c>
      <c r="G249" s="62">
        <v>9716512.0</v>
      </c>
      <c r="H249" s="63">
        <v>8.90905177E8</v>
      </c>
      <c r="I249" s="59" t="str">
        <f t="shared" ref="I249:I250" si="55">VLOOKUP(H249,'[2]IPS CTA BANCARIA (2)'!$B$1:$H$201,2,0)</f>
        <v>#REF!</v>
      </c>
      <c r="J249" s="57">
        <v>9716512.0</v>
      </c>
      <c r="K249" s="64" t="str">
        <f t="shared" ref="K249:K250" si="56">VLOOKUP(H249,'[2]IPS CTA BANCARIA (2)'!$B$1:$H$201,4,0)</f>
        <v>#REF!</v>
      </c>
      <c r="L249" s="65" t="str">
        <f t="shared" ref="L249:L250" si="57">VLOOKUP(H249,'[2]IPS CTA BANCARIA (2)'!$B$1:$H$201,5,0)</f>
        <v>#REF!</v>
      </c>
      <c r="M249" s="65" t="s">
        <v>476</v>
      </c>
      <c r="N249" s="63" t="s">
        <v>477</v>
      </c>
      <c r="O249" s="66">
        <v>42087.0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ht="27.75" customHeight="1">
      <c r="A250" s="57" t="s">
        <v>126</v>
      </c>
      <c r="B250" s="58" t="s">
        <v>18</v>
      </c>
      <c r="C250" s="59" t="s">
        <v>340</v>
      </c>
      <c r="D250" s="60">
        <v>4576952.02</v>
      </c>
      <c r="E250" s="58">
        <v>0.0</v>
      </c>
      <c r="F250" s="61">
        <v>4576952.0</v>
      </c>
      <c r="G250" s="62">
        <v>4576952.0</v>
      </c>
      <c r="H250" s="63">
        <v>8.90980757E8</v>
      </c>
      <c r="I250" s="59" t="str">
        <f t="shared" si="55"/>
        <v>#REF!</v>
      </c>
      <c r="J250" s="57">
        <v>4576952.0</v>
      </c>
      <c r="K250" s="64" t="str">
        <f t="shared" si="56"/>
        <v>#REF!</v>
      </c>
      <c r="L250" s="65" t="str">
        <f t="shared" si="57"/>
        <v>#REF!</v>
      </c>
      <c r="M250" s="65" t="s">
        <v>478</v>
      </c>
      <c r="N250" s="63" t="s">
        <v>479</v>
      </c>
      <c r="O250" s="66">
        <v>42082.0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ht="15.75" customHeight="1">
      <c r="A251" s="57" t="s">
        <v>126</v>
      </c>
      <c r="B251" s="58" t="s">
        <v>44</v>
      </c>
      <c r="C251" s="59" t="s">
        <v>45</v>
      </c>
      <c r="D251" s="60">
        <v>9938.79</v>
      </c>
      <c r="E251" s="58">
        <v>0.0</v>
      </c>
      <c r="F251" s="61">
        <v>9939.0</v>
      </c>
      <c r="G251" s="62">
        <v>9939.0</v>
      </c>
      <c r="H251" s="63"/>
      <c r="I251" s="59"/>
      <c r="J251" s="57"/>
      <c r="K251" s="64"/>
      <c r="L251" s="65"/>
      <c r="M251" s="65"/>
      <c r="N251" s="63"/>
      <c r="O251" s="66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ht="15.75" customHeight="1">
      <c r="A252" s="57" t="s">
        <v>126</v>
      </c>
      <c r="B252" s="58" t="s">
        <v>30</v>
      </c>
      <c r="C252" s="59" t="s">
        <v>31</v>
      </c>
      <c r="D252" s="60">
        <v>64032.96</v>
      </c>
      <c r="E252" s="58">
        <v>0.0</v>
      </c>
      <c r="F252" s="61">
        <v>64033.0</v>
      </c>
      <c r="G252" s="62">
        <v>64033.0</v>
      </c>
      <c r="H252" s="63"/>
      <c r="I252" s="59"/>
      <c r="J252" s="57"/>
      <c r="K252" s="64"/>
      <c r="L252" s="65"/>
      <c r="M252" s="65"/>
      <c r="N252" s="63"/>
      <c r="O252" s="6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ht="15.75" customHeight="1">
      <c r="A253" s="57" t="s">
        <v>126</v>
      </c>
      <c r="B253" s="58" t="s">
        <v>40</v>
      </c>
      <c r="C253" s="59" t="s">
        <v>41</v>
      </c>
      <c r="D253" s="60">
        <v>14891.03</v>
      </c>
      <c r="E253" s="58">
        <v>0.0</v>
      </c>
      <c r="F253" s="61">
        <v>14891.0</v>
      </c>
      <c r="G253" s="62">
        <v>14891.0</v>
      </c>
      <c r="H253" s="63"/>
      <c r="I253" s="59"/>
      <c r="J253" s="57"/>
      <c r="K253" s="64"/>
      <c r="L253" s="65"/>
      <c r="M253" s="65"/>
      <c r="N253" s="63"/>
      <c r="O253" s="66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ht="15.75" customHeight="1">
      <c r="A254" s="57" t="s">
        <v>126</v>
      </c>
      <c r="B254" s="58" t="s">
        <v>54</v>
      </c>
      <c r="C254" s="59" t="s">
        <v>55</v>
      </c>
      <c r="D254" s="60">
        <v>1132460.2</v>
      </c>
      <c r="E254" s="58">
        <v>0.0</v>
      </c>
      <c r="F254" s="61">
        <v>1132460.0</v>
      </c>
      <c r="G254" s="62">
        <v>1132460.0</v>
      </c>
      <c r="H254" s="63">
        <v>8.90907215E8</v>
      </c>
      <c r="I254" s="59" t="str">
        <f t="shared" ref="I254:I255" si="58">VLOOKUP(H254,'[2]IPS CTA BANCARIA (2)'!$B$1:$H$201,2,0)</f>
        <v>#REF!</v>
      </c>
      <c r="J254" s="57">
        <v>1132460.0</v>
      </c>
      <c r="K254" s="64" t="str">
        <f t="shared" ref="K254:K255" si="59">VLOOKUP(H254,'[2]IPS CTA BANCARIA (2)'!$B$1:$H$201,4,0)</f>
        <v>#REF!</v>
      </c>
      <c r="L254" s="65" t="str">
        <f t="shared" ref="L254:L255" si="60">VLOOKUP(H254,'[2]IPS CTA BANCARIA (2)'!$B$1:$H$201,5,0)</f>
        <v>#REF!</v>
      </c>
      <c r="M254" s="65" t="s">
        <v>480</v>
      </c>
      <c r="N254" s="63" t="s">
        <v>481</v>
      </c>
      <c r="O254" s="66">
        <v>42087.0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ht="27.75" customHeight="1">
      <c r="A255" s="57" t="s">
        <v>128</v>
      </c>
      <c r="B255" s="58" t="s">
        <v>18</v>
      </c>
      <c r="C255" s="59" t="s">
        <v>340</v>
      </c>
      <c r="D255" s="60">
        <v>4.970906058E7</v>
      </c>
      <c r="E255" s="58">
        <v>0.0</v>
      </c>
      <c r="F255" s="61">
        <v>4.9709061E7</v>
      </c>
      <c r="G255" s="62">
        <v>4.9709061E7</v>
      </c>
      <c r="H255" s="63">
        <v>8.90905166E8</v>
      </c>
      <c r="I255" s="59" t="str">
        <f t="shared" si="58"/>
        <v>#REF!</v>
      </c>
      <c r="J255" s="57">
        <v>4.9709061E7</v>
      </c>
      <c r="K255" s="64" t="str">
        <f t="shared" si="59"/>
        <v>#REF!</v>
      </c>
      <c r="L255" s="65" t="str">
        <f t="shared" si="60"/>
        <v>#REF!</v>
      </c>
      <c r="M255" s="65" t="s">
        <v>482</v>
      </c>
      <c r="N255" s="63" t="s">
        <v>483</v>
      </c>
      <c r="O255" s="66">
        <v>42082.0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ht="15.75" customHeight="1">
      <c r="A256" s="57" t="s">
        <v>128</v>
      </c>
      <c r="B256" s="58" t="s">
        <v>44</v>
      </c>
      <c r="C256" s="59" t="s">
        <v>45</v>
      </c>
      <c r="D256" s="60">
        <v>17839.73</v>
      </c>
      <c r="E256" s="58">
        <v>0.0</v>
      </c>
      <c r="F256" s="61">
        <v>17840.0</v>
      </c>
      <c r="G256" s="62">
        <v>17840.0</v>
      </c>
      <c r="H256" s="63"/>
      <c r="I256" s="59"/>
      <c r="J256" s="57"/>
      <c r="K256" s="64"/>
      <c r="L256" s="65"/>
      <c r="M256" s="65"/>
      <c r="N256" s="63"/>
      <c r="O256" s="66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ht="15.75" customHeight="1">
      <c r="A257" s="57" t="s">
        <v>128</v>
      </c>
      <c r="B257" s="58" t="s">
        <v>20</v>
      </c>
      <c r="C257" s="59" t="s">
        <v>21</v>
      </c>
      <c r="D257" s="60">
        <v>72015.91</v>
      </c>
      <c r="E257" s="58">
        <v>0.0</v>
      </c>
      <c r="F257" s="61">
        <v>72016.0</v>
      </c>
      <c r="G257" s="62">
        <v>72016.0</v>
      </c>
      <c r="H257" s="63"/>
      <c r="I257" s="59"/>
      <c r="J257" s="57"/>
      <c r="K257" s="64"/>
      <c r="L257" s="65"/>
      <c r="M257" s="65"/>
      <c r="N257" s="63"/>
      <c r="O257" s="6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ht="15.75" customHeight="1">
      <c r="A258" s="57" t="s">
        <v>128</v>
      </c>
      <c r="B258" s="58" t="s">
        <v>30</v>
      </c>
      <c r="C258" s="59" t="s">
        <v>31</v>
      </c>
      <c r="D258" s="60">
        <v>391961.21</v>
      </c>
      <c r="E258" s="58">
        <v>0.0</v>
      </c>
      <c r="F258" s="61">
        <v>391961.0</v>
      </c>
      <c r="G258" s="62">
        <v>391961.0</v>
      </c>
      <c r="H258" s="63"/>
      <c r="I258" s="59"/>
      <c r="J258" s="57"/>
      <c r="K258" s="64"/>
      <c r="L258" s="65"/>
      <c r="M258" s="65"/>
      <c r="N258" s="63"/>
      <c r="O258" s="66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ht="15.75" customHeight="1">
      <c r="A259" s="57" t="s">
        <v>128</v>
      </c>
      <c r="B259" s="58" t="s">
        <v>32</v>
      </c>
      <c r="C259" s="59" t="s">
        <v>33</v>
      </c>
      <c r="D259" s="60">
        <v>530.16</v>
      </c>
      <c r="E259" s="58">
        <v>0.0</v>
      </c>
      <c r="F259" s="61">
        <v>530.0</v>
      </c>
      <c r="G259" s="62">
        <v>530.0</v>
      </c>
      <c r="H259" s="63"/>
      <c r="I259" s="59"/>
      <c r="J259" s="57"/>
      <c r="K259" s="64"/>
      <c r="L259" s="65"/>
      <c r="M259" s="65"/>
      <c r="N259" s="63"/>
      <c r="O259" s="66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ht="15.75" customHeight="1">
      <c r="A260" s="57" t="s">
        <v>128</v>
      </c>
      <c r="B260" s="58" t="s">
        <v>40</v>
      </c>
      <c r="C260" s="59" t="s">
        <v>41</v>
      </c>
      <c r="D260" s="60">
        <v>161538.14</v>
      </c>
      <c r="E260" s="58">
        <v>0.0</v>
      </c>
      <c r="F260" s="61">
        <v>161538.0</v>
      </c>
      <c r="G260" s="62">
        <v>161538.0</v>
      </c>
      <c r="H260" s="63"/>
      <c r="I260" s="59"/>
      <c r="J260" s="57"/>
      <c r="K260" s="64"/>
      <c r="L260" s="65"/>
      <c r="M260" s="65"/>
      <c r="N260" s="63"/>
      <c r="O260" s="66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ht="15.75" customHeight="1">
      <c r="A261" s="57" t="s">
        <v>128</v>
      </c>
      <c r="B261" s="58" t="s">
        <v>54</v>
      </c>
      <c r="C261" s="59" t="s">
        <v>55</v>
      </c>
      <c r="D261" s="60">
        <v>5957807.27</v>
      </c>
      <c r="E261" s="58">
        <v>0.0</v>
      </c>
      <c r="F261" s="61">
        <v>5957807.0</v>
      </c>
      <c r="G261" s="62">
        <v>5957807.0</v>
      </c>
      <c r="H261" s="63">
        <v>8.90907215E8</v>
      </c>
      <c r="I261" s="59" t="str">
        <f t="shared" ref="I261:I262" si="61">VLOOKUP(H261,'[2]IPS CTA BANCARIA (2)'!$B$1:$H$201,2,0)</f>
        <v>#REF!</v>
      </c>
      <c r="J261" s="57">
        <v>5957807.0</v>
      </c>
      <c r="K261" s="64" t="str">
        <f t="shared" ref="K261:K262" si="62">VLOOKUP(H261,'[2]IPS CTA BANCARIA (2)'!$B$1:$H$201,4,0)</f>
        <v>#REF!</v>
      </c>
      <c r="L261" s="65" t="str">
        <f t="shared" ref="L261:L262" si="63">VLOOKUP(H261,'[2]IPS CTA BANCARIA (2)'!$B$1:$H$201,5,0)</f>
        <v>#REF!</v>
      </c>
      <c r="M261" s="65" t="s">
        <v>484</v>
      </c>
      <c r="N261" s="63" t="s">
        <v>485</v>
      </c>
      <c r="O261" s="66">
        <v>42087.0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ht="27.75" customHeight="1">
      <c r="A262" s="57" t="s">
        <v>130</v>
      </c>
      <c r="B262" s="58" t="s">
        <v>18</v>
      </c>
      <c r="C262" s="59" t="s">
        <v>340</v>
      </c>
      <c r="D262" s="60">
        <v>6.100985596E7</v>
      </c>
      <c r="E262" s="58">
        <v>1.645872996E7</v>
      </c>
      <c r="F262" s="61">
        <v>4.4551126E7</v>
      </c>
      <c r="G262" s="62">
        <v>4.4551126E7</v>
      </c>
      <c r="H262" s="63">
        <v>8.90980066E8</v>
      </c>
      <c r="I262" s="59" t="str">
        <f t="shared" si="61"/>
        <v>#REF!</v>
      </c>
      <c r="J262" s="57">
        <v>4.4551126E7</v>
      </c>
      <c r="K262" s="64" t="str">
        <f t="shared" si="62"/>
        <v>#REF!</v>
      </c>
      <c r="L262" s="65" t="str">
        <f t="shared" si="63"/>
        <v>#REF!</v>
      </c>
      <c r="M262" s="65" t="s">
        <v>486</v>
      </c>
      <c r="N262" s="63" t="s">
        <v>487</v>
      </c>
      <c r="O262" s="66">
        <v>42082.0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ht="15.75" customHeight="1">
      <c r="A263" s="57" t="s">
        <v>130</v>
      </c>
      <c r="B263" s="58" t="s">
        <v>20</v>
      </c>
      <c r="C263" s="59" t="s">
        <v>21</v>
      </c>
      <c r="D263" s="60">
        <v>87969.64</v>
      </c>
      <c r="E263" s="58">
        <v>87969.64</v>
      </c>
      <c r="F263" s="61">
        <v>0.0</v>
      </c>
      <c r="G263" s="62">
        <v>0.0</v>
      </c>
      <c r="H263" s="63"/>
      <c r="I263" s="59"/>
      <c r="J263" s="57"/>
      <c r="K263" s="64"/>
      <c r="L263" s="65"/>
      <c r="M263" s="65"/>
      <c r="N263" s="63"/>
      <c r="O263" s="66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ht="15.75" customHeight="1">
      <c r="A264" s="57" t="s">
        <v>130</v>
      </c>
      <c r="B264" s="58" t="s">
        <v>22</v>
      </c>
      <c r="C264" s="59" t="s">
        <v>23</v>
      </c>
      <c r="D264" s="60">
        <v>62329.01</v>
      </c>
      <c r="E264" s="58">
        <v>62329.01</v>
      </c>
      <c r="F264" s="61">
        <v>0.0</v>
      </c>
      <c r="G264" s="62">
        <v>0.0</v>
      </c>
      <c r="H264" s="63"/>
      <c r="I264" s="59"/>
      <c r="J264" s="57"/>
      <c r="K264" s="64"/>
      <c r="L264" s="65"/>
      <c r="M264" s="65"/>
      <c r="N264" s="63"/>
      <c r="O264" s="66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ht="35.25" customHeight="1">
      <c r="A265" s="57" t="s">
        <v>130</v>
      </c>
      <c r="B265" s="58" t="s">
        <v>28</v>
      </c>
      <c r="C265" s="59" t="s">
        <v>29</v>
      </c>
      <c r="D265" s="60">
        <v>2168823.48</v>
      </c>
      <c r="E265" s="58">
        <v>585087.48</v>
      </c>
      <c r="F265" s="61">
        <v>1583736.0</v>
      </c>
      <c r="G265" s="62">
        <v>1583736.0</v>
      </c>
      <c r="H265" s="63"/>
      <c r="I265" s="59"/>
      <c r="J265" s="57"/>
      <c r="K265" s="64"/>
      <c r="L265" s="65"/>
      <c r="M265" s="65"/>
      <c r="N265" s="63"/>
      <c r="O265" s="66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ht="15.75" customHeight="1">
      <c r="A266" s="57" t="s">
        <v>130</v>
      </c>
      <c r="B266" s="58" t="s">
        <v>30</v>
      </c>
      <c r="C266" s="59" t="s">
        <v>31</v>
      </c>
      <c r="D266" s="60">
        <v>348848.15</v>
      </c>
      <c r="E266" s="58">
        <v>29871.150000000023</v>
      </c>
      <c r="F266" s="61">
        <v>318977.0</v>
      </c>
      <c r="G266" s="62">
        <v>318977.0</v>
      </c>
      <c r="H266" s="63"/>
      <c r="I266" s="59"/>
      <c r="J266" s="57"/>
      <c r="K266" s="64"/>
      <c r="L266" s="65"/>
      <c r="M266" s="65"/>
      <c r="N266" s="63"/>
      <c r="O266" s="6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ht="15.75" customHeight="1">
      <c r="A267" s="57" t="s">
        <v>130</v>
      </c>
      <c r="B267" s="58" t="s">
        <v>32</v>
      </c>
      <c r="C267" s="59" t="s">
        <v>33</v>
      </c>
      <c r="D267" s="60">
        <v>242650.83</v>
      </c>
      <c r="E267" s="58">
        <v>19945.829999999987</v>
      </c>
      <c r="F267" s="61">
        <v>222705.0</v>
      </c>
      <c r="G267" s="62">
        <v>222705.0</v>
      </c>
      <c r="H267" s="63"/>
      <c r="I267" s="59"/>
      <c r="J267" s="57"/>
      <c r="K267" s="64"/>
      <c r="L267" s="65"/>
      <c r="M267" s="65"/>
      <c r="N267" s="63"/>
      <c r="O267" s="6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ht="15.75" customHeight="1">
      <c r="A268" s="57" t="s">
        <v>130</v>
      </c>
      <c r="B268" s="58" t="s">
        <v>40</v>
      </c>
      <c r="C268" s="59" t="s">
        <v>41</v>
      </c>
      <c r="D268" s="60">
        <v>347930.93</v>
      </c>
      <c r="E268" s="58">
        <v>93861.93</v>
      </c>
      <c r="F268" s="61">
        <v>254069.0</v>
      </c>
      <c r="G268" s="62">
        <v>254069.0</v>
      </c>
      <c r="H268" s="63"/>
      <c r="I268" s="59"/>
      <c r="J268" s="57"/>
      <c r="K268" s="64"/>
      <c r="L268" s="65"/>
      <c r="M268" s="65"/>
      <c r="N268" s="63"/>
      <c r="O268" s="66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ht="15.75" customHeight="1">
      <c r="A269" s="57" t="s">
        <v>132</v>
      </c>
      <c r="B269" s="58" t="s">
        <v>44</v>
      </c>
      <c r="C269" s="59" t="s">
        <v>45</v>
      </c>
      <c r="D269" s="60">
        <v>285511.57</v>
      </c>
      <c r="E269" s="58">
        <v>0.0</v>
      </c>
      <c r="F269" s="61">
        <v>285512.0</v>
      </c>
      <c r="G269" s="62">
        <v>285512.0</v>
      </c>
      <c r="H269" s="63"/>
      <c r="I269" s="59"/>
      <c r="J269" s="57"/>
      <c r="K269" s="64"/>
      <c r="L269" s="65"/>
      <c r="M269" s="65"/>
      <c r="N269" s="63"/>
      <c r="O269" s="66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ht="22.5" customHeight="1">
      <c r="A270" s="57" t="s">
        <v>132</v>
      </c>
      <c r="B270" s="58" t="s">
        <v>71</v>
      </c>
      <c r="C270" s="59" t="s">
        <v>72</v>
      </c>
      <c r="D270" s="60">
        <v>392862.0</v>
      </c>
      <c r="E270" s="58">
        <v>0.0</v>
      </c>
      <c r="F270" s="61">
        <v>392862.0</v>
      </c>
      <c r="G270" s="62">
        <v>392862.0</v>
      </c>
      <c r="H270" s="63">
        <v>8.11016192E8</v>
      </c>
      <c r="I270" s="59" t="str">
        <f>VLOOKUP(H270,'[2]IPS CTA BANCARIA (2)'!$B$1:$H$201,2,0)</f>
        <v>#REF!</v>
      </c>
      <c r="J270" s="57">
        <v>392862.0</v>
      </c>
      <c r="K270" s="64" t="str">
        <f>VLOOKUP(H270,'[2]IPS CTA BANCARIA (2)'!$B$1:$H$201,4,0)</f>
        <v>#REF!</v>
      </c>
      <c r="L270" s="65" t="str">
        <f>VLOOKUP(H270,'[2]IPS CTA BANCARIA (2)'!$B$1:$H$201,5,0)</f>
        <v>#REF!</v>
      </c>
      <c r="M270" s="65">
        <v>2.01500016946E11</v>
      </c>
      <c r="N270" s="63" t="s">
        <v>488</v>
      </c>
      <c r="O270" s="66">
        <v>42090.0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ht="15.75" customHeight="1">
      <c r="A271" s="57" t="s">
        <v>132</v>
      </c>
      <c r="B271" s="58" t="s">
        <v>30</v>
      </c>
      <c r="C271" s="59" t="s">
        <v>31</v>
      </c>
      <c r="D271" s="60">
        <v>26030.51</v>
      </c>
      <c r="E271" s="58">
        <v>0.0</v>
      </c>
      <c r="F271" s="61">
        <v>26031.0</v>
      </c>
      <c r="G271" s="62">
        <v>26031.0</v>
      </c>
      <c r="H271" s="63"/>
      <c r="I271" s="59"/>
      <c r="J271" s="57"/>
      <c r="K271" s="64"/>
      <c r="L271" s="65"/>
      <c r="M271" s="65"/>
      <c r="N271" s="63"/>
      <c r="O271" s="66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ht="15.75" customHeight="1">
      <c r="A272" s="57" t="s">
        <v>132</v>
      </c>
      <c r="B272" s="58" t="s">
        <v>32</v>
      </c>
      <c r="C272" s="59" t="s">
        <v>33</v>
      </c>
      <c r="D272" s="60">
        <v>453.28</v>
      </c>
      <c r="E272" s="58">
        <v>0.0</v>
      </c>
      <c r="F272" s="61">
        <v>453.0</v>
      </c>
      <c r="G272" s="62">
        <v>453.0</v>
      </c>
      <c r="H272" s="63"/>
      <c r="I272" s="59"/>
      <c r="J272" s="57"/>
      <c r="K272" s="64"/>
      <c r="L272" s="65"/>
      <c r="M272" s="65"/>
      <c r="N272" s="63"/>
      <c r="O272" s="66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ht="15.75" customHeight="1">
      <c r="A273" s="57" t="s">
        <v>132</v>
      </c>
      <c r="B273" s="58" t="s">
        <v>40</v>
      </c>
      <c r="C273" s="59" t="s">
        <v>41</v>
      </c>
      <c r="D273" s="60">
        <v>5039.37</v>
      </c>
      <c r="E273" s="58">
        <v>0.0</v>
      </c>
      <c r="F273" s="61">
        <v>5039.0</v>
      </c>
      <c r="G273" s="62">
        <v>5039.0</v>
      </c>
      <c r="H273" s="63"/>
      <c r="I273" s="59"/>
      <c r="J273" s="57"/>
      <c r="K273" s="64"/>
      <c r="L273" s="65"/>
      <c r="M273" s="65"/>
      <c r="N273" s="63"/>
      <c r="O273" s="6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ht="23.25" customHeight="1">
      <c r="A274" s="57" t="s">
        <v>132</v>
      </c>
      <c r="B274" s="58" t="s">
        <v>46</v>
      </c>
      <c r="C274" s="59" t="s">
        <v>47</v>
      </c>
      <c r="D274" s="60">
        <v>1819664.27</v>
      </c>
      <c r="E274" s="58">
        <v>0.0</v>
      </c>
      <c r="F274" s="61">
        <v>1819664.0</v>
      </c>
      <c r="G274" s="62">
        <v>1819664.0</v>
      </c>
      <c r="H274" s="63">
        <v>8.9098467E8</v>
      </c>
      <c r="I274" s="59" t="str">
        <f t="shared" ref="I274:I275" si="64">VLOOKUP(H274,'[2]IPS CTA BANCARIA (2)'!$B$1:$H$201,2,0)</f>
        <v>#REF!</v>
      </c>
      <c r="J274" s="57">
        <v>1819664.0</v>
      </c>
      <c r="K274" s="64" t="str">
        <f t="shared" ref="K274:K275" si="65">VLOOKUP(H274,'[2]IPS CTA BANCARIA (2)'!$B$1:$H$201,4,0)</f>
        <v>#REF!</v>
      </c>
      <c r="L274" s="65" t="str">
        <f t="shared" ref="L274:L275" si="66">VLOOKUP(H274,'[2]IPS CTA BANCARIA (2)'!$B$1:$H$201,5,0)</f>
        <v>#REF!</v>
      </c>
      <c r="M274" s="65" t="s">
        <v>489</v>
      </c>
      <c r="N274" s="63" t="s">
        <v>490</v>
      </c>
      <c r="O274" s="66">
        <v>42083.0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ht="27.75" customHeight="1">
      <c r="A275" s="57" t="s">
        <v>134</v>
      </c>
      <c r="B275" s="58" t="s">
        <v>18</v>
      </c>
      <c r="C275" s="59" t="s">
        <v>340</v>
      </c>
      <c r="D275" s="60">
        <v>3.665604747E7</v>
      </c>
      <c r="E275" s="58">
        <v>0.0</v>
      </c>
      <c r="F275" s="61">
        <v>3.6656047E7</v>
      </c>
      <c r="G275" s="62">
        <v>3.6656047E7</v>
      </c>
      <c r="H275" s="63">
        <v>8.90980066E8</v>
      </c>
      <c r="I275" s="59" t="str">
        <f t="shared" si="64"/>
        <v>#REF!</v>
      </c>
      <c r="J275" s="57">
        <v>3.6656047E7</v>
      </c>
      <c r="K275" s="64" t="str">
        <f t="shared" si="65"/>
        <v>#REF!</v>
      </c>
      <c r="L275" s="65" t="str">
        <f t="shared" si="66"/>
        <v>#REF!</v>
      </c>
      <c r="M275" s="65" t="s">
        <v>491</v>
      </c>
      <c r="N275" s="63" t="s">
        <v>492</v>
      </c>
      <c r="O275" s="66">
        <v>42082.0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ht="15.75" customHeight="1">
      <c r="A276" s="57" t="s">
        <v>134</v>
      </c>
      <c r="B276" s="58" t="s">
        <v>22</v>
      </c>
      <c r="C276" s="59" t="s">
        <v>23</v>
      </c>
      <c r="D276" s="60">
        <v>12188.5</v>
      </c>
      <c r="E276" s="58">
        <v>0.0</v>
      </c>
      <c r="F276" s="61">
        <v>12189.0</v>
      </c>
      <c r="G276" s="62">
        <v>12189.0</v>
      </c>
      <c r="H276" s="63"/>
      <c r="I276" s="59"/>
      <c r="J276" s="57"/>
      <c r="K276" s="64"/>
      <c r="L276" s="65"/>
      <c r="M276" s="65"/>
      <c r="N276" s="63"/>
      <c r="O276" s="66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ht="35.25" customHeight="1">
      <c r="A277" s="57" t="s">
        <v>134</v>
      </c>
      <c r="B277" s="58" t="s">
        <v>28</v>
      </c>
      <c r="C277" s="59" t="s">
        <v>29</v>
      </c>
      <c r="D277" s="60">
        <v>1052063.27</v>
      </c>
      <c r="E277" s="58">
        <v>0.0</v>
      </c>
      <c r="F277" s="61">
        <v>1052063.0</v>
      </c>
      <c r="G277" s="62">
        <v>1052063.0</v>
      </c>
      <c r="H277" s="63"/>
      <c r="I277" s="59"/>
      <c r="J277" s="57"/>
      <c r="K277" s="64"/>
      <c r="L277" s="65"/>
      <c r="M277" s="65"/>
      <c r="N277" s="63"/>
      <c r="O277" s="66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ht="15.75" customHeight="1">
      <c r="A278" s="57" t="s">
        <v>134</v>
      </c>
      <c r="B278" s="58" t="s">
        <v>30</v>
      </c>
      <c r="C278" s="59" t="s">
        <v>31</v>
      </c>
      <c r="D278" s="60">
        <v>796740.69</v>
      </c>
      <c r="E278" s="58">
        <v>0.0</v>
      </c>
      <c r="F278" s="61">
        <v>796741.0</v>
      </c>
      <c r="G278" s="62">
        <v>796741.0</v>
      </c>
      <c r="H278" s="63"/>
      <c r="I278" s="59"/>
      <c r="J278" s="57"/>
      <c r="K278" s="64"/>
      <c r="L278" s="65"/>
      <c r="M278" s="65"/>
      <c r="N278" s="63"/>
      <c r="O278" s="66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ht="15.75" customHeight="1">
      <c r="A279" s="57" t="s">
        <v>134</v>
      </c>
      <c r="B279" s="58" t="s">
        <v>32</v>
      </c>
      <c r="C279" s="59" t="s">
        <v>33</v>
      </c>
      <c r="D279" s="60">
        <v>237015.04</v>
      </c>
      <c r="E279" s="58">
        <v>0.0</v>
      </c>
      <c r="F279" s="61">
        <v>237015.0</v>
      </c>
      <c r="G279" s="62">
        <v>237015.0</v>
      </c>
      <c r="H279" s="63"/>
      <c r="I279" s="59"/>
      <c r="J279" s="57"/>
      <c r="K279" s="64"/>
      <c r="L279" s="65"/>
      <c r="M279" s="65"/>
      <c r="N279" s="63"/>
      <c r="O279" s="66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ht="15.75" customHeight="1">
      <c r="A280" s="57" t="s">
        <v>134</v>
      </c>
      <c r="B280" s="58" t="s">
        <v>40</v>
      </c>
      <c r="C280" s="59" t="s">
        <v>41</v>
      </c>
      <c r="D280" s="60">
        <v>51335.03</v>
      </c>
      <c r="E280" s="58">
        <v>0.0</v>
      </c>
      <c r="F280" s="61">
        <v>51335.0</v>
      </c>
      <c r="G280" s="62">
        <v>51335.0</v>
      </c>
      <c r="H280" s="63"/>
      <c r="I280" s="59"/>
      <c r="J280" s="57"/>
      <c r="K280" s="64"/>
      <c r="L280" s="65"/>
      <c r="M280" s="65"/>
      <c r="N280" s="63"/>
      <c r="O280" s="66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ht="27.75" customHeight="1">
      <c r="A281" s="57" t="s">
        <v>136</v>
      </c>
      <c r="B281" s="58" t="s">
        <v>18</v>
      </c>
      <c r="C281" s="59" t="s">
        <v>340</v>
      </c>
      <c r="D281" s="60">
        <v>6.00435452E7</v>
      </c>
      <c r="E281" s="58">
        <v>0.0</v>
      </c>
      <c r="F281" s="61">
        <v>6.0043545E7</v>
      </c>
      <c r="G281" s="62">
        <v>6.0043545E7</v>
      </c>
      <c r="H281" s="63">
        <v>8.90905166E8</v>
      </c>
      <c r="I281" s="59" t="str">
        <f>VLOOKUP(H281,'[2]IPS CTA BANCARIA (2)'!$B$1:$H$201,2,0)</f>
        <v>#REF!</v>
      </c>
      <c r="J281" s="57">
        <v>6.0043545E7</v>
      </c>
      <c r="K281" s="64" t="str">
        <f>VLOOKUP(H281,'[2]IPS CTA BANCARIA (2)'!$B$1:$H$201,4,0)</f>
        <v>#REF!</v>
      </c>
      <c r="L281" s="65" t="str">
        <f>VLOOKUP(H281,'[2]IPS CTA BANCARIA (2)'!$B$1:$H$201,5,0)</f>
        <v>#REF!</v>
      </c>
      <c r="M281" s="65" t="s">
        <v>493</v>
      </c>
      <c r="N281" s="63" t="s">
        <v>494</v>
      </c>
      <c r="O281" s="66">
        <v>42087.0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ht="15.75" customHeight="1">
      <c r="A282" s="57" t="s">
        <v>136</v>
      </c>
      <c r="B282" s="58" t="s">
        <v>30</v>
      </c>
      <c r="C282" s="59" t="s">
        <v>31</v>
      </c>
      <c r="D282" s="60">
        <v>649457.35</v>
      </c>
      <c r="E282" s="58">
        <v>0.0</v>
      </c>
      <c r="F282" s="61">
        <v>649457.0</v>
      </c>
      <c r="G282" s="62">
        <v>649457.0</v>
      </c>
      <c r="H282" s="63"/>
      <c r="I282" s="59"/>
      <c r="J282" s="57"/>
      <c r="K282" s="64"/>
      <c r="L282" s="65"/>
      <c r="M282" s="65"/>
      <c r="N282" s="63"/>
      <c r="O282" s="6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ht="15.75" customHeight="1">
      <c r="A283" s="57" t="s">
        <v>136</v>
      </c>
      <c r="B283" s="58" t="s">
        <v>32</v>
      </c>
      <c r="C283" s="59" t="s">
        <v>33</v>
      </c>
      <c r="D283" s="60">
        <v>10421.76</v>
      </c>
      <c r="E283" s="58">
        <v>0.0</v>
      </c>
      <c r="F283" s="61">
        <v>10422.0</v>
      </c>
      <c r="G283" s="62">
        <v>10422.0</v>
      </c>
      <c r="H283" s="63"/>
      <c r="I283" s="59"/>
      <c r="J283" s="57"/>
      <c r="K283" s="64"/>
      <c r="L283" s="65"/>
      <c r="M283" s="65"/>
      <c r="N283" s="63"/>
      <c r="O283" s="6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ht="15.75" customHeight="1">
      <c r="A284" s="57" t="s">
        <v>136</v>
      </c>
      <c r="B284" s="58" t="s">
        <v>40</v>
      </c>
      <c r="C284" s="59" t="s">
        <v>41</v>
      </c>
      <c r="D284" s="60">
        <v>161103.69</v>
      </c>
      <c r="E284" s="58">
        <v>0.0</v>
      </c>
      <c r="F284" s="61">
        <v>161104.0</v>
      </c>
      <c r="G284" s="62">
        <v>161104.0</v>
      </c>
      <c r="H284" s="63"/>
      <c r="I284" s="59"/>
      <c r="J284" s="57"/>
      <c r="K284" s="64"/>
      <c r="L284" s="65"/>
      <c r="M284" s="65"/>
      <c r="N284" s="63"/>
      <c r="O284" s="6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ht="27.75" customHeight="1">
      <c r="A285" s="57" t="s">
        <v>138</v>
      </c>
      <c r="B285" s="58" t="s">
        <v>18</v>
      </c>
      <c r="C285" s="59" t="s">
        <v>340</v>
      </c>
      <c r="D285" s="60">
        <v>1.27434924E7</v>
      </c>
      <c r="E285" s="58">
        <v>0.0</v>
      </c>
      <c r="F285" s="61">
        <v>1.2743492E7</v>
      </c>
      <c r="G285" s="62">
        <v>1.2743492E7</v>
      </c>
      <c r="H285" s="63">
        <v>8.90982264E8</v>
      </c>
      <c r="I285" s="59" t="str">
        <f>VLOOKUP(H285,'[2]IPS CTA BANCARIA (2)'!$B$1:$H$201,2,0)</f>
        <v>#REF!</v>
      </c>
      <c r="J285" s="57">
        <v>1.2743492E7</v>
      </c>
      <c r="K285" s="64" t="str">
        <f>VLOOKUP(H285,'[2]IPS CTA BANCARIA (2)'!$B$1:$H$201,4,0)</f>
        <v>#REF!</v>
      </c>
      <c r="L285" s="65" t="str">
        <f>VLOOKUP(H285,'[2]IPS CTA BANCARIA (2)'!$B$1:$H$201,5,0)</f>
        <v>#REF!</v>
      </c>
      <c r="M285" s="65" t="s">
        <v>495</v>
      </c>
      <c r="N285" s="63" t="s">
        <v>496</v>
      </c>
      <c r="O285" s="66">
        <v>42087.0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ht="15.75" customHeight="1">
      <c r="A286" s="57" t="s">
        <v>138</v>
      </c>
      <c r="B286" s="58" t="s">
        <v>44</v>
      </c>
      <c r="C286" s="59" t="s">
        <v>45</v>
      </c>
      <c r="D286" s="60">
        <v>2.648257224E7</v>
      </c>
      <c r="E286" s="58">
        <v>0.0</v>
      </c>
      <c r="F286" s="61">
        <v>2.6482572E7</v>
      </c>
      <c r="G286" s="62">
        <v>2.6482572E7</v>
      </c>
      <c r="H286" s="63"/>
      <c r="I286" s="59"/>
      <c r="J286" s="57"/>
      <c r="K286" s="64"/>
      <c r="L286" s="65"/>
      <c r="M286" s="65"/>
      <c r="N286" s="63"/>
      <c r="O286" s="6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ht="20.25" customHeight="1">
      <c r="A287" s="57" t="s">
        <v>138</v>
      </c>
      <c r="B287" s="58" t="s">
        <v>71</v>
      </c>
      <c r="C287" s="59" t="s">
        <v>72</v>
      </c>
      <c r="D287" s="60">
        <v>6555029.62</v>
      </c>
      <c r="E287" s="58">
        <v>0.0</v>
      </c>
      <c r="F287" s="61">
        <v>6555030.0</v>
      </c>
      <c r="G287" s="62">
        <v>6555030.0</v>
      </c>
      <c r="H287" s="63">
        <v>8.11016192E8</v>
      </c>
      <c r="I287" s="59" t="str">
        <f>VLOOKUP(H287,'[2]IPS CTA BANCARIA (2)'!$B$1:$H$201,2,0)</f>
        <v>#REF!</v>
      </c>
      <c r="J287" s="57">
        <v>6555030.0</v>
      </c>
      <c r="K287" s="64" t="str">
        <f>VLOOKUP(H287,'[2]IPS CTA BANCARIA (2)'!$B$1:$H$201,4,0)</f>
        <v>#REF!</v>
      </c>
      <c r="L287" s="65" t="str">
        <f>VLOOKUP(H287,'[2]IPS CTA BANCARIA (2)'!$B$1:$H$201,5,0)</f>
        <v>#REF!</v>
      </c>
      <c r="M287" s="65">
        <v>2.01500016942E11</v>
      </c>
      <c r="N287" s="63" t="s">
        <v>497</v>
      </c>
      <c r="O287" s="66">
        <v>42090.0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ht="15.75" customHeight="1">
      <c r="A288" s="57" t="s">
        <v>138</v>
      </c>
      <c r="B288" s="58" t="s">
        <v>22</v>
      </c>
      <c r="C288" s="59" t="s">
        <v>23</v>
      </c>
      <c r="D288" s="60">
        <v>3455.59</v>
      </c>
      <c r="E288" s="58">
        <v>0.0</v>
      </c>
      <c r="F288" s="61">
        <v>3456.0</v>
      </c>
      <c r="G288" s="62">
        <v>3456.0</v>
      </c>
      <c r="H288" s="63"/>
      <c r="I288" s="59"/>
      <c r="J288" s="57"/>
      <c r="K288" s="64"/>
      <c r="L288" s="65"/>
      <c r="M288" s="65"/>
      <c r="N288" s="63"/>
      <c r="O288" s="6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ht="15.75" customHeight="1">
      <c r="A289" s="57" t="s">
        <v>138</v>
      </c>
      <c r="B289" s="58" t="s">
        <v>30</v>
      </c>
      <c r="C289" s="59" t="s">
        <v>31</v>
      </c>
      <c r="D289" s="60">
        <v>4132256.45</v>
      </c>
      <c r="E289" s="58">
        <v>0.0</v>
      </c>
      <c r="F289" s="61">
        <v>4132256.0</v>
      </c>
      <c r="G289" s="62">
        <v>4132256.0</v>
      </c>
      <c r="H289" s="63"/>
      <c r="I289" s="59"/>
      <c r="J289" s="57"/>
      <c r="K289" s="64"/>
      <c r="L289" s="65"/>
      <c r="M289" s="65"/>
      <c r="N289" s="63"/>
      <c r="O289" s="6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ht="15.75" customHeight="1">
      <c r="A290" s="57" t="s">
        <v>138</v>
      </c>
      <c r="B290" s="58" t="s">
        <v>32</v>
      </c>
      <c r="C290" s="59" t="s">
        <v>33</v>
      </c>
      <c r="D290" s="60">
        <v>386285.5</v>
      </c>
      <c r="E290" s="58">
        <v>0.0</v>
      </c>
      <c r="F290" s="61">
        <v>386286.0</v>
      </c>
      <c r="G290" s="62">
        <v>386286.0</v>
      </c>
      <c r="H290" s="63"/>
      <c r="I290" s="59"/>
      <c r="J290" s="57"/>
      <c r="K290" s="64"/>
      <c r="L290" s="65"/>
      <c r="M290" s="65"/>
      <c r="N290" s="63"/>
      <c r="O290" s="66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ht="15.75" customHeight="1">
      <c r="A291" s="57" t="s">
        <v>138</v>
      </c>
      <c r="B291" s="58" t="s">
        <v>34</v>
      </c>
      <c r="C291" s="59" t="s">
        <v>35</v>
      </c>
      <c r="D291" s="60">
        <v>0.0</v>
      </c>
      <c r="E291" s="58">
        <v>0.0</v>
      </c>
      <c r="F291" s="61">
        <v>0.0</v>
      </c>
      <c r="G291" s="62">
        <v>0.0</v>
      </c>
      <c r="H291" s="63"/>
      <c r="I291" s="59"/>
      <c r="J291" s="57"/>
      <c r="K291" s="64"/>
      <c r="L291" s="65"/>
      <c r="M291" s="65"/>
      <c r="N291" s="63"/>
      <c r="O291" s="66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ht="15.75" customHeight="1">
      <c r="A292" s="57" t="s">
        <v>138</v>
      </c>
      <c r="B292" s="58" t="s">
        <v>40</v>
      </c>
      <c r="C292" s="59" t="s">
        <v>41</v>
      </c>
      <c r="D292" s="60">
        <v>309248.14</v>
      </c>
      <c r="E292" s="58">
        <v>0.0</v>
      </c>
      <c r="F292" s="61">
        <v>309248.0</v>
      </c>
      <c r="G292" s="62">
        <v>309248.0</v>
      </c>
      <c r="H292" s="63"/>
      <c r="I292" s="59"/>
      <c r="J292" s="57"/>
      <c r="K292" s="64"/>
      <c r="L292" s="65"/>
      <c r="M292" s="65"/>
      <c r="N292" s="63"/>
      <c r="O292" s="6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ht="24.0" customHeight="1">
      <c r="A293" s="57" t="s">
        <v>138</v>
      </c>
      <c r="B293" s="58" t="s">
        <v>46</v>
      </c>
      <c r="C293" s="59" t="s">
        <v>47</v>
      </c>
      <c r="D293" s="60">
        <v>1.7548567006E8</v>
      </c>
      <c r="E293" s="58">
        <v>0.0</v>
      </c>
      <c r="F293" s="61">
        <v>1.7548567E8</v>
      </c>
      <c r="G293" s="62">
        <v>1.7548567E8</v>
      </c>
      <c r="H293" s="63">
        <v>8.00138311E8</v>
      </c>
      <c r="I293" s="59" t="str">
        <f t="shared" ref="I293:I294" si="67">VLOOKUP(H293,'[2]IPS CTA BANCARIA (2)'!$B$1:$H$201,2,0)</f>
        <v>#REF!</v>
      </c>
      <c r="J293" s="57">
        <v>1.7548567E8</v>
      </c>
      <c r="K293" s="64" t="str">
        <f t="shared" ref="K293:K294" si="68">VLOOKUP(H293,'[2]IPS CTA BANCARIA (2)'!$B$1:$H$201,4,0)</f>
        <v>#REF!</v>
      </c>
      <c r="L293" s="65" t="str">
        <f t="shared" ref="L293:L294" si="69">VLOOKUP(H293,'[2]IPS CTA BANCARIA (2)'!$B$1:$H$201,5,0)</f>
        <v>#REF!</v>
      </c>
      <c r="M293" s="65" t="s">
        <v>498</v>
      </c>
      <c r="N293" s="63" t="s">
        <v>499</v>
      </c>
      <c r="O293" s="66">
        <v>42087.0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ht="27.75" customHeight="1">
      <c r="A294" s="57" t="s">
        <v>140</v>
      </c>
      <c r="B294" s="58" t="s">
        <v>18</v>
      </c>
      <c r="C294" s="59" t="s">
        <v>340</v>
      </c>
      <c r="D294" s="60">
        <v>2637253.56</v>
      </c>
      <c r="E294" s="58">
        <v>0.0</v>
      </c>
      <c r="F294" s="61">
        <v>2637254.0</v>
      </c>
      <c r="G294" s="62">
        <v>2637254.0</v>
      </c>
      <c r="H294" s="63">
        <v>8.90980757E8</v>
      </c>
      <c r="I294" s="59" t="str">
        <f t="shared" si="67"/>
        <v>#REF!</v>
      </c>
      <c r="J294" s="57">
        <v>2637254.0</v>
      </c>
      <c r="K294" s="64" t="str">
        <f t="shared" si="68"/>
        <v>#REF!</v>
      </c>
      <c r="L294" s="65" t="str">
        <f t="shared" si="69"/>
        <v>#REF!</v>
      </c>
      <c r="M294" s="65" t="s">
        <v>500</v>
      </c>
      <c r="N294" s="63" t="s">
        <v>501</v>
      </c>
      <c r="O294" s="66">
        <v>42087.0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ht="15.75" customHeight="1">
      <c r="A295" s="57" t="s">
        <v>140</v>
      </c>
      <c r="B295" s="58" t="s">
        <v>30</v>
      </c>
      <c r="C295" s="59" t="s">
        <v>31</v>
      </c>
      <c r="D295" s="60">
        <v>22474.14</v>
      </c>
      <c r="E295" s="58">
        <v>0.0</v>
      </c>
      <c r="F295" s="61">
        <v>22474.0</v>
      </c>
      <c r="G295" s="62">
        <v>22474.0</v>
      </c>
      <c r="H295" s="63"/>
      <c r="I295" s="59"/>
      <c r="J295" s="57"/>
      <c r="K295" s="64"/>
      <c r="L295" s="65"/>
      <c r="M295" s="65"/>
      <c r="N295" s="63"/>
      <c r="O295" s="66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ht="15.75" customHeight="1">
      <c r="A296" s="57" t="s">
        <v>140</v>
      </c>
      <c r="B296" s="58" t="s">
        <v>32</v>
      </c>
      <c r="C296" s="59" t="s">
        <v>33</v>
      </c>
      <c r="D296" s="60">
        <v>39500.98</v>
      </c>
      <c r="E296" s="58">
        <v>0.0</v>
      </c>
      <c r="F296" s="61">
        <v>39501.0</v>
      </c>
      <c r="G296" s="62">
        <v>39501.0</v>
      </c>
      <c r="H296" s="63"/>
      <c r="I296" s="59"/>
      <c r="J296" s="57"/>
      <c r="K296" s="64"/>
      <c r="L296" s="65"/>
      <c r="M296" s="65"/>
      <c r="N296" s="63"/>
      <c r="O296" s="66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ht="15.75" customHeight="1">
      <c r="A297" s="57" t="s">
        <v>140</v>
      </c>
      <c r="B297" s="58" t="s">
        <v>40</v>
      </c>
      <c r="C297" s="59" t="s">
        <v>41</v>
      </c>
      <c r="D297" s="60">
        <v>8947.32</v>
      </c>
      <c r="E297" s="58">
        <v>0.0</v>
      </c>
      <c r="F297" s="61">
        <v>8947.0</v>
      </c>
      <c r="G297" s="62">
        <v>8947.0</v>
      </c>
      <c r="H297" s="63"/>
      <c r="I297" s="59"/>
      <c r="J297" s="57"/>
      <c r="K297" s="64"/>
      <c r="L297" s="65"/>
      <c r="M297" s="65"/>
      <c r="N297" s="63"/>
      <c r="O297" s="6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ht="27.75" customHeight="1">
      <c r="A298" s="57" t="s">
        <v>142</v>
      </c>
      <c r="B298" s="58" t="s">
        <v>18</v>
      </c>
      <c r="C298" s="59" t="s">
        <v>340</v>
      </c>
      <c r="D298" s="60">
        <v>1631971.4</v>
      </c>
      <c r="E298" s="58">
        <v>1631971.4</v>
      </c>
      <c r="F298" s="61">
        <v>0.0</v>
      </c>
      <c r="G298" s="62">
        <v>0.0</v>
      </c>
      <c r="H298" s="63"/>
      <c r="I298" s="59"/>
      <c r="J298" s="57"/>
      <c r="K298" s="64"/>
      <c r="L298" s="65"/>
      <c r="M298" s="65"/>
      <c r="N298" s="63"/>
      <c r="O298" s="66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ht="15.75" customHeight="1">
      <c r="A299" s="57" t="s">
        <v>142</v>
      </c>
      <c r="B299" s="58" t="s">
        <v>44</v>
      </c>
      <c r="C299" s="59" t="s">
        <v>45</v>
      </c>
      <c r="D299" s="60">
        <v>9562.73</v>
      </c>
      <c r="E299" s="58">
        <v>9562.73</v>
      </c>
      <c r="F299" s="61">
        <v>0.0</v>
      </c>
      <c r="G299" s="62">
        <v>0.0</v>
      </c>
      <c r="H299" s="63"/>
      <c r="I299" s="59"/>
      <c r="J299" s="57"/>
      <c r="K299" s="64"/>
      <c r="L299" s="65"/>
      <c r="M299" s="65"/>
      <c r="N299" s="63"/>
      <c r="O299" s="66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ht="15.75" customHeight="1">
      <c r="A300" s="57" t="s">
        <v>142</v>
      </c>
      <c r="B300" s="58" t="s">
        <v>20</v>
      </c>
      <c r="C300" s="59" t="s">
        <v>21</v>
      </c>
      <c r="D300" s="60">
        <v>1250.97</v>
      </c>
      <c r="E300" s="58">
        <v>1250.97</v>
      </c>
      <c r="F300" s="61">
        <v>0.0</v>
      </c>
      <c r="G300" s="62">
        <v>0.0</v>
      </c>
      <c r="H300" s="63"/>
      <c r="I300" s="59"/>
      <c r="J300" s="57"/>
      <c r="K300" s="64"/>
      <c r="L300" s="65"/>
      <c r="M300" s="65"/>
      <c r="N300" s="63"/>
      <c r="O300" s="66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ht="15.75" customHeight="1">
      <c r="A301" s="57" t="s">
        <v>142</v>
      </c>
      <c r="B301" s="58" t="s">
        <v>22</v>
      </c>
      <c r="C301" s="59" t="s">
        <v>23</v>
      </c>
      <c r="D301" s="60">
        <v>17586.12</v>
      </c>
      <c r="E301" s="58">
        <v>17586.12</v>
      </c>
      <c r="F301" s="61">
        <v>0.0</v>
      </c>
      <c r="G301" s="62">
        <v>0.0</v>
      </c>
      <c r="H301" s="63"/>
      <c r="I301" s="59"/>
      <c r="J301" s="57"/>
      <c r="K301" s="64"/>
      <c r="L301" s="65"/>
      <c r="M301" s="65"/>
      <c r="N301" s="63"/>
      <c r="O301" s="66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ht="35.25" customHeight="1">
      <c r="A302" s="57" t="s">
        <v>142</v>
      </c>
      <c r="B302" s="58" t="s">
        <v>28</v>
      </c>
      <c r="C302" s="59" t="s">
        <v>29</v>
      </c>
      <c r="D302" s="60">
        <v>26891.42</v>
      </c>
      <c r="E302" s="58">
        <v>26891.42</v>
      </c>
      <c r="F302" s="61">
        <v>0.0</v>
      </c>
      <c r="G302" s="62">
        <v>0.0</v>
      </c>
      <c r="H302" s="63"/>
      <c r="I302" s="59"/>
      <c r="J302" s="57"/>
      <c r="K302" s="64"/>
      <c r="L302" s="65"/>
      <c r="M302" s="65"/>
      <c r="N302" s="63"/>
      <c r="O302" s="6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ht="15.75" customHeight="1">
      <c r="A303" s="57" t="s">
        <v>142</v>
      </c>
      <c r="B303" s="58" t="s">
        <v>30</v>
      </c>
      <c r="C303" s="59" t="s">
        <v>31</v>
      </c>
      <c r="D303" s="60">
        <v>17407.59</v>
      </c>
      <c r="E303" s="58">
        <v>17407.59</v>
      </c>
      <c r="F303" s="61">
        <v>0.0</v>
      </c>
      <c r="G303" s="62">
        <v>0.0</v>
      </c>
      <c r="H303" s="63"/>
      <c r="I303" s="59"/>
      <c r="J303" s="57"/>
      <c r="K303" s="64"/>
      <c r="L303" s="65"/>
      <c r="M303" s="65"/>
      <c r="N303" s="63"/>
      <c r="O303" s="66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ht="15.75" customHeight="1">
      <c r="A304" s="57" t="s">
        <v>142</v>
      </c>
      <c r="B304" s="58" t="s">
        <v>32</v>
      </c>
      <c r="C304" s="59" t="s">
        <v>33</v>
      </c>
      <c r="D304" s="60">
        <v>1525.32</v>
      </c>
      <c r="E304" s="58">
        <v>1525.32</v>
      </c>
      <c r="F304" s="61">
        <v>0.0</v>
      </c>
      <c r="G304" s="62">
        <v>0.0</v>
      </c>
      <c r="H304" s="63"/>
      <c r="I304" s="59"/>
      <c r="J304" s="57"/>
      <c r="K304" s="64"/>
      <c r="L304" s="65"/>
      <c r="M304" s="65"/>
      <c r="N304" s="63"/>
      <c r="O304" s="66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ht="36.0" customHeight="1">
      <c r="A305" s="57" t="s">
        <v>142</v>
      </c>
      <c r="B305" s="58" t="s">
        <v>36</v>
      </c>
      <c r="C305" s="59" t="s">
        <v>37</v>
      </c>
      <c r="D305" s="60">
        <v>476.78</v>
      </c>
      <c r="E305" s="58">
        <v>476.78</v>
      </c>
      <c r="F305" s="61">
        <v>0.0</v>
      </c>
      <c r="G305" s="62">
        <v>0.0</v>
      </c>
      <c r="H305" s="63"/>
      <c r="I305" s="59"/>
      <c r="J305" s="57"/>
      <c r="K305" s="64"/>
      <c r="L305" s="65"/>
      <c r="M305" s="65"/>
      <c r="N305" s="63"/>
      <c r="O305" s="66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ht="15.75" customHeight="1">
      <c r="A306" s="57" t="s">
        <v>142</v>
      </c>
      <c r="B306" s="58" t="s">
        <v>40</v>
      </c>
      <c r="C306" s="59" t="s">
        <v>41</v>
      </c>
      <c r="D306" s="60">
        <v>9590.67</v>
      </c>
      <c r="E306" s="58">
        <v>9590.67</v>
      </c>
      <c r="F306" s="61">
        <v>0.0</v>
      </c>
      <c r="G306" s="62">
        <v>0.0</v>
      </c>
      <c r="H306" s="63"/>
      <c r="I306" s="59"/>
      <c r="J306" s="57"/>
      <c r="K306" s="64"/>
      <c r="L306" s="65"/>
      <c r="M306" s="65"/>
      <c r="N306" s="63"/>
      <c r="O306" s="66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ht="27.75" customHeight="1">
      <c r="A307" s="57" t="s">
        <v>144</v>
      </c>
      <c r="B307" s="58" t="s">
        <v>18</v>
      </c>
      <c r="C307" s="59" t="s">
        <v>340</v>
      </c>
      <c r="D307" s="60">
        <v>4.021207878E7</v>
      </c>
      <c r="E307" s="58">
        <v>0.0</v>
      </c>
      <c r="F307" s="61">
        <v>4.0212079E7</v>
      </c>
      <c r="G307" s="62">
        <v>4.0212079E7</v>
      </c>
      <c r="H307" s="63">
        <v>8.90980066E8</v>
      </c>
      <c r="I307" s="59" t="str">
        <f>VLOOKUP(H307,'[2]IPS CTA BANCARIA (2)'!$B$1:$H$201,2,0)</f>
        <v>#REF!</v>
      </c>
      <c r="J307" s="57">
        <v>4.0212079E7</v>
      </c>
      <c r="K307" s="64" t="str">
        <f>VLOOKUP(H307,'[2]IPS CTA BANCARIA (2)'!$B$1:$H$201,4,0)</f>
        <v>#REF!</v>
      </c>
      <c r="L307" s="65" t="str">
        <f>VLOOKUP(H307,'[2]IPS CTA BANCARIA (2)'!$B$1:$H$201,5,0)</f>
        <v>#REF!</v>
      </c>
      <c r="M307" s="65" t="s">
        <v>502</v>
      </c>
      <c r="N307" s="63" t="s">
        <v>503</v>
      </c>
      <c r="O307" s="66">
        <v>42087.0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ht="15.75" customHeight="1">
      <c r="A308" s="57" t="s">
        <v>144</v>
      </c>
      <c r="B308" s="58" t="s">
        <v>44</v>
      </c>
      <c r="C308" s="59" t="s">
        <v>45</v>
      </c>
      <c r="D308" s="60">
        <v>6430304.43</v>
      </c>
      <c r="E308" s="58">
        <v>0.0</v>
      </c>
      <c r="F308" s="61">
        <v>6430304.0</v>
      </c>
      <c r="G308" s="62">
        <v>6430304.0</v>
      </c>
      <c r="H308" s="63"/>
      <c r="I308" s="59"/>
      <c r="J308" s="57"/>
      <c r="K308" s="64"/>
      <c r="L308" s="65"/>
      <c r="M308" s="65"/>
      <c r="N308" s="63"/>
      <c r="O308" s="66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ht="15.75" customHeight="1">
      <c r="A309" s="57" t="s">
        <v>144</v>
      </c>
      <c r="B309" s="58" t="s">
        <v>20</v>
      </c>
      <c r="C309" s="59" t="s">
        <v>21</v>
      </c>
      <c r="D309" s="60">
        <v>204935.76</v>
      </c>
      <c r="E309" s="58">
        <v>0.0</v>
      </c>
      <c r="F309" s="61">
        <v>204936.0</v>
      </c>
      <c r="G309" s="62">
        <v>204936.0</v>
      </c>
      <c r="H309" s="63"/>
      <c r="I309" s="59"/>
      <c r="J309" s="57"/>
      <c r="K309" s="64"/>
      <c r="L309" s="65"/>
      <c r="M309" s="65"/>
      <c r="N309" s="63"/>
      <c r="O309" s="66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ht="15.75" customHeight="1">
      <c r="A310" s="57" t="s">
        <v>144</v>
      </c>
      <c r="B310" s="58" t="s">
        <v>30</v>
      </c>
      <c r="C310" s="59" t="s">
        <v>31</v>
      </c>
      <c r="D310" s="60">
        <v>724805.91</v>
      </c>
      <c r="E310" s="58">
        <v>0.0</v>
      </c>
      <c r="F310" s="61">
        <v>724806.0</v>
      </c>
      <c r="G310" s="62">
        <v>724806.0</v>
      </c>
      <c r="H310" s="63"/>
      <c r="I310" s="59"/>
      <c r="J310" s="57"/>
      <c r="K310" s="64"/>
      <c r="L310" s="65"/>
      <c r="M310" s="65"/>
      <c r="N310" s="63"/>
      <c r="O310" s="66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ht="15.75" customHeight="1">
      <c r="A311" s="57" t="s">
        <v>144</v>
      </c>
      <c r="B311" s="58" t="s">
        <v>32</v>
      </c>
      <c r="C311" s="59" t="s">
        <v>33</v>
      </c>
      <c r="D311" s="60">
        <v>294178.68</v>
      </c>
      <c r="E311" s="58">
        <v>0.0</v>
      </c>
      <c r="F311" s="61">
        <v>294179.0</v>
      </c>
      <c r="G311" s="62">
        <v>294179.0</v>
      </c>
      <c r="H311" s="63"/>
      <c r="I311" s="59"/>
      <c r="J311" s="57"/>
      <c r="K311" s="64"/>
      <c r="L311" s="65"/>
      <c r="M311" s="65"/>
      <c r="N311" s="63"/>
      <c r="O311" s="66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ht="15.75" customHeight="1">
      <c r="A312" s="57" t="s">
        <v>144</v>
      </c>
      <c r="B312" s="58" t="s">
        <v>40</v>
      </c>
      <c r="C312" s="59" t="s">
        <v>41</v>
      </c>
      <c r="D312" s="60">
        <v>129069.44</v>
      </c>
      <c r="E312" s="58">
        <v>0.0</v>
      </c>
      <c r="F312" s="61">
        <v>129069.0</v>
      </c>
      <c r="G312" s="62">
        <v>129069.0</v>
      </c>
      <c r="H312" s="63"/>
      <c r="I312" s="59"/>
      <c r="J312" s="57"/>
      <c r="K312" s="64"/>
      <c r="L312" s="65"/>
      <c r="M312" s="65"/>
      <c r="N312" s="63"/>
      <c r="O312" s="6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ht="27.75" customHeight="1">
      <c r="A313" s="57" t="s">
        <v>146</v>
      </c>
      <c r="B313" s="58" t="s">
        <v>18</v>
      </c>
      <c r="C313" s="59" t="s">
        <v>340</v>
      </c>
      <c r="D313" s="60">
        <v>833986.21</v>
      </c>
      <c r="E313" s="58">
        <v>0.0</v>
      </c>
      <c r="F313" s="61">
        <v>833986.0</v>
      </c>
      <c r="G313" s="62">
        <v>833986.0</v>
      </c>
      <c r="H313" s="63">
        <v>8.90980757E8</v>
      </c>
      <c r="I313" s="59" t="str">
        <f>VLOOKUP(H313,'[2]IPS CTA BANCARIA (2)'!$B$1:$H$201,2,0)</f>
        <v>#REF!</v>
      </c>
      <c r="J313" s="57">
        <v>833986.0</v>
      </c>
      <c r="K313" s="64" t="str">
        <f>VLOOKUP(H313,'[2]IPS CTA BANCARIA (2)'!$B$1:$H$201,4,0)</f>
        <v>#REF!</v>
      </c>
      <c r="L313" s="65" t="str">
        <f>VLOOKUP(H313,'[2]IPS CTA BANCARIA (2)'!$B$1:$H$201,5,0)</f>
        <v>#REF!</v>
      </c>
      <c r="M313" s="65" t="s">
        <v>504</v>
      </c>
      <c r="N313" s="63" t="s">
        <v>505</v>
      </c>
      <c r="O313" s="66">
        <v>42087.0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ht="15.75" customHeight="1">
      <c r="A314" s="57" t="s">
        <v>146</v>
      </c>
      <c r="B314" s="58" t="s">
        <v>44</v>
      </c>
      <c r="C314" s="59" t="s">
        <v>45</v>
      </c>
      <c r="D314" s="60">
        <v>276449.14</v>
      </c>
      <c r="E314" s="58">
        <v>0.0</v>
      </c>
      <c r="F314" s="61">
        <v>276449.0</v>
      </c>
      <c r="G314" s="62">
        <v>276449.0</v>
      </c>
      <c r="H314" s="63"/>
      <c r="I314" s="59"/>
      <c r="J314" s="57"/>
      <c r="K314" s="64"/>
      <c r="L314" s="65"/>
      <c r="M314" s="65"/>
      <c r="N314" s="63"/>
      <c r="O314" s="66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ht="21.75" customHeight="1">
      <c r="A315" s="57" t="s">
        <v>146</v>
      </c>
      <c r="B315" s="58" t="s">
        <v>71</v>
      </c>
      <c r="C315" s="59" t="s">
        <v>72</v>
      </c>
      <c r="D315" s="60">
        <v>778494.57</v>
      </c>
      <c r="E315" s="58">
        <v>0.0</v>
      </c>
      <c r="F315" s="61">
        <v>778495.0</v>
      </c>
      <c r="G315" s="62">
        <v>778495.0</v>
      </c>
      <c r="H315" s="63">
        <v>8.11016192E8</v>
      </c>
      <c r="I315" s="59" t="str">
        <f>VLOOKUP(H315,'[2]IPS CTA BANCARIA (2)'!$B$1:$H$201,2,0)</f>
        <v>#REF!</v>
      </c>
      <c r="J315" s="57">
        <v>778495.0</v>
      </c>
      <c r="K315" s="64" t="str">
        <f>VLOOKUP(H315,'[2]IPS CTA BANCARIA (2)'!$B$1:$H$201,4,0)</f>
        <v>#REF!</v>
      </c>
      <c r="L315" s="65" t="str">
        <f>VLOOKUP(H315,'[2]IPS CTA BANCARIA (2)'!$B$1:$H$201,5,0)</f>
        <v>#REF!</v>
      </c>
      <c r="M315" s="65">
        <v>2.01500016939E11</v>
      </c>
      <c r="N315" s="63" t="s">
        <v>506</v>
      </c>
      <c r="O315" s="66">
        <v>42090.0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ht="15.75" customHeight="1">
      <c r="A316" s="57" t="s">
        <v>146</v>
      </c>
      <c r="B316" s="58" t="s">
        <v>20</v>
      </c>
      <c r="C316" s="59" t="s">
        <v>21</v>
      </c>
      <c r="D316" s="60">
        <v>1915.3</v>
      </c>
      <c r="E316" s="58">
        <v>0.0</v>
      </c>
      <c r="F316" s="61">
        <v>1915.0</v>
      </c>
      <c r="G316" s="62">
        <v>1915.0</v>
      </c>
      <c r="H316" s="63"/>
      <c r="I316" s="59"/>
      <c r="J316" s="57"/>
      <c r="K316" s="64"/>
      <c r="L316" s="65"/>
      <c r="M316" s="65"/>
      <c r="N316" s="63"/>
      <c r="O316" s="66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ht="15.75" customHeight="1">
      <c r="A317" s="57" t="s">
        <v>146</v>
      </c>
      <c r="B317" s="58" t="s">
        <v>30</v>
      </c>
      <c r="C317" s="59" t="s">
        <v>31</v>
      </c>
      <c r="D317" s="60">
        <v>41732.18</v>
      </c>
      <c r="E317" s="58">
        <v>0.0</v>
      </c>
      <c r="F317" s="61">
        <v>41732.0</v>
      </c>
      <c r="G317" s="62">
        <v>41732.0</v>
      </c>
      <c r="H317" s="63"/>
      <c r="I317" s="59"/>
      <c r="J317" s="57"/>
      <c r="K317" s="64"/>
      <c r="L317" s="65"/>
      <c r="M317" s="65"/>
      <c r="N317" s="63"/>
      <c r="O317" s="66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ht="15.75" customHeight="1">
      <c r="A318" s="57" t="s">
        <v>146</v>
      </c>
      <c r="B318" s="58" t="s">
        <v>32</v>
      </c>
      <c r="C318" s="59" t="s">
        <v>33</v>
      </c>
      <c r="D318" s="60">
        <v>2881.56</v>
      </c>
      <c r="E318" s="58">
        <v>0.0</v>
      </c>
      <c r="F318" s="61">
        <v>2882.0</v>
      </c>
      <c r="G318" s="62">
        <v>2882.0</v>
      </c>
      <c r="H318" s="63"/>
      <c r="I318" s="59"/>
      <c r="J318" s="57"/>
      <c r="K318" s="64"/>
      <c r="L318" s="65"/>
      <c r="M318" s="65"/>
      <c r="N318" s="63"/>
      <c r="O318" s="66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ht="15.75" customHeight="1">
      <c r="A319" s="57" t="s">
        <v>146</v>
      </c>
      <c r="B319" s="58" t="s">
        <v>40</v>
      </c>
      <c r="C319" s="59" t="s">
        <v>41</v>
      </c>
      <c r="D319" s="60">
        <v>4873.94</v>
      </c>
      <c r="E319" s="58">
        <v>0.0</v>
      </c>
      <c r="F319" s="61">
        <v>4874.0</v>
      </c>
      <c r="G319" s="62">
        <v>4874.0</v>
      </c>
      <c r="H319" s="63"/>
      <c r="I319" s="59"/>
      <c r="J319" s="57"/>
      <c r="K319" s="64"/>
      <c r="L319" s="65"/>
      <c r="M319" s="65"/>
      <c r="N319" s="63"/>
      <c r="O319" s="66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ht="24.75" customHeight="1">
      <c r="A320" s="57" t="s">
        <v>146</v>
      </c>
      <c r="B320" s="58" t="s">
        <v>46</v>
      </c>
      <c r="C320" s="59" t="s">
        <v>47</v>
      </c>
      <c r="D320" s="60">
        <v>3198258.1</v>
      </c>
      <c r="E320" s="58">
        <v>0.0</v>
      </c>
      <c r="F320" s="61">
        <v>3198258.0</v>
      </c>
      <c r="G320" s="62">
        <v>3198258.0</v>
      </c>
      <c r="H320" s="63">
        <v>8.90906991E8</v>
      </c>
      <c r="I320" s="59" t="str">
        <f>VLOOKUP(H320,'[2]IPS CTA BANCARIA (2)'!$B$1:$H$201,2,0)</f>
        <v>#REF!</v>
      </c>
      <c r="J320" s="57">
        <v>3198258.0</v>
      </c>
      <c r="K320" s="64" t="str">
        <f>VLOOKUP(H320,'[2]IPS CTA BANCARIA (2)'!$B$1:$H$201,4,0)</f>
        <v>#REF!</v>
      </c>
      <c r="L320" s="65" t="str">
        <f>VLOOKUP(H320,'[2]IPS CTA BANCARIA (2)'!$B$1:$H$201,5,0)</f>
        <v>#REF!</v>
      </c>
      <c r="M320" s="65" t="s">
        <v>507</v>
      </c>
      <c r="N320" s="63" t="s">
        <v>508</v>
      </c>
      <c r="O320" s="66">
        <v>42083.0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ht="15.75" customHeight="1">
      <c r="A321" s="57" t="s">
        <v>148</v>
      </c>
      <c r="B321" s="58" t="s">
        <v>44</v>
      </c>
      <c r="C321" s="59" t="s">
        <v>45</v>
      </c>
      <c r="D321" s="60">
        <v>6934660.24</v>
      </c>
      <c r="E321" s="58">
        <v>0.0</v>
      </c>
      <c r="F321" s="61">
        <v>6934660.0</v>
      </c>
      <c r="G321" s="62">
        <v>6934660.0</v>
      </c>
      <c r="H321" s="63"/>
      <c r="I321" s="59"/>
      <c r="J321" s="57"/>
      <c r="K321" s="64"/>
      <c r="L321" s="65"/>
      <c r="M321" s="65"/>
      <c r="N321" s="63"/>
      <c r="O321" s="66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ht="15.75" customHeight="1">
      <c r="A322" s="57" t="s">
        <v>148</v>
      </c>
      <c r="B322" s="58" t="s">
        <v>30</v>
      </c>
      <c r="C322" s="59" t="s">
        <v>31</v>
      </c>
      <c r="D322" s="60">
        <v>215728.46</v>
      </c>
      <c r="E322" s="58">
        <v>0.0</v>
      </c>
      <c r="F322" s="61">
        <v>215728.0</v>
      </c>
      <c r="G322" s="62">
        <v>215728.0</v>
      </c>
      <c r="H322" s="63"/>
      <c r="I322" s="59"/>
      <c r="J322" s="57"/>
      <c r="K322" s="64"/>
      <c r="L322" s="65"/>
      <c r="M322" s="65"/>
      <c r="N322" s="63"/>
      <c r="O322" s="66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ht="15.75" customHeight="1">
      <c r="A323" s="57" t="s">
        <v>148</v>
      </c>
      <c r="B323" s="58" t="s">
        <v>32</v>
      </c>
      <c r="C323" s="59" t="s">
        <v>33</v>
      </c>
      <c r="D323" s="60">
        <v>1504.25</v>
      </c>
      <c r="E323" s="58">
        <v>0.0</v>
      </c>
      <c r="F323" s="61">
        <v>1504.0</v>
      </c>
      <c r="G323" s="62">
        <v>1504.0</v>
      </c>
      <c r="H323" s="63"/>
      <c r="I323" s="59"/>
      <c r="J323" s="57"/>
      <c r="K323" s="64"/>
      <c r="L323" s="65"/>
      <c r="M323" s="65"/>
      <c r="N323" s="63"/>
      <c r="O323" s="66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ht="15.75" customHeight="1">
      <c r="A324" s="57" t="s">
        <v>148</v>
      </c>
      <c r="B324" s="58" t="s">
        <v>40</v>
      </c>
      <c r="C324" s="59" t="s">
        <v>41</v>
      </c>
      <c r="D324" s="60">
        <v>5284.04</v>
      </c>
      <c r="E324" s="58">
        <v>0.0</v>
      </c>
      <c r="F324" s="61">
        <v>5284.0</v>
      </c>
      <c r="G324" s="62">
        <v>5284.0</v>
      </c>
      <c r="H324" s="63"/>
      <c r="I324" s="59"/>
      <c r="J324" s="57"/>
      <c r="K324" s="64"/>
      <c r="L324" s="65"/>
      <c r="M324" s="65"/>
      <c r="N324" s="63"/>
      <c r="O324" s="66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ht="21.75" customHeight="1">
      <c r="A325" s="57" t="s">
        <v>148</v>
      </c>
      <c r="B325" s="58" t="s">
        <v>54</v>
      </c>
      <c r="C325" s="59" t="s">
        <v>55</v>
      </c>
      <c r="D325" s="60">
        <v>1725641.01</v>
      </c>
      <c r="E325" s="58">
        <v>0.0</v>
      </c>
      <c r="F325" s="61">
        <v>1725641.0</v>
      </c>
      <c r="G325" s="62">
        <v>1725641.0</v>
      </c>
      <c r="H325" s="63">
        <v>8.90905198E8</v>
      </c>
      <c r="I325" s="59" t="str">
        <f t="shared" ref="I325:I326" si="70">VLOOKUP(H325,'[2]IPS CTA BANCARIA (2)'!$B$1:$H$201,2,0)</f>
        <v>#REF!</v>
      </c>
      <c r="J325" s="57">
        <v>1725641.0</v>
      </c>
      <c r="K325" s="64" t="str">
        <f t="shared" ref="K325:K326" si="71">VLOOKUP(H325,'[2]IPS CTA BANCARIA (2)'!$B$1:$H$201,4,0)</f>
        <v>#REF!</v>
      </c>
      <c r="L325" s="65" t="str">
        <f t="shared" ref="L325:L326" si="72">VLOOKUP(H325,'[2]IPS CTA BANCARIA (2)'!$B$1:$H$201,5,0)</f>
        <v>#REF!</v>
      </c>
      <c r="M325" s="65" t="s">
        <v>509</v>
      </c>
      <c r="N325" s="63" t="s">
        <v>510</v>
      </c>
      <c r="O325" s="66">
        <v>42087.0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ht="27.75" customHeight="1">
      <c r="A326" s="57" t="s">
        <v>150</v>
      </c>
      <c r="B326" s="58" t="s">
        <v>18</v>
      </c>
      <c r="C326" s="59" t="s">
        <v>340</v>
      </c>
      <c r="D326" s="60">
        <v>6.30188747E7</v>
      </c>
      <c r="E326" s="58">
        <v>0.0</v>
      </c>
      <c r="F326" s="61">
        <v>6.3018875E7</v>
      </c>
      <c r="G326" s="62">
        <v>6.3018875E7</v>
      </c>
      <c r="H326" s="63">
        <v>8.90905166E8</v>
      </c>
      <c r="I326" s="59" t="str">
        <f t="shared" si="70"/>
        <v>#REF!</v>
      </c>
      <c r="J326" s="57">
        <v>6.3018875E7</v>
      </c>
      <c r="K326" s="64" t="str">
        <f t="shared" si="71"/>
        <v>#REF!</v>
      </c>
      <c r="L326" s="65" t="str">
        <f t="shared" si="72"/>
        <v>#REF!</v>
      </c>
      <c r="M326" s="65" t="s">
        <v>511</v>
      </c>
      <c r="N326" s="63" t="s">
        <v>512</v>
      </c>
      <c r="O326" s="66">
        <v>42087.0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ht="15.75" customHeight="1">
      <c r="A327" s="57" t="s">
        <v>150</v>
      </c>
      <c r="B327" s="58" t="s">
        <v>44</v>
      </c>
      <c r="C327" s="59" t="s">
        <v>45</v>
      </c>
      <c r="D327" s="60">
        <v>151150.05</v>
      </c>
      <c r="E327" s="58">
        <v>0.0</v>
      </c>
      <c r="F327" s="61">
        <v>151150.0</v>
      </c>
      <c r="G327" s="62">
        <v>151150.0</v>
      </c>
      <c r="H327" s="63"/>
      <c r="I327" s="59"/>
      <c r="J327" s="57"/>
      <c r="K327" s="64"/>
      <c r="L327" s="65"/>
      <c r="M327" s="65"/>
      <c r="N327" s="63"/>
      <c r="O327" s="66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ht="15.75" customHeight="1">
      <c r="A328" s="57" t="s">
        <v>150</v>
      </c>
      <c r="B328" s="58" t="s">
        <v>20</v>
      </c>
      <c r="C328" s="59" t="s">
        <v>21</v>
      </c>
      <c r="D328" s="60">
        <v>40008.48</v>
      </c>
      <c r="E328" s="58">
        <v>0.0</v>
      </c>
      <c r="F328" s="61">
        <v>40008.0</v>
      </c>
      <c r="G328" s="62">
        <v>40008.0</v>
      </c>
      <c r="H328" s="63"/>
      <c r="I328" s="59"/>
      <c r="J328" s="57"/>
      <c r="K328" s="64"/>
      <c r="L328" s="65"/>
      <c r="M328" s="65"/>
      <c r="N328" s="63"/>
      <c r="O328" s="66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ht="15.75" customHeight="1">
      <c r="A329" s="57" t="s">
        <v>150</v>
      </c>
      <c r="B329" s="58" t="s">
        <v>22</v>
      </c>
      <c r="C329" s="59" t="s">
        <v>23</v>
      </c>
      <c r="D329" s="60">
        <v>690085.14</v>
      </c>
      <c r="E329" s="58">
        <v>0.0</v>
      </c>
      <c r="F329" s="61">
        <v>690085.0</v>
      </c>
      <c r="G329" s="62">
        <v>690085.0</v>
      </c>
      <c r="H329" s="63"/>
      <c r="I329" s="59"/>
      <c r="J329" s="57"/>
      <c r="K329" s="64"/>
      <c r="L329" s="65"/>
      <c r="M329" s="65"/>
      <c r="N329" s="63"/>
      <c r="O329" s="66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ht="35.25" customHeight="1">
      <c r="A330" s="57" t="s">
        <v>150</v>
      </c>
      <c r="B330" s="58" t="s">
        <v>28</v>
      </c>
      <c r="C330" s="59" t="s">
        <v>29</v>
      </c>
      <c r="D330" s="60">
        <v>3650826.31</v>
      </c>
      <c r="E330" s="58">
        <v>0.0</v>
      </c>
      <c r="F330" s="61">
        <v>3650826.0</v>
      </c>
      <c r="G330" s="62">
        <v>3650826.0</v>
      </c>
      <c r="H330" s="63"/>
      <c r="I330" s="59"/>
      <c r="J330" s="57"/>
      <c r="K330" s="64"/>
      <c r="L330" s="65"/>
      <c r="M330" s="65"/>
      <c r="N330" s="63"/>
      <c r="O330" s="66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ht="15.75" customHeight="1">
      <c r="A331" s="57" t="s">
        <v>150</v>
      </c>
      <c r="B331" s="58" t="s">
        <v>30</v>
      </c>
      <c r="C331" s="59" t="s">
        <v>31</v>
      </c>
      <c r="D331" s="60">
        <v>735024.48</v>
      </c>
      <c r="E331" s="58">
        <v>0.0</v>
      </c>
      <c r="F331" s="61">
        <v>735024.0</v>
      </c>
      <c r="G331" s="62">
        <v>735024.0</v>
      </c>
      <c r="H331" s="63"/>
      <c r="I331" s="59"/>
      <c r="J331" s="57"/>
      <c r="K331" s="64"/>
      <c r="L331" s="65"/>
      <c r="M331" s="65"/>
      <c r="N331" s="63"/>
      <c r="O331" s="66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ht="15.75" customHeight="1">
      <c r="A332" s="57" t="s">
        <v>150</v>
      </c>
      <c r="B332" s="58" t="s">
        <v>32</v>
      </c>
      <c r="C332" s="59" t="s">
        <v>33</v>
      </c>
      <c r="D332" s="60">
        <v>239121.82</v>
      </c>
      <c r="E332" s="58">
        <v>0.0</v>
      </c>
      <c r="F332" s="61">
        <v>239122.0</v>
      </c>
      <c r="G332" s="62">
        <v>239122.0</v>
      </c>
      <c r="H332" s="63"/>
      <c r="I332" s="59"/>
      <c r="J332" s="57"/>
      <c r="K332" s="64"/>
      <c r="L332" s="65"/>
      <c r="M332" s="65"/>
      <c r="N332" s="63"/>
      <c r="O332" s="6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ht="15.75" customHeight="1">
      <c r="A333" s="57" t="s">
        <v>150</v>
      </c>
      <c r="B333" s="58" t="s">
        <v>40</v>
      </c>
      <c r="C333" s="59" t="s">
        <v>41</v>
      </c>
      <c r="D333" s="60">
        <v>578550.02</v>
      </c>
      <c r="E333" s="58">
        <v>0.0</v>
      </c>
      <c r="F333" s="61">
        <v>578550.0</v>
      </c>
      <c r="G333" s="62">
        <v>578550.0</v>
      </c>
      <c r="H333" s="63"/>
      <c r="I333" s="59"/>
      <c r="J333" s="57"/>
      <c r="K333" s="64"/>
      <c r="L333" s="65"/>
      <c r="M333" s="65"/>
      <c r="N333" s="63"/>
      <c r="O333" s="6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ht="27.75" customHeight="1">
      <c r="A334" s="57" t="s">
        <v>152</v>
      </c>
      <c r="B334" s="58" t="s">
        <v>18</v>
      </c>
      <c r="C334" s="59" t="s">
        <v>340</v>
      </c>
      <c r="D334" s="60">
        <v>4.733168488E7</v>
      </c>
      <c r="E334" s="58">
        <v>0.0</v>
      </c>
      <c r="F334" s="61">
        <v>4.7331685E7</v>
      </c>
      <c r="G334" s="62">
        <v>4.7331685E7</v>
      </c>
      <c r="H334" s="63">
        <v>8.90905166E8</v>
      </c>
      <c r="I334" s="59" t="str">
        <f>VLOOKUP(H334,'[2]IPS CTA BANCARIA (2)'!$B$1:$H$201,2,0)</f>
        <v>#REF!</v>
      </c>
      <c r="J334" s="57">
        <v>4.7331685E7</v>
      </c>
      <c r="K334" s="64" t="str">
        <f>VLOOKUP(H334,'[2]IPS CTA BANCARIA (2)'!$B$1:$H$201,4,0)</f>
        <v>#REF!</v>
      </c>
      <c r="L334" s="65" t="str">
        <f>VLOOKUP(H334,'[2]IPS CTA BANCARIA (2)'!$B$1:$H$201,5,0)</f>
        <v>#REF!</v>
      </c>
      <c r="M334" s="65" t="s">
        <v>513</v>
      </c>
      <c r="N334" s="63" t="s">
        <v>514</v>
      </c>
      <c r="O334" s="66">
        <v>42087.0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ht="15.75" customHeight="1">
      <c r="A335" s="57" t="s">
        <v>152</v>
      </c>
      <c r="B335" s="58" t="s">
        <v>30</v>
      </c>
      <c r="C335" s="59" t="s">
        <v>31</v>
      </c>
      <c r="D335" s="60">
        <v>1164752.36</v>
      </c>
      <c r="E335" s="58">
        <v>0.0</v>
      </c>
      <c r="F335" s="61">
        <v>1164752.0</v>
      </c>
      <c r="G335" s="62">
        <v>1164752.0</v>
      </c>
      <c r="H335" s="63"/>
      <c r="I335" s="59"/>
      <c r="J335" s="57"/>
      <c r="K335" s="64"/>
      <c r="L335" s="65"/>
      <c r="M335" s="65"/>
      <c r="N335" s="63"/>
      <c r="O335" s="66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ht="15.75" customHeight="1">
      <c r="A336" s="57" t="s">
        <v>152</v>
      </c>
      <c r="B336" s="58" t="s">
        <v>32</v>
      </c>
      <c r="C336" s="59" t="s">
        <v>33</v>
      </c>
      <c r="D336" s="60">
        <v>184761.98</v>
      </c>
      <c r="E336" s="58">
        <v>0.0</v>
      </c>
      <c r="F336" s="61">
        <v>184762.0</v>
      </c>
      <c r="G336" s="62">
        <v>184762.0</v>
      </c>
      <c r="H336" s="63"/>
      <c r="I336" s="59"/>
      <c r="J336" s="57"/>
      <c r="K336" s="64"/>
      <c r="L336" s="65"/>
      <c r="M336" s="65"/>
      <c r="N336" s="63"/>
      <c r="O336" s="6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ht="15.75" customHeight="1">
      <c r="A337" s="57" t="s">
        <v>152</v>
      </c>
      <c r="B337" s="58" t="s">
        <v>40</v>
      </c>
      <c r="C337" s="59" t="s">
        <v>41</v>
      </c>
      <c r="D337" s="60">
        <v>77780.78</v>
      </c>
      <c r="E337" s="58">
        <v>0.0</v>
      </c>
      <c r="F337" s="61">
        <v>77781.0</v>
      </c>
      <c r="G337" s="62">
        <v>77781.0</v>
      </c>
      <c r="H337" s="63"/>
      <c r="I337" s="59"/>
      <c r="J337" s="57"/>
      <c r="K337" s="64"/>
      <c r="L337" s="65"/>
      <c r="M337" s="65"/>
      <c r="N337" s="63"/>
      <c r="O337" s="6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ht="27.75" customHeight="1">
      <c r="A338" s="57" t="s">
        <v>154</v>
      </c>
      <c r="B338" s="58" t="s">
        <v>18</v>
      </c>
      <c r="C338" s="59" t="s">
        <v>340</v>
      </c>
      <c r="D338" s="60">
        <v>843758.31</v>
      </c>
      <c r="E338" s="58">
        <v>0.0</v>
      </c>
      <c r="F338" s="61">
        <v>843758.0</v>
      </c>
      <c r="G338" s="62">
        <v>843758.0</v>
      </c>
      <c r="H338" s="63">
        <v>8.90980757E8</v>
      </c>
      <c r="I338" s="59" t="str">
        <f>VLOOKUP(H338,'[2]IPS CTA BANCARIA (2)'!$B$1:$H$201,2,0)</f>
        <v>#REF!</v>
      </c>
      <c r="J338" s="57">
        <v>843758.0</v>
      </c>
      <c r="K338" s="64" t="str">
        <f>VLOOKUP(H338,'[2]IPS CTA BANCARIA (2)'!$B$1:$H$201,4,0)</f>
        <v>#REF!</v>
      </c>
      <c r="L338" s="65" t="str">
        <f>VLOOKUP(H338,'[2]IPS CTA BANCARIA (2)'!$B$1:$H$201,5,0)</f>
        <v>#REF!</v>
      </c>
      <c r="M338" s="65" t="s">
        <v>515</v>
      </c>
      <c r="N338" s="63" t="s">
        <v>516</v>
      </c>
      <c r="O338" s="66">
        <v>42087.0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ht="15.75" customHeight="1">
      <c r="A339" s="57" t="s">
        <v>154</v>
      </c>
      <c r="B339" s="58" t="s">
        <v>30</v>
      </c>
      <c r="C339" s="59" t="s">
        <v>31</v>
      </c>
      <c r="D339" s="60">
        <v>16298.01</v>
      </c>
      <c r="E339" s="58">
        <v>0.0</v>
      </c>
      <c r="F339" s="61">
        <v>16298.0</v>
      </c>
      <c r="G339" s="62">
        <v>16298.0</v>
      </c>
      <c r="H339" s="63"/>
      <c r="I339" s="59"/>
      <c r="J339" s="57"/>
      <c r="K339" s="64"/>
      <c r="L339" s="65"/>
      <c r="M339" s="65"/>
      <c r="N339" s="63"/>
      <c r="O339" s="6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ht="15.75" customHeight="1">
      <c r="A340" s="57" t="s">
        <v>154</v>
      </c>
      <c r="B340" s="58" t="s">
        <v>32</v>
      </c>
      <c r="C340" s="59" t="s">
        <v>33</v>
      </c>
      <c r="D340" s="60">
        <v>2345.76</v>
      </c>
      <c r="E340" s="58">
        <v>0.0</v>
      </c>
      <c r="F340" s="61">
        <v>2346.0</v>
      </c>
      <c r="G340" s="62">
        <v>2346.0</v>
      </c>
      <c r="H340" s="63"/>
      <c r="I340" s="59"/>
      <c r="J340" s="57"/>
      <c r="K340" s="64"/>
      <c r="L340" s="65"/>
      <c r="M340" s="65"/>
      <c r="N340" s="63"/>
      <c r="O340" s="66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ht="15.75" customHeight="1">
      <c r="A341" s="57" t="s">
        <v>154</v>
      </c>
      <c r="B341" s="58" t="s">
        <v>40</v>
      </c>
      <c r="C341" s="59" t="s">
        <v>41</v>
      </c>
      <c r="D341" s="60">
        <v>5443.46</v>
      </c>
      <c r="E341" s="58">
        <v>0.0</v>
      </c>
      <c r="F341" s="61">
        <v>5443.0</v>
      </c>
      <c r="G341" s="62">
        <v>5443.0</v>
      </c>
      <c r="H341" s="63"/>
      <c r="I341" s="59"/>
      <c r="J341" s="57"/>
      <c r="K341" s="64"/>
      <c r="L341" s="65"/>
      <c r="M341" s="65"/>
      <c r="N341" s="63"/>
      <c r="O341" s="6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ht="22.5" customHeight="1">
      <c r="A342" s="57" t="s">
        <v>154</v>
      </c>
      <c r="B342" s="58" t="s">
        <v>54</v>
      </c>
      <c r="C342" s="59" t="s">
        <v>55</v>
      </c>
      <c r="D342" s="60">
        <v>331673.46</v>
      </c>
      <c r="E342" s="58">
        <v>0.0</v>
      </c>
      <c r="F342" s="61">
        <v>331673.0</v>
      </c>
      <c r="G342" s="62">
        <v>331673.0</v>
      </c>
      <c r="H342" s="63">
        <v>9.00625317E8</v>
      </c>
      <c r="I342" s="59" t="str">
        <f t="shared" ref="I342:I343" si="73">VLOOKUP(H342,'[2]IPS CTA BANCARIA (2)'!$B$1:$H$201,2,0)</f>
        <v>#REF!</v>
      </c>
      <c r="J342" s="57">
        <v>331673.0</v>
      </c>
      <c r="K342" s="64" t="str">
        <f t="shared" ref="K342:K343" si="74">VLOOKUP(H342,'[2]IPS CTA BANCARIA (2)'!$B$1:$H$201,4,0)</f>
        <v>#REF!</v>
      </c>
      <c r="L342" s="65" t="str">
        <f t="shared" ref="L342:L343" si="75">VLOOKUP(H342,'[2]IPS CTA BANCARIA (2)'!$B$1:$H$201,5,0)</f>
        <v>#REF!</v>
      </c>
      <c r="M342" s="65" t="s">
        <v>517</v>
      </c>
      <c r="N342" s="63" t="s">
        <v>518</v>
      </c>
      <c r="O342" s="66">
        <v>42087.0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ht="27.75" customHeight="1">
      <c r="A343" s="57" t="s">
        <v>156</v>
      </c>
      <c r="B343" s="58" t="s">
        <v>18</v>
      </c>
      <c r="C343" s="59" t="s">
        <v>340</v>
      </c>
      <c r="D343" s="60">
        <v>4722741.93</v>
      </c>
      <c r="E343" s="58">
        <v>0.0</v>
      </c>
      <c r="F343" s="61">
        <v>4722742.0</v>
      </c>
      <c r="G343" s="62">
        <v>4722742.0</v>
      </c>
      <c r="H343" s="63">
        <v>8.90980757E8</v>
      </c>
      <c r="I343" s="59" t="str">
        <f t="shared" si="73"/>
        <v>#REF!</v>
      </c>
      <c r="J343" s="57">
        <v>4722742.0</v>
      </c>
      <c r="K343" s="64" t="str">
        <f t="shared" si="74"/>
        <v>#REF!</v>
      </c>
      <c r="L343" s="65" t="str">
        <f t="shared" si="75"/>
        <v>#REF!</v>
      </c>
      <c r="M343" s="65" t="s">
        <v>519</v>
      </c>
      <c r="N343" s="63" t="s">
        <v>520</v>
      </c>
      <c r="O343" s="66">
        <v>42087.0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ht="15.75" customHeight="1">
      <c r="A344" s="57" t="s">
        <v>156</v>
      </c>
      <c r="B344" s="58" t="s">
        <v>44</v>
      </c>
      <c r="C344" s="59" t="s">
        <v>45</v>
      </c>
      <c r="D344" s="60">
        <v>1766834.33</v>
      </c>
      <c r="E344" s="58">
        <v>0.0</v>
      </c>
      <c r="F344" s="61">
        <v>1766834.0</v>
      </c>
      <c r="G344" s="62">
        <v>1766834.0</v>
      </c>
      <c r="H344" s="63"/>
      <c r="I344" s="59"/>
      <c r="J344" s="57"/>
      <c r="K344" s="64"/>
      <c r="L344" s="65"/>
      <c r="M344" s="65"/>
      <c r="N344" s="63"/>
      <c r="O344" s="66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ht="15.75" customHeight="1">
      <c r="A345" s="57" t="s">
        <v>156</v>
      </c>
      <c r="B345" s="58" t="s">
        <v>30</v>
      </c>
      <c r="C345" s="59" t="s">
        <v>31</v>
      </c>
      <c r="D345" s="60">
        <v>169024.14</v>
      </c>
      <c r="E345" s="58">
        <v>0.0</v>
      </c>
      <c r="F345" s="61">
        <v>169024.0</v>
      </c>
      <c r="G345" s="62">
        <v>169024.0</v>
      </c>
      <c r="H345" s="63"/>
      <c r="I345" s="59"/>
      <c r="J345" s="57"/>
      <c r="K345" s="64"/>
      <c r="L345" s="65"/>
      <c r="M345" s="65"/>
      <c r="N345" s="63"/>
      <c r="O345" s="66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ht="15.75" customHeight="1">
      <c r="A346" s="57" t="s">
        <v>156</v>
      </c>
      <c r="B346" s="58" t="s">
        <v>40</v>
      </c>
      <c r="C346" s="59" t="s">
        <v>41</v>
      </c>
      <c r="D346" s="60">
        <v>34130.6</v>
      </c>
      <c r="E346" s="58">
        <v>0.0</v>
      </c>
      <c r="F346" s="61">
        <v>34131.0</v>
      </c>
      <c r="G346" s="62">
        <v>34131.0</v>
      </c>
      <c r="H346" s="63"/>
      <c r="I346" s="59"/>
      <c r="J346" s="57"/>
      <c r="K346" s="64"/>
      <c r="L346" s="65"/>
      <c r="M346" s="65"/>
      <c r="N346" s="63"/>
      <c r="O346" s="6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ht="27.75" customHeight="1">
      <c r="A347" s="57" t="s">
        <v>158</v>
      </c>
      <c r="B347" s="58" t="s">
        <v>18</v>
      </c>
      <c r="C347" s="59" t="s">
        <v>340</v>
      </c>
      <c r="D347" s="60">
        <v>8475114.49</v>
      </c>
      <c r="E347" s="58">
        <v>0.0</v>
      </c>
      <c r="F347" s="61">
        <v>8475114.0</v>
      </c>
      <c r="G347" s="62">
        <v>8475114.0</v>
      </c>
      <c r="H347" s="63">
        <v>8.90980757E8</v>
      </c>
      <c r="I347" s="59" t="str">
        <f>VLOOKUP(H347,'[2]IPS CTA BANCARIA (2)'!$B$1:$H$201,2,0)</f>
        <v>#REF!</v>
      </c>
      <c r="J347" s="57">
        <v>8475114.0</v>
      </c>
      <c r="K347" s="64" t="str">
        <f>VLOOKUP(H347,'[2]IPS CTA BANCARIA (2)'!$B$1:$H$201,4,0)</f>
        <v>#REF!</v>
      </c>
      <c r="L347" s="65" t="str">
        <f>VLOOKUP(H347,'[2]IPS CTA BANCARIA (2)'!$B$1:$H$201,5,0)</f>
        <v>#REF!</v>
      </c>
      <c r="M347" s="65" t="s">
        <v>521</v>
      </c>
      <c r="N347" s="63" t="s">
        <v>522</v>
      </c>
      <c r="O347" s="66">
        <v>42087.0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ht="15.75" customHeight="1">
      <c r="A348" s="57" t="s">
        <v>158</v>
      </c>
      <c r="B348" s="58" t="s">
        <v>44</v>
      </c>
      <c r="C348" s="59" t="s">
        <v>45</v>
      </c>
      <c r="D348" s="60">
        <v>1372338.87</v>
      </c>
      <c r="E348" s="58">
        <v>0.0</v>
      </c>
      <c r="F348" s="61">
        <v>1372339.0</v>
      </c>
      <c r="G348" s="62">
        <v>1372339.0</v>
      </c>
      <c r="H348" s="63"/>
      <c r="I348" s="59"/>
      <c r="J348" s="57"/>
      <c r="K348" s="64"/>
      <c r="L348" s="65"/>
      <c r="M348" s="65"/>
      <c r="N348" s="63"/>
      <c r="O348" s="6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ht="15.75" customHeight="1">
      <c r="A349" s="57" t="s">
        <v>158</v>
      </c>
      <c r="B349" s="58" t="s">
        <v>22</v>
      </c>
      <c r="C349" s="59" t="s">
        <v>23</v>
      </c>
      <c r="D349" s="60">
        <v>11758.29</v>
      </c>
      <c r="E349" s="58">
        <v>0.0</v>
      </c>
      <c r="F349" s="61">
        <v>11758.0</v>
      </c>
      <c r="G349" s="62">
        <v>11758.0</v>
      </c>
      <c r="H349" s="63"/>
      <c r="I349" s="59"/>
      <c r="J349" s="57"/>
      <c r="K349" s="64"/>
      <c r="L349" s="65"/>
      <c r="M349" s="65"/>
      <c r="N349" s="63"/>
      <c r="O349" s="6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ht="35.25" customHeight="1">
      <c r="A350" s="57" t="s">
        <v>158</v>
      </c>
      <c r="B350" s="58" t="s">
        <v>28</v>
      </c>
      <c r="C350" s="59" t="s">
        <v>29</v>
      </c>
      <c r="D350" s="60">
        <v>190622.83</v>
      </c>
      <c r="E350" s="58">
        <v>0.0</v>
      </c>
      <c r="F350" s="61">
        <v>190623.0</v>
      </c>
      <c r="G350" s="62">
        <v>190623.0</v>
      </c>
      <c r="H350" s="63"/>
      <c r="I350" s="59"/>
      <c r="J350" s="57"/>
      <c r="K350" s="64"/>
      <c r="L350" s="65"/>
      <c r="M350" s="65"/>
      <c r="N350" s="63"/>
      <c r="O350" s="66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ht="15.75" customHeight="1">
      <c r="A351" s="57" t="s">
        <v>158</v>
      </c>
      <c r="B351" s="58" t="s">
        <v>30</v>
      </c>
      <c r="C351" s="59" t="s">
        <v>31</v>
      </c>
      <c r="D351" s="60">
        <v>90717.88</v>
      </c>
      <c r="E351" s="58">
        <v>0.0</v>
      </c>
      <c r="F351" s="61">
        <v>90718.0</v>
      </c>
      <c r="G351" s="62">
        <v>90718.0</v>
      </c>
      <c r="H351" s="63"/>
      <c r="I351" s="59"/>
      <c r="J351" s="57"/>
      <c r="K351" s="64"/>
      <c r="L351" s="65"/>
      <c r="M351" s="65"/>
      <c r="N351" s="63"/>
      <c r="O351" s="6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ht="15.75" customHeight="1">
      <c r="A352" s="57" t="s">
        <v>158</v>
      </c>
      <c r="B352" s="58" t="s">
        <v>32</v>
      </c>
      <c r="C352" s="59" t="s">
        <v>33</v>
      </c>
      <c r="D352" s="60">
        <v>96728.18</v>
      </c>
      <c r="E352" s="58">
        <v>0.0</v>
      </c>
      <c r="F352" s="61">
        <v>96728.0</v>
      </c>
      <c r="G352" s="62">
        <v>96728.0</v>
      </c>
      <c r="H352" s="63"/>
      <c r="I352" s="59"/>
      <c r="J352" s="57"/>
      <c r="K352" s="64"/>
      <c r="L352" s="65"/>
      <c r="M352" s="65"/>
      <c r="N352" s="63"/>
      <c r="O352" s="6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ht="15.75" customHeight="1">
      <c r="A353" s="57" t="s">
        <v>158</v>
      </c>
      <c r="B353" s="58" t="s">
        <v>34</v>
      </c>
      <c r="C353" s="59" t="s">
        <v>35</v>
      </c>
      <c r="D353" s="60">
        <v>590.98</v>
      </c>
      <c r="E353" s="58">
        <v>0.0</v>
      </c>
      <c r="F353" s="61">
        <v>591.0</v>
      </c>
      <c r="G353" s="62">
        <v>591.0</v>
      </c>
      <c r="H353" s="63"/>
      <c r="I353" s="59"/>
      <c r="J353" s="57"/>
      <c r="K353" s="64"/>
      <c r="L353" s="65"/>
      <c r="M353" s="65"/>
      <c r="N353" s="63"/>
      <c r="O353" s="6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ht="15.75" customHeight="1">
      <c r="A354" s="57" t="s">
        <v>158</v>
      </c>
      <c r="B354" s="58" t="s">
        <v>40</v>
      </c>
      <c r="C354" s="59" t="s">
        <v>41</v>
      </c>
      <c r="D354" s="60">
        <v>75419.48</v>
      </c>
      <c r="E354" s="58">
        <v>0.0</v>
      </c>
      <c r="F354" s="61">
        <v>75419.0</v>
      </c>
      <c r="G354" s="62">
        <v>75419.0</v>
      </c>
      <c r="H354" s="63"/>
      <c r="I354" s="59"/>
      <c r="J354" s="57"/>
      <c r="K354" s="64"/>
      <c r="L354" s="65"/>
      <c r="M354" s="65"/>
      <c r="N354" s="63"/>
      <c r="O354" s="6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ht="27.75" customHeight="1">
      <c r="A355" s="57" t="s">
        <v>160</v>
      </c>
      <c r="B355" s="58" t="s">
        <v>18</v>
      </c>
      <c r="C355" s="59" t="s">
        <v>340</v>
      </c>
      <c r="D355" s="60">
        <v>0.0</v>
      </c>
      <c r="E355" s="58">
        <v>0.0</v>
      </c>
      <c r="F355" s="61">
        <v>0.0</v>
      </c>
      <c r="G355" s="62">
        <v>0.0</v>
      </c>
      <c r="H355" s="63"/>
      <c r="I355" s="59"/>
      <c r="J355" s="57"/>
      <c r="K355" s="64"/>
      <c r="L355" s="65"/>
      <c r="M355" s="65"/>
      <c r="N355" s="63"/>
      <c r="O355" s="66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ht="15.75" customHeight="1">
      <c r="A356" s="57" t="s">
        <v>160</v>
      </c>
      <c r="B356" s="58" t="s">
        <v>30</v>
      </c>
      <c r="C356" s="59" t="s">
        <v>31</v>
      </c>
      <c r="D356" s="60">
        <v>0.0</v>
      </c>
      <c r="E356" s="58">
        <v>0.0</v>
      </c>
      <c r="F356" s="61">
        <v>0.0</v>
      </c>
      <c r="G356" s="62">
        <v>0.0</v>
      </c>
      <c r="H356" s="63"/>
      <c r="I356" s="59"/>
      <c r="J356" s="57"/>
      <c r="K356" s="64"/>
      <c r="L356" s="65"/>
      <c r="M356" s="65"/>
      <c r="N356" s="63"/>
      <c r="O356" s="66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ht="15.75" customHeight="1">
      <c r="A357" s="57" t="s">
        <v>160</v>
      </c>
      <c r="B357" s="58" t="s">
        <v>32</v>
      </c>
      <c r="C357" s="59" t="s">
        <v>33</v>
      </c>
      <c r="D357" s="60">
        <v>0.0</v>
      </c>
      <c r="E357" s="58">
        <v>0.0</v>
      </c>
      <c r="F357" s="61">
        <v>0.0</v>
      </c>
      <c r="G357" s="62">
        <v>0.0</v>
      </c>
      <c r="H357" s="63"/>
      <c r="I357" s="59"/>
      <c r="J357" s="57"/>
      <c r="K357" s="64"/>
      <c r="L357" s="65"/>
      <c r="M357" s="65"/>
      <c r="N357" s="63"/>
      <c r="O357" s="6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ht="15.75" customHeight="1">
      <c r="A358" s="57" t="s">
        <v>160</v>
      </c>
      <c r="B358" s="58" t="s">
        <v>40</v>
      </c>
      <c r="C358" s="59" t="s">
        <v>41</v>
      </c>
      <c r="D358" s="60">
        <v>0.0</v>
      </c>
      <c r="E358" s="58">
        <v>0.0</v>
      </c>
      <c r="F358" s="61">
        <v>0.0</v>
      </c>
      <c r="G358" s="62">
        <v>0.0</v>
      </c>
      <c r="H358" s="63"/>
      <c r="I358" s="59"/>
      <c r="J358" s="57"/>
      <c r="K358" s="64"/>
      <c r="L358" s="65"/>
      <c r="M358" s="65"/>
      <c r="N358" s="63"/>
      <c r="O358" s="66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ht="27.75" customHeight="1">
      <c r="A359" s="57" t="s">
        <v>162</v>
      </c>
      <c r="B359" s="58" t="s">
        <v>18</v>
      </c>
      <c r="C359" s="59" t="s">
        <v>340</v>
      </c>
      <c r="D359" s="60">
        <v>2.225919866E7</v>
      </c>
      <c r="E359" s="58">
        <v>0.0</v>
      </c>
      <c r="F359" s="61">
        <v>2.2259199E7</v>
      </c>
      <c r="G359" s="62">
        <v>2.2259199E7</v>
      </c>
      <c r="H359" s="63">
        <v>8.90980066E8</v>
      </c>
      <c r="I359" s="59" t="str">
        <f>VLOOKUP(H359,'[2]IPS CTA BANCARIA (2)'!$B$1:$H$201,2,0)</f>
        <v>#REF!</v>
      </c>
      <c r="J359" s="57">
        <v>2.2259199E7</v>
      </c>
      <c r="K359" s="64" t="str">
        <f>VLOOKUP(H359,'[2]IPS CTA BANCARIA (2)'!$B$1:$H$201,4,0)</f>
        <v>#REF!</v>
      </c>
      <c r="L359" s="65" t="str">
        <f>VLOOKUP(H359,'[2]IPS CTA BANCARIA (2)'!$B$1:$H$201,5,0)</f>
        <v>#REF!</v>
      </c>
      <c r="M359" s="65" t="s">
        <v>523</v>
      </c>
      <c r="N359" s="63" t="s">
        <v>524</v>
      </c>
      <c r="O359" s="66">
        <v>42087.0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ht="15.75" customHeight="1">
      <c r="A360" s="57" t="s">
        <v>162</v>
      </c>
      <c r="B360" s="58" t="s">
        <v>44</v>
      </c>
      <c r="C360" s="59" t="s">
        <v>45</v>
      </c>
      <c r="D360" s="60">
        <v>7556467.61</v>
      </c>
      <c r="E360" s="58">
        <v>0.0</v>
      </c>
      <c r="F360" s="61">
        <v>7556468.0</v>
      </c>
      <c r="G360" s="62">
        <v>7556468.0</v>
      </c>
      <c r="H360" s="63"/>
      <c r="I360" s="59"/>
      <c r="J360" s="57"/>
      <c r="K360" s="64"/>
      <c r="L360" s="65"/>
      <c r="M360" s="65"/>
      <c r="N360" s="63"/>
      <c r="O360" s="66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ht="15.75" customHeight="1">
      <c r="A361" s="57" t="s">
        <v>162</v>
      </c>
      <c r="B361" s="58" t="s">
        <v>30</v>
      </c>
      <c r="C361" s="59" t="s">
        <v>31</v>
      </c>
      <c r="D361" s="60">
        <v>426367.12</v>
      </c>
      <c r="E361" s="58">
        <v>0.0</v>
      </c>
      <c r="F361" s="61">
        <v>426367.0</v>
      </c>
      <c r="G361" s="62">
        <v>426367.0</v>
      </c>
      <c r="H361" s="63"/>
      <c r="I361" s="59"/>
      <c r="J361" s="57"/>
      <c r="K361" s="64"/>
      <c r="L361" s="65"/>
      <c r="M361" s="65"/>
      <c r="N361" s="63"/>
      <c r="O361" s="66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ht="15.75" customHeight="1">
      <c r="A362" s="57" t="s">
        <v>162</v>
      </c>
      <c r="B362" s="58" t="s">
        <v>32</v>
      </c>
      <c r="C362" s="59" t="s">
        <v>33</v>
      </c>
      <c r="D362" s="60">
        <v>39376.66</v>
      </c>
      <c r="E362" s="58">
        <v>0.0</v>
      </c>
      <c r="F362" s="61">
        <v>39377.0</v>
      </c>
      <c r="G362" s="62">
        <v>39377.0</v>
      </c>
      <c r="H362" s="63"/>
      <c r="I362" s="59"/>
      <c r="J362" s="57"/>
      <c r="K362" s="64"/>
      <c r="L362" s="65"/>
      <c r="M362" s="65"/>
      <c r="N362" s="63"/>
      <c r="O362" s="6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ht="15.75" customHeight="1">
      <c r="A363" s="57" t="s">
        <v>162</v>
      </c>
      <c r="B363" s="58" t="s">
        <v>40</v>
      </c>
      <c r="C363" s="59" t="s">
        <v>41</v>
      </c>
      <c r="D363" s="60">
        <v>99263.95</v>
      </c>
      <c r="E363" s="58">
        <v>0.0</v>
      </c>
      <c r="F363" s="61">
        <v>99264.0</v>
      </c>
      <c r="G363" s="62">
        <v>99264.0</v>
      </c>
      <c r="H363" s="63"/>
      <c r="I363" s="59"/>
      <c r="J363" s="57"/>
      <c r="K363" s="64"/>
      <c r="L363" s="65"/>
      <c r="M363" s="65"/>
      <c r="N363" s="63"/>
      <c r="O363" s="66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ht="27.75" customHeight="1">
      <c r="A364" s="57" t="s">
        <v>164</v>
      </c>
      <c r="B364" s="58" t="s">
        <v>18</v>
      </c>
      <c r="C364" s="59" t="s">
        <v>340</v>
      </c>
      <c r="D364" s="60">
        <v>1107629.06</v>
      </c>
      <c r="E364" s="58">
        <v>0.0</v>
      </c>
      <c r="F364" s="61">
        <v>1107629.0</v>
      </c>
      <c r="G364" s="62">
        <v>1107629.0</v>
      </c>
      <c r="H364" s="63">
        <v>8.90980757E8</v>
      </c>
      <c r="I364" s="59" t="str">
        <f>VLOOKUP(H364,'[2]IPS CTA BANCARIA (2)'!$B$1:$H$201,2,0)</f>
        <v>#REF!</v>
      </c>
      <c r="J364" s="57">
        <v>1107629.0</v>
      </c>
      <c r="K364" s="64" t="str">
        <f>VLOOKUP(H364,'[2]IPS CTA BANCARIA (2)'!$B$1:$H$201,4,0)</f>
        <v>#REF!</v>
      </c>
      <c r="L364" s="65" t="str">
        <f>VLOOKUP(H364,'[2]IPS CTA BANCARIA (2)'!$B$1:$H$201,5,0)</f>
        <v>#REF!</v>
      </c>
      <c r="M364" s="65" t="s">
        <v>525</v>
      </c>
      <c r="N364" s="63" t="s">
        <v>526</v>
      </c>
      <c r="O364" s="66">
        <v>42087.0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ht="15.75" customHeight="1">
      <c r="A365" s="57" t="s">
        <v>164</v>
      </c>
      <c r="B365" s="58" t="s">
        <v>30</v>
      </c>
      <c r="C365" s="59" t="s">
        <v>31</v>
      </c>
      <c r="D365" s="60">
        <v>241770.7</v>
      </c>
      <c r="E365" s="58">
        <v>0.0</v>
      </c>
      <c r="F365" s="61">
        <v>241771.0</v>
      </c>
      <c r="G365" s="62">
        <v>241771.0</v>
      </c>
      <c r="H365" s="63"/>
      <c r="I365" s="59"/>
      <c r="J365" s="57"/>
      <c r="K365" s="64"/>
      <c r="L365" s="65"/>
      <c r="M365" s="65"/>
      <c r="N365" s="63"/>
      <c r="O365" s="66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ht="15.75" customHeight="1">
      <c r="A366" s="57" t="s">
        <v>164</v>
      </c>
      <c r="B366" s="58" t="s">
        <v>32</v>
      </c>
      <c r="C366" s="59" t="s">
        <v>33</v>
      </c>
      <c r="D366" s="60">
        <v>15428.3</v>
      </c>
      <c r="E366" s="58">
        <v>0.0</v>
      </c>
      <c r="F366" s="61">
        <v>15428.0</v>
      </c>
      <c r="G366" s="62">
        <v>15428.0</v>
      </c>
      <c r="H366" s="63"/>
      <c r="I366" s="59"/>
      <c r="J366" s="57"/>
      <c r="K366" s="64"/>
      <c r="L366" s="65"/>
      <c r="M366" s="65"/>
      <c r="N366" s="63"/>
      <c r="O366" s="66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ht="15.75" customHeight="1">
      <c r="A367" s="57" t="s">
        <v>164</v>
      </c>
      <c r="B367" s="58" t="s">
        <v>40</v>
      </c>
      <c r="C367" s="59" t="s">
        <v>41</v>
      </c>
      <c r="D367" s="60">
        <v>56021.7</v>
      </c>
      <c r="E367" s="58">
        <v>0.0</v>
      </c>
      <c r="F367" s="61">
        <v>56022.0</v>
      </c>
      <c r="G367" s="62">
        <v>56022.0</v>
      </c>
      <c r="H367" s="63"/>
      <c r="I367" s="59"/>
      <c r="J367" s="57"/>
      <c r="K367" s="64"/>
      <c r="L367" s="65"/>
      <c r="M367" s="65"/>
      <c r="N367" s="63"/>
      <c r="O367" s="6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ht="23.25" customHeight="1">
      <c r="A368" s="57" t="s">
        <v>164</v>
      </c>
      <c r="B368" s="58" t="s">
        <v>46</v>
      </c>
      <c r="C368" s="59" t="s">
        <v>47</v>
      </c>
      <c r="D368" s="60">
        <v>8442467.24</v>
      </c>
      <c r="E368" s="58">
        <v>0.0</v>
      </c>
      <c r="F368" s="61">
        <v>8442467.0</v>
      </c>
      <c r="G368" s="62">
        <v>8442467.0</v>
      </c>
      <c r="H368" s="63">
        <v>8.00068653E8</v>
      </c>
      <c r="I368" s="59" t="str">
        <f t="shared" ref="I368:I369" si="76">VLOOKUP(H368,'[2]IPS CTA BANCARIA (2)'!$B$1:$H$201,2,0)</f>
        <v>#REF!</v>
      </c>
      <c r="J368" s="57">
        <v>8442467.0</v>
      </c>
      <c r="K368" s="64" t="str">
        <f t="shared" ref="K368:K369" si="77">VLOOKUP(H368,'[2]IPS CTA BANCARIA (2)'!$B$1:$H$201,4,0)</f>
        <v>#REF!</v>
      </c>
      <c r="L368" s="65" t="str">
        <f t="shared" ref="L368:L369" si="78">VLOOKUP(H368,'[2]IPS CTA BANCARIA (2)'!$B$1:$H$201,5,0)</f>
        <v>#REF!</v>
      </c>
      <c r="M368" s="65" t="s">
        <v>527</v>
      </c>
      <c r="N368" s="63" t="s">
        <v>528</v>
      </c>
      <c r="O368" s="66">
        <v>42083.0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ht="27.75" customHeight="1">
      <c r="A369" s="57" t="s">
        <v>166</v>
      </c>
      <c r="B369" s="58" t="s">
        <v>18</v>
      </c>
      <c r="C369" s="59" t="s">
        <v>340</v>
      </c>
      <c r="D369" s="60">
        <v>3.10703683E8</v>
      </c>
      <c r="E369" s="58">
        <v>5.1546181E7</v>
      </c>
      <c r="F369" s="61">
        <v>2.59157502E8</v>
      </c>
      <c r="G369" s="62">
        <v>2.59157502E8</v>
      </c>
      <c r="H369" s="63">
        <v>8.90905177E8</v>
      </c>
      <c r="I369" s="59" t="str">
        <f t="shared" si="76"/>
        <v>#REF!</v>
      </c>
      <c r="J369" s="57">
        <v>2.59127502E8</v>
      </c>
      <c r="K369" s="64" t="str">
        <f t="shared" si="77"/>
        <v>#REF!</v>
      </c>
      <c r="L369" s="65" t="str">
        <f t="shared" si="78"/>
        <v>#REF!</v>
      </c>
      <c r="M369" s="65" t="s">
        <v>529</v>
      </c>
      <c r="N369" s="63" t="s">
        <v>530</v>
      </c>
      <c r="O369" s="66">
        <v>42087.0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ht="15.75" customHeight="1">
      <c r="A370" s="57" t="s">
        <v>166</v>
      </c>
      <c r="B370" s="58" t="s">
        <v>44</v>
      </c>
      <c r="C370" s="59" t="s">
        <v>45</v>
      </c>
      <c r="D370" s="60">
        <v>2.263621687E7</v>
      </c>
      <c r="E370" s="58">
        <v>3755380.870000001</v>
      </c>
      <c r="F370" s="61">
        <v>1.8880836E7</v>
      </c>
      <c r="G370" s="62">
        <v>1.8880836E7</v>
      </c>
      <c r="H370" s="63"/>
      <c r="I370" s="59"/>
      <c r="J370" s="57"/>
      <c r="K370" s="64"/>
      <c r="L370" s="65"/>
      <c r="M370" s="65"/>
      <c r="N370" s="63"/>
      <c r="O370" s="66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ht="15.75" customHeight="1">
      <c r="A371" s="57" t="s">
        <v>166</v>
      </c>
      <c r="B371" s="58" t="s">
        <v>20</v>
      </c>
      <c r="C371" s="59" t="s">
        <v>21</v>
      </c>
      <c r="D371" s="60">
        <v>941543.1</v>
      </c>
      <c r="E371" s="58">
        <v>156203.09999999998</v>
      </c>
      <c r="F371" s="61">
        <v>785340.0</v>
      </c>
      <c r="G371" s="62">
        <v>785340.0</v>
      </c>
      <c r="H371" s="63"/>
      <c r="I371" s="59"/>
      <c r="J371" s="57"/>
      <c r="K371" s="64"/>
      <c r="L371" s="65"/>
      <c r="M371" s="65"/>
      <c r="N371" s="63"/>
      <c r="O371" s="6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ht="15.75" customHeight="1">
      <c r="A372" s="57" t="s">
        <v>166</v>
      </c>
      <c r="B372" s="58" t="s">
        <v>22</v>
      </c>
      <c r="C372" s="59" t="s">
        <v>23</v>
      </c>
      <c r="D372" s="60">
        <v>6523025.6</v>
      </c>
      <c r="E372" s="58">
        <v>1082179.5999999996</v>
      </c>
      <c r="F372" s="61">
        <v>5440846.0</v>
      </c>
      <c r="G372" s="62">
        <v>5440846.0</v>
      </c>
      <c r="H372" s="63"/>
      <c r="I372" s="59"/>
      <c r="J372" s="57"/>
      <c r="K372" s="64"/>
      <c r="L372" s="65"/>
      <c r="M372" s="65"/>
      <c r="N372" s="63"/>
      <c r="O372" s="6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ht="15.75" customHeight="1">
      <c r="A373" s="57" t="s">
        <v>166</v>
      </c>
      <c r="B373" s="58" t="s">
        <v>26</v>
      </c>
      <c r="C373" s="59" t="s">
        <v>27</v>
      </c>
      <c r="D373" s="60">
        <v>0.0</v>
      </c>
      <c r="E373" s="58">
        <v>0.0</v>
      </c>
      <c r="F373" s="61">
        <v>0.0</v>
      </c>
      <c r="G373" s="62">
        <v>0.0</v>
      </c>
      <c r="H373" s="63"/>
      <c r="I373" s="59"/>
      <c r="J373" s="57"/>
      <c r="K373" s="64"/>
      <c r="L373" s="65"/>
      <c r="M373" s="65"/>
      <c r="N373" s="63"/>
      <c r="O373" s="6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ht="35.25" customHeight="1">
      <c r="A374" s="57" t="s">
        <v>166</v>
      </c>
      <c r="B374" s="58" t="s">
        <v>28</v>
      </c>
      <c r="C374" s="59" t="s">
        <v>29</v>
      </c>
      <c r="D374" s="60">
        <v>6644289.85</v>
      </c>
      <c r="E374" s="58">
        <v>1102296.8499999996</v>
      </c>
      <c r="F374" s="61">
        <v>5541993.0</v>
      </c>
      <c r="G374" s="62">
        <v>5541993.0</v>
      </c>
      <c r="H374" s="63"/>
      <c r="I374" s="59"/>
      <c r="J374" s="57"/>
      <c r="K374" s="64"/>
      <c r="L374" s="65"/>
      <c r="M374" s="65"/>
      <c r="N374" s="63"/>
      <c r="O374" s="6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ht="15.75" customHeight="1">
      <c r="A375" s="57" t="s">
        <v>166</v>
      </c>
      <c r="B375" s="58" t="s">
        <v>30</v>
      </c>
      <c r="C375" s="59" t="s">
        <v>31</v>
      </c>
      <c r="D375" s="60">
        <v>5558338.16</v>
      </c>
      <c r="E375" s="58">
        <v>922136.1600000001</v>
      </c>
      <c r="F375" s="61">
        <v>4636202.0</v>
      </c>
      <c r="G375" s="62">
        <v>4636202.0</v>
      </c>
      <c r="H375" s="63"/>
      <c r="I375" s="59"/>
      <c r="J375" s="57"/>
      <c r="K375" s="64"/>
      <c r="L375" s="65"/>
      <c r="M375" s="65"/>
      <c r="N375" s="63"/>
      <c r="O375" s="66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ht="15.75" customHeight="1">
      <c r="A376" s="57" t="s">
        <v>166</v>
      </c>
      <c r="B376" s="58" t="s">
        <v>32</v>
      </c>
      <c r="C376" s="59" t="s">
        <v>33</v>
      </c>
      <c r="D376" s="60">
        <v>579108.27</v>
      </c>
      <c r="E376" s="58">
        <v>96075.27000000002</v>
      </c>
      <c r="F376" s="61">
        <v>483033.0</v>
      </c>
      <c r="G376" s="62">
        <v>483033.0</v>
      </c>
      <c r="H376" s="63"/>
      <c r="I376" s="59"/>
      <c r="J376" s="57"/>
      <c r="K376" s="64"/>
      <c r="L376" s="65"/>
      <c r="M376" s="65"/>
      <c r="N376" s="63"/>
      <c r="O376" s="6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ht="15.75" customHeight="1">
      <c r="A377" s="57" t="s">
        <v>166</v>
      </c>
      <c r="B377" s="58" t="s">
        <v>34</v>
      </c>
      <c r="C377" s="59" t="s">
        <v>35</v>
      </c>
      <c r="D377" s="60">
        <v>4272.71</v>
      </c>
      <c r="E377" s="58">
        <v>4272.71</v>
      </c>
      <c r="F377" s="61">
        <v>0.0</v>
      </c>
      <c r="G377" s="62">
        <v>0.0</v>
      </c>
      <c r="H377" s="63"/>
      <c r="I377" s="59"/>
      <c r="J377" s="57"/>
      <c r="K377" s="64"/>
      <c r="L377" s="65"/>
      <c r="M377" s="65"/>
      <c r="N377" s="63"/>
      <c r="O377" s="6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ht="36.0" customHeight="1">
      <c r="A378" s="57" t="s">
        <v>166</v>
      </c>
      <c r="B378" s="58" t="s">
        <v>36</v>
      </c>
      <c r="C378" s="59" t="s">
        <v>37</v>
      </c>
      <c r="D378" s="60">
        <v>363704.59</v>
      </c>
      <c r="E378" s="58">
        <v>56775.590000000026</v>
      </c>
      <c r="F378" s="61">
        <v>306929.0</v>
      </c>
      <c r="G378" s="62">
        <v>306929.0</v>
      </c>
      <c r="H378" s="63"/>
      <c r="I378" s="59"/>
      <c r="J378" s="57"/>
      <c r="K378" s="64"/>
      <c r="L378" s="65"/>
      <c r="M378" s="65"/>
      <c r="N378" s="63"/>
      <c r="O378" s="6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ht="15.75" customHeight="1">
      <c r="A379" s="57" t="s">
        <v>166</v>
      </c>
      <c r="B379" s="58" t="s">
        <v>38</v>
      </c>
      <c r="C379" s="59" t="s">
        <v>39</v>
      </c>
      <c r="D379" s="60">
        <v>801374.69</v>
      </c>
      <c r="E379" s="58">
        <v>132949.68999999994</v>
      </c>
      <c r="F379" s="61">
        <v>668425.0</v>
      </c>
      <c r="G379" s="62">
        <v>668425.0</v>
      </c>
      <c r="H379" s="63"/>
      <c r="I379" s="59"/>
      <c r="J379" s="57"/>
      <c r="K379" s="64"/>
      <c r="L379" s="65"/>
      <c r="M379" s="65"/>
      <c r="N379" s="63"/>
      <c r="O379" s="6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ht="15.75" customHeight="1">
      <c r="A380" s="57" t="s">
        <v>166</v>
      </c>
      <c r="B380" s="58" t="s">
        <v>40</v>
      </c>
      <c r="C380" s="59" t="s">
        <v>41</v>
      </c>
      <c r="D380" s="60">
        <v>2093132.16</v>
      </c>
      <c r="E380" s="58">
        <v>347253.1599999999</v>
      </c>
      <c r="F380" s="61">
        <v>1745879.0</v>
      </c>
      <c r="G380" s="62">
        <v>1745879.0</v>
      </c>
      <c r="H380" s="63"/>
      <c r="I380" s="59"/>
      <c r="J380" s="57"/>
      <c r="K380" s="64"/>
      <c r="L380" s="65"/>
      <c r="M380" s="65"/>
      <c r="N380" s="63"/>
      <c r="O380" s="66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ht="15.75" customHeight="1">
      <c r="A381" s="57" t="s">
        <v>166</v>
      </c>
      <c r="B381" s="58" t="s">
        <v>54</v>
      </c>
      <c r="C381" s="59" t="s">
        <v>55</v>
      </c>
      <c r="D381" s="60">
        <v>0.0</v>
      </c>
      <c r="E381" s="58">
        <v>0.0</v>
      </c>
      <c r="F381" s="61">
        <v>0.0</v>
      </c>
      <c r="G381" s="62">
        <v>0.0</v>
      </c>
      <c r="H381" s="63"/>
      <c r="I381" s="59"/>
      <c r="J381" s="57"/>
      <c r="K381" s="64"/>
      <c r="L381" s="65"/>
      <c r="M381" s="65"/>
      <c r="N381" s="63"/>
      <c r="O381" s="6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ht="27.75" customHeight="1">
      <c r="A382" s="57" t="s">
        <v>168</v>
      </c>
      <c r="B382" s="58" t="s">
        <v>18</v>
      </c>
      <c r="C382" s="59" t="s">
        <v>340</v>
      </c>
      <c r="D382" s="60">
        <v>1.856506232E7</v>
      </c>
      <c r="E382" s="58">
        <v>0.0</v>
      </c>
      <c r="F382" s="61">
        <v>1.8565062E7</v>
      </c>
      <c r="G382" s="62">
        <v>1.8565062E7</v>
      </c>
      <c r="H382" s="63">
        <v>8.90980066E8</v>
      </c>
      <c r="I382" s="59" t="str">
        <f>VLOOKUP(H382,'[2]IPS CTA BANCARIA (2)'!$B$1:$H$201,2,0)</f>
        <v>#REF!</v>
      </c>
      <c r="J382" s="57">
        <v>1.8565062E7</v>
      </c>
      <c r="K382" s="64" t="str">
        <f>VLOOKUP(H382,'[2]IPS CTA BANCARIA (2)'!$B$1:$H$201,4,0)</f>
        <v>#REF!</v>
      </c>
      <c r="L382" s="65" t="str">
        <f>VLOOKUP(H382,'[2]IPS CTA BANCARIA (2)'!$B$1:$H$201,5,0)</f>
        <v>#REF!</v>
      </c>
      <c r="M382" s="65" t="s">
        <v>531</v>
      </c>
      <c r="N382" s="63" t="s">
        <v>532</v>
      </c>
      <c r="O382" s="66">
        <v>42087.0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ht="15.75" customHeight="1">
      <c r="A383" s="57" t="s">
        <v>168</v>
      </c>
      <c r="B383" s="58" t="s">
        <v>44</v>
      </c>
      <c r="C383" s="59" t="s">
        <v>45</v>
      </c>
      <c r="D383" s="60">
        <v>165554.75</v>
      </c>
      <c r="E383" s="58">
        <v>0.0</v>
      </c>
      <c r="F383" s="61">
        <v>165555.0</v>
      </c>
      <c r="G383" s="62">
        <v>165555.0</v>
      </c>
      <c r="H383" s="63"/>
      <c r="I383" s="59"/>
      <c r="J383" s="57"/>
      <c r="K383" s="64"/>
      <c r="L383" s="65"/>
      <c r="M383" s="65"/>
      <c r="N383" s="63"/>
      <c r="O383" s="6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ht="15.75" customHeight="1">
      <c r="A384" s="57" t="s">
        <v>168</v>
      </c>
      <c r="B384" s="58" t="s">
        <v>30</v>
      </c>
      <c r="C384" s="59" t="s">
        <v>31</v>
      </c>
      <c r="D384" s="60">
        <v>232822.65</v>
      </c>
      <c r="E384" s="58">
        <v>0.0</v>
      </c>
      <c r="F384" s="61">
        <v>232823.0</v>
      </c>
      <c r="G384" s="62">
        <v>232823.0</v>
      </c>
      <c r="H384" s="63"/>
      <c r="I384" s="59"/>
      <c r="J384" s="57"/>
      <c r="K384" s="64"/>
      <c r="L384" s="65"/>
      <c r="M384" s="65"/>
      <c r="N384" s="63"/>
      <c r="O384" s="6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ht="15.75" customHeight="1">
      <c r="A385" s="57" t="s">
        <v>168</v>
      </c>
      <c r="B385" s="58" t="s">
        <v>40</v>
      </c>
      <c r="C385" s="59" t="s">
        <v>41</v>
      </c>
      <c r="D385" s="60">
        <v>80656.28</v>
      </c>
      <c r="E385" s="58">
        <v>0.0</v>
      </c>
      <c r="F385" s="61">
        <v>80656.0</v>
      </c>
      <c r="G385" s="62">
        <v>80656.0</v>
      </c>
      <c r="H385" s="63"/>
      <c r="I385" s="59"/>
      <c r="J385" s="57"/>
      <c r="K385" s="64"/>
      <c r="L385" s="65"/>
      <c r="M385" s="65"/>
      <c r="N385" s="63"/>
      <c r="O385" s="66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ht="27.75" customHeight="1">
      <c r="A386" s="57" t="s">
        <v>170</v>
      </c>
      <c r="B386" s="58" t="s">
        <v>18</v>
      </c>
      <c r="C386" s="59" t="s">
        <v>340</v>
      </c>
      <c r="D386" s="60">
        <v>2.949985757E7</v>
      </c>
      <c r="E386" s="58">
        <v>0.0</v>
      </c>
      <c r="F386" s="61">
        <v>2.9499858E7</v>
      </c>
      <c r="G386" s="62">
        <v>2.9499858E7</v>
      </c>
      <c r="H386" s="63">
        <v>8.90980066E8</v>
      </c>
      <c r="I386" s="59" t="str">
        <f>VLOOKUP(H386,'[2]IPS CTA BANCARIA (2)'!$B$1:$H$201,2,0)</f>
        <v>#REF!</v>
      </c>
      <c r="J386" s="57">
        <v>2.9499858E7</v>
      </c>
      <c r="K386" s="64" t="str">
        <f>VLOOKUP(H386,'[2]IPS CTA BANCARIA (2)'!$B$1:$H$201,4,0)</f>
        <v>#REF!</v>
      </c>
      <c r="L386" s="65" t="str">
        <f>VLOOKUP(H386,'[2]IPS CTA BANCARIA (2)'!$B$1:$H$201,5,0)</f>
        <v>#REF!</v>
      </c>
      <c r="M386" s="65" t="s">
        <v>533</v>
      </c>
      <c r="N386" s="63" t="s">
        <v>534</v>
      </c>
      <c r="O386" s="66">
        <v>42087.0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ht="15.75" customHeight="1">
      <c r="A387" s="57" t="s">
        <v>170</v>
      </c>
      <c r="B387" s="58" t="s">
        <v>44</v>
      </c>
      <c r="C387" s="59" t="s">
        <v>45</v>
      </c>
      <c r="D387" s="60">
        <v>1347726.56</v>
      </c>
      <c r="E387" s="58">
        <v>0.0</v>
      </c>
      <c r="F387" s="61">
        <v>1347727.0</v>
      </c>
      <c r="G387" s="62">
        <v>1347727.0</v>
      </c>
      <c r="H387" s="63"/>
      <c r="I387" s="59"/>
      <c r="J387" s="57"/>
      <c r="K387" s="64"/>
      <c r="L387" s="65"/>
      <c r="M387" s="65"/>
      <c r="N387" s="63"/>
      <c r="O387" s="6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ht="23.25" customHeight="1">
      <c r="A388" s="57" t="s">
        <v>170</v>
      </c>
      <c r="B388" s="58" t="s">
        <v>71</v>
      </c>
      <c r="C388" s="59" t="s">
        <v>72</v>
      </c>
      <c r="D388" s="60">
        <v>5025016.01</v>
      </c>
      <c r="E388" s="58">
        <v>0.0</v>
      </c>
      <c r="F388" s="61">
        <v>5025016.0</v>
      </c>
      <c r="G388" s="62">
        <v>5025016.0</v>
      </c>
      <c r="H388" s="63">
        <v>8.11016192E8</v>
      </c>
      <c r="I388" s="59" t="str">
        <f>VLOOKUP(H388,'[2]IPS CTA BANCARIA (2)'!$B$1:$H$201,2,0)</f>
        <v>#REF!</v>
      </c>
      <c r="J388" s="57">
        <v>5025016.0</v>
      </c>
      <c r="K388" s="64" t="str">
        <f>VLOOKUP(H388,'[2]IPS CTA BANCARIA (2)'!$B$1:$H$201,4,0)</f>
        <v>#REF!</v>
      </c>
      <c r="L388" s="65" t="str">
        <f>VLOOKUP(H388,'[2]IPS CTA BANCARIA (2)'!$B$1:$H$201,5,0)</f>
        <v>#REF!</v>
      </c>
      <c r="M388" s="65">
        <v>2.01500016938E11</v>
      </c>
      <c r="N388" s="63" t="s">
        <v>535</v>
      </c>
      <c r="O388" s="66">
        <v>42090.0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ht="15.75" customHeight="1">
      <c r="A389" s="57" t="s">
        <v>170</v>
      </c>
      <c r="B389" s="58" t="s">
        <v>20</v>
      </c>
      <c r="C389" s="59" t="s">
        <v>21</v>
      </c>
      <c r="D389" s="60">
        <v>2108.25</v>
      </c>
      <c r="E389" s="58">
        <v>0.0</v>
      </c>
      <c r="F389" s="61">
        <v>2108.0</v>
      </c>
      <c r="G389" s="62">
        <v>2108.0</v>
      </c>
      <c r="H389" s="63"/>
      <c r="I389" s="59"/>
      <c r="J389" s="57"/>
      <c r="K389" s="64"/>
      <c r="L389" s="65"/>
      <c r="M389" s="65"/>
      <c r="N389" s="63"/>
      <c r="O389" s="6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ht="15.75" customHeight="1">
      <c r="A390" s="57" t="s">
        <v>170</v>
      </c>
      <c r="B390" s="58" t="s">
        <v>30</v>
      </c>
      <c r="C390" s="59" t="s">
        <v>31</v>
      </c>
      <c r="D390" s="60">
        <v>264191.33</v>
      </c>
      <c r="E390" s="58">
        <v>0.0</v>
      </c>
      <c r="F390" s="61">
        <v>264191.0</v>
      </c>
      <c r="G390" s="62">
        <v>264191.0</v>
      </c>
      <c r="H390" s="63"/>
      <c r="I390" s="59"/>
      <c r="J390" s="57"/>
      <c r="K390" s="64"/>
      <c r="L390" s="65"/>
      <c r="M390" s="65"/>
      <c r="N390" s="63"/>
      <c r="O390" s="66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ht="15.75" customHeight="1">
      <c r="A391" s="57" t="s">
        <v>170</v>
      </c>
      <c r="B391" s="58" t="s">
        <v>32</v>
      </c>
      <c r="C391" s="59" t="s">
        <v>33</v>
      </c>
      <c r="D391" s="60">
        <v>60646.18</v>
      </c>
      <c r="E391" s="58">
        <v>0.0</v>
      </c>
      <c r="F391" s="61">
        <v>60646.0</v>
      </c>
      <c r="G391" s="62">
        <v>60646.0</v>
      </c>
      <c r="H391" s="63"/>
      <c r="I391" s="59"/>
      <c r="J391" s="57"/>
      <c r="K391" s="64"/>
      <c r="L391" s="65"/>
      <c r="M391" s="65"/>
      <c r="N391" s="63"/>
      <c r="O391" s="6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ht="15.75" customHeight="1">
      <c r="A392" s="57" t="s">
        <v>170</v>
      </c>
      <c r="B392" s="58" t="s">
        <v>40</v>
      </c>
      <c r="C392" s="59" t="s">
        <v>41</v>
      </c>
      <c r="D392" s="60">
        <v>160339.1</v>
      </c>
      <c r="E392" s="58">
        <v>0.0</v>
      </c>
      <c r="F392" s="61">
        <v>160339.0</v>
      </c>
      <c r="G392" s="62">
        <v>160339.0</v>
      </c>
      <c r="H392" s="63"/>
      <c r="I392" s="59"/>
      <c r="J392" s="57"/>
      <c r="K392" s="64"/>
      <c r="L392" s="65"/>
      <c r="M392" s="65"/>
      <c r="N392" s="63"/>
      <c r="O392" s="6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ht="15.75" customHeight="1">
      <c r="A393" s="57" t="s">
        <v>172</v>
      </c>
      <c r="B393" s="58" t="s">
        <v>20</v>
      </c>
      <c r="C393" s="59" t="s">
        <v>21</v>
      </c>
      <c r="D393" s="60">
        <v>13969.42</v>
      </c>
      <c r="E393" s="58">
        <v>0.0</v>
      </c>
      <c r="F393" s="61">
        <v>13969.0</v>
      </c>
      <c r="G393" s="62">
        <v>13969.0</v>
      </c>
      <c r="H393" s="63"/>
      <c r="I393" s="59"/>
      <c r="J393" s="57"/>
      <c r="K393" s="64"/>
      <c r="L393" s="65"/>
      <c r="M393" s="65"/>
      <c r="N393" s="63"/>
      <c r="O393" s="66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ht="15.75" customHeight="1">
      <c r="A394" s="57" t="s">
        <v>172</v>
      </c>
      <c r="B394" s="58" t="s">
        <v>30</v>
      </c>
      <c r="C394" s="59" t="s">
        <v>31</v>
      </c>
      <c r="D394" s="60">
        <v>158441.38</v>
      </c>
      <c r="E394" s="58">
        <v>0.0</v>
      </c>
      <c r="F394" s="61">
        <v>158441.0</v>
      </c>
      <c r="G394" s="62">
        <v>158441.0</v>
      </c>
      <c r="H394" s="63"/>
      <c r="I394" s="59"/>
      <c r="J394" s="57"/>
      <c r="K394" s="64"/>
      <c r="L394" s="65"/>
      <c r="M394" s="65"/>
      <c r="N394" s="63"/>
      <c r="O394" s="66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ht="15.75" customHeight="1">
      <c r="A395" s="57" t="s">
        <v>172</v>
      </c>
      <c r="B395" s="58" t="s">
        <v>32</v>
      </c>
      <c r="C395" s="59" t="s">
        <v>33</v>
      </c>
      <c r="D395" s="60">
        <v>248638.52</v>
      </c>
      <c r="E395" s="58">
        <v>0.0</v>
      </c>
      <c r="F395" s="61">
        <v>248639.0</v>
      </c>
      <c r="G395" s="62">
        <v>248639.0</v>
      </c>
      <c r="H395" s="63"/>
      <c r="I395" s="59"/>
      <c r="J395" s="57"/>
      <c r="K395" s="64"/>
      <c r="L395" s="65"/>
      <c r="M395" s="65"/>
      <c r="N395" s="63"/>
      <c r="O395" s="66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ht="15.75" customHeight="1">
      <c r="A396" s="57" t="s">
        <v>172</v>
      </c>
      <c r="B396" s="58" t="s">
        <v>40</v>
      </c>
      <c r="C396" s="59" t="s">
        <v>41</v>
      </c>
      <c r="D396" s="60">
        <v>104124.98</v>
      </c>
      <c r="E396" s="58">
        <v>0.0</v>
      </c>
      <c r="F396" s="61">
        <v>104125.0</v>
      </c>
      <c r="G396" s="62">
        <v>104125.0</v>
      </c>
      <c r="H396" s="63"/>
      <c r="I396" s="59"/>
      <c r="J396" s="57"/>
      <c r="K396" s="64"/>
      <c r="L396" s="65"/>
      <c r="M396" s="65"/>
      <c r="N396" s="63"/>
      <c r="O396" s="6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ht="15.75" customHeight="1">
      <c r="A397" s="57" t="s">
        <v>172</v>
      </c>
      <c r="B397" s="58" t="s">
        <v>46</v>
      </c>
      <c r="C397" s="59" t="s">
        <v>47</v>
      </c>
      <c r="D397" s="60">
        <v>3.19454987E7</v>
      </c>
      <c r="E397" s="58">
        <v>0.0</v>
      </c>
      <c r="F397" s="61">
        <v>3.1945499E7</v>
      </c>
      <c r="G397" s="62">
        <v>3.1945499E7</v>
      </c>
      <c r="H397" s="63">
        <v>8.90980765E8</v>
      </c>
      <c r="I397" s="59" t="str">
        <f t="shared" ref="I397:I398" si="79">VLOOKUP(H397,'[2]IPS CTA BANCARIA (2)'!$B$1:$H$201,2,0)</f>
        <v>#REF!</v>
      </c>
      <c r="J397" s="57">
        <v>3.1945499E7</v>
      </c>
      <c r="K397" s="64" t="str">
        <f t="shared" ref="K397:K398" si="80">VLOOKUP(H397,'[2]IPS CTA BANCARIA (2)'!$B$1:$H$201,4,0)</f>
        <v>#REF!</v>
      </c>
      <c r="L397" s="65" t="str">
        <f t="shared" ref="L397:L398" si="81">VLOOKUP(H397,'[2]IPS CTA BANCARIA (2)'!$B$1:$H$201,5,0)</f>
        <v>#REF!</v>
      </c>
      <c r="M397" s="65" t="s">
        <v>536</v>
      </c>
      <c r="N397" s="63" t="s">
        <v>537</v>
      </c>
      <c r="O397" s="66">
        <v>42083.0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ht="27.75" customHeight="1">
      <c r="A398" s="57" t="s">
        <v>174</v>
      </c>
      <c r="B398" s="58" t="s">
        <v>18</v>
      </c>
      <c r="C398" s="59" t="s">
        <v>340</v>
      </c>
      <c r="D398" s="60">
        <v>1.497812728E7</v>
      </c>
      <c r="E398" s="58">
        <v>0.0</v>
      </c>
      <c r="F398" s="61">
        <v>1.4978127E7</v>
      </c>
      <c r="G398" s="62">
        <v>1.4978127E7</v>
      </c>
      <c r="H398" s="63">
        <v>8.90982264E8</v>
      </c>
      <c r="I398" s="59" t="str">
        <f t="shared" si="79"/>
        <v>#REF!</v>
      </c>
      <c r="J398" s="57">
        <v>1.4978127E7</v>
      </c>
      <c r="K398" s="64" t="str">
        <f t="shared" si="80"/>
        <v>#REF!</v>
      </c>
      <c r="L398" s="65" t="str">
        <f t="shared" si="81"/>
        <v>#REF!</v>
      </c>
      <c r="M398" s="65" t="s">
        <v>538</v>
      </c>
      <c r="N398" s="63" t="s">
        <v>539</v>
      </c>
      <c r="O398" s="66">
        <v>42087.0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ht="15.75" customHeight="1">
      <c r="A399" s="57" t="s">
        <v>174</v>
      </c>
      <c r="B399" s="58" t="s">
        <v>44</v>
      </c>
      <c r="C399" s="59" t="s">
        <v>45</v>
      </c>
      <c r="D399" s="60">
        <v>8578612.23</v>
      </c>
      <c r="E399" s="58">
        <v>0.0</v>
      </c>
      <c r="F399" s="61">
        <v>8578612.0</v>
      </c>
      <c r="G399" s="62">
        <v>8578612.0</v>
      </c>
      <c r="H399" s="63"/>
      <c r="I399" s="59"/>
      <c r="J399" s="57"/>
      <c r="K399" s="64"/>
      <c r="L399" s="65"/>
      <c r="M399" s="65"/>
      <c r="N399" s="63"/>
      <c r="O399" s="6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ht="15.75" customHeight="1">
      <c r="A400" s="57" t="s">
        <v>174</v>
      </c>
      <c r="B400" s="58" t="s">
        <v>20</v>
      </c>
      <c r="C400" s="59" t="s">
        <v>21</v>
      </c>
      <c r="D400" s="60">
        <v>3374.78</v>
      </c>
      <c r="E400" s="58">
        <v>0.0</v>
      </c>
      <c r="F400" s="61">
        <v>3375.0</v>
      </c>
      <c r="G400" s="62">
        <v>3375.0</v>
      </c>
      <c r="H400" s="63"/>
      <c r="I400" s="59"/>
      <c r="J400" s="57"/>
      <c r="K400" s="64"/>
      <c r="L400" s="65"/>
      <c r="M400" s="65"/>
      <c r="N400" s="63"/>
      <c r="O400" s="66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ht="35.25" customHeight="1">
      <c r="A401" s="57" t="s">
        <v>174</v>
      </c>
      <c r="B401" s="58" t="s">
        <v>28</v>
      </c>
      <c r="C401" s="59" t="s">
        <v>29</v>
      </c>
      <c r="D401" s="60">
        <v>1418539.34</v>
      </c>
      <c r="E401" s="58">
        <v>0.0</v>
      </c>
      <c r="F401" s="61">
        <v>1418539.0</v>
      </c>
      <c r="G401" s="62">
        <v>1418539.0</v>
      </c>
      <c r="H401" s="63"/>
      <c r="I401" s="59"/>
      <c r="J401" s="57"/>
      <c r="K401" s="64"/>
      <c r="L401" s="65"/>
      <c r="M401" s="65"/>
      <c r="N401" s="63"/>
      <c r="O401" s="6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ht="15.75" customHeight="1">
      <c r="A402" s="57" t="s">
        <v>174</v>
      </c>
      <c r="B402" s="58" t="s">
        <v>30</v>
      </c>
      <c r="C402" s="59" t="s">
        <v>31</v>
      </c>
      <c r="D402" s="60">
        <v>233374.35</v>
      </c>
      <c r="E402" s="58">
        <v>0.0</v>
      </c>
      <c r="F402" s="61">
        <v>233374.0</v>
      </c>
      <c r="G402" s="62">
        <v>233374.0</v>
      </c>
      <c r="H402" s="63"/>
      <c r="I402" s="59"/>
      <c r="J402" s="57"/>
      <c r="K402" s="64"/>
      <c r="L402" s="65"/>
      <c r="M402" s="65"/>
      <c r="N402" s="63"/>
      <c r="O402" s="66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ht="15.75" customHeight="1">
      <c r="A403" s="57" t="s">
        <v>174</v>
      </c>
      <c r="B403" s="58" t="s">
        <v>32</v>
      </c>
      <c r="C403" s="59" t="s">
        <v>33</v>
      </c>
      <c r="D403" s="60">
        <v>960049.63</v>
      </c>
      <c r="E403" s="58">
        <v>0.0</v>
      </c>
      <c r="F403" s="61">
        <v>960050.0</v>
      </c>
      <c r="G403" s="62">
        <v>960050.0</v>
      </c>
      <c r="H403" s="63"/>
      <c r="I403" s="59"/>
      <c r="J403" s="57"/>
      <c r="K403" s="64"/>
      <c r="L403" s="65"/>
      <c r="M403" s="65"/>
      <c r="N403" s="63"/>
      <c r="O403" s="66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ht="15.75" customHeight="1">
      <c r="A404" s="57" t="s">
        <v>174</v>
      </c>
      <c r="B404" s="58" t="s">
        <v>40</v>
      </c>
      <c r="C404" s="59" t="s">
        <v>41</v>
      </c>
      <c r="D404" s="60">
        <v>283700.32</v>
      </c>
      <c r="E404" s="58">
        <v>0.0</v>
      </c>
      <c r="F404" s="61">
        <v>283700.0</v>
      </c>
      <c r="G404" s="62">
        <v>283700.0</v>
      </c>
      <c r="H404" s="63"/>
      <c r="I404" s="59"/>
      <c r="J404" s="57"/>
      <c r="K404" s="64"/>
      <c r="L404" s="65"/>
      <c r="M404" s="65"/>
      <c r="N404" s="63"/>
      <c r="O404" s="66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ht="15.75" customHeight="1">
      <c r="A405" s="57" t="s">
        <v>174</v>
      </c>
      <c r="B405" s="58" t="s">
        <v>54</v>
      </c>
      <c r="C405" s="59" t="s">
        <v>55</v>
      </c>
      <c r="D405" s="60">
        <v>1.687504407E7</v>
      </c>
      <c r="E405" s="58">
        <v>0.0</v>
      </c>
      <c r="F405" s="61">
        <v>1.6875044E7</v>
      </c>
      <c r="G405" s="62">
        <v>1.6875044E7</v>
      </c>
      <c r="H405" s="63">
        <v>8.90907254E8</v>
      </c>
      <c r="I405" s="59" t="str">
        <f t="shared" ref="I405:I406" si="82">VLOOKUP(H405,'[2]IPS CTA BANCARIA (2)'!$B$1:$H$201,2,0)</f>
        <v>#REF!</v>
      </c>
      <c r="J405" s="57">
        <v>1.6875044E7</v>
      </c>
      <c r="K405" s="64" t="str">
        <f t="shared" ref="K405:K406" si="83">VLOOKUP(H405,'[2]IPS CTA BANCARIA (2)'!$B$1:$H$201,4,0)</f>
        <v>#REF!</v>
      </c>
      <c r="L405" s="65" t="str">
        <f t="shared" ref="L405:L406" si="84">VLOOKUP(H405,'[2]IPS CTA BANCARIA (2)'!$B$1:$H$201,5,0)</f>
        <v>#REF!</v>
      </c>
      <c r="M405" s="65" t="s">
        <v>540</v>
      </c>
      <c r="N405" s="63" t="s">
        <v>541</v>
      </c>
      <c r="O405" s="66">
        <v>42087.0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ht="27.75" customHeight="1">
      <c r="A406" s="57" t="s">
        <v>176</v>
      </c>
      <c r="B406" s="58" t="s">
        <v>18</v>
      </c>
      <c r="C406" s="59" t="s">
        <v>340</v>
      </c>
      <c r="D406" s="60">
        <v>9.903212287E7</v>
      </c>
      <c r="E406" s="58">
        <v>5096710.870000005</v>
      </c>
      <c r="F406" s="61">
        <v>9.3935412E7</v>
      </c>
      <c r="G406" s="62">
        <v>9.3935412E7</v>
      </c>
      <c r="H406" s="63">
        <v>8.90907254E8</v>
      </c>
      <c r="I406" s="59" t="str">
        <f t="shared" si="82"/>
        <v>#REF!</v>
      </c>
      <c r="J406" s="57">
        <v>9.3935412E7</v>
      </c>
      <c r="K406" s="64" t="str">
        <f t="shared" si="83"/>
        <v>#REF!</v>
      </c>
      <c r="L406" s="65" t="str">
        <f t="shared" si="84"/>
        <v>#REF!</v>
      </c>
      <c r="M406" s="65" t="s">
        <v>542</v>
      </c>
      <c r="N406" s="63" t="s">
        <v>543</v>
      </c>
      <c r="O406" s="66">
        <v>42087.0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ht="15.75" customHeight="1">
      <c r="A407" s="57" t="s">
        <v>176</v>
      </c>
      <c r="B407" s="58" t="s">
        <v>44</v>
      </c>
      <c r="C407" s="59" t="s">
        <v>45</v>
      </c>
      <c r="D407" s="60">
        <v>2.81150545E7</v>
      </c>
      <c r="E407" s="58">
        <v>1446947.5</v>
      </c>
      <c r="F407" s="61">
        <v>2.6668107E7</v>
      </c>
      <c r="G407" s="62">
        <v>2.6668107E7</v>
      </c>
      <c r="H407" s="63"/>
      <c r="I407" s="59"/>
      <c r="J407" s="57"/>
      <c r="K407" s="64"/>
      <c r="L407" s="65"/>
      <c r="M407" s="65"/>
      <c r="N407" s="63"/>
      <c r="O407" s="6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ht="35.25" customHeight="1">
      <c r="A408" s="57" t="s">
        <v>176</v>
      </c>
      <c r="B408" s="58" t="s">
        <v>28</v>
      </c>
      <c r="C408" s="59" t="s">
        <v>29</v>
      </c>
      <c r="D408" s="60">
        <v>4863980.02</v>
      </c>
      <c r="E408" s="58">
        <v>250326.01999999955</v>
      </c>
      <c r="F408" s="61">
        <v>4613654.0</v>
      </c>
      <c r="G408" s="62">
        <v>4613654.0</v>
      </c>
      <c r="H408" s="63"/>
      <c r="I408" s="59"/>
      <c r="J408" s="57"/>
      <c r="K408" s="64"/>
      <c r="L408" s="65"/>
      <c r="M408" s="65"/>
      <c r="N408" s="63"/>
      <c r="O408" s="66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ht="15.75" customHeight="1">
      <c r="A409" s="57" t="s">
        <v>176</v>
      </c>
      <c r="B409" s="58" t="s">
        <v>32</v>
      </c>
      <c r="C409" s="59" t="s">
        <v>33</v>
      </c>
      <c r="D409" s="60">
        <v>159652.62</v>
      </c>
      <c r="E409" s="58">
        <v>8216.619999999995</v>
      </c>
      <c r="F409" s="61">
        <v>151436.0</v>
      </c>
      <c r="G409" s="62">
        <v>151436.0</v>
      </c>
      <c r="H409" s="63"/>
      <c r="I409" s="59"/>
      <c r="J409" s="57"/>
      <c r="K409" s="64"/>
      <c r="L409" s="65"/>
      <c r="M409" s="65"/>
      <c r="N409" s="63"/>
      <c r="O409" s="6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ht="15.75" customHeight="1">
      <c r="A410" s="57" t="s">
        <v>176</v>
      </c>
      <c r="B410" s="58" t="s">
        <v>40</v>
      </c>
      <c r="C410" s="59" t="s">
        <v>41</v>
      </c>
      <c r="D410" s="60">
        <v>1014524.99</v>
      </c>
      <c r="E410" s="58">
        <v>52212.98999999999</v>
      </c>
      <c r="F410" s="61">
        <v>962312.0</v>
      </c>
      <c r="G410" s="62">
        <v>962312.0</v>
      </c>
      <c r="H410" s="63"/>
      <c r="I410" s="59"/>
      <c r="J410" s="57"/>
      <c r="K410" s="64"/>
      <c r="L410" s="65"/>
      <c r="M410" s="65"/>
      <c r="N410" s="63"/>
      <c r="O410" s="66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ht="27.75" customHeight="1">
      <c r="A411" s="57" t="s">
        <v>178</v>
      </c>
      <c r="B411" s="58" t="s">
        <v>18</v>
      </c>
      <c r="C411" s="59" t="s">
        <v>340</v>
      </c>
      <c r="D411" s="60">
        <v>2.499233593E7</v>
      </c>
      <c r="E411" s="58">
        <v>0.0</v>
      </c>
      <c r="F411" s="61">
        <v>2.4992336E7</v>
      </c>
      <c r="G411" s="62">
        <v>2.4992336E7</v>
      </c>
      <c r="H411" s="63">
        <v>8.90980066E8</v>
      </c>
      <c r="I411" s="59" t="str">
        <f>VLOOKUP(H411,'[2]IPS CTA BANCARIA (2)'!$B$1:$H$201,2,0)</f>
        <v>#REF!</v>
      </c>
      <c r="J411" s="57">
        <v>2.4992336E7</v>
      </c>
      <c r="K411" s="64" t="str">
        <f>VLOOKUP(H411,'[2]IPS CTA BANCARIA (2)'!$B$1:$H$201,4,0)</f>
        <v>#REF!</v>
      </c>
      <c r="L411" s="65" t="str">
        <f>VLOOKUP(H411,'[2]IPS CTA BANCARIA (2)'!$B$1:$H$201,5,0)</f>
        <v>#REF!</v>
      </c>
      <c r="M411" s="65" t="s">
        <v>544</v>
      </c>
      <c r="N411" s="63" t="s">
        <v>545</v>
      </c>
      <c r="O411" s="66">
        <v>42087.0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ht="15.75" customHeight="1">
      <c r="A412" s="57" t="s">
        <v>178</v>
      </c>
      <c r="B412" s="58" t="s">
        <v>30</v>
      </c>
      <c r="C412" s="59" t="s">
        <v>31</v>
      </c>
      <c r="D412" s="60">
        <v>359861.07</v>
      </c>
      <c r="E412" s="58">
        <v>0.0</v>
      </c>
      <c r="F412" s="61">
        <v>359861.0</v>
      </c>
      <c r="G412" s="62">
        <v>359861.0</v>
      </c>
      <c r="H412" s="63"/>
      <c r="I412" s="59"/>
      <c r="J412" s="57"/>
      <c r="K412" s="64"/>
      <c r="L412" s="65"/>
      <c r="M412" s="65"/>
      <c r="N412" s="63"/>
      <c r="O412" s="6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ht="15.75" customHeight="1">
      <c r="A413" s="57" t="s">
        <v>178</v>
      </c>
      <c r="B413" s="58" t="s">
        <v>32</v>
      </c>
      <c r="C413" s="59" t="s">
        <v>33</v>
      </c>
      <c r="D413" s="60">
        <v>244681.4</v>
      </c>
      <c r="E413" s="58">
        <v>0.0</v>
      </c>
      <c r="F413" s="61">
        <v>244681.0</v>
      </c>
      <c r="G413" s="62">
        <v>244681.0</v>
      </c>
      <c r="H413" s="63"/>
      <c r="I413" s="59"/>
      <c r="J413" s="57"/>
      <c r="K413" s="64"/>
      <c r="L413" s="65"/>
      <c r="M413" s="65"/>
      <c r="N413" s="63"/>
      <c r="O413" s="6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ht="15.75" customHeight="1">
      <c r="A414" s="57" t="s">
        <v>178</v>
      </c>
      <c r="B414" s="58" t="s">
        <v>40</v>
      </c>
      <c r="C414" s="59" t="s">
        <v>41</v>
      </c>
      <c r="D414" s="60">
        <v>366521.88</v>
      </c>
      <c r="E414" s="58">
        <v>0.0</v>
      </c>
      <c r="F414" s="61">
        <v>366522.0</v>
      </c>
      <c r="G414" s="62">
        <v>366522.0</v>
      </c>
      <c r="H414" s="63"/>
      <c r="I414" s="59"/>
      <c r="J414" s="57"/>
      <c r="K414" s="64"/>
      <c r="L414" s="65"/>
      <c r="M414" s="65"/>
      <c r="N414" s="63"/>
      <c r="O414" s="6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ht="15.75" customHeight="1">
      <c r="A415" s="57" t="s">
        <v>178</v>
      </c>
      <c r="B415" s="58" t="s">
        <v>179</v>
      </c>
      <c r="C415" s="59" t="s">
        <v>180</v>
      </c>
      <c r="D415" s="60">
        <v>1730.78</v>
      </c>
      <c r="E415" s="58">
        <v>0.0</v>
      </c>
      <c r="F415" s="61">
        <v>1731.0</v>
      </c>
      <c r="G415" s="62">
        <v>1731.0</v>
      </c>
      <c r="H415" s="63"/>
      <c r="I415" s="59"/>
      <c r="J415" s="57"/>
      <c r="K415" s="64"/>
      <c r="L415" s="65"/>
      <c r="M415" s="65"/>
      <c r="N415" s="63"/>
      <c r="O415" s="66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ht="27.75" customHeight="1">
      <c r="A416" s="57" t="s">
        <v>182</v>
      </c>
      <c r="B416" s="58" t="s">
        <v>18</v>
      </c>
      <c r="C416" s="59" t="s">
        <v>340</v>
      </c>
      <c r="D416" s="60">
        <v>7189712.09</v>
      </c>
      <c r="E416" s="58">
        <v>0.0</v>
      </c>
      <c r="F416" s="61">
        <v>7189712.0</v>
      </c>
      <c r="G416" s="62">
        <v>7189712.0</v>
      </c>
      <c r="H416" s="63">
        <v>8.90980757E8</v>
      </c>
      <c r="I416" s="59" t="str">
        <f>VLOOKUP(H416,'[2]IPS CTA BANCARIA (2)'!$B$1:$H$201,2,0)</f>
        <v>#REF!</v>
      </c>
      <c r="J416" s="57">
        <v>7189712.0</v>
      </c>
      <c r="K416" s="64" t="str">
        <f>VLOOKUP(H416,'[2]IPS CTA BANCARIA (2)'!$B$1:$H$201,4,0)</f>
        <v>#REF!</v>
      </c>
      <c r="L416" s="65" t="str">
        <f>VLOOKUP(H416,'[2]IPS CTA BANCARIA (2)'!$B$1:$H$201,5,0)</f>
        <v>#REF!</v>
      </c>
      <c r="M416" s="65" t="s">
        <v>546</v>
      </c>
      <c r="N416" s="63" t="s">
        <v>547</v>
      </c>
      <c r="O416" s="66">
        <v>42087.0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ht="15.75" customHeight="1">
      <c r="A417" s="57" t="s">
        <v>182</v>
      </c>
      <c r="B417" s="58" t="s">
        <v>44</v>
      </c>
      <c r="C417" s="59" t="s">
        <v>45</v>
      </c>
      <c r="D417" s="60">
        <v>3964024.81</v>
      </c>
      <c r="E417" s="58">
        <v>0.0</v>
      </c>
      <c r="F417" s="61">
        <v>3964025.0</v>
      </c>
      <c r="G417" s="62">
        <v>3964025.0</v>
      </c>
      <c r="H417" s="63"/>
      <c r="I417" s="59"/>
      <c r="J417" s="57"/>
      <c r="K417" s="64"/>
      <c r="L417" s="65"/>
      <c r="M417" s="65"/>
      <c r="N417" s="63"/>
      <c r="O417" s="6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ht="15.75" customHeight="1">
      <c r="A418" s="57" t="s">
        <v>182</v>
      </c>
      <c r="B418" s="58" t="s">
        <v>22</v>
      </c>
      <c r="C418" s="59" t="s">
        <v>23</v>
      </c>
      <c r="D418" s="60">
        <v>30426.84</v>
      </c>
      <c r="E418" s="58">
        <v>0.0</v>
      </c>
      <c r="F418" s="61">
        <v>30427.0</v>
      </c>
      <c r="G418" s="62">
        <v>30427.0</v>
      </c>
      <c r="H418" s="63"/>
      <c r="I418" s="59"/>
      <c r="J418" s="57"/>
      <c r="K418" s="64"/>
      <c r="L418" s="65"/>
      <c r="M418" s="65"/>
      <c r="N418" s="63"/>
      <c r="O418" s="6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ht="35.25" customHeight="1">
      <c r="A419" s="57" t="s">
        <v>182</v>
      </c>
      <c r="B419" s="58" t="s">
        <v>28</v>
      </c>
      <c r="C419" s="59" t="s">
        <v>29</v>
      </c>
      <c r="D419" s="60">
        <v>63364.44</v>
      </c>
      <c r="E419" s="58">
        <v>0.0</v>
      </c>
      <c r="F419" s="61">
        <v>63364.0</v>
      </c>
      <c r="G419" s="62">
        <v>63364.0</v>
      </c>
      <c r="H419" s="63"/>
      <c r="I419" s="59"/>
      <c r="J419" s="57"/>
      <c r="K419" s="64"/>
      <c r="L419" s="65"/>
      <c r="M419" s="65"/>
      <c r="N419" s="63"/>
      <c r="O419" s="6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ht="15.75" customHeight="1">
      <c r="A420" s="57" t="s">
        <v>182</v>
      </c>
      <c r="B420" s="58" t="s">
        <v>30</v>
      </c>
      <c r="C420" s="59" t="s">
        <v>31</v>
      </c>
      <c r="D420" s="60">
        <v>55152.94</v>
      </c>
      <c r="E420" s="58">
        <v>0.0</v>
      </c>
      <c r="F420" s="61">
        <v>55153.0</v>
      </c>
      <c r="G420" s="62">
        <v>55153.0</v>
      </c>
      <c r="H420" s="63"/>
      <c r="I420" s="59"/>
      <c r="J420" s="57"/>
      <c r="K420" s="64"/>
      <c r="L420" s="65"/>
      <c r="M420" s="65"/>
      <c r="N420" s="63"/>
      <c r="O420" s="66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ht="15.75" customHeight="1">
      <c r="A421" s="57" t="s">
        <v>182</v>
      </c>
      <c r="B421" s="58" t="s">
        <v>32</v>
      </c>
      <c r="C421" s="59" t="s">
        <v>33</v>
      </c>
      <c r="D421" s="60">
        <v>167266.64</v>
      </c>
      <c r="E421" s="58">
        <v>0.0</v>
      </c>
      <c r="F421" s="61">
        <v>167267.0</v>
      </c>
      <c r="G421" s="62">
        <v>167267.0</v>
      </c>
      <c r="H421" s="63"/>
      <c r="I421" s="59"/>
      <c r="J421" s="57"/>
      <c r="K421" s="64"/>
      <c r="L421" s="65"/>
      <c r="M421" s="65"/>
      <c r="N421" s="63"/>
      <c r="O421" s="66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ht="15.75" customHeight="1">
      <c r="A422" s="57" t="s">
        <v>182</v>
      </c>
      <c r="B422" s="58" t="s">
        <v>40</v>
      </c>
      <c r="C422" s="59" t="s">
        <v>41</v>
      </c>
      <c r="D422" s="60">
        <v>48829.24</v>
      </c>
      <c r="E422" s="58">
        <v>0.0</v>
      </c>
      <c r="F422" s="61">
        <v>48829.0</v>
      </c>
      <c r="G422" s="62">
        <v>48829.0</v>
      </c>
      <c r="H422" s="63"/>
      <c r="I422" s="59"/>
      <c r="J422" s="57"/>
      <c r="K422" s="64"/>
      <c r="L422" s="65"/>
      <c r="M422" s="65"/>
      <c r="N422" s="63"/>
      <c r="O422" s="66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ht="27.75" customHeight="1">
      <c r="A423" s="57" t="s">
        <v>184</v>
      </c>
      <c r="B423" s="58" t="s">
        <v>18</v>
      </c>
      <c r="C423" s="59" t="s">
        <v>340</v>
      </c>
      <c r="D423" s="60">
        <v>4.436221045E7</v>
      </c>
      <c r="E423" s="58">
        <v>0.0</v>
      </c>
      <c r="F423" s="61">
        <v>4.436221E7</v>
      </c>
      <c r="G423" s="62">
        <v>4.436221E7</v>
      </c>
      <c r="H423" s="63">
        <v>8.90980066E8</v>
      </c>
      <c r="I423" s="59" t="str">
        <f>VLOOKUP(H423,'[2]IPS CTA BANCARIA (2)'!$B$1:$H$201,2,0)</f>
        <v>#REF!</v>
      </c>
      <c r="J423" s="57">
        <v>4.436221E7</v>
      </c>
      <c r="K423" s="64" t="str">
        <f>VLOOKUP(H423,'[2]IPS CTA BANCARIA (2)'!$B$1:$H$201,4,0)</f>
        <v>#REF!</v>
      </c>
      <c r="L423" s="65" t="str">
        <f>VLOOKUP(H423,'[2]IPS CTA BANCARIA (2)'!$B$1:$H$201,5,0)</f>
        <v>#REF!</v>
      </c>
      <c r="M423" s="65" t="s">
        <v>548</v>
      </c>
      <c r="N423" s="63" t="s">
        <v>549</v>
      </c>
      <c r="O423" s="66">
        <v>42087.0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ht="15.75" customHeight="1">
      <c r="A424" s="57" t="s">
        <v>184</v>
      </c>
      <c r="B424" s="58" t="s">
        <v>44</v>
      </c>
      <c r="C424" s="59" t="s">
        <v>45</v>
      </c>
      <c r="D424" s="60">
        <v>1.217916078E7</v>
      </c>
      <c r="E424" s="58">
        <v>0.0</v>
      </c>
      <c r="F424" s="61">
        <v>1.2179161E7</v>
      </c>
      <c r="G424" s="62">
        <v>1.2179161E7</v>
      </c>
      <c r="H424" s="63"/>
      <c r="I424" s="59"/>
      <c r="J424" s="57"/>
      <c r="K424" s="64"/>
      <c r="L424" s="65"/>
      <c r="M424" s="65"/>
      <c r="N424" s="63"/>
      <c r="O424" s="66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ht="15.75" customHeight="1">
      <c r="A425" s="57" t="s">
        <v>184</v>
      </c>
      <c r="B425" s="58" t="s">
        <v>30</v>
      </c>
      <c r="C425" s="59" t="s">
        <v>31</v>
      </c>
      <c r="D425" s="60">
        <v>961953.57</v>
      </c>
      <c r="E425" s="58">
        <v>0.0</v>
      </c>
      <c r="F425" s="61">
        <v>961954.0</v>
      </c>
      <c r="G425" s="62">
        <v>961954.0</v>
      </c>
      <c r="H425" s="63"/>
      <c r="I425" s="59"/>
      <c r="J425" s="57"/>
      <c r="K425" s="64"/>
      <c r="L425" s="65"/>
      <c r="M425" s="65"/>
      <c r="N425" s="63"/>
      <c r="O425" s="66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ht="15.75" customHeight="1">
      <c r="A426" s="57" t="s">
        <v>184</v>
      </c>
      <c r="B426" s="58" t="s">
        <v>32</v>
      </c>
      <c r="C426" s="59" t="s">
        <v>33</v>
      </c>
      <c r="D426" s="60">
        <v>42577.11</v>
      </c>
      <c r="E426" s="58">
        <v>0.0</v>
      </c>
      <c r="F426" s="61">
        <v>42577.0</v>
      </c>
      <c r="G426" s="62">
        <v>42577.0</v>
      </c>
      <c r="H426" s="63"/>
      <c r="I426" s="59"/>
      <c r="J426" s="57"/>
      <c r="K426" s="64"/>
      <c r="L426" s="65"/>
      <c r="M426" s="65"/>
      <c r="N426" s="63"/>
      <c r="O426" s="66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ht="15.75" customHeight="1">
      <c r="A427" s="57" t="s">
        <v>184</v>
      </c>
      <c r="B427" s="58" t="s">
        <v>40</v>
      </c>
      <c r="C427" s="59" t="s">
        <v>41</v>
      </c>
      <c r="D427" s="60">
        <v>32011.09</v>
      </c>
      <c r="E427" s="58">
        <v>0.0</v>
      </c>
      <c r="F427" s="61">
        <v>32011.0</v>
      </c>
      <c r="G427" s="62">
        <v>32011.0</v>
      </c>
      <c r="H427" s="63"/>
      <c r="I427" s="59"/>
      <c r="J427" s="57"/>
      <c r="K427" s="64"/>
      <c r="L427" s="65"/>
      <c r="M427" s="65"/>
      <c r="N427" s="63"/>
      <c r="O427" s="66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ht="27.75" customHeight="1">
      <c r="A428" s="57" t="s">
        <v>186</v>
      </c>
      <c r="B428" s="58" t="s">
        <v>18</v>
      </c>
      <c r="C428" s="59" t="s">
        <v>340</v>
      </c>
      <c r="D428" s="60">
        <v>5.368173399E7</v>
      </c>
      <c r="E428" s="58">
        <v>0.0</v>
      </c>
      <c r="F428" s="61">
        <v>5.3681734E7</v>
      </c>
      <c r="G428" s="62">
        <v>5.3681734E7</v>
      </c>
      <c r="H428" s="63">
        <v>8.90905166E8</v>
      </c>
      <c r="I428" s="59" t="str">
        <f>VLOOKUP(H428,'[2]IPS CTA BANCARIA (2)'!$B$1:$H$201,2,0)</f>
        <v>#REF!</v>
      </c>
      <c r="J428" s="57">
        <v>5.3681734E7</v>
      </c>
      <c r="K428" s="64" t="str">
        <f>VLOOKUP(H428,'[2]IPS CTA BANCARIA (2)'!$B$1:$H$201,4,0)</f>
        <v>#REF!</v>
      </c>
      <c r="L428" s="65" t="str">
        <f>VLOOKUP(H428,'[2]IPS CTA BANCARIA (2)'!$B$1:$H$201,5,0)</f>
        <v>#REF!</v>
      </c>
      <c r="M428" s="65" t="s">
        <v>550</v>
      </c>
      <c r="N428" s="63" t="s">
        <v>551</v>
      </c>
      <c r="O428" s="66">
        <v>42087.0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ht="15.75" customHeight="1">
      <c r="A429" s="57" t="s">
        <v>186</v>
      </c>
      <c r="B429" s="58" t="s">
        <v>44</v>
      </c>
      <c r="C429" s="59" t="s">
        <v>45</v>
      </c>
      <c r="D429" s="60">
        <v>260132.86</v>
      </c>
      <c r="E429" s="58">
        <v>0.0</v>
      </c>
      <c r="F429" s="61">
        <v>260133.0</v>
      </c>
      <c r="G429" s="62">
        <v>260133.0</v>
      </c>
      <c r="H429" s="63"/>
      <c r="I429" s="59"/>
      <c r="J429" s="57"/>
      <c r="K429" s="64"/>
      <c r="L429" s="65"/>
      <c r="M429" s="65"/>
      <c r="N429" s="63"/>
      <c r="O429" s="66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ht="15.75" customHeight="1">
      <c r="A430" s="57" t="s">
        <v>186</v>
      </c>
      <c r="B430" s="58" t="s">
        <v>30</v>
      </c>
      <c r="C430" s="59" t="s">
        <v>31</v>
      </c>
      <c r="D430" s="60">
        <v>1077708.2</v>
      </c>
      <c r="E430" s="58">
        <v>0.0</v>
      </c>
      <c r="F430" s="61">
        <v>1077708.0</v>
      </c>
      <c r="G430" s="62">
        <v>1077708.0</v>
      </c>
      <c r="H430" s="63"/>
      <c r="I430" s="59"/>
      <c r="J430" s="57"/>
      <c r="K430" s="64"/>
      <c r="L430" s="65"/>
      <c r="M430" s="65"/>
      <c r="N430" s="63"/>
      <c r="O430" s="66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ht="15.75" customHeight="1">
      <c r="A431" s="57" t="s">
        <v>186</v>
      </c>
      <c r="B431" s="58" t="s">
        <v>32</v>
      </c>
      <c r="C431" s="59" t="s">
        <v>33</v>
      </c>
      <c r="D431" s="60">
        <v>329491.59</v>
      </c>
      <c r="E431" s="58">
        <v>0.0</v>
      </c>
      <c r="F431" s="61">
        <v>329492.0</v>
      </c>
      <c r="G431" s="62">
        <v>329492.0</v>
      </c>
      <c r="H431" s="63"/>
      <c r="I431" s="59"/>
      <c r="J431" s="57"/>
      <c r="K431" s="64"/>
      <c r="L431" s="65"/>
      <c r="M431" s="65"/>
      <c r="N431" s="63"/>
      <c r="O431" s="66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ht="15.75" customHeight="1">
      <c r="A432" s="57" t="s">
        <v>186</v>
      </c>
      <c r="B432" s="58" t="s">
        <v>40</v>
      </c>
      <c r="C432" s="59" t="s">
        <v>41</v>
      </c>
      <c r="D432" s="60">
        <v>588474.84</v>
      </c>
      <c r="E432" s="58">
        <v>0.0</v>
      </c>
      <c r="F432" s="61">
        <v>588475.0</v>
      </c>
      <c r="G432" s="62">
        <v>588475.0</v>
      </c>
      <c r="H432" s="63"/>
      <c r="I432" s="59"/>
      <c r="J432" s="57"/>
      <c r="K432" s="64"/>
      <c r="L432" s="65"/>
      <c r="M432" s="65"/>
      <c r="N432" s="63"/>
      <c r="O432" s="66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ht="15.75" customHeight="1">
      <c r="A433" s="57" t="s">
        <v>188</v>
      </c>
      <c r="B433" s="58" t="s">
        <v>44</v>
      </c>
      <c r="C433" s="59" t="s">
        <v>45</v>
      </c>
      <c r="D433" s="60">
        <v>8.14507453E7</v>
      </c>
      <c r="E433" s="58">
        <v>0.0</v>
      </c>
      <c r="F433" s="61">
        <v>8.1450745E7</v>
      </c>
      <c r="G433" s="62">
        <v>8.1450745E7</v>
      </c>
      <c r="H433" s="63"/>
      <c r="I433" s="59"/>
      <c r="J433" s="57"/>
      <c r="K433" s="64"/>
      <c r="L433" s="65"/>
      <c r="M433" s="65"/>
      <c r="N433" s="63"/>
      <c r="O433" s="66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ht="15.75" customHeight="1">
      <c r="A434" s="57" t="s">
        <v>188</v>
      </c>
      <c r="B434" s="58" t="s">
        <v>22</v>
      </c>
      <c r="C434" s="59" t="s">
        <v>23</v>
      </c>
      <c r="D434" s="60">
        <v>52729.95</v>
      </c>
      <c r="E434" s="58">
        <v>0.0</v>
      </c>
      <c r="F434" s="61">
        <v>52730.0</v>
      </c>
      <c r="G434" s="62">
        <v>52730.0</v>
      </c>
      <c r="H434" s="63"/>
      <c r="I434" s="59"/>
      <c r="J434" s="57"/>
      <c r="K434" s="64"/>
      <c r="L434" s="65"/>
      <c r="M434" s="65"/>
      <c r="N434" s="63"/>
      <c r="O434" s="66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ht="35.25" customHeight="1">
      <c r="A435" s="57" t="s">
        <v>188</v>
      </c>
      <c r="B435" s="58" t="s">
        <v>28</v>
      </c>
      <c r="C435" s="59" t="s">
        <v>29</v>
      </c>
      <c r="D435" s="60">
        <v>935163.74</v>
      </c>
      <c r="E435" s="58">
        <v>0.0</v>
      </c>
      <c r="F435" s="61">
        <v>935164.0</v>
      </c>
      <c r="G435" s="62">
        <v>935164.0</v>
      </c>
      <c r="H435" s="63"/>
      <c r="I435" s="59"/>
      <c r="J435" s="57"/>
      <c r="K435" s="64"/>
      <c r="L435" s="65"/>
      <c r="M435" s="65"/>
      <c r="N435" s="63"/>
      <c r="O435" s="66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ht="15.75" customHeight="1">
      <c r="A436" s="57" t="s">
        <v>188</v>
      </c>
      <c r="B436" s="58" t="s">
        <v>30</v>
      </c>
      <c r="C436" s="59" t="s">
        <v>31</v>
      </c>
      <c r="D436" s="60">
        <v>735328.61</v>
      </c>
      <c r="E436" s="58">
        <v>0.0</v>
      </c>
      <c r="F436" s="61">
        <v>735329.0</v>
      </c>
      <c r="G436" s="62">
        <v>735329.0</v>
      </c>
      <c r="H436" s="63"/>
      <c r="I436" s="59"/>
      <c r="J436" s="57"/>
      <c r="K436" s="64"/>
      <c r="L436" s="65"/>
      <c r="M436" s="65"/>
      <c r="N436" s="63"/>
      <c r="O436" s="66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ht="15.75" customHeight="1">
      <c r="A437" s="57" t="s">
        <v>188</v>
      </c>
      <c r="B437" s="58" t="s">
        <v>32</v>
      </c>
      <c r="C437" s="59" t="s">
        <v>33</v>
      </c>
      <c r="D437" s="60">
        <v>788910.5</v>
      </c>
      <c r="E437" s="58">
        <v>0.0</v>
      </c>
      <c r="F437" s="61">
        <v>788911.0</v>
      </c>
      <c r="G437" s="62">
        <v>788911.0</v>
      </c>
      <c r="H437" s="63"/>
      <c r="I437" s="59"/>
      <c r="J437" s="57"/>
      <c r="K437" s="64"/>
      <c r="L437" s="65"/>
      <c r="M437" s="65"/>
      <c r="N437" s="63"/>
      <c r="O437" s="66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ht="15.75" customHeight="1">
      <c r="A438" s="57" t="s">
        <v>188</v>
      </c>
      <c r="B438" s="58" t="s">
        <v>40</v>
      </c>
      <c r="C438" s="59" t="s">
        <v>41</v>
      </c>
      <c r="D438" s="60">
        <v>476672.9</v>
      </c>
      <c r="E438" s="58">
        <v>0.0</v>
      </c>
      <c r="F438" s="61">
        <v>476673.0</v>
      </c>
      <c r="G438" s="62">
        <v>476673.0</v>
      </c>
      <c r="H438" s="63"/>
      <c r="I438" s="59"/>
      <c r="J438" s="57"/>
      <c r="K438" s="64"/>
      <c r="L438" s="65"/>
      <c r="M438" s="65"/>
      <c r="N438" s="63"/>
      <c r="O438" s="66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ht="15.75" customHeight="1">
      <c r="A439" s="57" t="s">
        <v>190</v>
      </c>
      <c r="B439" s="58" t="s">
        <v>44</v>
      </c>
      <c r="C439" s="59" t="s">
        <v>45</v>
      </c>
      <c r="D439" s="60">
        <v>1.995924355E7</v>
      </c>
      <c r="E439" s="58">
        <v>0.0</v>
      </c>
      <c r="F439" s="61">
        <v>1.9959244E7</v>
      </c>
      <c r="G439" s="62">
        <v>1.9959244E7</v>
      </c>
      <c r="H439" s="63"/>
      <c r="I439" s="59"/>
      <c r="J439" s="57"/>
      <c r="K439" s="64"/>
      <c r="L439" s="65"/>
      <c r="M439" s="65"/>
      <c r="N439" s="63"/>
      <c r="O439" s="66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ht="15.75" customHeight="1">
      <c r="A440" s="57" t="s">
        <v>190</v>
      </c>
      <c r="B440" s="58" t="s">
        <v>30</v>
      </c>
      <c r="C440" s="59" t="s">
        <v>31</v>
      </c>
      <c r="D440" s="60">
        <v>278126.45</v>
      </c>
      <c r="E440" s="58">
        <v>0.0</v>
      </c>
      <c r="F440" s="61">
        <v>278126.0</v>
      </c>
      <c r="G440" s="62">
        <v>278126.0</v>
      </c>
      <c r="H440" s="63"/>
      <c r="I440" s="59"/>
      <c r="J440" s="57"/>
      <c r="K440" s="64"/>
      <c r="L440" s="65"/>
      <c r="M440" s="65"/>
      <c r="N440" s="63"/>
      <c r="O440" s="66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ht="15.75" customHeight="1">
      <c r="A441" s="57" t="s">
        <v>190</v>
      </c>
      <c r="B441" s="58" t="s">
        <v>40</v>
      </c>
      <c r="C441" s="59" t="s">
        <v>41</v>
      </c>
      <c r="D441" s="60">
        <v>114923.0</v>
      </c>
      <c r="E441" s="58">
        <v>0.0</v>
      </c>
      <c r="F441" s="61">
        <v>114923.0</v>
      </c>
      <c r="G441" s="62">
        <v>114923.0</v>
      </c>
      <c r="H441" s="63"/>
      <c r="I441" s="59"/>
      <c r="J441" s="57"/>
      <c r="K441" s="64"/>
      <c r="L441" s="65"/>
      <c r="M441" s="65"/>
      <c r="N441" s="63"/>
      <c r="O441" s="66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ht="27.75" customHeight="1">
      <c r="A442" s="57" t="s">
        <v>192</v>
      </c>
      <c r="B442" s="58" t="s">
        <v>18</v>
      </c>
      <c r="C442" s="59" t="s">
        <v>340</v>
      </c>
      <c r="D442" s="60">
        <v>5443583.71</v>
      </c>
      <c r="E442" s="58">
        <v>0.0</v>
      </c>
      <c r="F442" s="61">
        <v>5443584.0</v>
      </c>
      <c r="G442" s="62">
        <v>5443584.0</v>
      </c>
      <c r="H442" s="63">
        <v>8.90980757E8</v>
      </c>
      <c r="I442" s="59" t="str">
        <f t="shared" ref="I442:I443" si="85">VLOOKUP(H442,'[2]IPS CTA BANCARIA (2)'!$B$1:$H$201,2,0)</f>
        <v>#REF!</v>
      </c>
      <c r="J442" s="57">
        <v>5443584.0</v>
      </c>
      <c r="K442" s="64" t="str">
        <f t="shared" ref="K442:K443" si="86">VLOOKUP(H442,'[2]IPS CTA BANCARIA (2)'!$B$1:$H$201,4,0)</f>
        <v>#REF!</v>
      </c>
      <c r="L442" s="65" t="str">
        <f t="shared" ref="L442:L443" si="87">VLOOKUP(H442,'[2]IPS CTA BANCARIA (2)'!$B$1:$H$201,5,0)</f>
        <v>#REF!</v>
      </c>
      <c r="M442" s="65" t="s">
        <v>552</v>
      </c>
      <c r="N442" s="63" t="s">
        <v>553</v>
      </c>
      <c r="O442" s="66">
        <v>42087.0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ht="21.0" customHeight="1">
      <c r="A443" s="57" t="s">
        <v>192</v>
      </c>
      <c r="B443" s="58" t="s">
        <v>71</v>
      </c>
      <c r="C443" s="59" t="s">
        <v>72</v>
      </c>
      <c r="D443" s="60">
        <v>3757180.05</v>
      </c>
      <c r="E443" s="58">
        <v>0.0</v>
      </c>
      <c r="F443" s="61">
        <v>3757180.0</v>
      </c>
      <c r="G443" s="62">
        <v>3757180.0</v>
      </c>
      <c r="H443" s="63">
        <v>8.11016192E8</v>
      </c>
      <c r="I443" s="59" t="str">
        <f t="shared" si="85"/>
        <v>#REF!</v>
      </c>
      <c r="J443" s="57">
        <v>3757180.0</v>
      </c>
      <c r="K443" s="64" t="str">
        <f t="shared" si="86"/>
        <v>#REF!</v>
      </c>
      <c r="L443" s="65" t="str">
        <f t="shared" si="87"/>
        <v>#REF!</v>
      </c>
      <c r="M443" s="65">
        <v>2.01500016935E11</v>
      </c>
      <c r="N443" s="63" t="s">
        <v>554</v>
      </c>
      <c r="O443" s="66">
        <v>42090.0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ht="15.75" customHeight="1">
      <c r="A444" s="57" t="s">
        <v>192</v>
      </c>
      <c r="B444" s="58" t="s">
        <v>32</v>
      </c>
      <c r="C444" s="59" t="s">
        <v>33</v>
      </c>
      <c r="D444" s="60">
        <v>76054.78</v>
      </c>
      <c r="E444" s="58">
        <v>0.0</v>
      </c>
      <c r="F444" s="61">
        <v>76055.0</v>
      </c>
      <c r="G444" s="62">
        <v>76055.0</v>
      </c>
      <c r="H444" s="63"/>
      <c r="I444" s="59"/>
      <c r="J444" s="57"/>
      <c r="K444" s="64"/>
      <c r="L444" s="65"/>
      <c r="M444" s="65"/>
      <c r="N444" s="63"/>
      <c r="O444" s="66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ht="15.75" customHeight="1">
      <c r="A445" s="57" t="s">
        <v>192</v>
      </c>
      <c r="B445" s="58" t="s">
        <v>40</v>
      </c>
      <c r="C445" s="59" t="s">
        <v>41</v>
      </c>
      <c r="D445" s="60">
        <v>104408.46</v>
      </c>
      <c r="E445" s="58">
        <v>0.0</v>
      </c>
      <c r="F445" s="61">
        <v>104408.0</v>
      </c>
      <c r="G445" s="62">
        <v>104408.0</v>
      </c>
      <c r="H445" s="63"/>
      <c r="I445" s="59"/>
      <c r="J445" s="57"/>
      <c r="K445" s="64"/>
      <c r="L445" s="65"/>
      <c r="M445" s="65"/>
      <c r="N445" s="63"/>
      <c r="O445" s="66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ht="27.75" customHeight="1">
      <c r="A446" s="57" t="s">
        <v>194</v>
      </c>
      <c r="B446" s="58" t="s">
        <v>18</v>
      </c>
      <c r="C446" s="59" t="s">
        <v>340</v>
      </c>
      <c r="D446" s="60">
        <v>4.582074782E7</v>
      </c>
      <c r="E446" s="58">
        <v>0.0</v>
      </c>
      <c r="F446" s="61">
        <v>4.5820748E7</v>
      </c>
      <c r="G446" s="62">
        <v>4.5820748E7</v>
      </c>
      <c r="H446" s="63">
        <v>8.90905166E8</v>
      </c>
      <c r="I446" s="59" t="str">
        <f>VLOOKUP(H446,'[2]IPS CTA BANCARIA (2)'!$B$1:$H$201,2,0)</f>
        <v>#REF!</v>
      </c>
      <c r="J446" s="57">
        <v>4.5820748E7</v>
      </c>
      <c r="K446" s="64" t="str">
        <f>VLOOKUP(H446,'[2]IPS CTA BANCARIA (2)'!$B$1:$H$201,4,0)</f>
        <v>#REF!</v>
      </c>
      <c r="L446" s="65" t="str">
        <f>VLOOKUP(H446,'[2]IPS CTA BANCARIA (2)'!$B$1:$H$201,5,0)</f>
        <v>#REF!</v>
      </c>
      <c r="M446" s="65" t="s">
        <v>555</v>
      </c>
      <c r="N446" s="63" t="s">
        <v>556</v>
      </c>
      <c r="O446" s="66">
        <v>42087.0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ht="15.75" customHeight="1">
      <c r="A447" s="57" t="s">
        <v>194</v>
      </c>
      <c r="B447" s="58" t="s">
        <v>44</v>
      </c>
      <c r="C447" s="59" t="s">
        <v>45</v>
      </c>
      <c r="D447" s="60">
        <v>4995309.37</v>
      </c>
      <c r="E447" s="58">
        <v>0.0</v>
      </c>
      <c r="F447" s="61">
        <v>4995309.0</v>
      </c>
      <c r="G447" s="62">
        <v>4995309.0</v>
      </c>
      <c r="H447" s="63"/>
      <c r="I447" s="59"/>
      <c r="J447" s="57"/>
      <c r="K447" s="64"/>
      <c r="L447" s="65"/>
      <c r="M447" s="65"/>
      <c r="N447" s="63"/>
      <c r="O447" s="66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ht="20.25" customHeight="1">
      <c r="A448" s="57" t="s">
        <v>194</v>
      </c>
      <c r="B448" s="58" t="s">
        <v>71</v>
      </c>
      <c r="C448" s="59" t="s">
        <v>72</v>
      </c>
      <c r="D448" s="60">
        <v>7335078.93</v>
      </c>
      <c r="E448" s="58">
        <v>0.0</v>
      </c>
      <c r="F448" s="61">
        <v>7335079.0</v>
      </c>
      <c r="G448" s="62">
        <v>7335079.0</v>
      </c>
      <c r="H448" s="63">
        <v>8.11016192E8</v>
      </c>
      <c r="I448" s="59" t="str">
        <f>VLOOKUP(H448,'[2]IPS CTA BANCARIA (2)'!$B$1:$H$201,2,0)</f>
        <v>#REF!</v>
      </c>
      <c r="J448" s="57">
        <v>7335079.0</v>
      </c>
      <c r="K448" s="64" t="str">
        <f>VLOOKUP(H448,'[2]IPS CTA BANCARIA (2)'!$B$1:$H$201,4,0)</f>
        <v>#REF!</v>
      </c>
      <c r="L448" s="65" t="str">
        <f>VLOOKUP(H448,'[2]IPS CTA BANCARIA (2)'!$B$1:$H$201,5,0)</f>
        <v>#REF!</v>
      </c>
      <c r="M448" s="65">
        <v>2.01500016934E11</v>
      </c>
      <c r="N448" s="63" t="s">
        <v>557</v>
      </c>
      <c r="O448" s="66">
        <v>42090.0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ht="15.75" customHeight="1">
      <c r="A449" s="57" t="s">
        <v>194</v>
      </c>
      <c r="B449" s="58" t="s">
        <v>30</v>
      </c>
      <c r="C449" s="59" t="s">
        <v>31</v>
      </c>
      <c r="D449" s="60">
        <v>563516.26</v>
      </c>
      <c r="E449" s="58">
        <v>0.0</v>
      </c>
      <c r="F449" s="61">
        <v>563516.0</v>
      </c>
      <c r="G449" s="62">
        <v>563516.0</v>
      </c>
      <c r="H449" s="63"/>
      <c r="I449" s="59"/>
      <c r="J449" s="57"/>
      <c r="K449" s="64"/>
      <c r="L449" s="65"/>
      <c r="M449" s="65"/>
      <c r="N449" s="63"/>
      <c r="O449" s="66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ht="15.75" customHeight="1">
      <c r="A450" s="57" t="s">
        <v>194</v>
      </c>
      <c r="B450" s="58" t="s">
        <v>32</v>
      </c>
      <c r="C450" s="59" t="s">
        <v>33</v>
      </c>
      <c r="D450" s="60">
        <v>131376.34</v>
      </c>
      <c r="E450" s="58">
        <v>0.0</v>
      </c>
      <c r="F450" s="61">
        <v>131376.0</v>
      </c>
      <c r="G450" s="62">
        <v>131376.0</v>
      </c>
      <c r="H450" s="63"/>
      <c r="I450" s="59"/>
      <c r="J450" s="57"/>
      <c r="K450" s="64"/>
      <c r="L450" s="65"/>
      <c r="M450" s="65"/>
      <c r="N450" s="63"/>
      <c r="O450" s="66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ht="15.75" customHeight="1">
      <c r="A451" s="57" t="s">
        <v>194</v>
      </c>
      <c r="B451" s="58" t="s">
        <v>40</v>
      </c>
      <c r="C451" s="59" t="s">
        <v>41</v>
      </c>
      <c r="D451" s="60">
        <v>166913.17</v>
      </c>
      <c r="E451" s="58">
        <v>0.0</v>
      </c>
      <c r="F451" s="61">
        <v>166913.0</v>
      </c>
      <c r="G451" s="62">
        <v>166913.0</v>
      </c>
      <c r="H451" s="63"/>
      <c r="I451" s="59"/>
      <c r="J451" s="57"/>
      <c r="K451" s="64"/>
      <c r="L451" s="65"/>
      <c r="M451" s="65"/>
      <c r="N451" s="63"/>
      <c r="O451" s="66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ht="15.75" customHeight="1">
      <c r="A452" s="57" t="s">
        <v>194</v>
      </c>
      <c r="B452" s="58" t="s">
        <v>75</v>
      </c>
      <c r="C452" s="59" t="s">
        <v>76</v>
      </c>
      <c r="D452" s="60">
        <v>2334935.11</v>
      </c>
      <c r="E452" s="58">
        <v>0.0</v>
      </c>
      <c r="F452" s="61">
        <v>2334935.0</v>
      </c>
      <c r="G452" s="62">
        <v>2334935.0</v>
      </c>
      <c r="H452" s="63">
        <v>8.90981268E8</v>
      </c>
      <c r="I452" s="59" t="str">
        <f t="shared" ref="I452:I454" si="88">VLOOKUP(H452,'[2]IPS CTA BANCARIA (2)'!$B$1:$H$201,2,0)</f>
        <v>#REF!</v>
      </c>
      <c r="J452" s="57">
        <v>598270.0</v>
      </c>
      <c r="K452" s="64" t="str">
        <f t="shared" ref="K452:K454" si="89">VLOOKUP(H452,'[2]IPS CTA BANCARIA (2)'!$B$1:$H$201,4,0)</f>
        <v>#REF!</v>
      </c>
      <c r="L452" s="65" t="str">
        <f t="shared" ref="L452:L454" si="90">VLOOKUP(H452,'[2]IPS CTA BANCARIA (2)'!$B$1:$H$201,5,0)</f>
        <v>#REF!</v>
      </c>
      <c r="M452" s="65" t="s">
        <v>558</v>
      </c>
      <c r="N452" s="63" t="s">
        <v>559</v>
      </c>
      <c r="O452" s="66">
        <v>42087.0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ht="23.25" customHeight="1">
      <c r="A453" s="57" t="s">
        <v>194</v>
      </c>
      <c r="B453" s="58" t="s">
        <v>75</v>
      </c>
      <c r="C453" s="59" t="s">
        <v>76</v>
      </c>
      <c r="D453" s="60"/>
      <c r="E453" s="58"/>
      <c r="F453" s="61"/>
      <c r="G453" s="62"/>
      <c r="H453" s="63">
        <v>8.90985603E8</v>
      </c>
      <c r="I453" s="59" t="str">
        <f t="shared" si="88"/>
        <v>#REF!</v>
      </c>
      <c r="J453" s="57">
        <v>1736665.0</v>
      </c>
      <c r="K453" s="64" t="str">
        <f t="shared" si="89"/>
        <v>#REF!</v>
      </c>
      <c r="L453" s="65" t="str">
        <f t="shared" si="90"/>
        <v>#REF!</v>
      </c>
      <c r="M453" s="65" t="s">
        <v>560</v>
      </c>
      <c r="N453" s="63" t="s">
        <v>561</v>
      </c>
      <c r="O453" s="66">
        <v>42087.0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ht="27.75" customHeight="1">
      <c r="A454" s="57" t="s">
        <v>196</v>
      </c>
      <c r="B454" s="58" t="s">
        <v>18</v>
      </c>
      <c r="C454" s="59" t="s">
        <v>340</v>
      </c>
      <c r="D454" s="60">
        <v>4.504278681E7</v>
      </c>
      <c r="E454" s="58">
        <v>0.0</v>
      </c>
      <c r="F454" s="61">
        <v>4.5042787E7</v>
      </c>
      <c r="G454" s="62">
        <v>4.5042787E7</v>
      </c>
      <c r="H454" s="63">
        <v>8.90980066E8</v>
      </c>
      <c r="I454" s="59" t="str">
        <f t="shared" si="88"/>
        <v>#REF!</v>
      </c>
      <c r="J454" s="57">
        <v>4.5042787E7</v>
      </c>
      <c r="K454" s="64" t="str">
        <f t="shared" si="89"/>
        <v>#REF!</v>
      </c>
      <c r="L454" s="65" t="str">
        <f t="shared" si="90"/>
        <v>#REF!</v>
      </c>
      <c r="M454" s="65" t="s">
        <v>562</v>
      </c>
      <c r="N454" s="63" t="s">
        <v>563</v>
      </c>
      <c r="O454" s="66">
        <v>42087.0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ht="15.75" customHeight="1">
      <c r="A455" s="57" t="s">
        <v>196</v>
      </c>
      <c r="B455" s="58" t="s">
        <v>30</v>
      </c>
      <c r="C455" s="59" t="s">
        <v>31</v>
      </c>
      <c r="D455" s="60">
        <v>369036.3</v>
      </c>
      <c r="E455" s="58">
        <v>0.0</v>
      </c>
      <c r="F455" s="61">
        <v>369036.0</v>
      </c>
      <c r="G455" s="62">
        <v>369036.0</v>
      </c>
      <c r="H455" s="63"/>
      <c r="I455" s="59"/>
      <c r="J455" s="57"/>
      <c r="K455" s="64"/>
      <c r="L455" s="65"/>
      <c r="M455" s="65"/>
      <c r="N455" s="63"/>
      <c r="O455" s="66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ht="15.75" customHeight="1">
      <c r="A456" s="57" t="s">
        <v>196</v>
      </c>
      <c r="B456" s="58" t="s">
        <v>40</v>
      </c>
      <c r="C456" s="59" t="s">
        <v>41</v>
      </c>
      <c r="D456" s="60">
        <v>353728.31</v>
      </c>
      <c r="E456" s="58">
        <v>0.0</v>
      </c>
      <c r="F456" s="61">
        <v>353728.0</v>
      </c>
      <c r="G456" s="62">
        <v>353728.0</v>
      </c>
      <c r="H456" s="63"/>
      <c r="I456" s="59"/>
      <c r="J456" s="57"/>
      <c r="K456" s="64"/>
      <c r="L456" s="65"/>
      <c r="M456" s="65"/>
      <c r="N456" s="63"/>
      <c r="O456" s="6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ht="15.75" customHeight="1">
      <c r="A457" s="57" t="s">
        <v>196</v>
      </c>
      <c r="B457" s="58" t="s">
        <v>54</v>
      </c>
      <c r="C457" s="59" t="s">
        <v>55</v>
      </c>
      <c r="D457" s="60">
        <v>2104162.58</v>
      </c>
      <c r="E457" s="58">
        <v>0.0</v>
      </c>
      <c r="F457" s="61">
        <v>2104163.0</v>
      </c>
      <c r="G457" s="62">
        <v>2104163.0</v>
      </c>
      <c r="H457" s="63">
        <v>8.90907215E8</v>
      </c>
      <c r="I457" s="59" t="str">
        <f t="shared" ref="I457:I458" si="91">VLOOKUP(H457,'[2]IPS CTA BANCARIA (2)'!$B$1:$H$201,2,0)</f>
        <v>#REF!</v>
      </c>
      <c r="J457" s="57">
        <v>2104163.0</v>
      </c>
      <c r="K457" s="64" t="str">
        <f t="shared" ref="K457:K458" si="92">VLOOKUP(H457,'[2]IPS CTA BANCARIA (2)'!$B$1:$H$201,4,0)</f>
        <v>#REF!</v>
      </c>
      <c r="L457" s="65" t="str">
        <f t="shared" ref="L457:L458" si="93">VLOOKUP(H457,'[2]IPS CTA BANCARIA (2)'!$B$1:$H$201,5,0)</f>
        <v>#REF!</v>
      </c>
      <c r="M457" s="65" t="s">
        <v>564</v>
      </c>
      <c r="N457" s="63" t="s">
        <v>565</v>
      </c>
      <c r="O457" s="66">
        <v>42087.0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ht="27.75" customHeight="1">
      <c r="A458" s="57" t="s">
        <v>198</v>
      </c>
      <c r="B458" s="58" t="s">
        <v>18</v>
      </c>
      <c r="C458" s="59" t="s">
        <v>340</v>
      </c>
      <c r="D458" s="60">
        <v>9.580271401E7</v>
      </c>
      <c r="E458" s="58">
        <v>0.0</v>
      </c>
      <c r="F458" s="61">
        <v>9.5802714E7</v>
      </c>
      <c r="G458" s="62">
        <v>9.5802714E7</v>
      </c>
      <c r="H458" s="63">
        <v>8.90907254E8</v>
      </c>
      <c r="I458" s="59" t="str">
        <f t="shared" si="91"/>
        <v>#REF!</v>
      </c>
      <c r="J458" s="57">
        <v>9.5802714E7</v>
      </c>
      <c r="K458" s="64" t="str">
        <f t="shared" si="92"/>
        <v>#REF!</v>
      </c>
      <c r="L458" s="65" t="str">
        <f t="shared" si="93"/>
        <v>#REF!</v>
      </c>
      <c r="M458" s="65" t="s">
        <v>566</v>
      </c>
      <c r="N458" s="63" t="s">
        <v>567</v>
      </c>
      <c r="O458" s="66">
        <v>42087.0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ht="15.75" customHeight="1">
      <c r="A459" s="57" t="s">
        <v>198</v>
      </c>
      <c r="B459" s="58" t="s">
        <v>44</v>
      </c>
      <c r="C459" s="59" t="s">
        <v>45</v>
      </c>
      <c r="D459" s="60">
        <v>9107726.01</v>
      </c>
      <c r="E459" s="58">
        <v>0.0</v>
      </c>
      <c r="F459" s="61">
        <v>9107726.0</v>
      </c>
      <c r="G459" s="62">
        <v>9107726.0</v>
      </c>
      <c r="H459" s="63"/>
      <c r="I459" s="59"/>
      <c r="J459" s="57"/>
      <c r="K459" s="64"/>
      <c r="L459" s="65"/>
      <c r="M459" s="65"/>
      <c r="N459" s="63"/>
      <c r="O459" s="6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ht="25.5" customHeight="1">
      <c r="A460" s="57" t="s">
        <v>198</v>
      </c>
      <c r="B460" s="58" t="s">
        <v>71</v>
      </c>
      <c r="C460" s="59" t="s">
        <v>72</v>
      </c>
      <c r="D460" s="60">
        <v>1.205423594E7</v>
      </c>
      <c r="E460" s="58">
        <v>0.0</v>
      </c>
      <c r="F460" s="61">
        <v>1.2054236E7</v>
      </c>
      <c r="G460" s="62">
        <v>1.2054236E7</v>
      </c>
      <c r="H460" s="63">
        <v>8.11016192E8</v>
      </c>
      <c r="I460" s="59" t="str">
        <f>VLOOKUP(H460,'[2]IPS CTA BANCARIA (2)'!$B$1:$H$201,2,0)</f>
        <v>#REF!</v>
      </c>
      <c r="J460" s="57">
        <v>1.2054236E7</v>
      </c>
      <c r="K460" s="64" t="str">
        <f>VLOOKUP(H460,'[2]IPS CTA BANCARIA (2)'!$B$1:$H$201,4,0)</f>
        <v>#REF!</v>
      </c>
      <c r="L460" s="65" t="str">
        <f>VLOOKUP(H460,'[2]IPS CTA BANCARIA (2)'!$B$1:$H$201,5,0)</f>
        <v>#REF!</v>
      </c>
      <c r="M460" s="65">
        <v>2.01500016933E11</v>
      </c>
      <c r="N460" s="63" t="s">
        <v>568</v>
      </c>
      <c r="O460" s="66">
        <v>42090.0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ht="15.75" customHeight="1">
      <c r="A461" s="57" t="s">
        <v>198</v>
      </c>
      <c r="B461" s="58" t="s">
        <v>30</v>
      </c>
      <c r="C461" s="59" t="s">
        <v>31</v>
      </c>
      <c r="D461" s="60">
        <v>547224.31</v>
      </c>
      <c r="E461" s="58">
        <v>0.0</v>
      </c>
      <c r="F461" s="61">
        <v>547224.0</v>
      </c>
      <c r="G461" s="62">
        <v>547224.0</v>
      </c>
      <c r="H461" s="63"/>
      <c r="I461" s="59"/>
      <c r="J461" s="57"/>
      <c r="K461" s="64"/>
      <c r="L461" s="65"/>
      <c r="M461" s="65"/>
      <c r="N461" s="63"/>
      <c r="O461" s="6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ht="15.75" customHeight="1">
      <c r="A462" s="57" t="s">
        <v>198</v>
      </c>
      <c r="B462" s="58" t="s">
        <v>32</v>
      </c>
      <c r="C462" s="59" t="s">
        <v>33</v>
      </c>
      <c r="D462" s="60">
        <v>1535221.91</v>
      </c>
      <c r="E462" s="58">
        <v>0.0</v>
      </c>
      <c r="F462" s="61">
        <v>1535222.0</v>
      </c>
      <c r="G462" s="62">
        <v>1535222.0</v>
      </c>
      <c r="H462" s="63"/>
      <c r="I462" s="59"/>
      <c r="J462" s="57"/>
      <c r="K462" s="64"/>
      <c r="L462" s="65"/>
      <c r="M462" s="65"/>
      <c r="N462" s="63"/>
      <c r="O462" s="6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ht="15.75" customHeight="1">
      <c r="A463" s="57" t="s">
        <v>198</v>
      </c>
      <c r="B463" s="58" t="s">
        <v>40</v>
      </c>
      <c r="C463" s="59" t="s">
        <v>41</v>
      </c>
      <c r="D463" s="60">
        <v>353656.45</v>
      </c>
      <c r="E463" s="58">
        <v>0.0</v>
      </c>
      <c r="F463" s="61">
        <v>353656.0</v>
      </c>
      <c r="G463" s="62">
        <v>353656.0</v>
      </c>
      <c r="H463" s="63"/>
      <c r="I463" s="59"/>
      <c r="J463" s="57"/>
      <c r="K463" s="64"/>
      <c r="L463" s="65"/>
      <c r="M463" s="65"/>
      <c r="N463" s="63"/>
      <c r="O463" s="6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ht="21.0" customHeight="1">
      <c r="A464" s="57" t="s">
        <v>198</v>
      </c>
      <c r="B464" s="58" t="s">
        <v>75</v>
      </c>
      <c r="C464" s="59" t="s">
        <v>76</v>
      </c>
      <c r="D464" s="60">
        <v>1.2023491177E8</v>
      </c>
      <c r="E464" s="58">
        <v>0.0</v>
      </c>
      <c r="F464" s="61">
        <v>1.20234912E8</v>
      </c>
      <c r="G464" s="62">
        <v>1.20234912E8</v>
      </c>
      <c r="H464" s="63">
        <v>8.90985603E8</v>
      </c>
      <c r="I464" s="59" t="str">
        <f t="shared" ref="I464:I465" si="94">VLOOKUP(H464,'[2]IPS CTA BANCARIA (2)'!$B$1:$H$201,2,0)</f>
        <v>#REF!</v>
      </c>
      <c r="J464" s="57">
        <v>2.0234912E7</v>
      </c>
      <c r="K464" s="64" t="str">
        <f t="shared" ref="K464:K465" si="95">VLOOKUP(H464,'[2]IPS CTA BANCARIA (2)'!$B$1:$H$201,4,0)</f>
        <v>#REF!</v>
      </c>
      <c r="L464" s="65" t="str">
        <f t="shared" ref="L464:L465" si="96">VLOOKUP(H464,'[2]IPS CTA BANCARIA (2)'!$B$1:$H$201,5,0)</f>
        <v>#REF!</v>
      </c>
      <c r="M464" s="65" t="s">
        <v>569</v>
      </c>
      <c r="N464" s="63" t="s">
        <v>570</v>
      </c>
      <c r="O464" s="66">
        <v>42087.0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ht="23.25" customHeight="1">
      <c r="A465" s="57" t="s">
        <v>198</v>
      </c>
      <c r="B465" s="58" t="s">
        <v>75</v>
      </c>
      <c r="C465" s="59" t="s">
        <v>76</v>
      </c>
      <c r="D465" s="60"/>
      <c r="E465" s="58"/>
      <c r="F465" s="61"/>
      <c r="G465" s="62"/>
      <c r="H465" s="63">
        <v>9.00390423E8</v>
      </c>
      <c r="I465" s="59" t="str">
        <f t="shared" si="94"/>
        <v>#REF!</v>
      </c>
      <c r="J465" s="57">
        <v>1.0E8</v>
      </c>
      <c r="K465" s="64" t="str">
        <f t="shared" si="95"/>
        <v>#REF!</v>
      </c>
      <c r="L465" s="65" t="str">
        <f t="shared" si="96"/>
        <v>#REF!</v>
      </c>
      <c r="M465" s="65" t="s">
        <v>571</v>
      </c>
      <c r="N465" s="63" t="s">
        <v>572</v>
      </c>
      <c r="O465" s="66">
        <v>42087.0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ht="15.75" customHeight="1">
      <c r="A466" s="57" t="s">
        <v>200</v>
      </c>
      <c r="B466" s="58" t="s">
        <v>44</v>
      </c>
      <c r="C466" s="59" t="s">
        <v>45</v>
      </c>
      <c r="D466" s="60">
        <v>1.921718002E7</v>
      </c>
      <c r="E466" s="58">
        <v>0.0</v>
      </c>
      <c r="F466" s="61">
        <v>1.921718E7</v>
      </c>
      <c r="G466" s="62">
        <v>1.921718E7</v>
      </c>
      <c r="H466" s="63"/>
      <c r="I466" s="59"/>
      <c r="J466" s="57"/>
      <c r="K466" s="64"/>
      <c r="L466" s="65"/>
      <c r="M466" s="65"/>
      <c r="N466" s="63"/>
      <c r="O466" s="66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ht="15.75" customHeight="1">
      <c r="A467" s="57" t="s">
        <v>200</v>
      </c>
      <c r="B467" s="58" t="s">
        <v>30</v>
      </c>
      <c r="C467" s="59" t="s">
        <v>31</v>
      </c>
      <c r="D467" s="60">
        <v>819900.8</v>
      </c>
      <c r="E467" s="58">
        <v>0.0</v>
      </c>
      <c r="F467" s="61">
        <v>819901.0</v>
      </c>
      <c r="G467" s="62">
        <v>819901.0</v>
      </c>
      <c r="H467" s="63"/>
      <c r="I467" s="59"/>
      <c r="J467" s="57"/>
      <c r="K467" s="64"/>
      <c r="L467" s="65"/>
      <c r="M467" s="65"/>
      <c r="N467" s="63"/>
      <c r="O467" s="66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ht="15.75" customHeight="1">
      <c r="A468" s="57" t="s">
        <v>200</v>
      </c>
      <c r="B468" s="58" t="s">
        <v>32</v>
      </c>
      <c r="C468" s="59" t="s">
        <v>33</v>
      </c>
      <c r="D468" s="60">
        <v>12790.7</v>
      </c>
      <c r="E468" s="58">
        <v>0.0</v>
      </c>
      <c r="F468" s="61">
        <v>12791.0</v>
      </c>
      <c r="G468" s="62">
        <v>12791.0</v>
      </c>
      <c r="H468" s="63"/>
      <c r="I468" s="59"/>
      <c r="J468" s="57"/>
      <c r="K468" s="64"/>
      <c r="L468" s="65"/>
      <c r="M468" s="65"/>
      <c r="N468" s="63"/>
      <c r="O468" s="66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ht="15.75" customHeight="1">
      <c r="A469" s="57" t="s">
        <v>200</v>
      </c>
      <c r="B469" s="58" t="s">
        <v>40</v>
      </c>
      <c r="C469" s="59" t="s">
        <v>41</v>
      </c>
      <c r="D469" s="60">
        <v>90618.93</v>
      </c>
      <c r="E469" s="58">
        <v>0.0</v>
      </c>
      <c r="F469" s="61">
        <v>90619.0</v>
      </c>
      <c r="G469" s="62">
        <v>90619.0</v>
      </c>
      <c r="H469" s="63"/>
      <c r="I469" s="59"/>
      <c r="J469" s="57"/>
      <c r="K469" s="64"/>
      <c r="L469" s="65"/>
      <c r="M469" s="65"/>
      <c r="N469" s="63"/>
      <c r="O469" s="66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ht="22.5" customHeight="1">
      <c r="A470" s="57" t="s">
        <v>200</v>
      </c>
      <c r="B470" s="58" t="s">
        <v>75</v>
      </c>
      <c r="C470" s="59" t="s">
        <v>76</v>
      </c>
      <c r="D470" s="60">
        <v>806947.17</v>
      </c>
      <c r="E470" s="58">
        <v>0.0</v>
      </c>
      <c r="F470" s="61">
        <v>806947.0</v>
      </c>
      <c r="G470" s="62">
        <v>806947.0</v>
      </c>
      <c r="H470" s="63">
        <v>8.90985603E8</v>
      </c>
      <c r="I470" s="59" t="str">
        <f t="shared" ref="I470:I472" si="97">VLOOKUP(H470,'[2]IPS CTA BANCARIA (2)'!$B$1:$H$201,2,0)</f>
        <v>#REF!</v>
      </c>
      <c r="J470" s="57">
        <v>806947.0</v>
      </c>
      <c r="K470" s="64" t="str">
        <f t="shared" ref="K470:K472" si="98">VLOOKUP(H470,'[2]IPS CTA BANCARIA (2)'!$B$1:$H$201,4,0)</f>
        <v>#REF!</v>
      </c>
      <c r="L470" s="65" t="str">
        <f t="shared" ref="L470:L472" si="99">VLOOKUP(H470,'[2]IPS CTA BANCARIA (2)'!$B$1:$H$201,5,0)</f>
        <v>#REF!</v>
      </c>
      <c r="M470" s="65" t="s">
        <v>573</v>
      </c>
      <c r="N470" s="63" t="s">
        <v>574</v>
      </c>
      <c r="O470" s="66">
        <v>42087.0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ht="15.75" customHeight="1">
      <c r="A471" s="57" t="s">
        <v>200</v>
      </c>
      <c r="B471" s="58" t="s">
        <v>46</v>
      </c>
      <c r="C471" s="59" t="s">
        <v>47</v>
      </c>
      <c r="D471" s="60">
        <v>3.458559038E7</v>
      </c>
      <c r="E471" s="58">
        <v>0.0</v>
      </c>
      <c r="F471" s="61">
        <v>3.458559E7</v>
      </c>
      <c r="G471" s="62">
        <v>3.458559E7</v>
      </c>
      <c r="H471" s="63">
        <v>8.00138011E8</v>
      </c>
      <c r="I471" s="59" t="str">
        <f t="shared" si="97"/>
        <v>#REF!</v>
      </c>
      <c r="J471" s="57">
        <v>3.458559E7</v>
      </c>
      <c r="K471" s="64" t="str">
        <f t="shared" si="98"/>
        <v>#REF!</v>
      </c>
      <c r="L471" s="65" t="str">
        <f t="shared" si="99"/>
        <v>#REF!</v>
      </c>
      <c r="M471" s="65" t="s">
        <v>575</v>
      </c>
      <c r="N471" s="63" t="s">
        <v>576</v>
      </c>
      <c r="O471" s="66">
        <v>42083.0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ht="27.75" customHeight="1">
      <c r="A472" s="57" t="s">
        <v>202</v>
      </c>
      <c r="B472" s="58" t="s">
        <v>18</v>
      </c>
      <c r="C472" s="59" t="s">
        <v>340</v>
      </c>
      <c r="D472" s="60">
        <v>1502741.59</v>
      </c>
      <c r="E472" s="58">
        <v>0.0</v>
      </c>
      <c r="F472" s="61">
        <v>1502742.0</v>
      </c>
      <c r="G472" s="62">
        <v>1502742.0</v>
      </c>
      <c r="H472" s="63">
        <v>8.90980757E8</v>
      </c>
      <c r="I472" s="59" t="str">
        <f t="shared" si="97"/>
        <v>#REF!</v>
      </c>
      <c r="J472" s="57">
        <v>1502742.0</v>
      </c>
      <c r="K472" s="64" t="str">
        <f t="shared" si="98"/>
        <v>#REF!</v>
      </c>
      <c r="L472" s="65" t="str">
        <f t="shared" si="99"/>
        <v>#REF!</v>
      </c>
      <c r="M472" s="65" t="s">
        <v>577</v>
      </c>
      <c r="N472" s="63" t="s">
        <v>578</v>
      </c>
      <c r="O472" s="66">
        <v>42082.0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ht="15.75" customHeight="1">
      <c r="A473" s="57" t="s">
        <v>202</v>
      </c>
      <c r="B473" s="58" t="s">
        <v>30</v>
      </c>
      <c r="C473" s="59" t="s">
        <v>31</v>
      </c>
      <c r="D473" s="60">
        <v>34974.47</v>
      </c>
      <c r="E473" s="58">
        <v>0.0</v>
      </c>
      <c r="F473" s="61">
        <v>34974.0</v>
      </c>
      <c r="G473" s="62">
        <v>34974.0</v>
      </c>
      <c r="H473" s="63"/>
      <c r="I473" s="59"/>
      <c r="J473" s="57"/>
      <c r="K473" s="64"/>
      <c r="L473" s="65"/>
      <c r="M473" s="65"/>
      <c r="N473" s="63"/>
      <c r="O473" s="66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ht="15.75" customHeight="1">
      <c r="A474" s="57" t="s">
        <v>202</v>
      </c>
      <c r="B474" s="58" t="s">
        <v>32</v>
      </c>
      <c r="C474" s="59" t="s">
        <v>33</v>
      </c>
      <c r="D474" s="60">
        <v>2060.55</v>
      </c>
      <c r="E474" s="58">
        <v>0.0</v>
      </c>
      <c r="F474" s="61">
        <v>2061.0</v>
      </c>
      <c r="G474" s="62">
        <v>2061.0</v>
      </c>
      <c r="H474" s="63"/>
      <c r="I474" s="59"/>
      <c r="J474" s="57"/>
      <c r="K474" s="64"/>
      <c r="L474" s="65"/>
      <c r="M474" s="65"/>
      <c r="N474" s="63"/>
      <c r="O474" s="66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ht="15.75" customHeight="1">
      <c r="A475" s="57" t="s">
        <v>202</v>
      </c>
      <c r="B475" s="58" t="s">
        <v>40</v>
      </c>
      <c r="C475" s="59" t="s">
        <v>41</v>
      </c>
      <c r="D475" s="60">
        <v>3883.39</v>
      </c>
      <c r="E475" s="58">
        <v>0.0</v>
      </c>
      <c r="F475" s="61">
        <v>3883.0</v>
      </c>
      <c r="G475" s="62">
        <v>3883.0</v>
      </c>
      <c r="H475" s="63"/>
      <c r="I475" s="59"/>
      <c r="J475" s="57"/>
      <c r="K475" s="64"/>
      <c r="L475" s="65"/>
      <c r="M475" s="65"/>
      <c r="N475" s="63"/>
      <c r="O475" s="66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ht="27.75" customHeight="1">
      <c r="A476" s="57" t="s">
        <v>204</v>
      </c>
      <c r="B476" s="58" t="s">
        <v>18</v>
      </c>
      <c r="C476" s="59" t="s">
        <v>340</v>
      </c>
      <c r="D476" s="60">
        <v>3.41488056E7</v>
      </c>
      <c r="E476" s="58">
        <v>0.0</v>
      </c>
      <c r="F476" s="61">
        <v>3.4148806E7</v>
      </c>
      <c r="G476" s="62">
        <v>3.4148806E7</v>
      </c>
      <c r="H476" s="63">
        <v>8.90980066E8</v>
      </c>
      <c r="I476" s="59" t="str">
        <f>VLOOKUP(H476,'[2]IPS CTA BANCARIA (2)'!$B$1:$H$201,2,0)</f>
        <v>#REF!</v>
      </c>
      <c r="J476" s="57">
        <v>3.4148806E7</v>
      </c>
      <c r="K476" s="64" t="str">
        <f>VLOOKUP(H476,'[2]IPS CTA BANCARIA (2)'!$B$1:$H$201,4,0)</f>
        <v>#REF!</v>
      </c>
      <c r="L476" s="65" t="str">
        <f>VLOOKUP(H476,'[2]IPS CTA BANCARIA (2)'!$B$1:$H$201,5,0)</f>
        <v>#REF!</v>
      </c>
      <c r="M476" s="65" t="s">
        <v>579</v>
      </c>
      <c r="N476" s="63" t="s">
        <v>580</v>
      </c>
      <c r="O476" s="66">
        <v>42087.0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ht="15.75" customHeight="1">
      <c r="A477" s="57" t="s">
        <v>204</v>
      </c>
      <c r="B477" s="58" t="s">
        <v>22</v>
      </c>
      <c r="C477" s="59" t="s">
        <v>23</v>
      </c>
      <c r="D477" s="60">
        <v>63607.38</v>
      </c>
      <c r="E477" s="58">
        <v>0.0</v>
      </c>
      <c r="F477" s="61">
        <v>63607.0</v>
      </c>
      <c r="G477" s="62">
        <v>63607.0</v>
      </c>
      <c r="H477" s="63"/>
      <c r="I477" s="59"/>
      <c r="J477" s="57"/>
      <c r="K477" s="64"/>
      <c r="L477" s="65"/>
      <c r="M477" s="65"/>
      <c r="N477" s="63"/>
      <c r="O477" s="66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ht="15.75" customHeight="1">
      <c r="A478" s="57" t="s">
        <v>204</v>
      </c>
      <c r="B478" s="58" t="s">
        <v>30</v>
      </c>
      <c r="C478" s="59" t="s">
        <v>31</v>
      </c>
      <c r="D478" s="60">
        <v>545412.75</v>
      </c>
      <c r="E478" s="58">
        <v>0.0</v>
      </c>
      <c r="F478" s="61">
        <v>545413.0</v>
      </c>
      <c r="G478" s="62">
        <v>545413.0</v>
      </c>
      <c r="H478" s="63"/>
      <c r="I478" s="59"/>
      <c r="J478" s="57"/>
      <c r="K478" s="64"/>
      <c r="L478" s="65"/>
      <c r="M478" s="65"/>
      <c r="N478" s="63"/>
      <c r="O478" s="66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ht="15.75" customHeight="1">
      <c r="A479" s="57" t="s">
        <v>204</v>
      </c>
      <c r="B479" s="58" t="s">
        <v>32</v>
      </c>
      <c r="C479" s="59" t="s">
        <v>33</v>
      </c>
      <c r="D479" s="60">
        <v>97843.32</v>
      </c>
      <c r="E479" s="58">
        <v>0.0</v>
      </c>
      <c r="F479" s="61">
        <v>97843.0</v>
      </c>
      <c r="G479" s="62">
        <v>97843.0</v>
      </c>
      <c r="H479" s="63"/>
      <c r="I479" s="59"/>
      <c r="J479" s="57"/>
      <c r="K479" s="64"/>
      <c r="L479" s="65"/>
      <c r="M479" s="65"/>
      <c r="N479" s="63"/>
      <c r="O479" s="66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ht="15.75" customHeight="1">
      <c r="A480" s="57" t="s">
        <v>204</v>
      </c>
      <c r="B480" s="58" t="s">
        <v>40</v>
      </c>
      <c r="C480" s="59" t="s">
        <v>41</v>
      </c>
      <c r="D480" s="60">
        <v>348059.4</v>
      </c>
      <c r="E480" s="58">
        <v>0.0</v>
      </c>
      <c r="F480" s="61">
        <v>348059.0</v>
      </c>
      <c r="G480" s="62">
        <v>348059.0</v>
      </c>
      <c r="H480" s="63"/>
      <c r="I480" s="59"/>
      <c r="J480" s="57"/>
      <c r="K480" s="64"/>
      <c r="L480" s="65"/>
      <c r="M480" s="65"/>
      <c r="N480" s="63"/>
      <c r="O480" s="66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ht="15.75" customHeight="1">
      <c r="A481" s="57" t="s">
        <v>204</v>
      </c>
      <c r="B481" s="58" t="s">
        <v>54</v>
      </c>
      <c r="C481" s="59" t="s">
        <v>55</v>
      </c>
      <c r="D481" s="60">
        <v>1.726406455E7</v>
      </c>
      <c r="E481" s="58">
        <v>0.0</v>
      </c>
      <c r="F481" s="61">
        <v>1.7264065E7</v>
      </c>
      <c r="G481" s="62">
        <v>1.7264065E7</v>
      </c>
      <c r="H481" s="63">
        <v>8.90980066E8</v>
      </c>
      <c r="I481" s="59" t="str">
        <f t="shared" ref="I481:I482" si="100">VLOOKUP(H481,'[2]IPS CTA BANCARIA (2)'!$B$1:$H$201,2,0)</f>
        <v>#REF!</v>
      </c>
      <c r="J481" s="57">
        <v>1.7264065E7</v>
      </c>
      <c r="K481" s="64" t="str">
        <f t="shared" ref="K481:K482" si="101">VLOOKUP(H481,'[2]IPS CTA BANCARIA (2)'!$B$1:$H$201,4,0)</f>
        <v>#REF!</v>
      </c>
      <c r="L481" s="65" t="str">
        <f t="shared" ref="L481:L482" si="102">VLOOKUP(H481,'[2]IPS CTA BANCARIA (2)'!$B$1:$H$201,5,0)</f>
        <v>#REF!</v>
      </c>
      <c r="M481" s="65" t="s">
        <v>581</v>
      </c>
      <c r="N481" s="63" t="s">
        <v>582</v>
      </c>
      <c r="O481" s="66">
        <v>42087.0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ht="27.75" customHeight="1">
      <c r="A482" s="57" t="s">
        <v>206</v>
      </c>
      <c r="B482" s="58" t="s">
        <v>18</v>
      </c>
      <c r="C482" s="59" t="s">
        <v>340</v>
      </c>
      <c r="D482" s="60">
        <v>961326.27</v>
      </c>
      <c r="E482" s="58">
        <v>0.0</v>
      </c>
      <c r="F482" s="61">
        <v>961326.0</v>
      </c>
      <c r="G482" s="62">
        <v>961326.0</v>
      </c>
      <c r="H482" s="63">
        <v>8.90980757E8</v>
      </c>
      <c r="I482" s="59" t="str">
        <f t="shared" si="100"/>
        <v>#REF!</v>
      </c>
      <c r="J482" s="57">
        <v>961326.0</v>
      </c>
      <c r="K482" s="64" t="str">
        <f t="shared" si="101"/>
        <v>#REF!</v>
      </c>
      <c r="L482" s="65" t="str">
        <f t="shared" si="102"/>
        <v>#REF!</v>
      </c>
      <c r="M482" s="65" t="s">
        <v>583</v>
      </c>
      <c r="N482" s="63" t="s">
        <v>584</v>
      </c>
      <c r="O482" s="66">
        <v>42087.0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ht="15.75" customHeight="1">
      <c r="A483" s="57" t="s">
        <v>206</v>
      </c>
      <c r="B483" s="58" t="s">
        <v>44</v>
      </c>
      <c r="C483" s="59" t="s">
        <v>45</v>
      </c>
      <c r="D483" s="60">
        <v>578501.27</v>
      </c>
      <c r="E483" s="58">
        <v>0.0</v>
      </c>
      <c r="F483" s="61">
        <v>578501.0</v>
      </c>
      <c r="G483" s="62">
        <v>578501.0</v>
      </c>
      <c r="H483" s="63"/>
      <c r="I483" s="59"/>
      <c r="J483" s="57"/>
      <c r="K483" s="64"/>
      <c r="L483" s="65"/>
      <c r="M483" s="65"/>
      <c r="N483" s="63"/>
      <c r="O483" s="66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ht="15.75" customHeight="1">
      <c r="A484" s="57" t="s">
        <v>206</v>
      </c>
      <c r="B484" s="58" t="s">
        <v>30</v>
      </c>
      <c r="C484" s="59" t="s">
        <v>31</v>
      </c>
      <c r="D484" s="60">
        <v>65140.33</v>
      </c>
      <c r="E484" s="58">
        <v>0.0</v>
      </c>
      <c r="F484" s="61">
        <v>65140.0</v>
      </c>
      <c r="G484" s="62">
        <v>65140.0</v>
      </c>
      <c r="H484" s="63"/>
      <c r="I484" s="59"/>
      <c r="J484" s="57"/>
      <c r="K484" s="64"/>
      <c r="L484" s="65"/>
      <c r="M484" s="65"/>
      <c r="N484" s="63"/>
      <c r="O484" s="66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ht="15.75" customHeight="1">
      <c r="A485" s="57" t="s">
        <v>206</v>
      </c>
      <c r="B485" s="58" t="s">
        <v>32</v>
      </c>
      <c r="C485" s="59" t="s">
        <v>33</v>
      </c>
      <c r="D485" s="60">
        <v>473.47</v>
      </c>
      <c r="E485" s="58">
        <v>0.0</v>
      </c>
      <c r="F485" s="61">
        <v>473.0</v>
      </c>
      <c r="G485" s="62">
        <v>473.0</v>
      </c>
      <c r="H485" s="63"/>
      <c r="I485" s="59"/>
      <c r="J485" s="57"/>
      <c r="K485" s="64"/>
      <c r="L485" s="65"/>
      <c r="M485" s="65"/>
      <c r="N485" s="63"/>
      <c r="O485" s="66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ht="15.75" customHeight="1">
      <c r="A486" s="57" t="s">
        <v>206</v>
      </c>
      <c r="B486" s="58" t="s">
        <v>40</v>
      </c>
      <c r="C486" s="59" t="s">
        <v>41</v>
      </c>
      <c r="D486" s="60">
        <v>3395.27</v>
      </c>
      <c r="E486" s="58">
        <v>0.0</v>
      </c>
      <c r="F486" s="61">
        <v>3395.0</v>
      </c>
      <c r="G486" s="62">
        <v>3395.0</v>
      </c>
      <c r="H486" s="63"/>
      <c r="I486" s="59"/>
      <c r="J486" s="57"/>
      <c r="K486" s="64"/>
      <c r="L486" s="65"/>
      <c r="M486" s="65"/>
      <c r="N486" s="63"/>
      <c r="O486" s="66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ht="15.75" customHeight="1">
      <c r="A487" s="57" t="s">
        <v>206</v>
      </c>
      <c r="B487" s="58" t="s">
        <v>46</v>
      </c>
      <c r="C487" s="59" t="s">
        <v>47</v>
      </c>
      <c r="D487" s="60">
        <v>1655337.39</v>
      </c>
      <c r="E487" s="58">
        <v>0.0</v>
      </c>
      <c r="F487" s="61">
        <v>1655337.0</v>
      </c>
      <c r="G487" s="62">
        <v>1655337.0</v>
      </c>
      <c r="H487" s="63">
        <v>8.90983675E8</v>
      </c>
      <c r="I487" s="59" t="str">
        <f t="shared" ref="I487:I488" si="103">VLOOKUP(H487,'[2]IPS CTA BANCARIA (2)'!$B$1:$H$201,2,0)</f>
        <v>#REF!</v>
      </c>
      <c r="J487" s="57">
        <v>1655337.0</v>
      </c>
      <c r="K487" s="64" t="str">
        <f t="shared" ref="K487:K488" si="104">VLOOKUP(H487,'[2]IPS CTA BANCARIA (2)'!$B$1:$H$201,4,0)</f>
        <v>#REF!</v>
      </c>
      <c r="L487" s="65" t="str">
        <f t="shared" ref="L487:L488" si="105">VLOOKUP(H487,'[2]IPS CTA BANCARIA (2)'!$B$1:$H$201,5,0)</f>
        <v>#REF!</v>
      </c>
      <c r="M487" s="65" t="s">
        <v>585</v>
      </c>
      <c r="N487" s="63" t="s">
        <v>586</v>
      </c>
      <c r="O487" s="66">
        <v>42083.0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ht="27.75" customHeight="1">
      <c r="A488" s="57" t="s">
        <v>208</v>
      </c>
      <c r="B488" s="58" t="s">
        <v>18</v>
      </c>
      <c r="C488" s="59" t="s">
        <v>340</v>
      </c>
      <c r="D488" s="60">
        <v>4388917.47</v>
      </c>
      <c r="E488" s="58">
        <v>0.0</v>
      </c>
      <c r="F488" s="61">
        <v>4388917.0</v>
      </c>
      <c r="G488" s="62">
        <v>4388917.0</v>
      </c>
      <c r="H488" s="63">
        <v>8.90980757E8</v>
      </c>
      <c r="I488" s="59" t="str">
        <f t="shared" si="103"/>
        <v>#REF!</v>
      </c>
      <c r="J488" s="57">
        <v>4388917.0</v>
      </c>
      <c r="K488" s="64" t="str">
        <f t="shared" si="104"/>
        <v>#REF!</v>
      </c>
      <c r="L488" s="65" t="str">
        <f t="shared" si="105"/>
        <v>#REF!</v>
      </c>
      <c r="M488" s="65" t="s">
        <v>587</v>
      </c>
      <c r="N488" s="63" t="s">
        <v>588</v>
      </c>
      <c r="O488" s="66">
        <v>42087.0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ht="15.75" customHeight="1">
      <c r="A489" s="57" t="s">
        <v>208</v>
      </c>
      <c r="B489" s="58" t="s">
        <v>44</v>
      </c>
      <c r="C489" s="59" t="s">
        <v>45</v>
      </c>
      <c r="D489" s="60">
        <v>6431356.63</v>
      </c>
      <c r="E489" s="58">
        <v>0.0</v>
      </c>
      <c r="F489" s="61">
        <v>6431357.0</v>
      </c>
      <c r="G489" s="62">
        <v>6431357.0</v>
      </c>
      <c r="H489" s="63"/>
      <c r="I489" s="59"/>
      <c r="J489" s="57"/>
      <c r="K489" s="64"/>
      <c r="L489" s="65"/>
      <c r="M489" s="65"/>
      <c r="N489" s="63"/>
      <c r="O489" s="66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ht="15.75" customHeight="1">
      <c r="A490" s="57" t="s">
        <v>208</v>
      </c>
      <c r="B490" s="58" t="s">
        <v>20</v>
      </c>
      <c r="C490" s="59" t="s">
        <v>21</v>
      </c>
      <c r="D490" s="60">
        <v>4472.42</v>
      </c>
      <c r="E490" s="58">
        <v>0.0</v>
      </c>
      <c r="F490" s="61">
        <v>4472.0</v>
      </c>
      <c r="G490" s="62">
        <v>4472.0</v>
      </c>
      <c r="H490" s="63"/>
      <c r="I490" s="59"/>
      <c r="J490" s="57"/>
      <c r="K490" s="64"/>
      <c r="L490" s="65"/>
      <c r="M490" s="65"/>
      <c r="N490" s="63"/>
      <c r="O490" s="66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ht="15.75" customHeight="1">
      <c r="A491" s="57" t="s">
        <v>208</v>
      </c>
      <c r="B491" s="58" t="s">
        <v>30</v>
      </c>
      <c r="C491" s="59" t="s">
        <v>31</v>
      </c>
      <c r="D491" s="60">
        <v>338770.0</v>
      </c>
      <c r="E491" s="58">
        <v>0.0</v>
      </c>
      <c r="F491" s="61">
        <v>338770.0</v>
      </c>
      <c r="G491" s="62">
        <v>338770.0</v>
      </c>
      <c r="H491" s="63"/>
      <c r="I491" s="59"/>
      <c r="J491" s="57"/>
      <c r="K491" s="64"/>
      <c r="L491" s="65"/>
      <c r="M491" s="65"/>
      <c r="N491" s="63"/>
      <c r="O491" s="66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ht="15.75" customHeight="1">
      <c r="A492" s="57" t="s">
        <v>208</v>
      </c>
      <c r="B492" s="58" t="s">
        <v>32</v>
      </c>
      <c r="C492" s="59" t="s">
        <v>33</v>
      </c>
      <c r="D492" s="60">
        <v>65333.19</v>
      </c>
      <c r="E492" s="58">
        <v>0.0</v>
      </c>
      <c r="F492" s="61">
        <v>65333.0</v>
      </c>
      <c r="G492" s="62">
        <v>65333.0</v>
      </c>
      <c r="H492" s="63"/>
      <c r="I492" s="59"/>
      <c r="J492" s="57"/>
      <c r="K492" s="64"/>
      <c r="L492" s="65"/>
      <c r="M492" s="65"/>
      <c r="N492" s="63"/>
      <c r="O492" s="66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ht="15.75" customHeight="1">
      <c r="A493" s="57" t="s">
        <v>208</v>
      </c>
      <c r="B493" s="58" t="s">
        <v>40</v>
      </c>
      <c r="C493" s="59" t="s">
        <v>41</v>
      </c>
      <c r="D493" s="60">
        <v>75923.15</v>
      </c>
      <c r="E493" s="58">
        <v>0.0</v>
      </c>
      <c r="F493" s="61">
        <v>75923.0</v>
      </c>
      <c r="G493" s="62">
        <v>75923.0</v>
      </c>
      <c r="H493" s="63"/>
      <c r="I493" s="59"/>
      <c r="J493" s="57"/>
      <c r="K493" s="64"/>
      <c r="L493" s="65"/>
      <c r="M493" s="65"/>
      <c r="N493" s="63"/>
      <c r="O493" s="66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ht="21.0" customHeight="1">
      <c r="A494" s="57" t="s">
        <v>208</v>
      </c>
      <c r="B494" s="58" t="s">
        <v>46</v>
      </c>
      <c r="C494" s="59" t="s">
        <v>47</v>
      </c>
      <c r="D494" s="60">
        <v>1.671623916E7</v>
      </c>
      <c r="E494" s="58">
        <v>0.0</v>
      </c>
      <c r="F494" s="61">
        <v>1.6716239E7</v>
      </c>
      <c r="G494" s="62">
        <v>1.6716239E7</v>
      </c>
      <c r="H494" s="63">
        <v>8.90981532E8</v>
      </c>
      <c r="I494" s="59" t="str">
        <f t="shared" ref="I494:I496" si="106">VLOOKUP(H494,'[2]IPS CTA BANCARIA (2)'!$B$1:$H$201,2,0)</f>
        <v>#REF!</v>
      </c>
      <c r="J494" s="57">
        <v>1.6716239E7</v>
      </c>
      <c r="K494" s="64" t="str">
        <f t="shared" ref="K494:K496" si="107">VLOOKUP(H494,'[2]IPS CTA BANCARIA (2)'!$B$1:$H$201,4,0)</f>
        <v>#REF!</v>
      </c>
      <c r="L494" s="65" t="str">
        <f t="shared" ref="L494:L496" si="108">VLOOKUP(H494,'[2]IPS CTA BANCARIA (2)'!$B$1:$H$201,5,0)</f>
        <v>#REF!</v>
      </c>
      <c r="M494" s="65" t="s">
        <v>589</v>
      </c>
      <c r="N494" s="63" t="s">
        <v>590</v>
      </c>
      <c r="O494" s="66">
        <v>42082.0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ht="15.75" customHeight="1">
      <c r="A495" s="57" t="s">
        <v>208</v>
      </c>
      <c r="B495" s="58" t="s">
        <v>54</v>
      </c>
      <c r="C495" s="59" t="s">
        <v>55</v>
      </c>
      <c r="D495" s="60">
        <v>1220755.98</v>
      </c>
      <c r="E495" s="58">
        <v>0.0</v>
      </c>
      <c r="F495" s="61">
        <v>1220756.0</v>
      </c>
      <c r="G495" s="62">
        <v>1220756.0</v>
      </c>
      <c r="H495" s="63">
        <v>8.90907215E8</v>
      </c>
      <c r="I495" s="59" t="str">
        <f t="shared" si="106"/>
        <v>#REF!</v>
      </c>
      <c r="J495" s="57">
        <v>1220756.0</v>
      </c>
      <c r="K495" s="64" t="str">
        <f t="shared" si="107"/>
        <v>#REF!</v>
      </c>
      <c r="L495" s="65" t="str">
        <f t="shared" si="108"/>
        <v>#REF!</v>
      </c>
      <c r="M495" s="65" t="s">
        <v>591</v>
      </c>
      <c r="N495" s="63" t="s">
        <v>592</v>
      </c>
      <c r="O495" s="66">
        <v>42087.0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ht="27.75" customHeight="1">
      <c r="A496" s="57" t="s">
        <v>210</v>
      </c>
      <c r="B496" s="58" t="s">
        <v>18</v>
      </c>
      <c r="C496" s="59" t="s">
        <v>340</v>
      </c>
      <c r="D496" s="60">
        <v>1.7860795991E8</v>
      </c>
      <c r="E496" s="58">
        <v>0.0</v>
      </c>
      <c r="F496" s="61">
        <v>1.7860796E8</v>
      </c>
      <c r="G496" s="62">
        <v>1.7860796E8</v>
      </c>
      <c r="H496" s="63">
        <v>8.90905177E8</v>
      </c>
      <c r="I496" s="59" t="str">
        <f t="shared" si="106"/>
        <v>#REF!</v>
      </c>
      <c r="J496" s="57">
        <v>1.7860796E8</v>
      </c>
      <c r="K496" s="64" t="str">
        <f t="shared" si="107"/>
        <v>#REF!</v>
      </c>
      <c r="L496" s="65" t="str">
        <f t="shared" si="108"/>
        <v>#REF!</v>
      </c>
      <c r="M496" s="65" t="s">
        <v>593</v>
      </c>
      <c r="N496" s="63" t="s">
        <v>594</v>
      </c>
      <c r="O496" s="66">
        <v>42087.0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ht="15.75" customHeight="1">
      <c r="A497" s="57" t="s">
        <v>210</v>
      </c>
      <c r="B497" s="58" t="s">
        <v>44</v>
      </c>
      <c r="C497" s="59" t="s">
        <v>45</v>
      </c>
      <c r="D497" s="60">
        <v>744535.21</v>
      </c>
      <c r="E497" s="58">
        <v>0.0</v>
      </c>
      <c r="F497" s="61">
        <v>744535.0</v>
      </c>
      <c r="G497" s="62">
        <v>744535.0</v>
      </c>
      <c r="H497" s="63"/>
      <c r="I497" s="59"/>
      <c r="J497" s="57"/>
      <c r="K497" s="64"/>
      <c r="L497" s="65"/>
      <c r="M497" s="65"/>
      <c r="N497" s="63"/>
      <c r="O497" s="66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ht="15.75" customHeight="1">
      <c r="A498" s="57" t="s">
        <v>210</v>
      </c>
      <c r="B498" s="58" t="s">
        <v>22</v>
      </c>
      <c r="C498" s="59" t="s">
        <v>23</v>
      </c>
      <c r="D498" s="60">
        <v>18758.95</v>
      </c>
      <c r="E498" s="58">
        <v>0.0</v>
      </c>
      <c r="F498" s="61">
        <v>18759.0</v>
      </c>
      <c r="G498" s="62">
        <v>18759.0</v>
      </c>
      <c r="H498" s="63"/>
      <c r="I498" s="59"/>
      <c r="J498" s="57"/>
      <c r="K498" s="64"/>
      <c r="L498" s="65"/>
      <c r="M498" s="65"/>
      <c r="N498" s="63"/>
      <c r="O498" s="66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ht="15.75" customHeight="1">
      <c r="A499" s="57" t="s">
        <v>210</v>
      </c>
      <c r="B499" s="58" t="s">
        <v>30</v>
      </c>
      <c r="C499" s="59" t="s">
        <v>31</v>
      </c>
      <c r="D499" s="60">
        <v>1.448852282E7</v>
      </c>
      <c r="E499" s="58">
        <v>0.0</v>
      </c>
      <c r="F499" s="61">
        <v>1.4488523E7</v>
      </c>
      <c r="G499" s="62">
        <v>1.4488523E7</v>
      </c>
      <c r="H499" s="63"/>
      <c r="I499" s="59"/>
      <c r="J499" s="57"/>
      <c r="K499" s="64"/>
      <c r="L499" s="65"/>
      <c r="M499" s="65"/>
      <c r="N499" s="63"/>
      <c r="O499" s="66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ht="15.75" customHeight="1">
      <c r="A500" s="57" t="s">
        <v>210</v>
      </c>
      <c r="B500" s="58" t="s">
        <v>32</v>
      </c>
      <c r="C500" s="59" t="s">
        <v>33</v>
      </c>
      <c r="D500" s="60">
        <v>1482417.5</v>
      </c>
      <c r="E500" s="58">
        <v>0.0</v>
      </c>
      <c r="F500" s="61">
        <v>1482418.0</v>
      </c>
      <c r="G500" s="62">
        <v>1482418.0</v>
      </c>
      <c r="H500" s="63"/>
      <c r="I500" s="59"/>
      <c r="J500" s="57"/>
      <c r="K500" s="64"/>
      <c r="L500" s="65"/>
      <c r="M500" s="65"/>
      <c r="N500" s="63"/>
      <c r="O500" s="66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ht="15.75" customHeight="1">
      <c r="A501" s="57" t="s">
        <v>210</v>
      </c>
      <c r="B501" s="58" t="s">
        <v>40</v>
      </c>
      <c r="C501" s="59" t="s">
        <v>41</v>
      </c>
      <c r="D501" s="60">
        <v>589196.89</v>
      </c>
      <c r="E501" s="58">
        <v>0.0</v>
      </c>
      <c r="F501" s="61">
        <v>589197.0</v>
      </c>
      <c r="G501" s="62">
        <v>589197.0</v>
      </c>
      <c r="H501" s="63"/>
      <c r="I501" s="59"/>
      <c r="J501" s="57"/>
      <c r="K501" s="64"/>
      <c r="L501" s="65"/>
      <c r="M501" s="65"/>
      <c r="N501" s="63"/>
      <c r="O501" s="6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ht="15.75" customHeight="1">
      <c r="A502" s="57" t="s">
        <v>210</v>
      </c>
      <c r="B502" s="58" t="s">
        <v>75</v>
      </c>
      <c r="C502" s="59" t="s">
        <v>76</v>
      </c>
      <c r="D502" s="60">
        <v>2.454379223E7</v>
      </c>
      <c r="E502" s="58">
        <v>0.0</v>
      </c>
      <c r="F502" s="61">
        <v>2.4543792E7</v>
      </c>
      <c r="G502" s="62">
        <v>2.4543792E7</v>
      </c>
      <c r="H502" s="63">
        <v>9.00421287E8</v>
      </c>
      <c r="I502" s="59" t="str">
        <f t="shared" ref="I502:I504" si="109">VLOOKUP(H502,'[2]IPS CTA BANCARIA (2)'!$B$1:$H$201,2,0)</f>
        <v>#REF!</v>
      </c>
      <c r="J502" s="57">
        <v>4780125.0</v>
      </c>
      <c r="K502" s="64" t="str">
        <f t="shared" ref="K502:K504" si="110">VLOOKUP(H502,'[2]IPS CTA BANCARIA (2)'!$B$1:$H$201,4,0)</f>
        <v>#REF!</v>
      </c>
      <c r="L502" s="65" t="str">
        <f t="shared" ref="L502:L504" si="111">VLOOKUP(H502,'[2]IPS CTA BANCARIA (2)'!$B$1:$H$201,5,0)</f>
        <v>#REF!</v>
      </c>
      <c r="M502" s="65" t="s">
        <v>595</v>
      </c>
      <c r="N502" s="63" t="s">
        <v>596</v>
      </c>
      <c r="O502" s="66">
        <v>42087.0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ht="26.25" customHeight="1">
      <c r="A503" s="57" t="s">
        <v>210</v>
      </c>
      <c r="B503" s="58" t="s">
        <v>75</v>
      </c>
      <c r="C503" s="59" t="s">
        <v>76</v>
      </c>
      <c r="D503" s="60"/>
      <c r="E503" s="58"/>
      <c r="F503" s="61"/>
      <c r="G503" s="62"/>
      <c r="H503" s="63">
        <v>8.90985603E8</v>
      </c>
      <c r="I503" s="59" t="str">
        <f t="shared" si="109"/>
        <v>#REF!</v>
      </c>
      <c r="J503" s="57">
        <v>1.9763667E7</v>
      </c>
      <c r="K503" s="64" t="str">
        <f t="shared" si="110"/>
        <v>#REF!</v>
      </c>
      <c r="L503" s="65" t="str">
        <f t="shared" si="111"/>
        <v>#REF!</v>
      </c>
      <c r="M503" s="65" t="s">
        <v>597</v>
      </c>
      <c r="N503" s="63" t="s">
        <v>598</v>
      </c>
      <c r="O503" s="66">
        <v>42087.0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ht="27.75" customHeight="1">
      <c r="A504" s="57" t="s">
        <v>212</v>
      </c>
      <c r="B504" s="58" t="s">
        <v>18</v>
      </c>
      <c r="C504" s="59" t="s">
        <v>340</v>
      </c>
      <c r="D504" s="60">
        <v>4.936309805E7</v>
      </c>
      <c r="E504" s="58">
        <v>0.0</v>
      </c>
      <c r="F504" s="61">
        <v>4.9363098E7</v>
      </c>
      <c r="G504" s="62">
        <v>4.9363098E7</v>
      </c>
      <c r="H504" s="63">
        <v>8.90905166E8</v>
      </c>
      <c r="I504" s="59" t="str">
        <f t="shared" si="109"/>
        <v>#REF!</v>
      </c>
      <c r="J504" s="57">
        <v>4.9363098E7</v>
      </c>
      <c r="K504" s="64" t="str">
        <f t="shared" si="110"/>
        <v>#REF!</v>
      </c>
      <c r="L504" s="65" t="str">
        <f t="shared" si="111"/>
        <v>#REF!</v>
      </c>
      <c r="M504" s="65" t="s">
        <v>599</v>
      </c>
      <c r="N504" s="63" t="s">
        <v>600</v>
      </c>
      <c r="O504" s="66">
        <v>42087.0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ht="35.25" customHeight="1">
      <c r="A505" s="57" t="s">
        <v>212</v>
      </c>
      <c r="B505" s="58" t="s">
        <v>28</v>
      </c>
      <c r="C505" s="59" t="s">
        <v>29</v>
      </c>
      <c r="D505" s="60">
        <v>4792.21</v>
      </c>
      <c r="E505" s="58">
        <v>0.0</v>
      </c>
      <c r="F505" s="61">
        <v>4792.0</v>
      </c>
      <c r="G505" s="62">
        <v>4792.0</v>
      </c>
      <c r="H505" s="63"/>
      <c r="I505" s="59"/>
      <c r="J505" s="57"/>
      <c r="K505" s="64"/>
      <c r="L505" s="65"/>
      <c r="M505" s="65"/>
      <c r="N505" s="63"/>
      <c r="O505" s="66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ht="15.75" customHeight="1">
      <c r="A506" s="57" t="s">
        <v>212</v>
      </c>
      <c r="B506" s="58" t="s">
        <v>30</v>
      </c>
      <c r="C506" s="59" t="s">
        <v>31</v>
      </c>
      <c r="D506" s="60">
        <v>2329136.34</v>
      </c>
      <c r="E506" s="58">
        <v>0.0</v>
      </c>
      <c r="F506" s="61">
        <v>2329136.0</v>
      </c>
      <c r="G506" s="62">
        <v>2329136.0</v>
      </c>
      <c r="H506" s="63"/>
      <c r="I506" s="59"/>
      <c r="J506" s="57"/>
      <c r="K506" s="64"/>
      <c r="L506" s="65"/>
      <c r="M506" s="65"/>
      <c r="N506" s="63"/>
      <c r="O506" s="6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ht="15.75" customHeight="1">
      <c r="A507" s="57" t="s">
        <v>212</v>
      </c>
      <c r="B507" s="58" t="s">
        <v>32</v>
      </c>
      <c r="C507" s="59" t="s">
        <v>33</v>
      </c>
      <c r="D507" s="60">
        <v>215486.27</v>
      </c>
      <c r="E507" s="58">
        <v>0.0</v>
      </c>
      <c r="F507" s="61">
        <v>215486.0</v>
      </c>
      <c r="G507" s="62">
        <v>215486.0</v>
      </c>
      <c r="H507" s="63"/>
      <c r="I507" s="59"/>
      <c r="J507" s="57"/>
      <c r="K507" s="64"/>
      <c r="L507" s="65"/>
      <c r="M507" s="65"/>
      <c r="N507" s="63"/>
      <c r="O507" s="6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ht="15.75" customHeight="1">
      <c r="A508" s="57" t="s">
        <v>212</v>
      </c>
      <c r="B508" s="58" t="s">
        <v>40</v>
      </c>
      <c r="C508" s="59" t="s">
        <v>41</v>
      </c>
      <c r="D508" s="60">
        <v>245629.19</v>
      </c>
      <c r="E508" s="58">
        <v>0.0</v>
      </c>
      <c r="F508" s="61">
        <v>245629.0</v>
      </c>
      <c r="G508" s="62">
        <v>245629.0</v>
      </c>
      <c r="H508" s="63"/>
      <c r="I508" s="59"/>
      <c r="J508" s="57"/>
      <c r="K508" s="64"/>
      <c r="L508" s="65"/>
      <c r="M508" s="65"/>
      <c r="N508" s="63"/>
      <c r="O508" s="6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ht="15.75" customHeight="1">
      <c r="A509" s="57" t="s">
        <v>212</v>
      </c>
      <c r="B509" s="58" t="s">
        <v>54</v>
      </c>
      <c r="C509" s="59" t="s">
        <v>55</v>
      </c>
      <c r="D509" s="60">
        <v>1.299577222E7</v>
      </c>
      <c r="E509" s="58">
        <v>0.0</v>
      </c>
      <c r="F509" s="61">
        <v>1.2995772E7</v>
      </c>
      <c r="G509" s="62">
        <v>1.2995772E7</v>
      </c>
      <c r="H509" s="63">
        <v>8.00036229E8</v>
      </c>
      <c r="I509" s="59" t="str">
        <f t="shared" ref="I509:I510" si="112">VLOOKUP(H509,'[2]IPS CTA BANCARIA (2)'!$B$1:$H$201,2,0)</f>
        <v>#REF!</v>
      </c>
      <c r="J509" s="57">
        <v>1.2995772E7</v>
      </c>
      <c r="K509" s="64" t="str">
        <f t="shared" ref="K509:K510" si="113">VLOOKUP(H509,'[2]IPS CTA BANCARIA (2)'!$B$1:$H$201,4,0)</f>
        <v>#REF!</v>
      </c>
      <c r="L509" s="65" t="str">
        <f t="shared" ref="L509:L510" si="114">VLOOKUP(H509,'[2]IPS CTA BANCARIA (2)'!$B$1:$H$201,5,0)</f>
        <v>#REF!</v>
      </c>
      <c r="M509" s="65" t="s">
        <v>601</v>
      </c>
      <c r="N509" s="63" t="s">
        <v>602</v>
      </c>
      <c r="O509" s="66">
        <v>42087.0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ht="27.75" customHeight="1">
      <c r="A510" s="57" t="s">
        <v>214</v>
      </c>
      <c r="B510" s="58" t="s">
        <v>18</v>
      </c>
      <c r="C510" s="59" t="s">
        <v>340</v>
      </c>
      <c r="D510" s="60">
        <v>6.74489215E7</v>
      </c>
      <c r="E510" s="58">
        <v>0.0</v>
      </c>
      <c r="F510" s="61">
        <v>6.7448922E7</v>
      </c>
      <c r="G510" s="62">
        <v>6.7448922E7</v>
      </c>
      <c r="H510" s="63">
        <v>8.90905166E8</v>
      </c>
      <c r="I510" s="59" t="str">
        <f t="shared" si="112"/>
        <v>#REF!</v>
      </c>
      <c r="J510" s="57">
        <v>6.7448922E7</v>
      </c>
      <c r="K510" s="64" t="str">
        <f t="shared" si="113"/>
        <v>#REF!</v>
      </c>
      <c r="L510" s="65" t="str">
        <f t="shared" si="114"/>
        <v>#REF!</v>
      </c>
      <c r="M510" s="65" t="s">
        <v>603</v>
      </c>
      <c r="N510" s="63" t="s">
        <v>604</v>
      </c>
      <c r="O510" s="66">
        <v>42087.0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ht="15.75" customHeight="1">
      <c r="A511" s="57" t="s">
        <v>214</v>
      </c>
      <c r="B511" s="58" t="s">
        <v>30</v>
      </c>
      <c r="C511" s="59" t="s">
        <v>31</v>
      </c>
      <c r="D511" s="60">
        <v>525071.41</v>
      </c>
      <c r="E511" s="58">
        <v>0.0</v>
      </c>
      <c r="F511" s="61">
        <v>525071.0</v>
      </c>
      <c r="G511" s="62">
        <v>525071.0</v>
      </c>
      <c r="H511" s="63"/>
      <c r="I511" s="59"/>
      <c r="J511" s="57"/>
      <c r="K511" s="64"/>
      <c r="L511" s="65"/>
      <c r="M511" s="65"/>
      <c r="N511" s="63"/>
      <c r="O511" s="6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ht="15.75" customHeight="1">
      <c r="A512" s="57" t="s">
        <v>214</v>
      </c>
      <c r="B512" s="58" t="s">
        <v>32</v>
      </c>
      <c r="C512" s="59" t="s">
        <v>33</v>
      </c>
      <c r="D512" s="60">
        <v>133274.29</v>
      </c>
      <c r="E512" s="58">
        <v>0.0</v>
      </c>
      <c r="F512" s="61">
        <v>133274.0</v>
      </c>
      <c r="G512" s="62">
        <v>133274.0</v>
      </c>
      <c r="H512" s="63"/>
      <c r="I512" s="59"/>
      <c r="J512" s="57"/>
      <c r="K512" s="64"/>
      <c r="L512" s="65"/>
      <c r="M512" s="65"/>
      <c r="N512" s="63"/>
      <c r="O512" s="6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ht="15.75" customHeight="1">
      <c r="A513" s="57" t="s">
        <v>214</v>
      </c>
      <c r="B513" s="58" t="s">
        <v>40</v>
      </c>
      <c r="C513" s="59" t="s">
        <v>41</v>
      </c>
      <c r="D513" s="60">
        <v>920245.42</v>
      </c>
      <c r="E513" s="58">
        <v>0.0</v>
      </c>
      <c r="F513" s="61">
        <v>920245.0</v>
      </c>
      <c r="G513" s="62">
        <v>920245.0</v>
      </c>
      <c r="H513" s="63"/>
      <c r="I513" s="59"/>
      <c r="J513" s="57"/>
      <c r="K513" s="64"/>
      <c r="L513" s="65"/>
      <c r="M513" s="65"/>
      <c r="N513" s="63"/>
      <c r="O513" s="6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ht="15.75" customHeight="1">
      <c r="A514" s="57" t="s">
        <v>214</v>
      </c>
      <c r="B514" s="58" t="s">
        <v>54</v>
      </c>
      <c r="C514" s="59" t="s">
        <v>55</v>
      </c>
      <c r="D514" s="60">
        <v>1.663231938E7</v>
      </c>
      <c r="E514" s="58">
        <v>0.0</v>
      </c>
      <c r="F514" s="61">
        <v>1.6632319E7</v>
      </c>
      <c r="G514" s="62">
        <v>1.6632319E7</v>
      </c>
      <c r="H514" s="63">
        <v>8.90907215E8</v>
      </c>
      <c r="I514" s="59" t="str">
        <f t="shared" ref="I514:I515" si="115">VLOOKUP(H514,'[2]IPS CTA BANCARIA (2)'!$B$1:$H$201,2,0)</f>
        <v>#REF!</v>
      </c>
      <c r="J514" s="57">
        <v>1.6632319E7</v>
      </c>
      <c r="K514" s="64" t="str">
        <f t="shared" ref="K514:K515" si="116">VLOOKUP(H514,'[2]IPS CTA BANCARIA (2)'!$B$1:$H$201,4,0)</f>
        <v>#REF!</v>
      </c>
      <c r="L514" s="65" t="str">
        <f t="shared" ref="L514:L515" si="117">VLOOKUP(H514,'[2]IPS CTA BANCARIA (2)'!$B$1:$H$201,5,0)</f>
        <v>#REF!</v>
      </c>
      <c r="M514" s="65" t="s">
        <v>605</v>
      </c>
      <c r="N514" s="63" t="s">
        <v>606</v>
      </c>
      <c r="O514" s="66">
        <v>42087.0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ht="27.75" customHeight="1">
      <c r="A515" s="57" t="s">
        <v>216</v>
      </c>
      <c r="B515" s="58" t="s">
        <v>18</v>
      </c>
      <c r="C515" s="59" t="s">
        <v>340</v>
      </c>
      <c r="D515" s="60">
        <v>2.011325135E7</v>
      </c>
      <c r="E515" s="58">
        <v>0.0</v>
      </c>
      <c r="F515" s="61">
        <v>2.0113251E7</v>
      </c>
      <c r="G515" s="62">
        <v>2.0113251E7</v>
      </c>
      <c r="H515" s="63">
        <v>8.90980066E8</v>
      </c>
      <c r="I515" s="59" t="str">
        <f t="shared" si="115"/>
        <v>#REF!</v>
      </c>
      <c r="J515" s="57">
        <v>2.0113251E7</v>
      </c>
      <c r="K515" s="64" t="str">
        <f t="shared" si="116"/>
        <v>#REF!</v>
      </c>
      <c r="L515" s="65" t="str">
        <f t="shared" si="117"/>
        <v>#REF!</v>
      </c>
      <c r="M515" s="65" t="s">
        <v>607</v>
      </c>
      <c r="N515" s="63" t="s">
        <v>608</v>
      </c>
      <c r="O515" s="66">
        <v>42087.0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ht="15.75" customHeight="1">
      <c r="A516" s="57" t="s">
        <v>216</v>
      </c>
      <c r="B516" s="58" t="s">
        <v>44</v>
      </c>
      <c r="C516" s="59" t="s">
        <v>45</v>
      </c>
      <c r="D516" s="60">
        <v>2.435597305E7</v>
      </c>
      <c r="E516" s="58">
        <v>0.0</v>
      </c>
      <c r="F516" s="61">
        <v>2.4355973E7</v>
      </c>
      <c r="G516" s="62">
        <v>2.4355973E7</v>
      </c>
      <c r="H516" s="63"/>
      <c r="I516" s="59"/>
      <c r="J516" s="57"/>
      <c r="K516" s="64"/>
      <c r="L516" s="65"/>
      <c r="M516" s="65"/>
      <c r="N516" s="63"/>
      <c r="O516" s="6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ht="15.75" customHeight="1">
      <c r="A517" s="57" t="s">
        <v>216</v>
      </c>
      <c r="B517" s="58" t="s">
        <v>30</v>
      </c>
      <c r="C517" s="59" t="s">
        <v>31</v>
      </c>
      <c r="D517" s="60">
        <v>2471727.23</v>
      </c>
      <c r="E517" s="58">
        <v>0.0</v>
      </c>
      <c r="F517" s="61">
        <v>2471727.0</v>
      </c>
      <c r="G517" s="62">
        <v>2471727.0</v>
      </c>
      <c r="H517" s="63"/>
      <c r="I517" s="59"/>
      <c r="J517" s="57"/>
      <c r="K517" s="64"/>
      <c r="L517" s="65"/>
      <c r="M517" s="65"/>
      <c r="N517" s="63"/>
      <c r="O517" s="6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ht="15.75" customHeight="1">
      <c r="A518" s="57" t="s">
        <v>216</v>
      </c>
      <c r="B518" s="58" t="s">
        <v>32</v>
      </c>
      <c r="C518" s="59" t="s">
        <v>33</v>
      </c>
      <c r="D518" s="60">
        <v>496173.36</v>
      </c>
      <c r="E518" s="58">
        <v>0.0</v>
      </c>
      <c r="F518" s="61">
        <v>496173.0</v>
      </c>
      <c r="G518" s="62">
        <v>496173.0</v>
      </c>
      <c r="H518" s="63"/>
      <c r="I518" s="59"/>
      <c r="J518" s="57"/>
      <c r="K518" s="64"/>
      <c r="L518" s="65"/>
      <c r="M518" s="65"/>
      <c r="N518" s="63"/>
      <c r="O518" s="6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ht="15.75" customHeight="1">
      <c r="A519" s="57" t="s">
        <v>216</v>
      </c>
      <c r="B519" s="58" t="s">
        <v>34</v>
      </c>
      <c r="C519" s="59" t="s">
        <v>35</v>
      </c>
      <c r="D519" s="60">
        <v>8218.37</v>
      </c>
      <c r="E519" s="58">
        <v>0.0</v>
      </c>
      <c r="F519" s="61">
        <v>8218.0</v>
      </c>
      <c r="G519" s="62">
        <v>8218.0</v>
      </c>
      <c r="H519" s="63"/>
      <c r="I519" s="59"/>
      <c r="J519" s="57"/>
      <c r="K519" s="64"/>
      <c r="L519" s="65"/>
      <c r="M519" s="65"/>
      <c r="N519" s="63"/>
      <c r="O519" s="6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ht="15.75" customHeight="1">
      <c r="A520" s="57" t="s">
        <v>216</v>
      </c>
      <c r="B520" s="58" t="s">
        <v>40</v>
      </c>
      <c r="C520" s="59" t="s">
        <v>41</v>
      </c>
      <c r="D520" s="60">
        <v>520329.55</v>
      </c>
      <c r="E520" s="58">
        <v>0.0</v>
      </c>
      <c r="F520" s="61">
        <v>520330.0</v>
      </c>
      <c r="G520" s="62">
        <v>520330.0</v>
      </c>
      <c r="H520" s="63"/>
      <c r="I520" s="59"/>
      <c r="J520" s="57"/>
      <c r="K520" s="64"/>
      <c r="L520" s="65"/>
      <c r="M520" s="65"/>
      <c r="N520" s="63"/>
      <c r="O520" s="66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ht="22.5" customHeight="1">
      <c r="A521" s="57" t="s">
        <v>216</v>
      </c>
      <c r="B521" s="58" t="s">
        <v>46</v>
      </c>
      <c r="C521" s="59" t="s">
        <v>47</v>
      </c>
      <c r="D521" s="60">
        <v>7.759371809E7</v>
      </c>
      <c r="E521" s="58">
        <v>0.0</v>
      </c>
      <c r="F521" s="61">
        <v>7.7593718E7</v>
      </c>
      <c r="G521" s="62">
        <v>7.7593718E7</v>
      </c>
      <c r="H521" s="63">
        <v>8.90985092E8</v>
      </c>
      <c r="I521" s="59" t="str">
        <f t="shared" ref="I521:I522" si="118">VLOOKUP(H521,'[2]IPS CTA BANCARIA (2)'!$B$1:$H$201,2,0)</f>
        <v>#REF!</v>
      </c>
      <c r="J521" s="57">
        <v>7.7593718E7</v>
      </c>
      <c r="K521" s="64" t="str">
        <f t="shared" ref="K521:K522" si="119">VLOOKUP(H521,'[2]IPS CTA BANCARIA (2)'!$B$1:$H$201,4,0)</f>
        <v>#REF!</v>
      </c>
      <c r="L521" s="65" t="str">
        <f t="shared" ref="L521:L522" si="120">VLOOKUP(H521,'[2]IPS CTA BANCARIA (2)'!$B$1:$H$201,5,0)</f>
        <v>#REF!</v>
      </c>
      <c r="M521" s="65" t="s">
        <v>609</v>
      </c>
      <c r="N521" s="63" t="s">
        <v>610</v>
      </c>
      <c r="O521" s="66">
        <v>42083.0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ht="27.75" customHeight="1">
      <c r="A522" s="57" t="s">
        <v>218</v>
      </c>
      <c r="B522" s="58" t="s">
        <v>18</v>
      </c>
      <c r="C522" s="59" t="s">
        <v>340</v>
      </c>
      <c r="D522" s="60">
        <v>6109085.63</v>
      </c>
      <c r="E522" s="58">
        <v>0.0</v>
      </c>
      <c r="F522" s="61">
        <v>6109086.0</v>
      </c>
      <c r="G522" s="62">
        <v>6109086.0</v>
      </c>
      <c r="H522" s="63">
        <v>8.90980757E8</v>
      </c>
      <c r="I522" s="59" t="str">
        <f t="shared" si="118"/>
        <v>#REF!</v>
      </c>
      <c r="J522" s="57">
        <v>6109086.0</v>
      </c>
      <c r="K522" s="64" t="str">
        <f t="shared" si="119"/>
        <v>#REF!</v>
      </c>
      <c r="L522" s="65" t="str">
        <f t="shared" si="120"/>
        <v>#REF!</v>
      </c>
      <c r="M522" s="65" t="s">
        <v>611</v>
      </c>
      <c r="N522" s="63" t="s">
        <v>612</v>
      </c>
      <c r="O522" s="66">
        <v>42087.0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ht="35.25" customHeight="1">
      <c r="A523" s="57" t="s">
        <v>218</v>
      </c>
      <c r="B523" s="58" t="s">
        <v>28</v>
      </c>
      <c r="C523" s="59" t="s">
        <v>29</v>
      </c>
      <c r="D523" s="60">
        <v>108280.24</v>
      </c>
      <c r="E523" s="58">
        <v>0.0</v>
      </c>
      <c r="F523" s="61">
        <v>108280.0</v>
      </c>
      <c r="G523" s="62">
        <v>108280.0</v>
      </c>
      <c r="H523" s="63"/>
      <c r="I523" s="59"/>
      <c r="J523" s="57"/>
      <c r="K523" s="64"/>
      <c r="L523" s="65"/>
      <c r="M523" s="65"/>
      <c r="N523" s="63"/>
      <c r="O523" s="66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ht="15.75" customHeight="1">
      <c r="A524" s="57" t="s">
        <v>218</v>
      </c>
      <c r="B524" s="58" t="s">
        <v>30</v>
      </c>
      <c r="C524" s="59" t="s">
        <v>31</v>
      </c>
      <c r="D524" s="60">
        <v>99558.3</v>
      </c>
      <c r="E524" s="58">
        <v>0.0</v>
      </c>
      <c r="F524" s="61">
        <v>99558.0</v>
      </c>
      <c r="G524" s="62">
        <v>99558.0</v>
      </c>
      <c r="H524" s="63"/>
      <c r="I524" s="59"/>
      <c r="J524" s="57"/>
      <c r="K524" s="64"/>
      <c r="L524" s="65"/>
      <c r="M524" s="65"/>
      <c r="N524" s="63"/>
      <c r="O524" s="66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ht="15.75" customHeight="1">
      <c r="A525" s="57" t="s">
        <v>218</v>
      </c>
      <c r="B525" s="58" t="s">
        <v>32</v>
      </c>
      <c r="C525" s="59" t="s">
        <v>33</v>
      </c>
      <c r="D525" s="60">
        <v>58681.43</v>
      </c>
      <c r="E525" s="58">
        <v>0.0</v>
      </c>
      <c r="F525" s="61">
        <v>58681.0</v>
      </c>
      <c r="G525" s="62">
        <v>58681.0</v>
      </c>
      <c r="H525" s="63"/>
      <c r="I525" s="59"/>
      <c r="J525" s="57"/>
      <c r="K525" s="64"/>
      <c r="L525" s="65"/>
      <c r="M525" s="65"/>
      <c r="N525" s="63"/>
      <c r="O525" s="66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ht="15.75" customHeight="1">
      <c r="A526" s="57" t="s">
        <v>218</v>
      </c>
      <c r="B526" s="58" t="s">
        <v>40</v>
      </c>
      <c r="C526" s="59" t="s">
        <v>41</v>
      </c>
      <c r="D526" s="60">
        <v>189323.7</v>
      </c>
      <c r="E526" s="58">
        <v>0.0</v>
      </c>
      <c r="F526" s="61">
        <v>189324.0</v>
      </c>
      <c r="G526" s="62">
        <v>189324.0</v>
      </c>
      <c r="H526" s="63"/>
      <c r="I526" s="59"/>
      <c r="J526" s="57"/>
      <c r="K526" s="64"/>
      <c r="L526" s="65"/>
      <c r="M526" s="65"/>
      <c r="N526" s="63"/>
      <c r="O526" s="66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ht="15.75" customHeight="1">
      <c r="A527" s="57" t="s">
        <v>218</v>
      </c>
      <c r="B527" s="58" t="s">
        <v>54</v>
      </c>
      <c r="C527" s="59" t="s">
        <v>55</v>
      </c>
      <c r="D527" s="60">
        <v>531732.7</v>
      </c>
      <c r="E527" s="58">
        <v>0.0</v>
      </c>
      <c r="F527" s="61">
        <v>531733.0</v>
      </c>
      <c r="G527" s="62">
        <v>531733.0</v>
      </c>
      <c r="H527" s="63">
        <v>8.90905154E8</v>
      </c>
      <c r="I527" s="59" t="str">
        <f>VLOOKUP(H527,'[2]IPS CTA BANCARIA (2)'!$B$1:$H$201,2,0)</f>
        <v>#REF!</v>
      </c>
      <c r="J527" s="57">
        <v>531733.0</v>
      </c>
      <c r="K527" s="64" t="str">
        <f>VLOOKUP(H527,'[2]IPS CTA BANCARIA (2)'!$B$1:$H$201,4,0)</f>
        <v>#REF!</v>
      </c>
      <c r="L527" s="65" t="str">
        <f>VLOOKUP(H527,'[2]IPS CTA BANCARIA (2)'!$B$1:$H$201,5,0)</f>
        <v>#REF!</v>
      </c>
      <c r="M527" s="65" t="s">
        <v>613</v>
      </c>
      <c r="N527" s="63" t="s">
        <v>614</v>
      </c>
      <c r="O527" s="66">
        <v>42087.0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ht="27.75" customHeight="1">
      <c r="A528" s="57" t="s">
        <v>220</v>
      </c>
      <c r="B528" s="58" t="s">
        <v>18</v>
      </c>
      <c r="C528" s="59" t="s">
        <v>340</v>
      </c>
      <c r="D528" s="60">
        <v>0.0</v>
      </c>
      <c r="E528" s="58">
        <v>0.0</v>
      </c>
      <c r="F528" s="61">
        <v>0.0</v>
      </c>
      <c r="G528" s="62">
        <v>0.0</v>
      </c>
      <c r="H528" s="63"/>
      <c r="I528" s="59"/>
      <c r="J528" s="57"/>
      <c r="K528" s="64"/>
      <c r="L528" s="65"/>
      <c r="M528" s="65"/>
      <c r="N528" s="63"/>
      <c r="O528" s="66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ht="15.75" customHeight="1">
      <c r="A529" s="57" t="s">
        <v>220</v>
      </c>
      <c r="B529" s="58" t="s">
        <v>20</v>
      </c>
      <c r="C529" s="59" t="s">
        <v>21</v>
      </c>
      <c r="D529" s="60">
        <v>0.0</v>
      </c>
      <c r="E529" s="58">
        <v>0.0</v>
      </c>
      <c r="F529" s="61">
        <v>0.0</v>
      </c>
      <c r="G529" s="62">
        <v>0.0</v>
      </c>
      <c r="H529" s="63"/>
      <c r="I529" s="59"/>
      <c r="J529" s="57"/>
      <c r="K529" s="64"/>
      <c r="L529" s="65"/>
      <c r="M529" s="65"/>
      <c r="N529" s="63"/>
      <c r="O529" s="66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ht="15.75" customHeight="1">
      <c r="A530" s="57" t="s">
        <v>220</v>
      </c>
      <c r="B530" s="58" t="s">
        <v>22</v>
      </c>
      <c r="C530" s="59" t="s">
        <v>23</v>
      </c>
      <c r="D530" s="60">
        <v>0.0</v>
      </c>
      <c r="E530" s="58">
        <v>0.0</v>
      </c>
      <c r="F530" s="61">
        <v>0.0</v>
      </c>
      <c r="G530" s="62">
        <v>0.0</v>
      </c>
      <c r="H530" s="63"/>
      <c r="I530" s="59"/>
      <c r="J530" s="57"/>
      <c r="K530" s="64"/>
      <c r="L530" s="65"/>
      <c r="M530" s="65"/>
      <c r="N530" s="63"/>
      <c r="O530" s="66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ht="15.75" customHeight="1">
      <c r="A531" s="57" t="s">
        <v>220</v>
      </c>
      <c r="B531" s="58" t="s">
        <v>26</v>
      </c>
      <c r="C531" s="59" t="s">
        <v>27</v>
      </c>
      <c r="D531" s="60">
        <v>0.0</v>
      </c>
      <c r="E531" s="58">
        <v>0.0</v>
      </c>
      <c r="F531" s="61">
        <v>0.0</v>
      </c>
      <c r="G531" s="62">
        <v>0.0</v>
      </c>
      <c r="H531" s="63"/>
      <c r="I531" s="59"/>
      <c r="J531" s="57"/>
      <c r="K531" s="64"/>
      <c r="L531" s="65"/>
      <c r="M531" s="65"/>
      <c r="N531" s="63"/>
      <c r="O531" s="66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ht="35.25" customHeight="1">
      <c r="A532" s="57" t="s">
        <v>220</v>
      </c>
      <c r="B532" s="58" t="s">
        <v>28</v>
      </c>
      <c r="C532" s="59" t="s">
        <v>29</v>
      </c>
      <c r="D532" s="60">
        <v>0.0</v>
      </c>
      <c r="E532" s="58">
        <v>0.0</v>
      </c>
      <c r="F532" s="61">
        <v>0.0</v>
      </c>
      <c r="G532" s="62">
        <v>0.0</v>
      </c>
      <c r="H532" s="63"/>
      <c r="I532" s="59"/>
      <c r="J532" s="57"/>
      <c r="K532" s="64"/>
      <c r="L532" s="65"/>
      <c r="M532" s="65"/>
      <c r="N532" s="63"/>
      <c r="O532" s="66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ht="15.75" customHeight="1">
      <c r="A533" s="57" t="s">
        <v>220</v>
      </c>
      <c r="B533" s="58" t="s">
        <v>30</v>
      </c>
      <c r="C533" s="59" t="s">
        <v>31</v>
      </c>
      <c r="D533" s="60">
        <v>0.0</v>
      </c>
      <c r="E533" s="58">
        <v>0.0</v>
      </c>
      <c r="F533" s="61">
        <v>0.0</v>
      </c>
      <c r="G533" s="62">
        <v>0.0</v>
      </c>
      <c r="H533" s="63"/>
      <c r="I533" s="59"/>
      <c r="J533" s="57"/>
      <c r="K533" s="64"/>
      <c r="L533" s="65"/>
      <c r="M533" s="65"/>
      <c r="N533" s="63"/>
      <c r="O533" s="66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ht="15.75" customHeight="1">
      <c r="A534" s="57" t="s">
        <v>220</v>
      </c>
      <c r="B534" s="58" t="s">
        <v>32</v>
      </c>
      <c r="C534" s="59" t="s">
        <v>33</v>
      </c>
      <c r="D534" s="60">
        <v>0.0</v>
      </c>
      <c r="E534" s="58">
        <v>0.0</v>
      </c>
      <c r="F534" s="61">
        <v>0.0</v>
      </c>
      <c r="G534" s="62">
        <v>0.0</v>
      </c>
      <c r="H534" s="63"/>
      <c r="I534" s="59"/>
      <c r="J534" s="57"/>
      <c r="K534" s="64"/>
      <c r="L534" s="65"/>
      <c r="M534" s="65"/>
      <c r="N534" s="63"/>
      <c r="O534" s="66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ht="36.0" customHeight="1">
      <c r="A535" s="57" t="s">
        <v>220</v>
      </c>
      <c r="B535" s="58" t="s">
        <v>36</v>
      </c>
      <c r="C535" s="59" t="s">
        <v>37</v>
      </c>
      <c r="D535" s="60">
        <v>0.0</v>
      </c>
      <c r="E535" s="58">
        <v>0.0</v>
      </c>
      <c r="F535" s="61">
        <v>0.0</v>
      </c>
      <c r="G535" s="62">
        <v>0.0</v>
      </c>
      <c r="H535" s="63"/>
      <c r="I535" s="59"/>
      <c r="J535" s="57"/>
      <c r="K535" s="64"/>
      <c r="L535" s="65"/>
      <c r="M535" s="65"/>
      <c r="N535" s="63"/>
      <c r="O535" s="66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ht="15.75" customHeight="1">
      <c r="A536" s="57" t="s">
        <v>220</v>
      </c>
      <c r="B536" s="58" t="s">
        <v>40</v>
      </c>
      <c r="C536" s="59" t="s">
        <v>41</v>
      </c>
      <c r="D536" s="60">
        <v>0.0</v>
      </c>
      <c r="E536" s="58">
        <v>0.0</v>
      </c>
      <c r="F536" s="61">
        <v>0.0</v>
      </c>
      <c r="G536" s="62">
        <v>0.0</v>
      </c>
      <c r="H536" s="63"/>
      <c r="I536" s="59"/>
      <c r="J536" s="57"/>
      <c r="K536" s="64"/>
      <c r="L536" s="65"/>
      <c r="M536" s="65"/>
      <c r="N536" s="63"/>
      <c r="O536" s="66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ht="15.75" customHeight="1">
      <c r="A537" s="57" t="s">
        <v>220</v>
      </c>
      <c r="B537" s="58" t="s">
        <v>54</v>
      </c>
      <c r="C537" s="59" t="s">
        <v>55</v>
      </c>
      <c r="D537" s="60">
        <v>0.0</v>
      </c>
      <c r="E537" s="58">
        <v>0.0</v>
      </c>
      <c r="F537" s="61">
        <v>0.0</v>
      </c>
      <c r="G537" s="62">
        <v>0.0</v>
      </c>
      <c r="H537" s="63"/>
      <c r="I537" s="59"/>
      <c r="J537" s="57"/>
      <c r="K537" s="64"/>
      <c r="L537" s="65"/>
      <c r="M537" s="65"/>
      <c r="N537" s="63"/>
      <c r="O537" s="66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ht="27.75" customHeight="1">
      <c r="A538" s="57" t="s">
        <v>222</v>
      </c>
      <c r="B538" s="58" t="s">
        <v>18</v>
      </c>
      <c r="C538" s="59" t="s">
        <v>340</v>
      </c>
      <c r="D538" s="60">
        <v>2.56056026E7</v>
      </c>
      <c r="E538" s="58">
        <v>0.0</v>
      </c>
      <c r="F538" s="61">
        <v>2.5605603E7</v>
      </c>
      <c r="G538" s="62">
        <v>2.5605603E7</v>
      </c>
      <c r="H538" s="63">
        <v>8.90980066E8</v>
      </c>
      <c r="I538" s="59" t="str">
        <f>VLOOKUP(H538,'[2]IPS CTA BANCARIA (2)'!$B$1:$H$201,2,0)</f>
        <v>#REF!</v>
      </c>
      <c r="J538" s="57">
        <v>2.5605603E7</v>
      </c>
      <c r="K538" s="64" t="str">
        <f>VLOOKUP(H538,'[2]IPS CTA BANCARIA (2)'!$B$1:$H$201,4,0)</f>
        <v>#REF!</v>
      </c>
      <c r="L538" s="65" t="str">
        <f>VLOOKUP(H538,'[2]IPS CTA BANCARIA (2)'!$B$1:$H$201,5,0)</f>
        <v>#REF!</v>
      </c>
      <c r="M538" s="65" t="s">
        <v>615</v>
      </c>
      <c r="N538" s="63" t="s">
        <v>616</v>
      </c>
      <c r="O538" s="66">
        <v>42087.0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ht="15.75" customHeight="1">
      <c r="A539" s="57" t="s">
        <v>222</v>
      </c>
      <c r="B539" s="58" t="s">
        <v>44</v>
      </c>
      <c r="C539" s="59" t="s">
        <v>45</v>
      </c>
      <c r="D539" s="60">
        <v>3502466.96</v>
      </c>
      <c r="E539" s="58">
        <v>0.0</v>
      </c>
      <c r="F539" s="61">
        <v>3502467.0</v>
      </c>
      <c r="G539" s="62">
        <v>3502467.0</v>
      </c>
      <c r="H539" s="63"/>
      <c r="I539" s="59"/>
      <c r="J539" s="57"/>
      <c r="K539" s="64"/>
      <c r="L539" s="65"/>
      <c r="M539" s="65"/>
      <c r="N539" s="63"/>
      <c r="O539" s="66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ht="35.25" customHeight="1">
      <c r="A540" s="57" t="s">
        <v>222</v>
      </c>
      <c r="B540" s="58" t="s">
        <v>28</v>
      </c>
      <c r="C540" s="59" t="s">
        <v>29</v>
      </c>
      <c r="D540" s="60">
        <v>15004.88</v>
      </c>
      <c r="E540" s="58">
        <v>0.0</v>
      </c>
      <c r="F540" s="61">
        <v>15005.0</v>
      </c>
      <c r="G540" s="62">
        <v>15005.0</v>
      </c>
      <c r="H540" s="63"/>
      <c r="I540" s="59"/>
      <c r="J540" s="57"/>
      <c r="K540" s="64"/>
      <c r="L540" s="65"/>
      <c r="M540" s="65"/>
      <c r="N540" s="63"/>
      <c r="O540" s="66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ht="15.75" customHeight="1">
      <c r="A541" s="57" t="s">
        <v>222</v>
      </c>
      <c r="B541" s="58" t="s">
        <v>30</v>
      </c>
      <c r="C541" s="59" t="s">
        <v>31</v>
      </c>
      <c r="D541" s="60">
        <v>699856.61</v>
      </c>
      <c r="E541" s="58">
        <v>0.0</v>
      </c>
      <c r="F541" s="61">
        <v>699857.0</v>
      </c>
      <c r="G541" s="62">
        <v>699857.0</v>
      </c>
      <c r="H541" s="63"/>
      <c r="I541" s="59"/>
      <c r="J541" s="57"/>
      <c r="K541" s="64"/>
      <c r="L541" s="65"/>
      <c r="M541" s="65"/>
      <c r="N541" s="63"/>
      <c r="O541" s="66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ht="15.75" customHeight="1">
      <c r="A542" s="57" t="s">
        <v>222</v>
      </c>
      <c r="B542" s="58" t="s">
        <v>32</v>
      </c>
      <c r="C542" s="59" t="s">
        <v>33</v>
      </c>
      <c r="D542" s="60">
        <v>248073.59</v>
      </c>
      <c r="E542" s="58">
        <v>0.0</v>
      </c>
      <c r="F542" s="61">
        <v>248074.0</v>
      </c>
      <c r="G542" s="62">
        <v>248074.0</v>
      </c>
      <c r="H542" s="63"/>
      <c r="I542" s="59"/>
      <c r="J542" s="57"/>
      <c r="K542" s="64"/>
      <c r="L542" s="65"/>
      <c r="M542" s="65"/>
      <c r="N542" s="63"/>
      <c r="O542" s="66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ht="15.75" customHeight="1">
      <c r="A543" s="57" t="s">
        <v>222</v>
      </c>
      <c r="B543" s="58" t="s">
        <v>40</v>
      </c>
      <c r="C543" s="59" t="s">
        <v>41</v>
      </c>
      <c r="D543" s="60">
        <v>64301.65</v>
      </c>
      <c r="E543" s="58">
        <v>0.0</v>
      </c>
      <c r="F543" s="61">
        <v>64302.0</v>
      </c>
      <c r="G543" s="62">
        <v>64302.0</v>
      </c>
      <c r="H543" s="63"/>
      <c r="I543" s="59"/>
      <c r="J543" s="57"/>
      <c r="K543" s="64"/>
      <c r="L543" s="65"/>
      <c r="M543" s="65"/>
      <c r="N543" s="63"/>
      <c r="O543" s="66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ht="15.75" customHeight="1">
      <c r="A544" s="57" t="s">
        <v>222</v>
      </c>
      <c r="B544" s="58" t="s">
        <v>54</v>
      </c>
      <c r="C544" s="59" t="s">
        <v>55</v>
      </c>
      <c r="D544" s="60">
        <v>570817.71</v>
      </c>
      <c r="E544" s="58">
        <v>0.0</v>
      </c>
      <c r="F544" s="61">
        <v>570818.0</v>
      </c>
      <c r="G544" s="62">
        <v>570818.0</v>
      </c>
      <c r="H544" s="63">
        <v>8.90905154E8</v>
      </c>
      <c r="I544" s="59" t="str">
        <f>VLOOKUP(H544,'[2]IPS CTA BANCARIA (2)'!$B$1:$H$201,2,0)</f>
        <v>#REF!</v>
      </c>
      <c r="J544" s="57">
        <v>570818.0</v>
      </c>
      <c r="K544" s="64" t="str">
        <f>VLOOKUP(H544,'[2]IPS CTA BANCARIA (2)'!$B$1:$H$201,4,0)</f>
        <v>#REF!</v>
      </c>
      <c r="L544" s="65" t="str">
        <f>VLOOKUP(H544,'[2]IPS CTA BANCARIA (2)'!$B$1:$H$201,5,0)</f>
        <v>#REF!</v>
      </c>
      <c r="M544" s="65" t="s">
        <v>617</v>
      </c>
      <c r="N544" s="63" t="s">
        <v>618</v>
      </c>
      <c r="O544" s="66">
        <v>42087.0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ht="27.75" customHeight="1">
      <c r="A545" s="57" t="s">
        <v>224</v>
      </c>
      <c r="B545" s="58" t="s">
        <v>18</v>
      </c>
      <c r="C545" s="59" t="s">
        <v>340</v>
      </c>
      <c r="D545" s="60">
        <v>0.0</v>
      </c>
      <c r="E545" s="58">
        <v>0.0</v>
      </c>
      <c r="F545" s="61">
        <v>0.0</v>
      </c>
      <c r="G545" s="62">
        <v>0.0</v>
      </c>
      <c r="H545" s="63"/>
      <c r="I545" s="59"/>
      <c r="J545" s="57"/>
      <c r="K545" s="64"/>
      <c r="L545" s="65"/>
      <c r="M545" s="65"/>
      <c r="N545" s="63"/>
      <c r="O545" s="66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ht="15.75" customHeight="1">
      <c r="A546" s="57" t="s">
        <v>224</v>
      </c>
      <c r="B546" s="58" t="s">
        <v>44</v>
      </c>
      <c r="C546" s="59" t="s">
        <v>45</v>
      </c>
      <c r="D546" s="60">
        <v>0.0</v>
      </c>
      <c r="E546" s="58">
        <v>0.0</v>
      </c>
      <c r="F546" s="61">
        <v>0.0</v>
      </c>
      <c r="G546" s="62">
        <v>0.0</v>
      </c>
      <c r="H546" s="63"/>
      <c r="I546" s="59"/>
      <c r="J546" s="57"/>
      <c r="K546" s="64"/>
      <c r="L546" s="65"/>
      <c r="M546" s="65"/>
      <c r="N546" s="63"/>
      <c r="O546" s="66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ht="15.75" customHeight="1">
      <c r="A547" s="57" t="s">
        <v>224</v>
      </c>
      <c r="B547" s="58" t="s">
        <v>20</v>
      </c>
      <c r="C547" s="59" t="s">
        <v>21</v>
      </c>
      <c r="D547" s="60">
        <v>0.0</v>
      </c>
      <c r="E547" s="58">
        <v>0.0</v>
      </c>
      <c r="F547" s="61">
        <v>0.0</v>
      </c>
      <c r="G547" s="62">
        <v>0.0</v>
      </c>
      <c r="H547" s="63"/>
      <c r="I547" s="59"/>
      <c r="J547" s="57"/>
      <c r="K547" s="64"/>
      <c r="L547" s="65"/>
      <c r="M547" s="65"/>
      <c r="N547" s="63"/>
      <c r="O547" s="66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ht="35.25" customHeight="1">
      <c r="A548" s="57" t="s">
        <v>224</v>
      </c>
      <c r="B548" s="58" t="s">
        <v>28</v>
      </c>
      <c r="C548" s="59" t="s">
        <v>29</v>
      </c>
      <c r="D548" s="60">
        <v>0.0</v>
      </c>
      <c r="E548" s="58">
        <v>0.0</v>
      </c>
      <c r="F548" s="61">
        <v>0.0</v>
      </c>
      <c r="G548" s="62">
        <v>0.0</v>
      </c>
      <c r="H548" s="63"/>
      <c r="I548" s="59"/>
      <c r="J548" s="57"/>
      <c r="K548" s="64"/>
      <c r="L548" s="65"/>
      <c r="M548" s="65"/>
      <c r="N548" s="63"/>
      <c r="O548" s="66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ht="15.75" customHeight="1">
      <c r="A549" s="57" t="s">
        <v>224</v>
      </c>
      <c r="B549" s="58" t="s">
        <v>30</v>
      </c>
      <c r="C549" s="59" t="s">
        <v>31</v>
      </c>
      <c r="D549" s="60">
        <v>0.0</v>
      </c>
      <c r="E549" s="58">
        <v>0.0</v>
      </c>
      <c r="F549" s="61">
        <v>0.0</v>
      </c>
      <c r="G549" s="62">
        <v>0.0</v>
      </c>
      <c r="H549" s="63"/>
      <c r="I549" s="59"/>
      <c r="J549" s="57"/>
      <c r="K549" s="64"/>
      <c r="L549" s="65"/>
      <c r="M549" s="65"/>
      <c r="N549" s="63"/>
      <c r="O549" s="66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ht="15.75" customHeight="1">
      <c r="A550" s="57" t="s">
        <v>224</v>
      </c>
      <c r="B550" s="58" t="s">
        <v>32</v>
      </c>
      <c r="C550" s="59" t="s">
        <v>33</v>
      </c>
      <c r="D550" s="60">
        <v>0.0</v>
      </c>
      <c r="E550" s="58">
        <v>0.0</v>
      </c>
      <c r="F550" s="61">
        <v>0.0</v>
      </c>
      <c r="G550" s="62">
        <v>0.0</v>
      </c>
      <c r="H550" s="63"/>
      <c r="I550" s="59"/>
      <c r="J550" s="57"/>
      <c r="K550" s="64"/>
      <c r="L550" s="65"/>
      <c r="M550" s="65"/>
      <c r="N550" s="63"/>
      <c r="O550" s="66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ht="15.75" customHeight="1">
      <c r="A551" s="57" t="s">
        <v>224</v>
      </c>
      <c r="B551" s="58" t="s">
        <v>40</v>
      </c>
      <c r="C551" s="59" t="s">
        <v>41</v>
      </c>
      <c r="D551" s="60">
        <v>0.0</v>
      </c>
      <c r="E551" s="58">
        <v>0.0</v>
      </c>
      <c r="F551" s="61">
        <v>0.0</v>
      </c>
      <c r="G551" s="62">
        <v>0.0</v>
      </c>
      <c r="H551" s="63"/>
      <c r="I551" s="59"/>
      <c r="J551" s="57"/>
      <c r="K551" s="64"/>
      <c r="L551" s="65"/>
      <c r="M551" s="65"/>
      <c r="N551" s="63"/>
      <c r="O551" s="66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ht="27.75" customHeight="1">
      <c r="A552" s="57" t="s">
        <v>226</v>
      </c>
      <c r="B552" s="58" t="s">
        <v>18</v>
      </c>
      <c r="C552" s="59" t="s">
        <v>340</v>
      </c>
      <c r="D552" s="60">
        <v>2.569391818E7</v>
      </c>
      <c r="E552" s="58">
        <v>0.0</v>
      </c>
      <c r="F552" s="61">
        <v>2.5693918E7</v>
      </c>
      <c r="G552" s="62">
        <v>2.5693918E7</v>
      </c>
      <c r="H552" s="63">
        <v>8.90980066E8</v>
      </c>
      <c r="I552" s="59" t="str">
        <f>VLOOKUP(H552,'[2]IPS CTA BANCARIA (2)'!$B$1:$H$201,2,0)</f>
        <v>#REF!</v>
      </c>
      <c r="J552" s="57">
        <v>2.5693918E7</v>
      </c>
      <c r="K552" s="64" t="str">
        <f>VLOOKUP(H552,'[2]IPS CTA BANCARIA (2)'!$B$1:$H$201,4,0)</f>
        <v>#REF!</v>
      </c>
      <c r="L552" s="65" t="str">
        <f>VLOOKUP(H552,'[2]IPS CTA BANCARIA (2)'!$B$1:$H$201,5,0)</f>
        <v>#REF!</v>
      </c>
      <c r="M552" s="65" t="s">
        <v>619</v>
      </c>
      <c r="N552" s="63" t="s">
        <v>620</v>
      </c>
      <c r="O552" s="66">
        <v>42087.0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ht="15.75" customHeight="1">
      <c r="A553" s="57" t="s">
        <v>226</v>
      </c>
      <c r="B553" s="58" t="s">
        <v>20</v>
      </c>
      <c r="C553" s="59" t="s">
        <v>21</v>
      </c>
      <c r="D553" s="60">
        <v>95510.68</v>
      </c>
      <c r="E553" s="58">
        <v>0.0</v>
      </c>
      <c r="F553" s="61">
        <v>95511.0</v>
      </c>
      <c r="G553" s="62">
        <v>95511.0</v>
      </c>
      <c r="H553" s="63"/>
      <c r="I553" s="59"/>
      <c r="J553" s="57"/>
      <c r="K553" s="64"/>
      <c r="L553" s="65"/>
      <c r="M553" s="65"/>
      <c r="N553" s="63"/>
      <c r="O553" s="66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ht="15.75" customHeight="1">
      <c r="A554" s="57" t="s">
        <v>226</v>
      </c>
      <c r="B554" s="58" t="s">
        <v>22</v>
      </c>
      <c r="C554" s="59" t="s">
        <v>23</v>
      </c>
      <c r="D554" s="60">
        <v>5509.63</v>
      </c>
      <c r="E554" s="58">
        <v>0.0</v>
      </c>
      <c r="F554" s="61">
        <v>5510.0</v>
      </c>
      <c r="G554" s="62">
        <v>5510.0</v>
      </c>
      <c r="H554" s="63"/>
      <c r="I554" s="59"/>
      <c r="J554" s="57"/>
      <c r="K554" s="64"/>
      <c r="L554" s="65"/>
      <c r="M554" s="65"/>
      <c r="N554" s="63"/>
      <c r="O554" s="66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ht="15.75" customHeight="1">
      <c r="A555" s="57" t="s">
        <v>226</v>
      </c>
      <c r="B555" s="58" t="s">
        <v>30</v>
      </c>
      <c r="C555" s="59" t="s">
        <v>31</v>
      </c>
      <c r="D555" s="60">
        <v>79488.7</v>
      </c>
      <c r="E555" s="58">
        <v>0.0</v>
      </c>
      <c r="F555" s="61">
        <v>79489.0</v>
      </c>
      <c r="G555" s="62">
        <v>79489.0</v>
      </c>
      <c r="H555" s="63"/>
      <c r="I555" s="59"/>
      <c r="J555" s="57"/>
      <c r="K555" s="64"/>
      <c r="L555" s="65"/>
      <c r="M555" s="65"/>
      <c r="N555" s="63"/>
      <c r="O555" s="66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ht="15.75" customHeight="1">
      <c r="A556" s="57" t="s">
        <v>226</v>
      </c>
      <c r="B556" s="58" t="s">
        <v>32</v>
      </c>
      <c r="C556" s="59" t="s">
        <v>33</v>
      </c>
      <c r="D556" s="60">
        <v>135416.18</v>
      </c>
      <c r="E556" s="58">
        <v>0.0</v>
      </c>
      <c r="F556" s="61">
        <v>135416.0</v>
      </c>
      <c r="G556" s="62">
        <v>135416.0</v>
      </c>
      <c r="H556" s="63"/>
      <c r="I556" s="59"/>
      <c r="J556" s="57"/>
      <c r="K556" s="64"/>
      <c r="L556" s="65"/>
      <c r="M556" s="65"/>
      <c r="N556" s="63"/>
      <c r="O556" s="66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ht="15.75" customHeight="1">
      <c r="A557" s="57" t="s">
        <v>226</v>
      </c>
      <c r="B557" s="58" t="s">
        <v>40</v>
      </c>
      <c r="C557" s="59" t="s">
        <v>41</v>
      </c>
      <c r="D557" s="60">
        <v>79466.44</v>
      </c>
      <c r="E557" s="58">
        <v>0.0</v>
      </c>
      <c r="F557" s="61">
        <v>79466.0</v>
      </c>
      <c r="G557" s="62">
        <v>79466.0</v>
      </c>
      <c r="H557" s="63"/>
      <c r="I557" s="59"/>
      <c r="J557" s="57"/>
      <c r="K557" s="64"/>
      <c r="L557" s="65"/>
      <c r="M557" s="65"/>
      <c r="N557" s="63"/>
      <c r="O557" s="66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ht="21.75" customHeight="1">
      <c r="A558" s="57" t="s">
        <v>226</v>
      </c>
      <c r="B558" s="58" t="s">
        <v>54</v>
      </c>
      <c r="C558" s="59" t="s">
        <v>55</v>
      </c>
      <c r="D558" s="60">
        <v>2.566914419E7</v>
      </c>
      <c r="E558" s="58">
        <v>0.0</v>
      </c>
      <c r="F558" s="61">
        <v>2.5669144E7</v>
      </c>
      <c r="G558" s="62">
        <v>2.5669144E7</v>
      </c>
      <c r="H558" s="63">
        <v>8.00196652E8</v>
      </c>
      <c r="I558" s="59" t="str">
        <f t="shared" ref="I558:I559" si="121">VLOOKUP(H558,'[2]IPS CTA BANCARIA (2)'!$B$1:$H$201,2,0)</f>
        <v>#REF!</v>
      </c>
      <c r="J558" s="57">
        <v>2.5669144E7</v>
      </c>
      <c r="K558" s="64" t="str">
        <f t="shared" ref="K558:K559" si="122">VLOOKUP(H558,'[2]IPS CTA BANCARIA (2)'!$B$1:$H$201,4,0)</f>
        <v>#REF!</v>
      </c>
      <c r="L558" s="65" t="str">
        <f t="shared" ref="L558:L559" si="123">VLOOKUP(H558,'[2]IPS CTA BANCARIA (2)'!$B$1:$H$201,5,0)</f>
        <v>#REF!</v>
      </c>
      <c r="M558" s="65" t="s">
        <v>621</v>
      </c>
      <c r="N558" s="63" t="s">
        <v>622</v>
      </c>
      <c r="O558" s="66">
        <v>42087.0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ht="27.75" customHeight="1">
      <c r="A559" s="57" t="s">
        <v>228</v>
      </c>
      <c r="B559" s="58" t="s">
        <v>18</v>
      </c>
      <c r="C559" s="59" t="s">
        <v>340</v>
      </c>
      <c r="D559" s="60">
        <v>1.17429935E7</v>
      </c>
      <c r="E559" s="58">
        <v>0.0</v>
      </c>
      <c r="F559" s="61">
        <v>1.1742994E7</v>
      </c>
      <c r="G559" s="62">
        <v>1.1742994E7</v>
      </c>
      <c r="H559" s="63">
        <v>8.90982264E8</v>
      </c>
      <c r="I559" s="59" t="str">
        <f t="shared" si="121"/>
        <v>#REF!</v>
      </c>
      <c r="J559" s="57">
        <v>1.1742994E7</v>
      </c>
      <c r="K559" s="64" t="str">
        <f t="shared" si="122"/>
        <v>#REF!</v>
      </c>
      <c r="L559" s="65" t="str">
        <f t="shared" si="123"/>
        <v>#REF!</v>
      </c>
      <c r="M559" s="65" t="s">
        <v>623</v>
      </c>
      <c r="N559" s="63" t="s">
        <v>624</v>
      </c>
      <c r="O559" s="66">
        <v>42087.0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ht="15.75" customHeight="1">
      <c r="A560" s="57" t="s">
        <v>228</v>
      </c>
      <c r="B560" s="58" t="s">
        <v>44</v>
      </c>
      <c r="C560" s="59" t="s">
        <v>45</v>
      </c>
      <c r="D560" s="60">
        <v>3468979.66</v>
      </c>
      <c r="E560" s="58">
        <v>0.0</v>
      </c>
      <c r="F560" s="61">
        <v>3468980.0</v>
      </c>
      <c r="G560" s="62">
        <v>3468980.0</v>
      </c>
      <c r="H560" s="63"/>
      <c r="I560" s="59"/>
      <c r="J560" s="57"/>
      <c r="K560" s="64"/>
      <c r="L560" s="65"/>
      <c r="M560" s="65"/>
      <c r="N560" s="63"/>
      <c r="O560" s="66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ht="15.75" customHeight="1">
      <c r="A561" s="57" t="s">
        <v>228</v>
      </c>
      <c r="B561" s="58" t="s">
        <v>30</v>
      </c>
      <c r="C561" s="59" t="s">
        <v>31</v>
      </c>
      <c r="D561" s="60">
        <v>389010.26</v>
      </c>
      <c r="E561" s="58">
        <v>0.0</v>
      </c>
      <c r="F561" s="61">
        <v>389010.0</v>
      </c>
      <c r="G561" s="62">
        <v>389010.0</v>
      </c>
      <c r="H561" s="63"/>
      <c r="I561" s="59"/>
      <c r="J561" s="57"/>
      <c r="K561" s="64"/>
      <c r="L561" s="65"/>
      <c r="M561" s="65"/>
      <c r="N561" s="63"/>
      <c r="O561" s="6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ht="15.75" customHeight="1">
      <c r="A562" s="57" t="s">
        <v>228</v>
      </c>
      <c r="B562" s="58" t="s">
        <v>40</v>
      </c>
      <c r="C562" s="59" t="s">
        <v>41</v>
      </c>
      <c r="D562" s="60">
        <v>79019.58</v>
      </c>
      <c r="E562" s="58">
        <v>0.0</v>
      </c>
      <c r="F562" s="61">
        <v>79020.0</v>
      </c>
      <c r="G562" s="62">
        <v>79020.0</v>
      </c>
      <c r="H562" s="63"/>
      <c r="I562" s="59"/>
      <c r="J562" s="57"/>
      <c r="K562" s="64"/>
      <c r="L562" s="65"/>
      <c r="M562" s="65"/>
      <c r="N562" s="63"/>
      <c r="O562" s="6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ht="27.75" customHeight="1">
      <c r="A563" s="57" t="s">
        <v>230</v>
      </c>
      <c r="B563" s="58" t="s">
        <v>18</v>
      </c>
      <c r="C563" s="59" t="s">
        <v>340</v>
      </c>
      <c r="D563" s="60">
        <v>0.0</v>
      </c>
      <c r="E563" s="58">
        <v>0.0</v>
      </c>
      <c r="F563" s="61">
        <v>0.0</v>
      </c>
      <c r="G563" s="62">
        <v>0.0</v>
      </c>
      <c r="H563" s="63"/>
      <c r="I563" s="59"/>
      <c r="J563" s="57"/>
      <c r="K563" s="64"/>
      <c r="L563" s="65"/>
      <c r="M563" s="65"/>
      <c r="N563" s="63"/>
      <c r="O563" s="6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ht="15.75" customHeight="1">
      <c r="A564" s="57" t="s">
        <v>230</v>
      </c>
      <c r="B564" s="58" t="s">
        <v>30</v>
      </c>
      <c r="C564" s="59" t="s">
        <v>31</v>
      </c>
      <c r="D564" s="60">
        <v>0.0</v>
      </c>
      <c r="E564" s="58">
        <v>0.0</v>
      </c>
      <c r="F564" s="61">
        <v>0.0</v>
      </c>
      <c r="G564" s="62">
        <v>0.0</v>
      </c>
      <c r="H564" s="63"/>
      <c r="I564" s="59"/>
      <c r="J564" s="57"/>
      <c r="K564" s="64"/>
      <c r="L564" s="65"/>
      <c r="M564" s="65"/>
      <c r="N564" s="63"/>
      <c r="O564" s="6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ht="15.75" customHeight="1">
      <c r="A565" s="57" t="s">
        <v>230</v>
      </c>
      <c r="B565" s="58" t="s">
        <v>32</v>
      </c>
      <c r="C565" s="59" t="s">
        <v>33</v>
      </c>
      <c r="D565" s="60">
        <v>0.0</v>
      </c>
      <c r="E565" s="58">
        <v>0.0</v>
      </c>
      <c r="F565" s="61">
        <v>0.0</v>
      </c>
      <c r="G565" s="62">
        <v>0.0</v>
      </c>
      <c r="H565" s="63"/>
      <c r="I565" s="59"/>
      <c r="J565" s="57"/>
      <c r="K565" s="64"/>
      <c r="L565" s="65"/>
      <c r="M565" s="65"/>
      <c r="N565" s="63"/>
      <c r="O565" s="66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ht="15.75" customHeight="1">
      <c r="A566" s="57" t="s">
        <v>230</v>
      </c>
      <c r="B566" s="58" t="s">
        <v>40</v>
      </c>
      <c r="C566" s="59" t="s">
        <v>41</v>
      </c>
      <c r="D566" s="60">
        <v>0.0</v>
      </c>
      <c r="E566" s="58">
        <v>0.0</v>
      </c>
      <c r="F566" s="61">
        <v>0.0</v>
      </c>
      <c r="G566" s="62">
        <v>0.0</v>
      </c>
      <c r="H566" s="63"/>
      <c r="I566" s="59"/>
      <c r="J566" s="57"/>
      <c r="K566" s="64"/>
      <c r="L566" s="65"/>
      <c r="M566" s="65"/>
      <c r="N566" s="63"/>
      <c r="O566" s="6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ht="15.75" customHeight="1">
      <c r="A567" s="57" t="s">
        <v>230</v>
      </c>
      <c r="B567" s="58" t="s">
        <v>54</v>
      </c>
      <c r="C567" s="59" t="s">
        <v>55</v>
      </c>
      <c r="D567" s="60">
        <v>0.0</v>
      </c>
      <c r="E567" s="58">
        <v>0.0</v>
      </c>
      <c r="F567" s="61">
        <v>0.0</v>
      </c>
      <c r="G567" s="62">
        <v>0.0</v>
      </c>
      <c r="H567" s="63"/>
      <c r="I567" s="59"/>
      <c r="J567" s="57"/>
      <c r="K567" s="64"/>
      <c r="L567" s="65"/>
      <c r="M567" s="65"/>
      <c r="N567" s="63"/>
      <c r="O567" s="6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ht="27.75" customHeight="1">
      <c r="A568" s="57" t="s">
        <v>232</v>
      </c>
      <c r="B568" s="58" t="s">
        <v>18</v>
      </c>
      <c r="C568" s="59" t="s">
        <v>340</v>
      </c>
      <c r="D568" s="60">
        <v>934732.39</v>
      </c>
      <c r="E568" s="58">
        <v>0.0</v>
      </c>
      <c r="F568" s="61">
        <v>934732.0</v>
      </c>
      <c r="G568" s="62">
        <v>934732.0</v>
      </c>
      <c r="H568" s="63">
        <v>8.90980757E8</v>
      </c>
      <c r="I568" s="59" t="str">
        <f>VLOOKUP(H568,'[2]IPS CTA BANCARIA (2)'!$B$1:$H$201,2,0)</f>
        <v>#REF!</v>
      </c>
      <c r="J568" s="57">
        <v>934732.0</v>
      </c>
      <c r="K568" s="64" t="str">
        <f>VLOOKUP(H568,'[2]IPS CTA BANCARIA (2)'!$B$1:$H$201,4,0)</f>
        <v>#REF!</v>
      </c>
      <c r="L568" s="65" t="str">
        <f>VLOOKUP(H568,'[2]IPS CTA BANCARIA (2)'!$B$1:$H$201,5,0)</f>
        <v>#REF!</v>
      </c>
      <c r="M568" s="65" t="s">
        <v>625</v>
      </c>
      <c r="N568" s="63" t="s">
        <v>626</v>
      </c>
      <c r="O568" s="66">
        <v>42087.0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ht="15.75" customHeight="1">
      <c r="A569" s="57" t="s">
        <v>232</v>
      </c>
      <c r="B569" s="58" t="s">
        <v>44</v>
      </c>
      <c r="C569" s="59" t="s">
        <v>45</v>
      </c>
      <c r="D569" s="60">
        <v>5606.8</v>
      </c>
      <c r="E569" s="58">
        <v>0.0</v>
      </c>
      <c r="F569" s="61">
        <v>5607.0</v>
      </c>
      <c r="G569" s="62">
        <v>5607.0</v>
      </c>
      <c r="H569" s="63"/>
      <c r="I569" s="59"/>
      <c r="J569" s="57"/>
      <c r="K569" s="64"/>
      <c r="L569" s="65"/>
      <c r="M569" s="65"/>
      <c r="N569" s="63"/>
      <c r="O569" s="6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ht="15.75" customHeight="1">
      <c r="A570" s="57" t="s">
        <v>232</v>
      </c>
      <c r="B570" s="58" t="s">
        <v>30</v>
      </c>
      <c r="C570" s="59" t="s">
        <v>31</v>
      </c>
      <c r="D570" s="60">
        <v>17090.29</v>
      </c>
      <c r="E570" s="58">
        <v>0.0</v>
      </c>
      <c r="F570" s="61">
        <v>17090.0</v>
      </c>
      <c r="G570" s="62">
        <v>17090.0</v>
      </c>
      <c r="H570" s="63"/>
      <c r="I570" s="59"/>
      <c r="J570" s="57"/>
      <c r="K570" s="64"/>
      <c r="L570" s="65"/>
      <c r="M570" s="65"/>
      <c r="N570" s="63"/>
      <c r="O570" s="66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ht="15.75" customHeight="1">
      <c r="A571" s="57" t="s">
        <v>232</v>
      </c>
      <c r="B571" s="58" t="s">
        <v>32</v>
      </c>
      <c r="C571" s="59" t="s">
        <v>33</v>
      </c>
      <c r="D571" s="60">
        <v>174.92</v>
      </c>
      <c r="E571" s="58">
        <v>0.0</v>
      </c>
      <c r="F571" s="61">
        <v>175.0</v>
      </c>
      <c r="G571" s="62">
        <v>175.0</v>
      </c>
      <c r="H571" s="63"/>
      <c r="I571" s="59"/>
      <c r="J571" s="57"/>
      <c r="K571" s="64"/>
      <c r="L571" s="65"/>
      <c r="M571" s="65"/>
      <c r="N571" s="63"/>
      <c r="O571" s="66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ht="15.75" customHeight="1">
      <c r="A572" s="57" t="s">
        <v>232</v>
      </c>
      <c r="B572" s="58" t="s">
        <v>40</v>
      </c>
      <c r="C572" s="59" t="s">
        <v>41</v>
      </c>
      <c r="D572" s="60">
        <v>6917.6</v>
      </c>
      <c r="E572" s="58">
        <v>0.0</v>
      </c>
      <c r="F572" s="61">
        <v>6918.0</v>
      </c>
      <c r="G572" s="62">
        <v>6918.0</v>
      </c>
      <c r="H572" s="63"/>
      <c r="I572" s="59"/>
      <c r="J572" s="57"/>
      <c r="K572" s="64"/>
      <c r="L572" s="65"/>
      <c r="M572" s="65"/>
      <c r="N572" s="63"/>
      <c r="O572" s="6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ht="27.75" customHeight="1">
      <c r="A573" s="57" t="s">
        <v>234</v>
      </c>
      <c r="B573" s="58" t="s">
        <v>18</v>
      </c>
      <c r="C573" s="59" t="s">
        <v>340</v>
      </c>
      <c r="D573" s="60">
        <v>1.044238372E7</v>
      </c>
      <c r="E573" s="58">
        <v>0.0</v>
      </c>
      <c r="F573" s="61">
        <v>1.0442384E7</v>
      </c>
      <c r="G573" s="62">
        <v>1.0442384E7</v>
      </c>
      <c r="H573" s="63">
        <v>8.90982264E8</v>
      </c>
      <c r="I573" s="59" t="str">
        <f>VLOOKUP(H573,'[2]IPS CTA BANCARIA (2)'!$B$1:$H$201,2,0)</f>
        <v>#REF!</v>
      </c>
      <c r="J573" s="57">
        <v>1.0442384E7</v>
      </c>
      <c r="K573" s="64" t="str">
        <f>VLOOKUP(H573,'[2]IPS CTA BANCARIA (2)'!$B$1:$H$201,4,0)</f>
        <v>#REF!</v>
      </c>
      <c r="L573" s="65" t="str">
        <f>VLOOKUP(H573,'[2]IPS CTA BANCARIA (2)'!$B$1:$H$201,5,0)</f>
        <v>#REF!</v>
      </c>
      <c r="M573" s="65" t="s">
        <v>627</v>
      </c>
      <c r="N573" s="63" t="s">
        <v>628</v>
      </c>
      <c r="O573" s="66">
        <v>42087.0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ht="15.75" customHeight="1">
      <c r="A574" s="57" t="s">
        <v>234</v>
      </c>
      <c r="B574" s="58" t="s">
        <v>44</v>
      </c>
      <c r="C574" s="59" t="s">
        <v>45</v>
      </c>
      <c r="D574" s="60">
        <v>2.321321663E7</v>
      </c>
      <c r="E574" s="58">
        <v>0.0</v>
      </c>
      <c r="F574" s="61">
        <v>2.3213217E7</v>
      </c>
      <c r="G574" s="62">
        <v>2.3213217E7</v>
      </c>
      <c r="H574" s="63"/>
      <c r="I574" s="59"/>
      <c r="J574" s="57"/>
      <c r="K574" s="64"/>
      <c r="L574" s="65"/>
      <c r="M574" s="65"/>
      <c r="N574" s="63"/>
      <c r="O574" s="6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ht="15.75" customHeight="1">
      <c r="A575" s="57" t="s">
        <v>234</v>
      </c>
      <c r="B575" s="58" t="s">
        <v>30</v>
      </c>
      <c r="C575" s="59" t="s">
        <v>31</v>
      </c>
      <c r="D575" s="60">
        <v>1296262.19</v>
      </c>
      <c r="E575" s="58">
        <v>0.0</v>
      </c>
      <c r="F575" s="61">
        <v>1296262.0</v>
      </c>
      <c r="G575" s="62">
        <v>1296262.0</v>
      </c>
      <c r="H575" s="63"/>
      <c r="I575" s="59"/>
      <c r="J575" s="57"/>
      <c r="K575" s="64"/>
      <c r="L575" s="65"/>
      <c r="M575" s="65"/>
      <c r="N575" s="63"/>
      <c r="O575" s="66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ht="15.75" customHeight="1">
      <c r="A576" s="57" t="s">
        <v>234</v>
      </c>
      <c r="B576" s="58" t="s">
        <v>32</v>
      </c>
      <c r="C576" s="59" t="s">
        <v>33</v>
      </c>
      <c r="D576" s="60">
        <v>175401.54</v>
      </c>
      <c r="E576" s="58">
        <v>0.0</v>
      </c>
      <c r="F576" s="61">
        <v>175402.0</v>
      </c>
      <c r="G576" s="62">
        <v>175402.0</v>
      </c>
      <c r="H576" s="63"/>
      <c r="I576" s="59"/>
      <c r="J576" s="57"/>
      <c r="K576" s="64"/>
      <c r="L576" s="65"/>
      <c r="M576" s="65"/>
      <c r="N576" s="63"/>
      <c r="O576" s="6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ht="15.75" customHeight="1">
      <c r="A577" s="57" t="s">
        <v>234</v>
      </c>
      <c r="B577" s="58" t="s">
        <v>40</v>
      </c>
      <c r="C577" s="59" t="s">
        <v>41</v>
      </c>
      <c r="D577" s="60">
        <v>150298.33</v>
      </c>
      <c r="E577" s="58">
        <v>0.0</v>
      </c>
      <c r="F577" s="61">
        <v>150298.0</v>
      </c>
      <c r="G577" s="62">
        <v>150298.0</v>
      </c>
      <c r="H577" s="63"/>
      <c r="I577" s="59"/>
      <c r="J577" s="57"/>
      <c r="K577" s="64"/>
      <c r="L577" s="65"/>
      <c r="M577" s="65"/>
      <c r="N577" s="63"/>
      <c r="O577" s="6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ht="21.0" customHeight="1">
      <c r="A578" s="57" t="s">
        <v>234</v>
      </c>
      <c r="B578" s="58" t="s">
        <v>54</v>
      </c>
      <c r="C578" s="59" t="s">
        <v>55</v>
      </c>
      <c r="D578" s="60">
        <v>2311925.59</v>
      </c>
      <c r="E578" s="58">
        <v>0.0</v>
      </c>
      <c r="F578" s="61">
        <v>2311926.0</v>
      </c>
      <c r="G578" s="62">
        <v>2311926.0</v>
      </c>
      <c r="H578" s="63">
        <v>8.90905198E8</v>
      </c>
      <c r="I578" s="59" t="str">
        <f t="shared" ref="I578:I579" si="124">VLOOKUP(H578,'[2]IPS CTA BANCARIA (2)'!$B$1:$H$201,2,0)</f>
        <v>#REF!</v>
      </c>
      <c r="J578" s="57">
        <v>2311926.0</v>
      </c>
      <c r="K578" s="64" t="str">
        <f t="shared" ref="K578:K579" si="125">VLOOKUP(H578,'[2]IPS CTA BANCARIA (2)'!$B$1:$H$201,4,0)</f>
        <v>#REF!</v>
      </c>
      <c r="L578" s="65" t="str">
        <f t="shared" ref="L578:L579" si="126">VLOOKUP(H578,'[2]IPS CTA BANCARIA (2)'!$B$1:$H$201,5,0)</f>
        <v>#REF!</v>
      </c>
      <c r="M578" s="65" t="s">
        <v>629</v>
      </c>
      <c r="N578" s="63" t="s">
        <v>630</v>
      </c>
      <c r="O578" s="66">
        <v>42087.0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ht="27.75" customHeight="1">
      <c r="A579" s="57" t="s">
        <v>329</v>
      </c>
      <c r="B579" s="58" t="s">
        <v>18</v>
      </c>
      <c r="C579" s="59" t="s">
        <v>340</v>
      </c>
      <c r="D579" s="60">
        <v>873071.54</v>
      </c>
      <c r="E579" s="58">
        <v>0.0</v>
      </c>
      <c r="F579" s="61">
        <v>873072.0</v>
      </c>
      <c r="G579" s="62">
        <v>873072.0</v>
      </c>
      <c r="H579" s="63">
        <v>8.90980757E8</v>
      </c>
      <c r="I579" s="59" t="str">
        <f t="shared" si="124"/>
        <v>#REF!</v>
      </c>
      <c r="J579" s="57">
        <v>873072.0</v>
      </c>
      <c r="K579" s="64" t="str">
        <f t="shared" si="125"/>
        <v>#REF!</v>
      </c>
      <c r="L579" s="65" t="str">
        <f t="shared" si="126"/>
        <v>#REF!</v>
      </c>
      <c r="M579" s="65" t="s">
        <v>631</v>
      </c>
      <c r="N579" s="63" t="s">
        <v>632</v>
      </c>
      <c r="O579" s="66">
        <v>42087.0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ht="24.75" customHeight="1">
      <c r="A580" s="57" t="s">
        <v>329</v>
      </c>
      <c r="B580" s="58" t="s">
        <v>44</v>
      </c>
      <c r="C580" s="59" t="s">
        <v>45</v>
      </c>
      <c r="D580" s="60">
        <v>135820.57</v>
      </c>
      <c r="E580" s="58">
        <v>0.0</v>
      </c>
      <c r="F580" s="61">
        <v>135821.0</v>
      </c>
      <c r="G580" s="62">
        <v>135821.0</v>
      </c>
      <c r="H580" s="63"/>
      <c r="I580" s="59"/>
      <c r="J580" s="57"/>
      <c r="K580" s="64"/>
      <c r="L580" s="65"/>
      <c r="M580" s="65"/>
      <c r="N580" s="63"/>
      <c r="O580" s="66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ht="23.25" customHeight="1">
      <c r="A581" s="57" t="s">
        <v>329</v>
      </c>
      <c r="B581" s="58" t="s">
        <v>30</v>
      </c>
      <c r="C581" s="59" t="s">
        <v>31</v>
      </c>
      <c r="D581" s="60">
        <v>41608.97</v>
      </c>
      <c r="E581" s="58">
        <v>0.0</v>
      </c>
      <c r="F581" s="61">
        <v>41609.0</v>
      </c>
      <c r="G581" s="62">
        <v>41609.0</v>
      </c>
      <c r="H581" s="63"/>
      <c r="I581" s="59"/>
      <c r="J581" s="57"/>
      <c r="K581" s="64"/>
      <c r="L581" s="65"/>
      <c r="M581" s="65"/>
      <c r="N581" s="63"/>
      <c r="O581" s="6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ht="22.5" customHeight="1">
      <c r="A582" s="57" t="s">
        <v>329</v>
      </c>
      <c r="B582" s="58" t="s">
        <v>32</v>
      </c>
      <c r="C582" s="59" t="s">
        <v>33</v>
      </c>
      <c r="D582" s="60">
        <v>1000.71</v>
      </c>
      <c r="E582" s="58">
        <v>0.0</v>
      </c>
      <c r="F582" s="61">
        <v>1001.0</v>
      </c>
      <c r="G582" s="62">
        <v>1001.0</v>
      </c>
      <c r="H582" s="63"/>
      <c r="I582" s="59"/>
      <c r="J582" s="57"/>
      <c r="K582" s="64"/>
      <c r="L582" s="65"/>
      <c r="M582" s="65"/>
      <c r="N582" s="63"/>
      <c r="O582" s="6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ht="23.25" customHeight="1">
      <c r="A583" s="57" t="s">
        <v>329</v>
      </c>
      <c r="B583" s="58" t="s">
        <v>40</v>
      </c>
      <c r="C583" s="59" t="s">
        <v>41</v>
      </c>
      <c r="D583" s="60">
        <v>1923.21</v>
      </c>
      <c r="E583" s="58">
        <v>0.0</v>
      </c>
      <c r="F583" s="61">
        <v>1923.0</v>
      </c>
      <c r="G583" s="62">
        <v>1923.0</v>
      </c>
      <c r="H583" s="63"/>
      <c r="I583" s="59"/>
      <c r="J583" s="57"/>
      <c r="K583" s="64"/>
      <c r="L583" s="65"/>
      <c r="M583" s="65"/>
      <c r="N583" s="63"/>
      <c r="O583" s="6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ht="27.75" customHeight="1">
      <c r="A584" s="57" t="s">
        <v>238</v>
      </c>
      <c r="B584" s="58" t="s">
        <v>18</v>
      </c>
      <c r="C584" s="59" t="s">
        <v>340</v>
      </c>
      <c r="D584" s="60">
        <v>4.655444037E7</v>
      </c>
      <c r="E584" s="58">
        <v>0.0</v>
      </c>
      <c r="F584" s="61">
        <v>4.655444E7</v>
      </c>
      <c r="G584" s="62">
        <v>4.655444E7</v>
      </c>
      <c r="H584" s="63">
        <v>8.90905166E8</v>
      </c>
      <c r="I584" s="59" t="str">
        <f>VLOOKUP(H584,'[2]IPS CTA BANCARIA (2)'!$B$1:$H$201,2,0)</f>
        <v>#REF!</v>
      </c>
      <c r="J584" s="57">
        <v>4.655444E7</v>
      </c>
      <c r="K584" s="64" t="str">
        <f>VLOOKUP(H584,'[2]IPS CTA BANCARIA (2)'!$B$1:$H$201,4,0)</f>
        <v>#REF!</v>
      </c>
      <c r="L584" s="65" t="str">
        <f>VLOOKUP(H584,'[2]IPS CTA BANCARIA (2)'!$B$1:$H$201,5,0)</f>
        <v>#REF!</v>
      </c>
      <c r="M584" s="65" t="s">
        <v>633</v>
      </c>
      <c r="N584" s="63" t="s">
        <v>634</v>
      </c>
      <c r="O584" s="66">
        <v>42087.0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ht="15.75" customHeight="1">
      <c r="A585" s="57" t="s">
        <v>238</v>
      </c>
      <c r="B585" s="58" t="s">
        <v>44</v>
      </c>
      <c r="C585" s="59" t="s">
        <v>45</v>
      </c>
      <c r="D585" s="60">
        <v>649654.76</v>
      </c>
      <c r="E585" s="58">
        <v>0.0</v>
      </c>
      <c r="F585" s="61">
        <v>649655.0</v>
      </c>
      <c r="G585" s="62">
        <v>649655.0</v>
      </c>
      <c r="H585" s="63"/>
      <c r="I585" s="59"/>
      <c r="J585" s="57"/>
      <c r="K585" s="64"/>
      <c r="L585" s="65"/>
      <c r="M585" s="65"/>
      <c r="N585" s="63"/>
      <c r="O585" s="66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ht="24.0" customHeight="1">
      <c r="A586" s="57" t="s">
        <v>238</v>
      </c>
      <c r="B586" s="58" t="s">
        <v>71</v>
      </c>
      <c r="C586" s="59" t="s">
        <v>72</v>
      </c>
      <c r="D586" s="60">
        <v>3842893.23</v>
      </c>
      <c r="E586" s="58">
        <v>0.0</v>
      </c>
      <c r="F586" s="61">
        <v>3842893.0</v>
      </c>
      <c r="G586" s="62">
        <v>3842893.0</v>
      </c>
      <c r="H586" s="63">
        <v>8.11016192E8</v>
      </c>
      <c r="I586" s="59" t="str">
        <f>VLOOKUP(H586,'[2]IPS CTA BANCARIA (2)'!$B$1:$H$201,2,0)</f>
        <v>#REF!</v>
      </c>
      <c r="J586" s="57">
        <v>3842893.0</v>
      </c>
      <c r="K586" s="64" t="str">
        <f>VLOOKUP(H586,'[2]IPS CTA BANCARIA (2)'!$B$1:$H$201,4,0)</f>
        <v>#REF!</v>
      </c>
      <c r="L586" s="65" t="str">
        <f>VLOOKUP(H586,'[2]IPS CTA BANCARIA (2)'!$B$1:$H$201,5,0)</f>
        <v>#REF!</v>
      </c>
      <c r="M586" s="65">
        <v>2.01500016929E11</v>
      </c>
      <c r="N586" s="63" t="s">
        <v>635</v>
      </c>
      <c r="O586" s="66">
        <v>42090.0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ht="15.75" customHeight="1">
      <c r="A587" s="57" t="s">
        <v>238</v>
      </c>
      <c r="B587" s="58" t="s">
        <v>30</v>
      </c>
      <c r="C587" s="59" t="s">
        <v>31</v>
      </c>
      <c r="D587" s="60">
        <v>260240.51</v>
      </c>
      <c r="E587" s="58">
        <v>0.0</v>
      </c>
      <c r="F587" s="61">
        <v>260241.0</v>
      </c>
      <c r="G587" s="62">
        <v>260241.0</v>
      </c>
      <c r="H587" s="63"/>
      <c r="I587" s="59"/>
      <c r="J587" s="57"/>
      <c r="K587" s="64"/>
      <c r="L587" s="65"/>
      <c r="M587" s="65"/>
      <c r="N587" s="63"/>
      <c r="O587" s="6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ht="15.75" customHeight="1">
      <c r="A588" s="57" t="s">
        <v>238</v>
      </c>
      <c r="B588" s="58" t="s">
        <v>32</v>
      </c>
      <c r="C588" s="59" t="s">
        <v>33</v>
      </c>
      <c r="D588" s="60">
        <v>323624.56</v>
      </c>
      <c r="E588" s="58">
        <v>0.0</v>
      </c>
      <c r="F588" s="61">
        <v>323625.0</v>
      </c>
      <c r="G588" s="62">
        <v>323625.0</v>
      </c>
      <c r="H588" s="63"/>
      <c r="I588" s="59"/>
      <c r="J588" s="57"/>
      <c r="K588" s="64"/>
      <c r="L588" s="65"/>
      <c r="M588" s="65"/>
      <c r="N588" s="63"/>
      <c r="O588" s="6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ht="15.75" customHeight="1">
      <c r="A589" s="57" t="s">
        <v>238</v>
      </c>
      <c r="B589" s="58" t="s">
        <v>40</v>
      </c>
      <c r="C589" s="59" t="s">
        <v>41</v>
      </c>
      <c r="D589" s="60">
        <v>24161.55</v>
      </c>
      <c r="E589" s="58">
        <v>0.0</v>
      </c>
      <c r="F589" s="61">
        <v>24162.0</v>
      </c>
      <c r="G589" s="62">
        <v>24162.0</v>
      </c>
      <c r="H589" s="63"/>
      <c r="I589" s="59"/>
      <c r="J589" s="57"/>
      <c r="K589" s="64"/>
      <c r="L589" s="65"/>
      <c r="M589" s="65"/>
      <c r="N589" s="63"/>
      <c r="O589" s="6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ht="24.75" customHeight="1">
      <c r="A590" s="57" t="s">
        <v>238</v>
      </c>
      <c r="B590" s="58" t="s">
        <v>75</v>
      </c>
      <c r="C590" s="59" t="s">
        <v>76</v>
      </c>
      <c r="D590" s="60">
        <v>3684640.02</v>
      </c>
      <c r="E590" s="58">
        <v>0.0</v>
      </c>
      <c r="F590" s="61">
        <v>3684640.0</v>
      </c>
      <c r="G590" s="62">
        <v>3684640.0</v>
      </c>
      <c r="H590" s="63">
        <v>8.00143438E8</v>
      </c>
      <c r="I590" s="59" t="str">
        <f t="shared" ref="I590:I592" si="127">VLOOKUP(H590,'[2]IPS CTA BANCARIA (2)'!$B$1:$H$201,2,0)</f>
        <v>#REF!</v>
      </c>
      <c r="J590" s="57">
        <v>1425155.0</v>
      </c>
      <c r="K590" s="64" t="str">
        <f t="shared" ref="K590:K592" si="128">VLOOKUP(H590,'[2]IPS CTA BANCARIA (2)'!$B$1:$H$201,4,0)</f>
        <v>#REF!</v>
      </c>
      <c r="L590" s="65" t="str">
        <f t="shared" ref="L590:L592" si="129">VLOOKUP(H590,'[2]IPS CTA BANCARIA (2)'!$B$1:$H$201,5,0)</f>
        <v>#REF!</v>
      </c>
      <c r="M590" s="65" t="s">
        <v>636</v>
      </c>
      <c r="N590" s="63" t="s">
        <v>637</v>
      </c>
      <c r="O590" s="66">
        <v>42087.0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ht="22.5" customHeight="1">
      <c r="A591" s="57" t="s">
        <v>238</v>
      </c>
      <c r="B591" s="58" t="s">
        <v>75</v>
      </c>
      <c r="C591" s="59" t="s">
        <v>76</v>
      </c>
      <c r="D591" s="60"/>
      <c r="E591" s="58"/>
      <c r="F591" s="61"/>
      <c r="G591" s="62"/>
      <c r="H591" s="63">
        <v>8.90985603E8</v>
      </c>
      <c r="I591" s="59" t="str">
        <f t="shared" si="127"/>
        <v>#REF!</v>
      </c>
      <c r="J591" s="57">
        <v>2259485.0</v>
      </c>
      <c r="K591" s="64" t="str">
        <f t="shared" si="128"/>
        <v>#REF!</v>
      </c>
      <c r="L591" s="65" t="str">
        <f t="shared" si="129"/>
        <v>#REF!</v>
      </c>
      <c r="M591" s="65" t="s">
        <v>638</v>
      </c>
      <c r="N591" s="63" t="s">
        <v>639</v>
      </c>
      <c r="O591" s="66">
        <v>42087.0</v>
      </c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ht="27.75" customHeight="1">
      <c r="A592" s="57" t="s">
        <v>240</v>
      </c>
      <c r="B592" s="58" t="s">
        <v>18</v>
      </c>
      <c r="C592" s="59" t="s">
        <v>340</v>
      </c>
      <c r="D592" s="60">
        <v>1.977274866E7</v>
      </c>
      <c r="E592" s="58">
        <v>0.0</v>
      </c>
      <c r="F592" s="61">
        <v>1.9772749E7</v>
      </c>
      <c r="G592" s="62">
        <v>1.9772749E7</v>
      </c>
      <c r="H592" s="63">
        <v>8.90980066E8</v>
      </c>
      <c r="I592" s="59" t="str">
        <f t="shared" si="127"/>
        <v>#REF!</v>
      </c>
      <c r="J592" s="57">
        <v>1.9772749E7</v>
      </c>
      <c r="K592" s="64" t="str">
        <f t="shared" si="128"/>
        <v>#REF!</v>
      </c>
      <c r="L592" s="65" t="str">
        <f t="shared" si="129"/>
        <v>#REF!</v>
      </c>
      <c r="M592" s="65" t="s">
        <v>640</v>
      </c>
      <c r="N592" s="63" t="s">
        <v>641</v>
      </c>
      <c r="O592" s="66">
        <v>42087.0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ht="15.75" customHeight="1">
      <c r="A593" s="57" t="s">
        <v>240</v>
      </c>
      <c r="B593" s="58" t="s">
        <v>44</v>
      </c>
      <c r="C593" s="59" t="s">
        <v>45</v>
      </c>
      <c r="D593" s="60">
        <v>352726.62</v>
      </c>
      <c r="E593" s="58">
        <v>0.0</v>
      </c>
      <c r="F593" s="61">
        <v>352727.0</v>
      </c>
      <c r="G593" s="62">
        <v>352727.0</v>
      </c>
      <c r="H593" s="63"/>
      <c r="I593" s="59"/>
      <c r="J593" s="57"/>
      <c r="K593" s="64"/>
      <c r="L593" s="65"/>
      <c r="M593" s="65"/>
      <c r="N593" s="63"/>
      <c r="O593" s="6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ht="15.75" customHeight="1">
      <c r="A594" s="57" t="s">
        <v>240</v>
      </c>
      <c r="B594" s="58" t="s">
        <v>22</v>
      </c>
      <c r="C594" s="59" t="s">
        <v>23</v>
      </c>
      <c r="D594" s="60">
        <v>5238.6</v>
      </c>
      <c r="E594" s="58">
        <v>0.0</v>
      </c>
      <c r="F594" s="61">
        <v>5239.0</v>
      </c>
      <c r="G594" s="62">
        <v>5239.0</v>
      </c>
      <c r="H594" s="63"/>
      <c r="I594" s="59"/>
      <c r="J594" s="57"/>
      <c r="K594" s="64"/>
      <c r="L594" s="65"/>
      <c r="M594" s="65"/>
      <c r="N594" s="63"/>
      <c r="O594" s="6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ht="15.75" customHeight="1">
      <c r="A595" s="57" t="s">
        <v>240</v>
      </c>
      <c r="B595" s="58" t="s">
        <v>30</v>
      </c>
      <c r="C595" s="59" t="s">
        <v>31</v>
      </c>
      <c r="D595" s="60">
        <v>331087.27</v>
      </c>
      <c r="E595" s="58">
        <v>0.0</v>
      </c>
      <c r="F595" s="61">
        <v>331087.0</v>
      </c>
      <c r="G595" s="62">
        <v>331087.0</v>
      </c>
      <c r="H595" s="63"/>
      <c r="I595" s="59"/>
      <c r="J595" s="57"/>
      <c r="K595" s="64"/>
      <c r="L595" s="65"/>
      <c r="M595" s="65"/>
      <c r="N595" s="63"/>
      <c r="O595" s="66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ht="15.75" customHeight="1">
      <c r="A596" s="57" t="s">
        <v>240</v>
      </c>
      <c r="B596" s="58" t="s">
        <v>40</v>
      </c>
      <c r="C596" s="59" t="s">
        <v>41</v>
      </c>
      <c r="D596" s="60">
        <v>149503.85</v>
      </c>
      <c r="E596" s="58">
        <v>0.0</v>
      </c>
      <c r="F596" s="61">
        <v>149504.0</v>
      </c>
      <c r="G596" s="62">
        <v>149504.0</v>
      </c>
      <c r="H596" s="63"/>
      <c r="I596" s="59"/>
      <c r="J596" s="57"/>
      <c r="K596" s="64"/>
      <c r="L596" s="65"/>
      <c r="M596" s="65"/>
      <c r="N596" s="63"/>
      <c r="O596" s="6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ht="27.75" customHeight="1">
      <c r="A597" s="57" t="s">
        <v>242</v>
      </c>
      <c r="B597" s="58" t="s">
        <v>18</v>
      </c>
      <c r="C597" s="59" t="s">
        <v>340</v>
      </c>
      <c r="D597" s="60">
        <v>0.0</v>
      </c>
      <c r="E597" s="58">
        <v>0.0</v>
      </c>
      <c r="F597" s="61">
        <v>0.0</v>
      </c>
      <c r="G597" s="62">
        <v>0.0</v>
      </c>
      <c r="H597" s="63"/>
      <c r="I597" s="59"/>
      <c r="J597" s="57"/>
      <c r="K597" s="64"/>
      <c r="L597" s="65"/>
      <c r="M597" s="65"/>
      <c r="N597" s="63"/>
      <c r="O597" s="6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ht="15.75" customHeight="1">
      <c r="A598" s="57" t="s">
        <v>242</v>
      </c>
      <c r="B598" s="58" t="s">
        <v>22</v>
      </c>
      <c r="C598" s="59" t="s">
        <v>23</v>
      </c>
      <c r="D598" s="60">
        <v>0.0</v>
      </c>
      <c r="E598" s="58">
        <v>0.0</v>
      </c>
      <c r="F598" s="61">
        <v>0.0</v>
      </c>
      <c r="G598" s="62">
        <v>0.0</v>
      </c>
      <c r="H598" s="63"/>
      <c r="I598" s="59"/>
      <c r="J598" s="57"/>
      <c r="K598" s="64"/>
      <c r="L598" s="65"/>
      <c r="M598" s="65"/>
      <c r="N598" s="63"/>
      <c r="O598" s="6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ht="15.75" customHeight="1">
      <c r="A599" s="57" t="s">
        <v>242</v>
      </c>
      <c r="B599" s="58" t="s">
        <v>30</v>
      </c>
      <c r="C599" s="59" t="s">
        <v>31</v>
      </c>
      <c r="D599" s="60">
        <v>0.0</v>
      </c>
      <c r="E599" s="58">
        <v>0.0</v>
      </c>
      <c r="F599" s="61">
        <v>0.0</v>
      </c>
      <c r="G599" s="62">
        <v>0.0</v>
      </c>
      <c r="H599" s="63"/>
      <c r="I599" s="59"/>
      <c r="J599" s="57"/>
      <c r="K599" s="64"/>
      <c r="L599" s="65"/>
      <c r="M599" s="65"/>
      <c r="N599" s="63"/>
      <c r="O599" s="6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ht="15.75" customHeight="1">
      <c r="A600" s="57" t="s">
        <v>242</v>
      </c>
      <c r="B600" s="58" t="s">
        <v>32</v>
      </c>
      <c r="C600" s="59" t="s">
        <v>33</v>
      </c>
      <c r="D600" s="60">
        <v>0.0</v>
      </c>
      <c r="E600" s="58">
        <v>0.0</v>
      </c>
      <c r="F600" s="61">
        <v>0.0</v>
      </c>
      <c r="G600" s="62">
        <v>0.0</v>
      </c>
      <c r="H600" s="63"/>
      <c r="I600" s="59"/>
      <c r="J600" s="57"/>
      <c r="K600" s="64"/>
      <c r="L600" s="65"/>
      <c r="M600" s="65"/>
      <c r="N600" s="63"/>
      <c r="O600" s="66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ht="15.75" customHeight="1">
      <c r="A601" s="57" t="s">
        <v>242</v>
      </c>
      <c r="B601" s="58" t="s">
        <v>40</v>
      </c>
      <c r="C601" s="59" t="s">
        <v>41</v>
      </c>
      <c r="D601" s="60">
        <v>0.0</v>
      </c>
      <c r="E601" s="58">
        <v>0.0</v>
      </c>
      <c r="F601" s="61">
        <v>0.0</v>
      </c>
      <c r="G601" s="62">
        <v>0.0</v>
      </c>
      <c r="H601" s="63"/>
      <c r="I601" s="59"/>
      <c r="J601" s="57"/>
      <c r="K601" s="64"/>
      <c r="L601" s="65"/>
      <c r="M601" s="65"/>
      <c r="N601" s="63"/>
      <c r="O601" s="6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ht="27.75" customHeight="1">
      <c r="A602" s="57" t="s">
        <v>244</v>
      </c>
      <c r="B602" s="58" t="s">
        <v>18</v>
      </c>
      <c r="C602" s="59" t="s">
        <v>340</v>
      </c>
      <c r="D602" s="60">
        <v>1.148898926E8</v>
      </c>
      <c r="E602" s="58">
        <v>0.0</v>
      </c>
      <c r="F602" s="61">
        <v>1.14889893E8</v>
      </c>
      <c r="G602" s="62">
        <v>1.14889893E8</v>
      </c>
      <c r="H602" s="63">
        <v>8.90907254E8</v>
      </c>
      <c r="I602" s="59" t="str">
        <f>VLOOKUP(H602,'[2]IPS CTA BANCARIA (2)'!$B$1:$H$201,2,0)</f>
        <v>#REF!</v>
      </c>
      <c r="J602" s="57">
        <v>1.14889893E8</v>
      </c>
      <c r="K602" s="64" t="str">
        <f>VLOOKUP(H602,'[2]IPS CTA BANCARIA (2)'!$B$1:$H$201,4,0)</f>
        <v>#REF!</v>
      </c>
      <c r="L602" s="65" t="str">
        <f>VLOOKUP(H602,'[2]IPS CTA BANCARIA (2)'!$B$1:$H$201,5,0)</f>
        <v>#REF!</v>
      </c>
      <c r="M602" s="65" t="s">
        <v>642</v>
      </c>
      <c r="N602" s="63" t="s">
        <v>643</v>
      </c>
      <c r="O602" s="66">
        <v>42087.0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ht="15.75" customHeight="1">
      <c r="A603" s="57" t="s">
        <v>244</v>
      </c>
      <c r="B603" s="58" t="s">
        <v>44</v>
      </c>
      <c r="C603" s="59" t="s">
        <v>45</v>
      </c>
      <c r="D603" s="60">
        <v>857973.87</v>
      </c>
      <c r="E603" s="58">
        <v>0.0</v>
      </c>
      <c r="F603" s="61">
        <v>857974.0</v>
      </c>
      <c r="G603" s="62">
        <v>857974.0</v>
      </c>
      <c r="H603" s="63"/>
      <c r="I603" s="59"/>
      <c r="J603" s="57"/>
      <c r="K603" s="64"/>
      <c r="L603" s="65"/>
      <c r="M603" s="65"/>
      <c r="N603" s="63"/>
      <c r="O603" s="66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ht="15.75" customHeight="1">
      <c r="A604" s="57" t="s">
        <v>244</v>
      </c>
      <c r="B604" s="58" t="s">
        <v>30</v>
      </c>
      <c r="C604" s="59" t="s">
        <v>31</v>
      </c>
      <c r="D604" s="60">
        <v>700876.11</v>
      </c>
      <c r="E604" s="58">
        <v>0.0</v>
      </c>
      <c r="F604" s="61">
        <v>700876.0</v>
      </c>
      <c r="G604" s="62">
        <v>700876.0</v>
      </c>
      <c r="H604" s="63"/>
      <c r="I604" s="59"/>
      <c r="J604" s="57"/>
      <c r="K604" s="64"/>
      <c r="L604" s="65"/>
      <c r="M604" s="65"/>
      <c r="N604" s="63"/>
      <c r="O604" s="66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ht="15.75" customHeight="1">
      <c r="A605" s="57" t="s">
        <v>244</v>
      </c>
      <c r="B605" s="58" t="s">
        <v>32</v>
      </c>
      <c r="C605" s="59" t="s">
        <v>33</v>
      </c>
      <c r="D605" s="60">
        <v>548725.08</v>
      </c>
      <c r="E605" s="58">
        <v>0.0</v>
      </c>
      <c r="F605" s="61">
        <v>548725.0</v>
      </c>
      <c r="G605" s="62">
        <v>548725.0</v>
      </c>
      <c r="H605" s="63"/>
      <c r="I605" s="59"/>
      <c r="J605" s="57"/>
      <c r="K605" s="64"/>
      <c r="L605" s="65"/>
      <c r="M605" s="65"/>
      <c r="N605" s="63"/>
      <c r="O605" s="66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ht="15.75" customHeight="1">
      <c r="A606" s="57" t="s">
        <v>244</v>
      </c>
      <c r="B606" s="58" t="s">
        <v>40</v>
      </c>
      <c r="C606" s="59" t="s">
        <v>41</v>
      </c>
      <c r="D606" s="60">
        <v>64859.35</v>
      </c>
      <c r="E606" s="58">
        <v>0.0</v>
      </c>
      <c r="F606" s="61">
        <v>64859.0</v>
      </c>
      <c r="G606" s="62">
        <v>64859.0</v>
      </c>
      <c r="H606" s="63"/>
      <c r="I606" s="59"/>
      <c r="J606" s="57"/>
      <c r="K606" s="64"/>
      <c r="L606" s="65"/>
      <c r="M606" s="65"/>
      <c r="N606" s="63"/>
      <c r="O606" s="66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ht="23.25" customHeight="1">
      <c r="A607" s="57" t="s">
        <v>244</v>
      </c>
      <c r="B607" s="58" t="s">
        <v>75</v>
      </c>
      <c r="C607" s="59" t="s">
        <v>76</v>
      </c>
      <c r="D607" s="60">
        <v>2994.99</v>
      </c>
      <c r="E607" s="58">
        <v>0.0</v>
      </c>
      <c r="F607" s="61">
        <v>2995.0</v>
      </c>
      <c r="G607" s="62">
        <v>2995.0</v>
      </c>
      <c r="H607" s="63">
        <v>8.90985603E8</v>
      </c>
      <c r="I607" s="59" t="str">
        <f t="shared" ref="I607:I608" si="130">VLOOKUP(H607,'[2]IPS CTA BANCARIA (2)'!$B$1:$H$201,2,0)</f>
        <v>#REF!</v>
      </c>
      <c r="J607" s="57">
        <v>2995.0</v>
      </c>
      <c r="K607" s="64" t="str">
        <f t="shared" ref="K607:K608" si="131">VLOOKUP(H607,'[2]IPS CTA BANCARIA (2)'!$B$1:$H$201,4,0)</f>
        <v>#REF!</v>
      </c>
      <c r="L607" s="65" t="str">
        <f t="shared" ref="L607:L608" si="132">VLOOKUP(H607,'[2]IPS CTA BANCARIA (2)'!$B$1:$H$201,5,0)</f>
        <v>#REF!</v>
      </c>
      <c r="M607" s="65" t="s">
        <v>644</v>
      </c>
      <c r="N607" s="63" t="s">
        <v>645</v>
      </c>
      <c r="O607" s="66">
        <v>42087.0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ht="27.75" customHeight="1">
      <c r="A608" s="57" t="s">
        <v>246</v>
      </c>
      <c r="B608" s="58" t="s">
        <v>18</v>
      </c>
      <c r="C608" s="59" t="s">
        <v>340</v>
      </c>
      <c r="D608" s="60">
        <v>3.690311308E7</v>
      </c>
      <c r="E608" s="58">
        <v>0.0</v>
      </c>
      <c r="F608" s="61">
        <v>3.6903113E7</v>
      </c>
      <c r="G608" s="62">
        <v>3.6903113E7</v>
      </c>
      <c r="H608" s="63">
        <v>8.90980066E8</v>
      </c>
      <c r="I608" s="59" t="str">
        <f t="shared" si="130"/>
        <v>#REF!</v>
      </c>
      <c r="J608" s="57">
        <v>3.6903113E7</v>
      </c>
      <c r="K608" s="64" t="str">
        <f t="shared" si="131"/>
        <v>#REF!</v>
      </c>
      <c r="L608" s="65" t="str">
        <f t="shared" si="132"/>
        <v>#REF!</v>
      </c>
      <c r="M608" s="65" t="s">
        <v>646</v>
      </c>
      <c r="N608" s="63" t="s">
        <v>647</v>
      </c>
      <c r="O608" s="66">
        <v>42087.0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ht="15.75" customHeight="1">
      <c r="A609" s="57" t="s">
        <v>246</v>
      </c>
      <c r="B609" s="58" t="s">
        <v>30</v>
      </c>
      <c r="C609" s="59" t="s">
        <v>31</v>
      </c>
      <c r="D609" s="60">
        <v>182610.79</v>
      </c>
      <c r="E609" s="58">
        <v>0.0</v>
      </c>
      <c r="F609" s="61">
        <v>182611.0</v>
      </c>
      <c r="G609" s="62">
        <v>182611.0</v>
      </c>
      <c r="H609" s="63"/>
      <c r="I609" s="59"/>
      <c r="J609" s="57"/>
      <c r="K609" s="64"/>
      <c r="L609" s="65"/>
      <c r="M609" s="65"/>
      <c r="N609" s="63"/>
      <c r="O609" s="66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ht="15.75" customHeight="1">
      <c r="A610" s="57" t="s">
        <v>246</v>
      </c>
      <c r="B610" s="58" t="s">
        <v>32</v>
      </c>
      <c r="C610" s="59" t="s">
        <v>33</v>
      </c>
      <c r="D610" s="60">
        <v>357156.45</v>
      </c>
      <c r="E610" s="58">
        <v>0.0</v>
      </c>
      <c r="F610" s="61">
        <v>357156.0</v>
      </c>
      <c r="G610" s="62">
        <v>357156.0</v>
      </c>
      <c r="H610" s="63"/>
      <c r="I610" s="59"/>
      <c r="J610" s="57"/>
      <c r="K610" s="64"/>
      <c r="L610" s="65"/>
      <c r="M610" s="65"/>
      <c r="N610" s="63"/>
      <c r="O610" s="66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ht="15.75" customHeight="1">
      <c r="A611" s="57" t="s">
        <v>246</v>
      </c>
      <c r="B611" s="58" t="s">
        <v>40</v>
      </c>
      <c r="C611" s="59" t="s">
        <v>41</v>
      </c>
      <c r="D611" s="60">
        <v>74926.78</v>
      </c>
      <c r="E611" s="58">
        <v>0.0</v>
      </c>
      <c r="F611" s="61">
        <v>74927.0</v>
      </c>
      <c r="G611" s="62">
        <v>74927.0</v>
      </c>
      <c r="H611" s="63"/>
      <c r="I611" s="59"/>
      <c r="J611" s="57"/>
      <c r="K611" s="64"/>
      <c r="L611" s="65"/>
      <c r="M611" s="65"/>
      <c r="N611" s="63"/>
      <c r="O611" s="66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ht="24.0" customHeight="1">
      <c r="A612" s="57" t="s">
        <v>246</v>
      </c>
      <c r="B612" s="58" t="s">
        <v>54</v>
      </c>
      <c r="C612" s="59" t="s">
        <v>55</v>
      </c>
      <c r="D612" s="60">
        <v>2550703.9</v>
      </c>
      <c r="E612" s="58">
        <v>0.0</v>
      </c>
      <c r="F612" s="61">
        <v>2550704.0</v>
      </c>
      <c r="G612" s="62">
        <v>2550704.0</v>
      </c>
      <c r="H612" s="63">
        <v>9.00625317E8</v>
      </c>
      <c r="I612" s="59" t="str">
        <f t="shared" ref="I612:I613" si="133">VLOOKUP(H612,'[2]IPS CTA BANCARIA (2)'!$B$1:$H$201,2,0)</f>
        <v>#REF!</v>
      </c>
      <c r="J612" s="57">
        <v>2550704.0</v>
      </c>
      <c r="K612" s="64" t="str">
        <f t="shared" ref="K612:K613" si="134">VLOOKUP(H612,'[2]IPS CTA BANCARIA (2)'!$B$1:$H$201,4,0)</f>
        <v>#REF!</v>
      </c>
      <c r="L612" s="65" t="str">
        <f t="shared" ref="L612:L613" si="135">VLOOKUP(H612,'[2]IPS CTA BANCARIA (2)'!$B$1:$H$201,5,0)</f>
        <v>#REF!</v>
      </c>
      <c r="M612" s="65" t="s">
        <v>648</v>
      </c>
      <c r="N612" s="63" t="s">
        <v>649</v>
      </c>
      <c r="O612" s="66">
        <v>42087.0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ht="27.75" customHeight="1">
      <c r="A613" s="57" t="s">
        <v>248</v>
      </c>
      <c r="B613" s="58" t="s">
        <v>18</v>
      </c>
      <c r="C613" s="59" t="s">
        <v>340</v>
      </c>
      <c r="D613" s="60">
        <v>5.606663873E7</v>
      </c>
      <c r="E613" s="58">
        <v>0.0</v>
      </c>
      <c r="F613" s="61">
        <v>5.6066639E7</v>
      </c>
      <c r="G613" s="62">
        <v>5.6066639E7</v>
      </c>
      <c r="H613" s="63">
        <v>8.90905166E8</v>
      </c>
      <c r="I613" s="59" t="str">
        <f t="shared" si="133"/>
        <v>#REF!</v>
      </c>
      <c r="J613" s="57">
        <v>5.6066639E7</v>
      </c>
      <c r="K613" s="64" t="str">
        <f t="shared" si="134"/>
        <v>#REF!</v>
      </c>
      <c r="L613" s="65" t="str">
        <f t="shared" si="135"/>
        <v>#REF!</v>
      </c>
      <c r="M613" s="65" t="s">
        <v>650</v>
      </c>
      <c r="N613" s="63" t="s">
        <v>651</v>
      </c>
      <c r="O613" s="66">
        <v>42087.0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ht="15.75" customHeight="1">
      <c r="A614" s="57" t="s">
        <v>248</v>
      </c>
      <c r="B614" s="58" t="s">
        <v>44</v>
      </c>
      <c r="C614" s="59" t="s">
        <v>45</v>
      </c>
      <c r="D614" s="60">
        <v>1576239.58</v>
      </c>
      <c r="E614" s="58">
        <v>0.0</v>
      </c>
      <c r="F614" s="61">
        <v>1576240.0</v>
      </c>
      <c r="G614" s="62">
        <v>1576240.0</v>
      </c>
      <c r="H614" s="63"/>
      <c r="I614" s="59"/>
      <c r="J614" s="57"/>
      <c r="K614" s="64"/>
      <c r="L614" s="65"/>
      <c r="M614" s="65"/>
      <c r="N614" s="63"/>
      <c r="O614" s="6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ht="15.75" customHeight="1">
      <c r="A615" s="57" t="s">
        <v>248</v>
      </c>
      <c r="B615" s="58" t="s">
        <v>30</v>
      </c>
      <c r="C615" s="59" t="s">
        <v>31</v>
      </c>
      <c r="D615" s="60">
        <v>1158145.99</v>
      </c>
      <c r="E615" s="58">
        <v>0.0</v>
      </c>
      <c r="F615" s="61">
        <v>1158146.0</v>
      </c>
      <c r="G615" s="62">
        <v>1158146.0</v>
      </c>
      <c r="H615" s="63"/>
      <c r="I615" s="59"/>
      <c r="J615" s="57"/>
      <c r="K615" s="64"/>
      <c r="L615" s="65"/>
      <c r="M615" s="65"/>
      <c r="N615" s="63"/>
      <c r="O615" s="66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ht="15.75" customHeight="1">
      <c r="A616" s="57" t="s">
        <v>248</v>
      </c>
      <c r="B616" s="58" t="s">
        <v>32</v>
      </c>
      <c r="C616" s="59" t="s">
        <v>33</v>
      </c>
      <c r="D616" s="60">
        <v>240890.28</v>
      </c>
      <c r="E616" s="58">
        <v>0.0</v>
      </c>
      <c r="F616" s="61">
        <v>240890.0</v>
      </c>
      <c r="G616" s="62">
        <v>240890.0</v>
      </c>
      <c r="H616" s="63"/>
      <c r="I616" s="59"/>
      <c r="J616" s="57"/>
      <c r="K616" s="64"/>
      <c r="L616" s="65"/>
      <c r="M616" s="65"/>
      <c r="N616" s="63"/>
      <c r="O616" s="6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ht="15.75" customHeight="1">
      <c r="A617" s="57" t="s">
        <v>248</v>
      </c>
      <c r="B617" s="58" t="s">
        <v>40</v>
      </c>
      <c r="C617" s="59" t="s">
        <v>41</v>
      </c>
      <c r="D617" s="60">
        <v>279647.42</v>
      </c>
      <c r="E617" s="58">
        <v>0.0</v>
      </c>
      <c r="F617" s="61">
        <v>279647.0</v>
      </c>
      <c r="G617" s="62">
        <v>279647.0</v>
      </c>
      <c r="H617" s="63"/>
      <c r="I617" s="59"/>
      <c r="J617" s="57"/>
      <c r="K617" s="64"/>
      <c r="L617" s="65"/>
      <c r="M617" s="65"/>
      <c r="N617" s="63"/>
      <c r="O617" s="6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ht="27.75" customHeight="1">
      <c r="A618" s="57" t="s">
        <v>250</v>
      </c>
      <c r="B618" s="58" t="s">
        <v>18</v>
      </c>
      <c r="C618" s="59" t="s">
        <v>340</v>
      </c>
      <c r="D618" s="60">
        <v>8.256202213E7</v>
      </c>
      <c r="E618" s="58">
        <v>0.0</v>
      </c>
      <c r="F618" s="61">
        <v>8.2562022E7</v>
      </c>
      <c r="G618" s="62">
        <v>8.2562022E7</v>
      </c>
      <c r="H618" s="63">
        <v>8.90907254E8</v>
      </c>
      <c r="I618" s="59" t="str">
        <f>VLOOKUP(H618,'[2]IPS CTA BANCARIA (2)'!$B$1:$H$201,2,0)</f>
        <v>#REF!</v>
      </c>
      <c r="J618" s="57">
        <v>8.2562022E7</v>
      </c>
      <c r="K618" s="64" t="str">
        <f>VLOOKUP(H618,'[2]IPS CTA BANCARIA (2)'!$B$1:$H$201,4,0)</f>
        <v>#REF!</v>
      </c>
      <c r="L618" s="65" t="str">
        <f>VLOOKUP(H618,'[2]IPS CTA BANCARIA (2)'!$B$1:$H$201,5,0)</f>
        <v>#REF!</v>
      </c>
      <c r="M618" s="65" t="s">
        <v>652</v>
      </c>
      <c r="N618" s="63" t="s">
        <v>653</v>
      </c>
      <c r="O618" s="66">
        <v>42087.0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ht="15.75" customHeight="1">
      <c r="A619" s="57" t="s">
        <v>250</v>
      </c>
      <c r="B619" s="58" t="s">
        <v>44</v>
      </c>
      <c r="C619" s="59" t="s">
        <v>45</v>
      </c>
      <c r="D619" s="60">
        <v>3646123.25</v>
      </c>
      <c r="E619" s="58">
        <v>0.0</v>
      </c>
      <c r="F619" s="61">
        <v>3646123.0</v>
      </c>
      <c r="G619" s="62">
        <v>3646123.0</v>
      </c>
      <c r="H619" s="63"/>
      <c r="I619" s="59"/>
      <c r="J619" s="57"/>
      <c r="K619" s="64"/>
      <c r="L619" s="65"/>
      <c r="M619" s="65"/>
      <c r="N619" s="63"/>
      <c r="O619" s="6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ht="15.75" customHeight="1">
      <c r="A620" s="57" t="s">
        <v>250</v>
      </c>
      <c r="B620" s="58" t="s">
        <v>30</v>
      </c>
      <c r="C620" s="59" t="s">
        <v>31</v>
      </c>
      <c r="D620" s="60">
        <v>563446.41</v>
      </c>
      <c r="E620" s="58">
        <v>0.0</v>
      </c>
      <c r="F620" s="61">
        <v>563446.0</v>
      </c>
      <c r="G620" s="62">
        <v>563446.0</v>
      </c>
      <c r="H620" s="63"/>
      <c r="I620" s="59"/>
      <c r="J620" s="57"/>
      <c r="K620" s="64"/>
      <c r="L620" s="65"/>
      <c r="M620" s="65"/>
      <c r="N620" s="63"/>
      <c r="O620" s="66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ht="15.75" customHeight="1">
      <c r="A621" s="57" t="s">
        <v>250</v>
      </c>
      <c r="B621" s="58" t="s">
        <v>32</v>
      </c>
      <c r="C621" s="59" t="s">
        <v>33</v>
      </c>
      <c r="D621" s="60">
        <v>18266.74</v>
      </c>
      <c r="E621" s="58">
        <v>0.0</v>
      </c>
      <c r="F621" s="61">
        <v>18267.0</v>
      </c>
      <c r="G621" s="62">
        <v>18267.0</v>
      </c>
      <c r="H621" s="63"/>
      <c r="I621" s="59"/>
      <c r="J621" s="57"/>
      <c r="K621" s="64"/>
      <c r="L621" s="65"/>
      <c r="M621" s="65"/>
      <c r="N621" s="63"/>
      <c r="O621" s="6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ht="15.75" customHeight="1">
      <c r="A622" s="57" t="s">
        <v>250</v>
      </c>
      <c r="B622" s="58" t="s">
        <v>40</v>
      </c>
      <c r="C622" s="59" t="s">
        <v>41</v>
      </c>
      <c r="D622" s="60">
        <v>250038.0</v>
      </c>
      <c r="E622" s="58">
        <v>0.0</v>
      </c>
      <c r="F622" s="61">
        <v>250038.0</v>
      </c>
      <c r="G622" s="62">
        <v>250038.0</v>
      </c>
      <c r="H622" s="63"/>
      <c r="I622" s="59"/>
      <c r="J622" s="57"/>
      <c r="K622" s="64"/>
      <c r="L622" s="65"/>
      <c r="M622" s="65"/>
      <c r="N622" s="63"/>
      <c r="O622" s="66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ht="27.75" customHeight="1">
      <c r="A623" s="57" t="s">
        <v>252</v>
      </c>
      <c r="B623" s="58" t="s">
        <v>18</v>
      </c>
      <c r="C623" s="59" t="s">
        <v>340</v>
      </c>
      <c r="D623" s="60">
        <v>5.168120576E7</v>
      </c>
      <c r="E623" s="58">
        <v>0.0</v>
      </c>
      <c r="F623" s="61">
        <v>5.1681206E7</v>
      </c>
      <c r="G623" s="62">
        <v>5.1681206E7</v>
      </c>
      <c r="H623" s="63">
        <v>8.90905166E8</v>
      </c>
      <c r="I623" s="59" t="str">
        <f>VLOOKUP(H623,'[2]IPS CTA BANCARIA (2)'!$B$1:$H$201,2,0)</f>
        <v>#REF!</v>
      </c>
      <c r="J623" s="57">
        <v>5.1681206E7</v>
      </c>
      <c r="K623" s="64" t="str">
        <f>VLOOKUP(H623,'[2]IPS CTA BANCARIA (2)'!$B$1:$H$201,4,0)</f>
        <v>#REF!</v>
      </c>
      <c r="L623" s="65" t="str">
        <f>VLOOKUP(H623,'[2]IPS CTA BANCARIA (2)'!$B$1:$H$201,5,0)</f>
        <v>#REF!</v>
      </c>
      <c r="M623" s="65" t="s">
        <v>654</v>
      </c>
      <c r="N623" s="63" t="s">
        <v>655</v>
      </c>
      <c r="O623" s="66">
        <v>42087.0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ht="15.75" customHeight="1">
      <c r="A624" s="57" t="s">
        <v>252</v>
      </c>
      <c r="B624" s="58" t="s">
        <v>20</v>
      </c>
      <c r="C624" s="59" t="s">
        <v>21</v>
      </c>
      <c r="D624" s="60">
        <v>44723.32</v>
      </c>
      <c r="E624" s="58">
        <v>0.0</v>
      </c>
      <c r="F624" s="61">
        <v>44723.0</v>
      </c>
      <c r="G624" s="62">
        <v>44723.0</v>
      </c>
      <c r="H624" s="63"/>
      <c r="I624" s="59"/>
      <c r="J624" s="57"/>
      <c r="K624" s="64"/>
      <c r="L624" s="65"/>
      <c r="M624" s="65"/>
      <c r="N624" s="63"/>
      <c r="O624" s="66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ht="15.75" customHeight="1">
      <c r="A625" s="57" t="s">
        <v>252</v>
      </c>
      <c r="B625" s="58" t="s">
        <v>30</v>
      </c>
      <c r="C625" s="59" t="s">
        <v>31</v>
      </c>
      <c r="D625" s="60">
        <v>906892.33</v>
      </c>
      <c r="E625" s="58">
        <v>0.0</v>
      </c>
      <c r="F625" s="61">
        <v>906892.0</v>
      </c>
      <c r="G625" s="62">
        <v>906892.0</v>
      </c>
      <c r="H625" s="63"/>
      <c r="I625" s="59"/>
      <c r="J625" s="57"/>
      <c r="K625" s="64"/>
      <c r="L625" s="65"/>
      <c r="M625" s="65"/>
      <c r="N625" s="63"/>
      <c r="O625" s="66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ht="15.75" customHeight="1">
      <c r="A626" s="57" t="s">
        <v>252</v>
      </c>
      <c r="B626" s="58" t="s">
        <v>32</v>
      </c>
      <c r="C626" s="59" t="s">
        <v>33</v>
      </c>
      <c r="D626" s="60">
        <v>312176.39</v>
      </c>
      <c r="E626" s="58">
        <v>0.0</v>
      </c>
      <c r="F626" s="61">
        <v>312176.0</v>
      </c>
      <c r="G626" s="62">
        <v>312176.0</v>
      </c>
      <c r="H626" s="63"/>
      <c r="I626" s="59"/>
      <c r="J626" s="57"/>
      <c r="K626" s="64"/>
      <c r="L626" s="65"/>
      <c r="M626" s="65"/>
      <c r="N626" s="63"/>
      <c r="O626" s="66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ht="15.75" customHeight="1">
      <c r="A627" s="57" t="s">
        <v>252</v>
      </c>
      <c r="B627" s="58" t="s">
        <v>40</v>
      </c>
      <c r="C627" s="59" t="s">
        <v>41</v>
      </c>
      <c r="D627" s="60">
        <v>288438.35</v>
      </c>
      <c r="E627" s="58">
        <v>0.0</v>
      </c>
      <c r="F627" s="61">
        <v>288438.0</v>
      </c>
      <c r="G627" s="62">
        <v>288438.0</v>
      </c>
      <c r="H627" s="63"/>
      <c r="I627" s="59"/>
      <c r="J627" s="57"/>
      <c r="K627" s="64"/>
      <c r="L627" s="65"/>
      <c r="M627" s="65"/>
      <c r="N627" s="63"/>
      <c r="O627" s="66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ht="23.25" customHeight="1">
      <c r="A628" s="57" t="s">
        <v>252</v>
      </c>
      <c r="B628" s="58" t="s">
        <v>46</v>
      </c>
      <c r="C628" s="59" t="s">
        <v>47</v>
      </c>
      <c r="D628" s="60">
        <v>2.927805673E7</v>
      </c>
      <c r="E628" s="58">
        <v>0.0</v>
      </c>
      <c r="F628" s="61">
        <v>2.9278057E7</v>
      </c>
      <c r="G628" s="62">
        <v>2.9278057E7</v>
      </c>
      <c r="H628" s="63">
        <v>8.90905198E8</v>
      </c>
      <c r="I628" s="59" t="str">
        <f t="shared" ref="I628:I630" si="136">VLOOKUP(H628,'[2]IPS CTA BANCARIA (2)'!$B$1:$H$201,2,0)</f>
        <v>#REF!</v>
      </c>
      <c r="J628" s="57">
        <v>2.9278057E7</v>
      </c>
      <c r="K628" s="64" t="str">
        <f t="shared" ref="K628:K630" si="137">VLOOKUP(H628,'[2]IPS CTA BANCARIA (2)'!$B$1:$H$201,4,0)</f>
        <v>#REF!</v>
      </c>
      <c r="L628" s="65" t="str">
        <f t="shared" ref="L628:L630" si="138">VLOOKUP(H628,'[2]IPS CTA BANCARIA (2)'!$B$1:$H$201,5,0)</f>
        <v>#REF!</v>
      </c>
      <c r="M628" s="65" t="s">
        <v>656</v>
      </c>
      <c r="N628" s="63" t="s">
        <v>657</v>
      </c>
      <c r="O628" s="66">
        <v>42083.0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ht="23.25" customHeight="1">
      <c r="A629" s="57" t="s">
        <v>252</v>
      </c>
      <c r="B629" s="58" t="s">
        <v>54</v>
      </c>
      <c r="C629" s="59" t="s">
        <v>55</v>
      </c>
      <c r="D629" s="60">
        <v>7433295.12</v>
      </c>
      <c r="E629" s="58">
        <v>0.0</v>
      </c>
      <c r="F629" s="61">
        <v>7433295.0</v>
      </c>
      <c r="G629" s="62">
        <v>7433295.0</v>
      </c>
      <c r="H629" s="63">
        <v>9.00625317E8</v>
      </c>
      <c r="I629" s="59" t="str">
        <f t="shared" si="136"/>
        <v>#REF!</v>
      </c>
      <c r="J629" s="57">
        <v>7433295.0</v>
      </c>
      <c r="K629" s="64" t="str">
        <f t="shared" si="137"/>
        <v>#REF!</v>
      </c>
      <c r="L629" s="65" t="str">
        <f t="shared" si="138"/>
        <v>#REF!</v>
      </c>
      <c r="M629" s="65" t="s">
        <v>658</v>
      </c>
      <c r="N629" s="63" t="s">
        <v>659</v>
      </c>
      <c r="O629" s="66">
        <v>42087.0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ht="27.75" customHeight="1">
      <c r="A630" s="57" t="s">
        <v>254</v>
      </c>
      <c r="B630" s="58" t="s">
        <v>18</v>
      </c>
      <c r="C630" s="59" t="s">
        <v>340</v>
      </c>
      <c r="D630" s="60">
        <v>6.812092665E7</v>
      </c>
      <c r="E630" s="58">
        <v>0.0</v>
      </c>
      <c r="F630" s="61">
        <v>6.8120927E7</v>
      </c>
      <c r="G630" s="62">
        <v>6.8120927E7</v>
      </c>
      <c r="H630" s="63">
        <v>8.90905166E8</v>
      </c>
      <c r="I630" s="59" t="str">
        <f t="shared" si="136"/>
        <v>#REF!</v>
      </c>
      <c r="J630" s="57">
        <v>6.8120927E7</v>
      </c>
      <c r="K630" s="64" t="str">
        <f t="shared" si="137"/>
        <v>#REF!</v>
      </c>
      <c r="L630" s="65" t="str">
        <f t="shared" si="138"/>
        <v>#REF!</v>
      </c>
      <c r="M630" s="65" t="s">
        <v>660</v>
      </c>
      <c r="N630" s="63" t="s">
        <v>661</v>
      </c>
      <c r="O630" s="66">
        <v>42087.0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ht="15.75" customHeight="1">
      <c r="A631" s="57" t="s">
        <v>254</v>
      </c>
      <c r="B631" s="58" t="s">
        <v>44</v>
      </c>
      <c r="C631" s="59" t="s">
        <v>45</v>
      </c>
      <c r="D631" s="60">
        <v>339724.1</v>
      </c>
      <c r="E631" s="58">
        <v>0.0</v>
      </c>
      <c r="F631" s="61">
        <v>339724.0</v>
      </c>
      <c r="G631" s="62">
        <v>339724.0</v>
      </c>
      <c r="H631" s="63"/>
      <c r="I631" s="59"/>
      <c r="J631" s="57"/>
      <c r="K631" s="64"/>
      <c r="L631" s="65"/>
      <c r="M631" s="65"/>
      <c r="N631" s="63"/>
      <c r="O631" s="66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ht="15.75" customHeight="1">
      <c r="A632" s="57" t="s">
        <v>254</v>
      </c>
      <c r="B632" s="58" t="s">
        <v>22</v>
      </c>
      <c r="C632" s="59" t="s">
        <v>23</v>
      </c>
      <c r="D632" s="60">
        <v>59246.69</v>
      </c>
      <c r="E632" s="58">
        <v>0.0</v>
      </c>
      <c r="F632" s="61">
        <v>59247.0</v>
      </c>
      <c r="G632" s="62">
        <v>59247.0</v>
      </c>
      <c r="H632" s="63"/>
      <c r="I632" s="59"/>
      <c r="J632" s="57"/>
      <c r="K632" s="64"/>
      <c r="L632" s="65"/>
      <c r="M632" s="65"/>
      <c r="N632" s="63"/>
      <c r="O632" s="66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ht="35.25" customHeight="1">
      <c r="A633" s="57" t="s">
        <v>254</v>
      </c>
      <c r="B633" s="58" t="s">
        <v>28</v>
      </c>
      <c r="C633" s="59" t="s">
        <v>29</v>
      </c>
      <c r="D633" s="60">
        <v>130789.7</v>
      </c>
      <c r="E633" s="58">
        <v>0.0</v>
      </c>
      <c r="F633" s="61">
        <v>130790.0</v>
      </c>
      <c r="G633" s="62">
        <v>130790.0</v>
      </c>
      <c r="H633" s="63"/>
      <c r="I633" s="59"/>
      <c r="J633" s="57"/>
      <c r="K633" s="64"/>
      <c r="L633" s="65"/>
      <c r="M633" s="65"/>
      <c r="N633" s="63"/>
      <c r="O633" s="66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ht="15.75" customHeight="1">
      <c r="A634" s="57" t="s">
        <v>254</v>
      </c>
      <c r="B634" s="58" t="s">
        <v>30</v>
      </c>
      <c r="C634" s="59" t="s">
        <v>31</v>
      </c>
      <c r="D634" s="60">
        <v>864752.65</v>
      </c>
      <c r="E634" s="58">
        <v>0.0</v>
      </c>
      <c r="F634" s="61">
        <v>864753.0</v>
      </c>
      <c r="G634" s="62">
        <v>864753.0</v>
      </c>
      <c r="H634" s="63"/>
      <c r="I634" s="59"/>
      <c r="J634" s="57"/>
      <c r="K634" s="64"/>
      <c r="L634" s="65"/>
      <c r="M634" s="65"/>
      <c r="N634" s="63"/>
      <c r="O634" s="66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ht="15.75" customHeight="1">
      <c r="A635" s="57" t="s">
        <v>254</v>
      </c>
      <c r="B635" s="58" t="s">
        <v>32</v>
      </c>
      <c r="C635" s="59" t="s">
        <v>33</v>
      </c>
      <c r="D635" s="60">
        <v>1003595.05</v>
      </c>
      <c r="E635" s="58">
        <v>0.0</v>
      </c>
      <c r="F635" s="61">
        <v>1003595.0</v>
      </c>
      <c r="G635" s="62">
        <v>1003595.0</v>
      </c>
      <c r="H635" s="63"/>
      <c r="I635" s="59"/>
      <c r="J635" s="57"/>
      <c r="K635" s="64"/>
      <c r="L635" s="65"/>
      <c r="M635" s="65"/>
      <c r="N635" s="63"/>
      <c r="O635" s="66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ht="15.75" customHeight="1">
      <c r="A636" s="57" t="s">
        <v>254</v>
      </c>
      <c r="B636" s="58" t="s">
        <v>255</v>
      </c>
      <c r="C636" s="59" t="s">
        <v>256</v>
      </c>
      <c r="D636" s="60">
        <v>2675.46</v>
      </c>
      <c r="E636" s="58">
        <v>0.0</v>
      </c>
      <c r="F636" s="61">
        <v>2675.0</v>
      </c>
      <c r="G636" s="62">
        <v>2675.0</v>
      </c>
      <c r="H636" s="63"/>
      <c r="I636" s="59"/>
      <c r="J636" s="57"/>
      <c r="K636" s="64"/>
      <c r="L636" s="65"/>
      <c r="M636" s="65"/>
      <c r="N636" s="63"/>
      <c r="O636" s="6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ht="15.75" customHeight="1">
      <c r="A637" s="57" t="s">
        <v>254</v>
      </c>
      <c r="B637" s="58" t="s">
        <v>40</v>
      </c>
      <c r="C637" s="59" t="s">
        <v>41</v>
      </c>
      <c r="D637" s="60">
        <v>193479.22</v>
      </c>
      <c r="E637" s="58">
        <v>0.0</v>
      </c>
      <c r="F637" s="61">
        <v>193479.0</v>
      </c>
      <c r="G637" s="62">
        <v>193479.0</v>
      </c>
      <c r="H637" s="63"/>
      <c r="I637" s="59"/>
      <c r="J637" s="57"/>
      <c r="K637" s="64"/>
      <c r="L637" s="65"/>
      <c r="M637" s="65"/>
      <c r="N637" s="63"/>
      <c r="O637" s="6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ht="27.75" customHeight="1">
      <c r="A638" s="57" t="s">
        <v>258</v>
      </c>
      <c r="B638" s="58" t="s">
        <v>18</v>
      </c>
      <c r="C638" s="59" t="s">
        <v>340</v>
      </c>
      <c r="D638" s="60">
        <v>6.102217624E7</v>
      </c>
      <c r="E638" s="58">
        <v>0.0</v>
      </c>
      <c r="F638" s="61">
        <v>6.1022176E7</v>
      </c>
      <c r="G638" s="62">
        <v>6.1022176E7</v>
      </c>
      <c r="H638" s="63">
        <v>8.90905166E8</v>
      </c>
      <c r="I638" s="59" t="str">
        <f>VLOOKUP(H638,'[2]IPS CTA BANCARIA (2)'!$B$1:$H$201,2,0)</f>
        <v>#REF!</v>
      </c>
      <c r="J638" s="57">
        <v>6.1022176E7</v>
      </c>
      <c r="K638" s="64" t="str">
        <f>VLOOKUP(H638,'[2]IPS CTA BANCARIA (2)'!$B$1:$H$201,4,0)</f>
        <v>#REF!</v>
      </c>
      <c r="L638" s="65" t="str">
        <f>VLOOKUP(H638,'[2]IPS CTA BANCARIA (2)'!$B$1:$H$201,5,0)</f>
        <v>#REF!</v>
      </c>
      <c r="M638" s="65" t="s">
        <v>662</v>
      </c>
      <c r="N638" s="63" t="s">
        <v>663</v>
      </c>
      <c r="O638" s="66">
        <v>42087.0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ht="15.75" customHeight="1">
      <c r="A639" s="57" t="s">
        <v>258</v>
      </c>
      <c r="B639" s="58" t="s">
        <v>30</v>
      </c>
      <c r="C639" s="59" t="s">
        <v>31</v>
      </c>
      <c r="D639" s="60">
        <v>542122.88</v>
      </c>
      <c r="E639" s="58">
        <v>0.0</v>
      </c>
      <c r="F639" s="61">
        <v>542123.0</v>
      </c>
      <c r="G639" s="62">
        <v>542123.0</v>
      </c>
      <c r="H639" s="63"/>
      <c r="I639" s="59"/>
      <c r="J639" s="57"/>
      <c r="K639" s="64"/>
      <c r="L639" s="65"/>
      <c r="M639" s="65"/>
      <c r="N639" s="63"/>
      <c r="O639" s="6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ht="15.75" customHeight="1">
      <c r="A640" s="57" t="s">
        <v>258</v>
      </c>
      <c r="B640" s="58" t="s">
        <v>32</v>
      </c>
      <c r="C640" s="59" t="s">
        <v>33</v>
      </c>
      <c r="D640" s="60">
        <v>42095.9</v>
      </c>
      <c r="E640" s="58">
        <v>0.0</v>
      </c>
      <c r="F640" s="61">
        <v>42096.0</v>
      </c>
      <c r="G640" s="62">
        <v>42096.0</v>
      </c>
      <c r="H640" s="63"/>
      <c r="I640" s="59"/>
      <c r="J640" s="57"/>
      <c r="K640" s="64"/>
      <c r="L640" s="65"/>
      <c r="M640" s="65"/>
      <c r="N640" s="63"/>
      <c r="O640" s="66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ht="15.75" customHeight="1">
      <c r="A641" s="57" t="s">
        <v>258</v>
      </c>
      <c r="B641" s="58" t="s">
        <v>40</v>
      </c>
      <c r="C641" s="59" t="s">
        <v>41</v>
      </c>
      <c r="D641" s="60">
        <v>334459.98</v>
      </c>
      <c r="E641" s="58">
        <v>0.0</v>
      </c>
      <c r="F641" s="61">
        <v>334460.0</v>
      </c>
      <c r="G641" s="62">
        <v>334460.0</v>
      </c>
      <c r="H641" s="63"/>
      <c r="I641" s="59"/>
      <c r="J641" s="57"/>
      <c r="K641" s="64"/>
      <c r="L641" s="65"/>
      <c r="M641" s="65"/>
      <c r="N641" s="63"/>
      <c r="O641" s="6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ht="27.75" customHeight="1">
      <c r="A642" s="57" t="s">
        <v>260</v>
      </c>
      <c r="B642" s="58" t="s">
        <v>18</v>
      </c>
      <c r="C642" s="59" t="s">
        <v>340</v>
      </c>
      <c r="D642" s="60">
        <v>4.728684531E7</v>
      </c>
      <c r="E642" s="58">
        <v>0.0</v>
      </c>
      <c r="F642" s="61">
        <v>4.7286845E7</v>
      </c>
      <c r="G642" s="62">
        <v>4.7286845E7</v>
      </c>
      <c r="H642" s="63">
        <v>8.90905166E8</v>
      </c>
      <c r="I642" s="59" t="str">
        <f>VLOOKUP(H642,'[2]IPS CTA BANCARIA (2)'!$B$1:$H$201,2,0)</f>
        <v>#REF!</v>
      </c>
      <c r="J642" s="57">
        <v>4.7286845E7</v>
      </c>
      <c r="K642" s="64" t="str">
        <f>VLOOKUP(H642,'[2]IPS CTA BANCARIA (2)'!$B$1:$H$201,4,0)</f>
        <v>#REF!</v>
      </c>
      <c r="L642" s="65" t="str">
        <f>VLOOKUP(H642,'[2]IPS CTA BANCARIA (2)'!$B$1:$H$201,5,0)</f>
        <v>#REF!</v>
      </c>
      <c r="M642" s="65" t="s">
        <v>664</v>
      </c>
      <c r="N642" s="63" t="s">
        <v>665</v>
      </c>
      <c r="O642" s="66">
        <v>42087.0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ht="15.75" customHeight="1">
      <c r="A643" s="57" t="s">
        <v>260</v>
      </c>
      <c r="B643" s="58" t="s">
        <v>44</v>
      </c>
      <c r="C643" s="59" t="s">
        <v>45</v>
      </c>
      <c r="D643" s="60">
        <v>8246131.89</v>
      </c>
      <c r="E643" s="58">
        <v>0.0</v>
      </c>
      <c r="F643" s="61">
        <v>8246132.0</v>
      </c>
      <c r="G643" s="62">
        <v>8246132.0</v>
      </c>
      <c r="H643" s="63"/>
      <c r="I643" s="59"/>
      <c r="J643" s="57"/>
      <c r="K643" s="64"/>
      <c r="L643" s="65"/>
      <c r="M643" s="65"/>
      <c r="N643" s="63"/>
      <c r="O643" s="66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ht="35.25" customHeight="1">
      <c r="A644" s="57" t="s">
        <v>260</v>
      </c>
      <c r="B644" s="58" t="s">
        <v>28</v>
      </c>
      <c r="C644" s="59" t="s">
        <v>29</v>
      </c>
      <c r="D644" s="60">
        <v>86084.48</v>
      </c>
      <c r="E644" s="58">
        <v>0.0</v>
      </c>
      <c r="F644" s="61">
        <v>86084.0</v>
      </c>
      <c r="G644" s="62">
        <v>86084.0</v>
      </c>
      <c r="H644" s="63"/>
      <c r="I644" s="59"/>
      <c r="J644" s="57"/>
      <c r="K644" s="64"/>
      <c r="L644" s="65"/>
      <c r="M644" s="65"/>
      <c r="N644" s="63"/>
      <c r="O644" s="66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ht="15.75" customHeight="1">
      <c r="A645" s="57" t="s">
        <v>260</v>
      </c>
      <c r="B645" s="58" t="s">
        <v>30</v>
      </c>
      <c r="C645" s="59" t="s">
        <v>31</v>
      </c>
      <c r="D645" s="60">
        <v>230407.65</v>
      </c>
      <c r="E645" s="58">
        <v>0.0</v>
      </c>
      <c r="F645" s="61">
        <v>230408.0</v>
      </c>
      <c r="G645" s="62">
        <v>230408.0</v>
      </c>
      <c r="H645" s="63"/>
      <c r="I645" s="59"/>
      <c r="J645" s="57"/>
      <c r="K645" s="64"/>
      <c r="L645" s="65"/>
      <c r="M645" s="65"/>
      <c r="N645" s="63"/>
      <c r="O645" s="66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ht="15.75" customHeight="1">
      <c r="A646" s="57" t="s">
        <v>260</v>
      </c>
      <c r="B646" s="58" t="s">
        <v>32</v>
      </c>
      <c r="C646" s="59" t="s">
        <v>33</v>
      </c>
      <c r="D646" s="60">
        <v>426183.86</v>
      </c>
      <c r="E646" s="58">
        <v>0.0</v>
      </c>
      <c r="F646" s="61">
        <v>426184.0</v>
      </c>
      <c r="G646" s="62">
        <v>426184.0</v>
      </c>
      <c r="H646" s="63"/>
      <c r="I646" s="59"/>
      <c r="J646" s="57"/>
      <c r="K646" s="64"/>
      <c r="L646" s="65"/>
      <c r="M646" s="65"/>
      <c r="N646" s="63"/>
      <c r="O646" s="66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ht="15.75" customHeight="1">
      <c r="A647" s="57" t="s">
        <v>260</v>
      </c>
      <c r="B647" s="58" t="s">
        <v>40</v>
      </c>
      <c r="C647" s="59" t="s">
        <v>41</v>
      </c>
      <c r="D647" s="60">
        <v>391403.81</v>
      </c>
      <c r="E647" s="58">
        <v>0.0</v>
      </c>
      <c r="F647" s="61">
        <v>391404.0</v>
      </c>
      <c r="G647" s="62">
        <v>391404.0</v>
      </c>
      <c r="H647" s="63"/>
      <c r="I647" s="59"/>
      <c r="J647" s="57"/>
      <c r="K647" s="64"/>
      <c r="L647" s="65"/>
      <c r="M647" s="65"/>
      <c r="N647" s="63"/>
      <c r="O647" s="66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ht="27.75" customHeight="1">
      <c r="A648" s="57" t="s">
        <v>262</v>
      </c>
      <c r="B648" s="58" t="s">
        <v>18</v>
      </c>
      <c r="C648" s="59" t="s">
        <v>340</v>
      </c>
      <c r="D648" s="60">
        <v>1.538157469E7</v>
      </c>
      <c r="E648" s="58">
        <v>0.0</v>
      </c>
      <c r="F648" s="61">
        <v>1.5381575E7</v>
      </c>
      <c r="G648" s="62">
        <v>1.5381575E7</v>
      </c>
      <c r="H648" s="63">
        <v>8.90980066E8</v>
      </c>
      <c r="I648" s="59" t="str">
        <f>VLOOKUP(H648,'[2]IPS CTA BANCARIA (2)'!$B$1:$H$201,2,0)</f>
        <v>#REF!</v>
      </c>
      <c r="J648" s="57">
        <v>1.5381575E7</v>
      </c>
      <c r="K648" s="64" t="str">
        <f>VLOOKUP(H648,'[2]IPS CTA BANCARIA (2)'!$B$1:$H$201,4,0)</f>
        <v>#REF!</v>
      </c>
      <c r="L648" s="65" t="str">
        <f>VLOOKUP(H648,'[2]IPS CTA BANCARIA (2)'!$B$1:$H$201,5,0)</f>
        <v>#REF!</v>
      </c>
      <c r="M648" s="65" t="s">
        <v>666</v>
      </c>
      <c r="N648" s="63" t="s">
        <v>667</v>
      </c>
      <c r="O648" s="66">
        <v>42087.0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ht="15.75" customHeight="1">
      <c r="A649" s="57" t="s">
        <v>262</v>
      </c>
      <c r="B649" s="58" t="s">
        <v>44</v>
      </c>
      <c r="C649" s="59" t="s">
        <v>45</v>
      </c>
      <c r="D649" s="60">
        <v>2.329682433E7</v>
      </c>
      <c r="E649" s="58">
        <v>0.0</v>
      </c>
      <c r="F649" s="61">
        <v>2.3296824E7</v>
      </c>
      <c r="G649" s="62">
        <v>2.3296824E7</v>
      </c>
      <c r="H649" s="63"/>
      <c r="I649" s="59"/>
      <c r="J649" s="57"/>
      <c r="K649" s="64"/>
      <c r="L649" s="65"/>
      <c r="M649" s="65"/>
      <c r="N649" s="63"/>
      <c r="O649" s="66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ht="24.0" customHeight="1">
      <c r="A650" s="57" t="s">
        <v>262</v>
      </c>
      <c r="B650" s="58" t="s">
        <v>71</v>
      </c>
      <c r="C650" s="59" t="s">
        <v>72</v>
      </c>
      <c r="D650" s="60">
        <v>1773898.73</v>
      </c>
      <c r="E650" s="58">
        <v>0.0</v>
      </c>
      <c r="F650" s="61">
        <v>1773899.0</v>
      </c>
      <c r="G650" s="62">
        <v>1773899.0</v>
      </c>
      <c r="H650" s="63">
        <v>8.11016192E8</v>
      </c>
      <c r="I650" s="59" t="str">
        <f>VLOOKUP(H650,'[2]IPS CTA BANCARIA (2)'!$B$1:$H$201,2,0)</f>
        <v>#REF!</v>
      </c>
      <c r="J650" s="57">
        <v>1773899.0</v>
      </c>
      <c r="K650" s="64" t="str">
        <f>VLOOKUP(H650,'[2]IPS CTA BANCARIA (2)'!$B$1:$H$201,4,0)</f>
        <v>#REF!</v>
      </c>
      <c r="L650" s="65" t="str">
        <f>VLOOKUP(H650,'[2]IPS CTA BANCARIA (2)'!$B$1:$H$201,5,0)</f>
        <v>#REF!</v>
      </c>
      <c r="M650" s="65">
        <v>2.01500016928E11</v>
      </c>
      <c r="N650" s="63" t="s">
        <v>668</v>
      </c>
      <c r="O650" s="66">
        <v>42090.0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ht="15.75" customHeight="1">
      <c r="A651" s="57" t="s">
        <v>262</v>
      </c>
      <c r="B651" s="58" t="s">
        <v>30</v>
      </c>
      <c r="C651" s="59" t="s">
        <v>31</v>
      </c>
      <c r="D651" s="60">
        <v>2804534.34</v>
      </c>
      <c r="E651" s="58">
        <v>0.0</v>
      </c>
      <c r="F651" s="61">
        <v>2804534.0</v>
      </c>
      <c r="G651" s="62">
        <v>2804534.0</v>
      </c>
      <c r="H651" s="63"/>
      <c r="I651" s="59"/>
      <c r="J651" s="57"/>
      <c r="K651" s="64"/>
      <c r="L651" s="65"/>
      <c r="M651" s="65"/>
      <c r="N651" s="63"/>
      <c r="O651" s="66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ht="15.75" customHeight="1">
      <c r="A652" s="57" t="s">
        <v>262</v>
      </c>
      <c r="B652" s="58" t="s">
        <v>32</v>
      </c>
      <c r="C652" s="59" t="s">
        <v>33</v>
      </c>
      <c r="D652" s="60">
        <v>626378.74</v>
      </c>
      <c r="E652" s="58">
        <v>0.0</v>
      </c>
      <c r="F652" s="61">
        <v>626379.0</v>
      </c>
      <c r="G652" s="62">
        <v>626379.0</v>
      </c>
      <c r="H652" s="63"/>
      <c r="I652" s="59"/>
      <c r="J652" s="57"/>
      <c r="K652" s="64"/>
      <c r="L652" s="65"/>
      <c r="M652" s="65"/>
      <c r="N652" s="63"/>
      <c r="O652" s="66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ht="15.75" customHeight="1">
      <c r="A653" s="57" t="s">
        <v>262</v>
      </c>
      <c r="B653" s="58" t="s">
        <v>40</v>
      </c>
      <c r="C653" s="59" t="s">
        <v>41</v>
      </c>
      <c r="D653" s="60">
        <v>146360.1</v>
      </c>
      <c r="E653" s="58">
        <v>0.0</v>
      </c>
      <c r="F653" s="61">
        <v>146360.0</v>
      </c>
      <c r="G653" s="62">
        <v>146360.0</v>
      </c>
      <c r="H653" s="63"/>
      <c r="I653" s="59"/>
      <c r="J653" s="57"/>
      <c r="K653" s="64"/>
      <c r="L653" s="65"/>
      <c r="M653" s="65"/>
      <c r="N653" s="63"/>
      <c r="O653" s="66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ht="21.0" customHeight="1">
      <c r="A654" s="57" t="s">
        <v>262</v>
      </c>
      <c r="B654" s="58" t="s">
        <v>46</v>
      </c>
      <c r="C654" s="59" t="s">
        <v>47</v>
      </c>
      <c r="D654" s="60">
        <v>2.88475031E7</v>
      </c>
      <c r="E654" s="58">
        <v>0.0</v>
      </c>
      <c r="F654" s="61">
        <v>2.8847503E7</v>
      </c>
      <c r="G654" s="62">
        <v>2.8847503E7</v>
      </c>
      <c r="H654" s="63">
        <v>8.00080586E8</v>
      </c>
      <c r="I654" s="59" t="str">
        <f t="shared" ref="I654:I655" si="139">VLOOKUP(H654,'[2]IPS CTA BANCARIA (2)'!$B$1:$H$201,2,0)</f>
        <v>#REF!</v>
      </c>
      <c r="J654" s="57">
        <v>2.8847503E7</v>
      </c>
      <c r="K654" s="64" t="str">
        <f t="shared" ref="K654:K655" si="140">VLOOKUP(H654,'[2]IPS CTA BANCARIA (2)'!$B$1:$H$201,4,0)</f>
        <v>#REF!</v>
      </c>
      <c r="L654" s="65" t="str">
        <f t="shared" ref="L654:L655" si="141">VLOOKUP(H654,'[2]IPS CTA BANCARIA (2)'!$B$1:$H$201,5,0)</f>
        <v>#REF!</v>
      </c>
      <c r="M654" s="65" t="s">
        <v>669</v>
      </c>
      <c r="N654" s="63" t="s">
        <v>670</v>
      </c>
      <c r="O654" s="66">
        <v>42083.0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ht="27.75" customHeight="1">
      <c r="A655" s="57" t="s">
        <v>264</v>
      </c>
      <c r="B655" s="58" t="s">
        <v>18</v>
      </c>
      <c r="C655" s="59" t="s">
        <v>340</v>
      </c>
      <c r="D655" s="60">
        <v>1.2566993922E8</v>
      </c>
      <c r="E655" s="58">
        <v>0.0</v>
      </c>
      <c r="F655" s="61">
        <v>1.25669939E8</v>
      </c>
      <c r="G655" s="62">
        <v>1.25669939E8</v>
      </c>
      <c r="H655" s="63">
        <v>8.90907215E8</v>
      </c>
      <c r="I655" s="59" t="str">
        <f t="shared" si="139"/>
        <v>#REF!</v>
      </c>
      <c r="J655" s="57">
        <v>1.25669939E8</v>
      </c>
      <c r="K655" s="64" t="str">
        <f t="shared" si="140"/>
        <v>#REF!</v>
      </c>
      <c r="L655" s="65" t="str">
        <f t="shared" si="141"/>
        <v>#REF!</v>
      </c>
      <c r="M655" s="65" t="s">
        <v>671</v>
      </c>
      <c r="N655" s="63" t="s">
        <v>672</v>
      </c>
      <c r="O655" s="66">
        <v>42087.0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ht="15.75" customHeight="1">
      <c r="A656" s="57" t="s">
        <v>264</v>
      </c>
      <c r="B656" s="58" t="s">
        <v>44</v>
      </c>
      <c r="C656" s="59" t="s">
        <v>45</v>
      </c>
      <c r="D656" s="60">
        <v>1.425903516E7</v>
      </c>
      <c r="E656" s="58">
        <v>0.0</v>
      </c>
      <c r="F656" s="61">
        <v>1.4259035E7</v>
      </c>
      <c r="G656" s="62">
        <v>1.4259035E7</v>
      </c>
      <c r="H656" s="63"/>
      <c r="I656" s="59"/>
      <c r="J656" s="57"/>
      <c r="K656" s="64"/>
      <c r="L656" s="65"/>
      <c r="M656" s="65"/>
      <c r="N656" s="63"/>
      <c r="O656" s="66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ht="15.75" customHeight="1">
      <c r="A657" s="57" t="s">
        <v>264</v>
      </c>
      <c r="B657" s="58" t="s">
        <v>20</v>
      </c>
      <c r="C657" s="59" t="s">
        <v>21</v>
      </c>
      <c r="D657" s="60">
        <v>8582.05</v>
      </c>
      <c r="E657" s="58">
        <v>0.0</v>
      </c>
      <c r="F657" s="61">
        <v>8582.0</v>
      </c>
      <c r="G657" s="62">
        <v>8582.0</v>
      </c>
      <c r="H657" s="63"/>
      <c r="I657" s="59"/>
      <c r="J657" s="57"/>
      <c r="K657" s="64"/>
      <c r="L657" s="65"/>
      <c r="M657" s="65"/>
      <c r="N657" s="63"/>
      <c r="O657" s="66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ht="15.75" customHeight="1">
      <c r="A658" s="57" t="s">
        <v>264</v>
      </c>
      <c r="B658" s="58" t="s">
        <v>22</v>
      </c>
      <c r="C658" s="59" t="s">
        <v>23</v>
      </c>
      <c r="D658" s="60">
        <v>22313.33</v>
      </c>
      <c r="E658" s="58">
        <v>0.0</v>
      </c>
      <c r="F658" s="61">
        <v>22313.0</v>
      </c>
      <c r="G658" s="62">
        <v>22313.0</v>
      </c>
      <c r="H658" s="63"/>
      <c r="I658" s="59"/>
      <c r="J658" s="57"/>
      <c r="K658" s="64"/>
      <c r="L658" s="65"/>
      <c r="M658" s="65"/>
      <c r="N658" s="63"/>
      <c r="O658" s="66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ht="15.75" customHeight="1">
      <c r="A659" s="57" t="s">
        <v>264</v>
      </c>
      <c r="B659" s="58" t="s">
        <v>30</v>
      </c>
      <c r="C659" s="59" t="s">
        <v>31</v>
      </c>
      <c r="D659" s="60">
        <v>917483.02</v>
      </c>
      <c r="E659" s="58">
        <v>0.0</v>
      </c>
      <c r="F659" s="61">
        <v>917483.0</v>
      </c>
      <c r="G659" s="62">
        <v>917483.0</v>
      </c>
      <c r="H659" s="63"/>
      <c r="I659" s="59"/>
      <c r="J659" s="57"/>
      <c r="K659" s="64"/>
      <c r="L659" s="65"/>
      <c r="M659" s="65"/>
      <c r="N659" s="63"/>
      <c r="O659" s="66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ht="15.75" customHeight="1">
      <c r="A660" s="57" t="s">
        <v>264</v>
      </c>
      <c r="B660" s="58" t="s">
        <v>32</v>
      </c>
      <c r="C660" s="59" t="s">
        <v>33</v>
      </c>
      <c r="D660" s="60">
        <v>1028064.88</v>
      </c>
      <c r="E660" s="58">
        <v>0.0</v>
      </c>
      <c r="F660" s="61">
        <v>1028065.0</v>
      </c>
      <c r="G660" s="62">
        <v>1028065.0</v>
      </c>
      <c r="H660" s="63"/>
      <c r="I660" s="59"/>
      <c r="J660" s="57"/>
      <c r="K660" s="64"/>
      <c r="L660" s="65"/>
      <c r="M660" s="65"/>
      <c r="N660" s="63"/>
      <c r="O660" s="66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ht="15.75" customHeight="1">
      <c r="A661" s="57" t="s">
        <v>264</v>
      </c>
      <c r="B661" s="58" t="s">
        <v>40</v>
      </c>
      <c r="C661" s="59" t="s">
        <v>41</v>
      </c>
      <c r="D661" s="60">
        <v>441330.91</v>
      </c>
      <c r="E661" s="58">
        <v>0.0</v>
      </c>
      <c r="F661" s="61">
        <v>441331.0</v>
      </c>
      <c r="G661" s="62">
        <v>441331.0</v>
      </c>
      <c r="H661" s="63"/>
      <c r="I661" s="59"/>
      <c r="J661" s="57"/>
      <c r="K661" s="64"/>
      <c r="L661" s="65"/>
      <c r="M661" s="65"/>
      <c r="N661" s="63"/>
      <c r="O661" s="66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ht="15.75" customHeight="1">
      <c r="A662" s="57" t="s">
        <v>264</v>
      </c>
      <c r="B662" s="58" t="s">
        <v>54</v>
      </c>
      <c r="C662" s="59" t="s">
        <v>55</v>
      </c>
      <c r="D662" s="60">
        <v>3828481.43</v>
      </c>
      <c r="E662" s="58">
        <v>0.0</v>
      </c>
      <c r="F662" s="61">
        <v>3828481.0</v>
      </c>
      <c r="G662" s="62">
        <v>3828481.0</v>
      </c>
      <c r="H662" s="63">
        <v>8.90981424E8</v>
      </c>
      <c r="I662" s="59" t="str">
        <f t="shared" ref="I662:I663" si="142">VLOOKUP(H662,'[2]IPS CTA BANCARIA (2)'!$B$1:$H$201,2,0)</f>
        <v>#REF!</v>
      </c>
      <c r="J662" s="57">
        <v>3828481.0</v>
      </c>
      <c r="K662" s="64" t="str">
        <f t="shared" ref="K662:K663" si="143">VLOOKUP(H662,'[2]IPS CTA BANCARIA (2)'!$B$1:$H$201,4,0)</f>
        <v>#REF!</v>
      </c>
      <c r="L662" s="65" t="str">
        <f t="shared" ref="L662:L663" si="144">VLOOKUP(H662,'[2]IPS CTA BANCARIA (2)'!$B$1:$H$201,5,0)</f>
        <v>#REF!</v>
      </c>
      <c r="M662" s="65" t="s">
        <v>673</v>
      </c>
      <c r="N662" s="63" t="s">
        <v>674</v>
      </c>
      <c r="O662" s="66">
        <v>42087.0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ht="27.75" customHeight="1">
      <c r="A663" s="57" t="s">
        <v>266</v>
      </c>
      <c r="B663" s="58" t="s">
        <v>18</v>
      </c>
      <c r="C663" s="59" t="s">
        <v>340</v>
      </c>
      <c r="D663" s="60">
        <v>4.53252216E7</v>
      </c>
      <c r="E663" s="58">
        <v>0.0</v>
      </c>
      <c r="F663" s="61">
        <v>4.5325222E7</v>
      </c>
      <c r="G663" s="62">
        <v>4.5325222E7</v>
      </c>
      <c r="H663" s="63">
        <v>8.90980066E8</v>
      </c>
      <c r="I663" s="59" t="str">
        <f t="shared" si="142"/>
        <v>#REF!</v>
      </c>
      <c r="J663" s="57">
        <v>4.5325222E7</v>
      </c>
      <c r="K663" s="64" t="str">
        <f t="shared" si="143"/>
        <v>#REF!</v>
      </c>
      <c r="L663" s="65" t="str">
        <f t="shared" si="144"/>
        <v>#REF!</v>
      </c>
      <c r="M663" s="65" t="s">
        <v>675</v>
      </c>
      <c r="N663" s="63" t="s">
        <v>676</v>
      </c>
      <c r="O663" s="66">
        <v>42087.0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ht="15.75" customHeight="1">
      <c r="A664" s="57" t="s">
        <v>266</v>
      </c>
      <c r="B664" s="58" t="s">
        <v>44</v>
      </c>
      <c r="C664" s="59" t="s">
        <v>45</v>
      </c>
      <c r="D664" s="60">
        <v>2.488761366E7</v>
      </c>
      <c r="E664" s="58">
        <v>0.0</v>
      </c>
      <c r="F664" s="61">
        <v>2.4887614E7</v>
      </c>
      <c r="G664" s="62">
        <v>2.4887614E7</v>
      </c>
      <c r="H664" s="63"/>
      <c r="I664" s="59"/>
      <c r="J664" s="57"/>
      <c r="K664" s="64"/>
      <c r="L664" s="65"/>
      <c r="M664" s="65"/>
      <c r="N664" s="63"/>
      <c r="O664" s="66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ht="15.75" customHeight="1">
      <c r="A665" s="57" t="s">
        <v>266</v>
      </c>
      <c r="B665" s="58" t="s">
        <v>30</v>
      </c>
      <c r="C665" s="59" t="s">
        <v>31</v>
      </c>
      <c r="D665" s="60">
        <v>2021049.03</v>
      </c>
      <c r="E665" s="58">
        <v>0.0</v>
      </c>
      <c r="F665" s="61">
        <v>2021049.0</v>
      </c>
      <c r="G665" s="62">
        <v>2021049.0</v>
      </c>
      <c r="H665" s="63"/>
      <c r="I665" s="59"/>
      <c r="J665" s="57"/>
      <c r="K665" s="64"/>
      <c r="L665" s="65"/>
      <c r="M665" s="65"/>
      <c r="N665" s="63"/>
      <c r="O665" s="66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ht="15.75" customHeight="1">
      <c r="A666" s="57" t="s">
        <v>266</v>
      </c>
      <c r="B666" s="58" t="s">
        <v>32</v>
      </c>
      <c r="C666" s="59" t="s">
        <v>33</v>
      </c>
      <c r="D666" s="60">
        <v>233556.36</v>
      </c>
      <c r="E666" s="58">
        <v>0.0</v>
      </c>
      <c r="F666" s="61">
        <v>233556.0</v>
      </c>
      <c r="G666" s="62">
        <v>233556.0</v>
      </c>
      <c r="H666" s="63"/>
      <c r="I666" s="59"/>
      <c r="J666" s="57"/>
      <c r="K666" s="64"/>
      <c r="L666" s="65"/>
      <c r="M666" s="65"/>
      <c r="N666" s="63"/>
      <c r="O666" s="66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ht="15.75" customHeight="1">
      <c r="A667" s="57" t="s">
        <v>266</v>
      </c>
      <c r="B667" s="58" t="s">
        <v>40</v>
      </c>
      <c r="C667" s="59" t="s">
        <v>41</v>
      </c>
      <c r="D667" s="60">
        <v>381740.34</v>
      </c>
      <c r="E667" s="58">
        <v>0.0</v>
      </c>
      <c r="F667" s="61">
        <v>381740.0</v>
      </c>
      <c r="G667" s="62">
        <v>381740.0</v>
      </c>
      <c r="H667" s="63"/>
      <c r="I667" s="59"/>
      <c r="J667" s="57"/>
      <c r="K667" s="64"/>
      <c r="L667" s="65"/>
      <c r="M667" s="65"/>
      <c r="N667" s="63"/>
      <c r="O667" s="6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ht="27.75" customHeight="1">
      <c r="A668" s="57" t="s">
        <v>268</v>
      </c>
      <c r="B668" s="58" t="s">
        <v>18</v>
      </c>
      <c r="C668" s="59" t="s">
        <v>340</v>
      </c>
      <c r="D668" s="60">
        <v>5577133.97</v>
      </c>
      <c r="E668" s="58">
        <v>0.0</v>
      </c>
      <c r="F668" s="61">
        <v>5577134.0</v>
      </c>
      <c r="G668" s="62">
        <v>5577134.0</v>
      </c>
      <c r="H668" s="63">
        <v>8.90980757E8</v>
      </c>
      <c r="I668" s="59" t="str">
        <f>VLOOKUP(H668,'[2]IPS CTA BANCARIA (2)'!$B$1:$H$201,2,0)</f>
        <v>#REF!</v>
      </c>
      <c r="J668" s="57">
        <v>5577134.0</v>
      </c>
      <c r="K668" s="64" t="str">
        <f>VLOOKUP(H668,'[2]IPS CTA BANCARIA (2)'!$B$1:$H$201,4,0)</f>
        <v>#REF!</v>
      </c>
      <c r="L668" s="65" t="str">
        <f>VLOOKUP(H668,'[2]IPS CTA BANCARIA (2)'!$B$1:$H$201,5,0)</f>
        <v>#REF!</v>
      </c>
      <c r="M668" s="65" t="s">
        <v>677</v>
      </c>
      <c r="N668" s="63" t="s">
        <v>678</v>
      </c>
      <c r="O668" s="66">
        <v>42087.0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ht="15.75" customHeight="1">
      <c r="A669" s="57" t="s">
        <v>268</v>
      </c>
      <c r="B669" s="58" t="s">
        <v>20</v>
      </c>
      <c r="C669" s="59" t="s">
        <v>21</v>
      </c>
      <c r="D669" s="60">
        <v>6189.12</v>
      </c>
      <c r="E669" s="58">
        <v>0.0</v>
      </c>
      <c r="F669" s="61">
        <v>6189.0</v>
      </c>
      <c r="G669" s="62">
        <v>6189.0</v>
      </c>
      <c r="H669" s="63"/>
      <c r="I669" s="59"/>
      <c r="J669" s="57"/>
      <c r="K669" s="64"/>
      <c r="L669" s="65"/>
      <c r="M669" s="65"/>
      <c r="N669" s="63"/>
      <c r="O669" s="6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ht="15.75" customHeight="1">
      <c r="A670" s="57" t="s">
        <v>268</v>
      </c>
      <c r="B670" s="58" t="s">
        <v>30</v>
      </c>
      <c r="C670" s="59" t="s">
        <v>31</v>
      </c>
      <c r="D670" s="60">
        <v>180801.25</v>
      </c>
      <c r="E670" s="58">
        <v>0.0</v>
      </c>
      <c r="F670" s="61">
        <v>180801.0</v>
      </c>
      <c r="G670" s="62">
        <v>180801.0</v>
      </c>
      <c r="H670" s="63"/>
      <c r="I670" s="59"/>
      <c r="J670" s="57"/>
      <c r="K670" s="64"/>
      <c r="L670" s="65"/>
      <c r="M670" s="65"/>
      <c r="N670" s="63"/>
      <c r="O670" s="66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ht="15.75" customHeight="1">
      <c r="A671" s="57" t="s">
        <v>268</v>
      </c>
      <c r="B671" s="58" t="s">
        <v>32</v>
      </c>
      <c r="C671" s="59" t="s">
        <v>33</v>
      </c>
      <c r="D671" s="60">
        <v>314640.64</v>
      </c>
      <c r="E671" s="58">
        <v>0.0</v>
      </c>
      <c r="F671" s="61">
        <v>314641.0</v>
      </c>
      <c r="G671" s="62">
        <v>314641.0</v>
      </c>
      <c r="H671" s="63"/>
      <c r="I671" s="59"/>
      <c r="J671" s="57"/>
      <c r="K671" s="64"/>
      <c r="L671" s="65"/>
      <c r="M671" s="65"/>
      <c r="N671" s="63"/>
      <c r="O671" s="66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ht="15.75" customHeight="1">
      <c r="A672" s="57" t="s">
        <v>268</v>
      </c>
      <c r="B672" s="58" t="s">
        <v>40</v>
      </c>
      <c r="C672" s="59" t="s">
        <v>41</v>
      </c>
      <c r="D672" s="60">
        <v>66195.28</v>
      </c>
      <c r="E672" s="58">
        <v>0.0</v>
      </c>
      <c r="F672" s="61">
        <v>66195.0</v>
      </c>
      <c r="G672" s="62">
        <v>66195.0</v>
      </c>
      <c r="H672" s="63"/>
      <c r="I672" s="59"/>
      <c r="J672" s="57"/>
      <c r="K672" s="64"/>
      <c r="L672" s="65"/>
      <c r="M672" s="65"/>
      <c r="N672" s="63"/>
      <c r="O672" s="66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ht="22.5" customHeight="1">
      <c r="A673" s="57" t="s">
        <v>268</v>
      </c>
      <c r="B673" s="58" t="s">
        <v>46</v>
      </c>
      <c r="C673" s="59" t="s">
        <v>47</v>
      </c>
      <c r="D673" s="60">
        <v>5.019769374E7</v>
      </c>
      <c r="E673" s="58">
        <v>0.0</v>
      </c>
      <c r="F673" s="61">
        <v>5.0197694E7</v>
      </c>
      <c r="G673" s="62">
        <v>5.0197694E7</v>
      </c>
      <c r="H673" s="63">
        <v>8.90980855E8</v>
      </c>
      <c r="I673" s="59" t="str">
        <f t="shared" ref="I673:I674" si="145">VLOOKUP(H673,'[2]IPS CTA BANCARIA (2)'!$B$1:$H$201,2,0)</f>
        <v>#REF!</v>
      </c>
      <c r="J673" s="57">
        <v>5.0197694E7</v>
      </c>
      <c r="K673" s="64" t="str">
        <f t="shared" ref="K673:K674" si="146">VLOOKUP(H673,'[2]IPS CTA BANCARIA (2)'!$B$1:$H$201,4,0)</f>
        <v>#REF!</v>
      </c>
      <c r="L673" s="65" t="str">
        <f t="shared" ref="L673:L674" si="147">VLOOKUP(H673,'[2]IPS CTA BANCARIA (2)'!$B$1:$H$201,5,0)</f>
        <v>#REF!</v>
      </c>
      <c r="M673" s="65" t="s">
        <v>679</v>
      </c>
      <c r="N673" s="63" t="s">
        <v>680</v>
      </c>
      <c r="O673" s="66">
        <v>42083.0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ht="27.75" customHeight="1">
      <c r="A674" s="57" t="s">
        <v>270</v>
      </c>
      <c r="B674" s="58" t="s">
        <v>18</v>
      </c>
      <c r="C674" s="59" t="s">
        <v>340</v>
      </c>
      <c r="D674" s="60">
        <v>3.394505465E7</v>
      </c>
      <c r="E674" s="58">
        <v>0.0</v>
      </c>
      <c r="F674" s="61">
        <v>3.3945055E7</v>
      </c>
      <c r="G674" s="62">
        <v>3.3945055E7</v>
      </c>
      <c r="H674" s="63">
        <v>8.90980066E8</v>
      </c>
      <c r="I674" s="59" t="str">
        <f t="shared" si="145"/>
        <v>#REF!</v>
      </c>
      <c r="J674" s="57">
        <v>3.3945055E7</v>
      </c>
      <c r="K674" s="64" t="str">
        <f t="shared" si="146"/>
        <v>#REF!</v>
      </c>
      <c r="L674" s="65" t="str">
        <f t="shared" si="147"/>
        <v>#REF!</v>
      </c>
      <c r="M674" s="65" t="s">
        <v>681</v>
      </c>
      <c r="N674" s="63" t="s">
        <v>682</v>
      </c>
      <c r="O674" s="66">
        <v>42087.0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ht="15.75" customHeight="1">
      <c r="A675" s="57" t="s">
        <v>270</v>
      </c>
      <c r="B675" s="58" t="s">
        <v>44</v>
      </c>
      <c r="C675" s="59" t="s">
        <v>45</v>
      </c>
      <c r="D675" s="60">
        <v>353545.31</v>
      </c>
      <c r="E675" s="58">
        <v>0.0</v>
      </c>
      <c r="F675" s="61">
        <v>353545.0</v>
      </c>
      <c r="G675" s="62">
        <v>353545.0</v>
      </c>
      <c r="H675" s="63"/>
      <c r="I675" s="59"/>
      <c r="J675" s="57"/>
      <c r="K675" s="64"/>
      <c r="L675" s="65"/>
      <c r="M675" s="65"/>
      <c r="N675" s="63"/>
      <c r="O675" s="66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ht="15.75" customHeight="1">
      <c r="A676" s="57" t="s">
        <v>270</v>
      </c>
      <c r="B676" s="58" t="s">
        <v>30</v>
      </c>
      <c r="C676" s="59" t="s">
        <v>31</v>
      </c>
      <c r="D676" s="60">
        <v>1365993.15</v>
      </c>
      <c r="E676" s="58">
        <v>0.0</v>
      </c>
      <c r="F676" s="61">
        <v>1365993.0</v>
      </c>
      <c r="G676" s="62">
        <v>1365993.0</v>
      </c>
      <c r="H676" s="63"/>
      <c r="I676" s="59"/>
      <c r="J676" s="57"/>
      <c r="K676" s="64"/>
      <c r="L676" s="65"/>
      <c r="M676" s="65"/>
      <c r="N676" s="63"/>
      <c r="O676" s="66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ht="15.75" customHeight="1">
      <c r="A677" s="57" t="s">
        <v>270</v>
      </c>
      <c r="B677" s="58" t="s">
        <v>32</v>
      </c>
      <c r="C677" s="59" t="s">
        <v>33</v>
      </c>
      <c r="D677" s="60">
        <v>58.99</v>
      </c>
      <c r="E677" s="58">
        <v>0.0</v>
      </c>
      <c r="F677" s="61">
        <v>59.0</v>
      </c>
      <c r="G677" s="62">
        <v>59.0</v>
      </c>
      <c r="H677" s="63"/>
      <c r="I677" s="59"/>
      <c r="J677" s="57"/>
      <c r="K677" s="64"/>
      <c r="L677" s="65"/>
      <c r="M677" s="65"/>
      <c r="N677" s="63"/>
      <c r="O677" s="66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ht="15.75" customHeight="1">
      <c r="A678" s="57" t="s">
        <v>270</v>
      </c>
      <c r="B678" s="58" t="s">
        <v>40</v>
      </c>
      <c r="C678" s="59" t="s">
        <v>41</v>
      </c>
      <c r="D678" s="60">
        <v>229505.93</v>
      </c>
      <c r="E678" s="58">
        <v>0.0</v>
      </c>
      <c r="F678" s="61">
        <v>229506.0</v>
      </c>
      <c r="G678" s="62">
        <v>229506.0</v>
      </c>
      <c r="H678" s="63"/>
      <c r="I678" s="59"/>
      <c r="J678" s="57"/>
      <c r="K678" s="64"/>
      <c r="L678" s="65"/>
      <c r="M678" s="65"/>
      <c r="N678" s="63"/>
      <c r="O678" s="66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ht="15.75" customHeight="1">
      <c r="A679" s="57" t="s">
        <v>270</v>
      </c>
      <c r="B679" s="58" t="s">
        <v>46</v>
      </c>
      <c r="C679" s="59" t="s">
        <v>47</v>
      </c>
      <c r="D679" s="60">
        <v>9.430374502E7</v>
      </c>
      <c r="E679" s="58">
        <v>0.0</v>
      </c>
      <c r="F679" s="61">
        <v>9.4303745E7</v>
      </c>
      <c r="G679" s="62">
        <v>9.4303745E7</v>
      </c>
      <c r="H679" s="63">
        <v>8.90984696E8</v>
      </c>
      <c r="I679" s="59" t="str">
        <f t="shared" ref="I679:I680" si="148">VLOOKUP(H679,'[2]IPS CTA BANCARIA (2)'!$B$1:$H$201,2,0)</f>
        <v>#REF!</v>
      </c>
      <c r="J679" s="57">
        <v>9.4303745E7</v>
      </c>
      <c r="K679" s="64" t="str">
        <f t="shared" ref="K679:K680" si="149">VLOOKUP(H679,'[2]IPS CTA BANCARIA (2)'!$B$1:$H$201,4,0)</f>
        <v>#REF!</v>
      </c>
      <c r="L679" s="65" t="str">
        <f t="shared" ref="L679:L680" si="150">VLOOKUP(H679,'[2]IPS CTA BANCARIA (2)'!$B$1:$H$201,5,0)</f>
        <v>#REF!</v>
      </c>
      <c r="M679" s="65" t="s">
        <v>683</v>
      </c>
      <c r="N679" s="63" t="s">
        <v>684</v>
      </c>
      <c r="O679" s="66">
        <v>42083.0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ht="27.75" customHeight="1">
      <c r="A680" s="57" t="s">
        <v>272</v>
      </c>
      <c r="B680" s="58" t="s">
        <v>18</v>
      </c>
      <c r="C680" s="59" t="s">
        <v>340</v>
      </c>
      <c r="D680" s="60">
        <v>1.019850301E7</v>
      </c>
      <c r="E680" s="58">
        <v>0.0</v>
      </c>
      <c r="F680" s="61">
        <v>1.0198503E7</v>
      </c>
      <c r="G680" s="62">
        <v>1.0198503E7</v>
      </c>
      <c r="H680" s="63">
        <v>8.90982264E8</v>
      </c>
      <c r="I680" s="59" t="str">
        <f t="shared" si="148"/>
        <v>#REF!</v>
      </c>
      <c r="J680" s="57">
        <v>1.0198503E7</v>
      </c>
      <c r="K680" s="64" t="str">
        <f t="shared" si="149"/>
        <v>#REF!</v>
      </c>
      <c r="L680" s="65" t="str">
        <f t="shared" si="150"/>
        <v>#REF!</v>
      </c>
      <c r="M680" s="65" t="s">
        <v>685</v>
      </c>
      <c r="N680" s="63" t="s">
        <v>686</v>
      </c>
      <c r="O680" s="66">
        <v>42087.0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ht="15.75" customHeight="1">
      <c r="A681" s="57" t="s">
        <v>272</v>
      </c>
      <c r="B681" s="58" t="s">
        <v>20</v>
      </c>
      <c r="C681" s="59" t="s">
        <v>21</v>
      </c>
      <c r="D681" s="60">
        <v>26245.68</v>
      </c>
      <c r="E681" s="58">
        <v>0.0</v>
      </c>
      <c r="F681" s="61">
        <v>26246.0</v>
      </c>
      <c r="G681" s="62">
        <v>26246.0</v>
      </c>
      <c r="H681" s="63"/>
      <c r="I681" s="59"/>
      <c r="J681" s="57"/>
      <c r="K681" s="64"/>
      <c r="L681" s="65"/>
      <c r="M681" s="65"/>
      <c r="N681" s="63"/>
      <c r="O681" s="66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ht="15.75" customHeight="1">
      <c r="A682" s="57" t="s">
        <v>272</v>
      </c>
      <c r="B682" s="58" t="s">
        <v>30</v>
      </c>
      <c r="C682" s="59" t="s">
        <v>31</v>
      </c>
      <c r="D682" s="60">
        <v>158134.42</v>
      </c>
      <c r="E682" s="58">
        <v>0.0</v>
      </c>
      <c r="F682" s="61">
        <v>158134.0</v>
      </c>
      <c r="G682" s="62">
        <v>158134.0</v>
      </c>
      <c r="H682" s="63"/>
      <c r="I682" s="59"/>
      <c r="J682" s="57"/>
      <c r="K682" s="64"/>
      <c r="L682" s="65"/>
      <c r="M682" s="65"/>
      <c r="N682" s="63"/>
      <c r="O682" s="66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ht="15.75" customHeight="1">
      <c r="A683" s="57" t="s">
        <v>272</v>
      </c>
      <c r="B683" s="58" t="s">
        <v>32</v>
      </c>
      <c r="C683" s="59" t="s">
        <v>33</v>
      </c>
      <c r="D683" s="60">
        <v>11222.18</v>
      </c>
      <c r="E683" s="58">
        <v>0.0</v>
      </c>
      <c r="F683" s="61">
        <v>11222.0</v>
      </c>
      <c r="G683" s="62">
        <v>11222.0</v>
      </c>
      <c r="H683" s="63"/>
      <c r="I683" s="59"/>
      <c r="J683" s="57"/>
      <c r="K683" s="64"/>
      <c r="L683" s="65"/>
      <c r="M683" s="65"/>
      <c r="N683" s="63"/>
      <c r="O683" s="66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ht="15.75" customHeight="1">
      <c r="A684" s="57" t="s">
        <v>272</v>
      </c>
      <c r="B684" s="58" t="s">
        <v>40</v>
      </c>
      <c r="C684" s="59" t="s">
        <v>41</v>
      </c>
      <c r="D684" s="60">
        <v>21262.71</v>
      </c>
      <c r="E684" s="58">
        <v>0.0</v>
      </c>
      <c r="F684" s="61">
        <v>21263.0</v>
      </c>
      <c r="G684" s="62">
        <v>21263.0</v>
      </c>
      <c r="H684" s="63"/>
      <c r="I684" s="59"/>
      <c r="J684" s="57"/>
      <c r="K684" s="64"/>
      <c r="L684" s="65"/>
      <c r="M684" s="65"/>
      <c r="N684" s="63"/>
      <c r="O684" s="66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ht="27.75" customHeight="1">
      <c r="A685" s="57" t="s">
        <v>274</v>
      </c>
      <c r="B685" s="58" t="s">
        <v>18</v>
      </c>
      <c r="C685" s="59" t="s">
        <v>340</v>
      </c>
      <c r="D685" s="60">
        <v>5483705.31</v>
      </c>
      <c r="E685" s="58">
        <v>0.0</v>
      </c>
      <c r="F685" s="61">
        <v>5483705.0</v>
      </c>
      <c r="G685" s="62">
        <v>5483705.0</v>
      </c>
      <c r="H685" s="63">
        <v>8.90980757E8</v>
      </c>
      <c r="I685" s="59" t="str">
        <f>VLOOKUP(H685,'[2]IPS CTA BANCARIA (2)'!$B$1:$H$201,2,0)</f>
        <v>#REF!</v>
      </c>
      <c r="J685" s="57">
        <v>5483705.0</v>
      </c>
      <c r="K685" s="64" t="str">
        <f>VLOOKUP(H685,'[2]IPS CTA BANCARIA (2)'!$B$1:$H$201,4,0)</f>
        <v>#REF!</v>
      </c>
      <c r="L685" s="65" t="str">
        <f>VLOOKUP(H685,'[2]IPS CTA BANCARIA (2)'!$B$1:$H$201,5,0)</f>
        <v>#REF!</v>
      </c>
      <c r="M685" s="65" t="s">
        <v>687</v>
      </c>
      <c r="N685" s="63" t="s">
        <v>688</v>
      </c>
      <c r="O685" s="66">
        <v>42087.0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ht="15.75" customHeight="1">
      <c r="A686" s="57" t="s">
        <v>274</v>
      </c>
      <c r="B686" s="58" t="s">
        <v>44</v>
      </c>
      <c r="C686" s="59" t="s">
        <v>45</v>
      </c>
      <c r="D686" s="60">
        <v>857015.69</v>
      </c>
      <c r="E686" s="58">
        <v>0.0</v>
      </c>
      <c r="F686" s="61">
        <v>857016.0</v>
      </c>
      <c r="G686" s="62">
        <v>857016.0</v>
      </c>
      <c r="H686" s="63"/>
      <c r="I686" s="59"/>
      <c r="J686" s="57"/>
      <c r="K686" s="64"/>
      <c r="L686" s="65"/>
      <c r="M686" s="65"/>
      <c r="N686" s="63"/>
      <c r="O686" s="66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ht="15.75" customHeight="1">
      <c r="A687" s="57" t="s">
        <v>274</v>
      </c>
      <c r="B687" s="58" t="s">
        <v>30</v>
      </c>
      <c r="C687" s="59" t="s">
        <v>31</v>
      </c>
      <c r="D687" s="60">
        <v>126345.43</v>
      </c>
      <c r="E687" s="58">
        <v>0.0</v>
      </c>
      <c r="F687" s="61">
        <v>126345.0</v>
      </c>
      <c r="G687" s="62">
        <v>126345.0</v>
      </c>
      <c r="H687" s="63"/>
      <c r="I687" s="59"/>
      <c r="J687" s="57"/>
      <c r="K687" s="64"/>
      <c r="L687" s="65"/>
      <c r="M687" s="65"/>
      <c r="N687" s="63"/>
      <c r="O687" s="66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ht="15.75" customHeight="1">
      <c r="A688" s="57" t="s">
        <v>274</v>
      </c>
      <c r="B688" s="58" t="s">
        <v>32</v>
      </c>
      <c r="C688" s="59" t="s">
        <v>33</v>
      </c>
      <c r="D688" s="60">
        <v>19709.72</v>
      </c>
      <c r="E688" s="58">
        <v>0.0</v>
      </c>
      <c r="F688" s="61">
        <v>19710.0</v>
      </c>
      <c r="G688" s="62">
        <v>19710.0</v>
      </c>
      <c r="H688" s="63"/>
      <c r="I688" s="59"/>
      <c r="J688" s="57"/>
      <c r="K688" s="64"/>
      <c r="L688" s="65"/>
      <c r="M688" s="65"/>
      <c r="N688" s="63"/>
      <c r="O688" s="66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ht="15.75" customHeight="1">
      <c r="A689" s="57" t="s">
        <v>274</v>
      </c>
      <c r="B689" s="58" t="s">
        <v>40</v>
      </c>
      <c r="C689" s="59" t="s">
        <v>41</v>
      </c>
      <c r="D689" s="60">
        <v>61454.85</v>
      </c>
      <c r="E689" s="58">
        <v>0.0</v>
      </c>
      <c r="F689" s="61">
        <v>61455.0</v>
      </c>
      <c r="G689" s="62">
        <v>61455.0</v>
      </c>
      <c r="H689" s="63"/>
      <c r="I689" s="59"/>
      <c r="J689" s="57"/>
      <c r="K689" s="64"/>
      <c r="L689" s="65"/>
      <c r="M689" s="65"/>
      <c r="N689" s="63"/>
      <c r="O689" s="66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ht="27.75" customHeight="1">
      <c r="A690" s="57" t="s">
        <v>276</v>
      </c>
      <c r="B690" s="58" t="s">
        <v>18</v>
      </c>
      <c r="C690" s="59" t="s">
        <v>340</v>
      </c>
      <c r="D690" s="60">
        <v>467511.07</v>
      </c>
      <c r="E690" s="58">
        <v>0.0</v>
      </c>
      <c r="F690" s="61">
        <v>467511.0</v>
      </c>
      <c r="G690" s="62">
        <v>467511.0</v>
      </c>
      <c r="H690" s="63">
        <v>8.90980757E8</v>
      </c>
      <c r="I690" s="59" t="str">
        <f>VLOOKUP(H690,'[2]IPS CTA BANCARIA (2)'!$B$1:$H$201,2,0)</f>
        <v>#REF!</v>
      </c>
      <c r="J690" s="57">
        <v>467511.0</v>
      </c>
      <c r="K690" s="64" t="str">
        <f>VLOOKUP(H690,'[2]IPS CTA BANCARIA (2)'!$B$1:$H$201,4,0)</f>
        <v>#REF!</v>
      </c>
      <c r="L690" s="65" t="str">
        <f>VLOOKUP(H690,'[2]IPS CTA BANCARIA (2)'!$B$1:$H$201,5,0)</f>
        <v>#REF!</v>
      </c>
      <c r="M690" s="65" t="s">
        <v>689</v>
      </c>
      <c r="N690" s="63" t="s">
        <v>690</v>
      </c>
      <c r="O690" s="66">
        <v>42087.0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ht="15.75" customHeight="1">
      <c r="A691" s="57" t="s">
        <v>276</v>
      </c>
      <c r="B691" s="58" t="s">
        <v>44</v>
      </c>
      <c r="C691" s="59" t="s">
        <v>45</v>
      </c>
      <c r="D691" s="60">
        <v>186952.85</v>
      </c>
      <c r="E691" s="58">
        <v>0.0</v>
      </c>
      <c r="F691" s="61">
        <v>186953.0</v>
      </c>
      <c r="G691" s="62">
        <v>186953.0</v>
      </c>
      <c r="H691" s="63"/>
      <c r="I691" s="59"/>
      <c r="J691" s="57"/>
      <c r="K691" s="64"/>
      <c r="L691" s="65"/>
      <c r="M691" s="65"/>
      <c r="N691" s="63"/>
      <c r="O691" s="66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ht="15.75" customHeight="1">
      <c r="A692" s="57" t="s">
        <v>276</v>
      </c>
      <c r="B692" s="58" t="s">
        <v>30</v>
      </c>
      <c r="C692" s="59" t="s">
        <v>31</v>
      </c>
      <c r="D692" s="60">
        <v>11561.61</v>
      </c>
      <c r="E692" s="58">
        <v>0.0</v>
      </c>
      <c r="F692" s="61">
        <v>11562.0</v>
      </c>
      <c r="G692" s="62">
        <v>11562.0</v>
      </c>
      <c r="H692" s="63"/>
      <c r="I692" s="59"/>
      <c r="J692" s="57"/>
      <c r="K692" s="64"/>
      <c r="L692" s="65"/>
      <c r="M692" s="65"/>
      <c r="N692" s="63"/>
      <c r="O692" s="66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ht="15.75" customHeight="1">
      <c r="A693" s="57" t="s">
        <v>276</v>
      </c>
      <c r="B693" s="58" t="s">
        <v>40</v>
      </c>
      <c r="C693" s="59" t="s">
        <v>41</v>
      </c>
      <c r="D693" s="60">
        <v>15630.47</v>
      </c>
      <c r="E693" s="58">
        <v>0.0</v>
      </c>
      <c r="F693" s="61">
        <v>15630.0</v>
      </c>
      <c r="G693" s="62">
        <v>15630.0</v>
      </c>
      <c r="H693" s="63"/>
      <c r="I693" s="59"/>
      <c r="J693" s="57"/>
      <c r="K693" s="64"/>
      <c r="L693" s="65"/>
      <c r="M693" s="65"/>
      <c r="N693" s="63"/>
      <c r="O693" s="66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ht="27.75" customHeight="1">
      <c r="A694" s="57" t="s">
        <v>278</v>
      </c>
      <c r="B694" s="58" t="s">
        <v>18</v>
      </c>
      <c r="C694" s="59" t="s">
        <v>340</v>
      </c>
      <c r="D694" s="60">
        <v>1.5363210852E8</v>
      </c>
      <c r="E694" s="58">
        <v>0.0</v>
      </c>
      <c r="F694" s="61">
        <v>1.53632109E8</v>
      </c>
      <c r="G694" s="62">
        <v>1.53632109E8</v>
      </c>
      <c r="H694" s="63">
        <v>8.90907215E8</v>
      </c>
      <c r="I694" s="59" t="str">
        <f>VLOOKUP(H694,'[2]IPS CTA BANCARIA (2)'!$B$1:$H$201,2,0)</f>
        <v>#REF!</v>
      </c>
      <c r="J694" s="57">
        <v>1.53632109E8</v>
      </c>
      <c r="K694" s="64" t="str">
        <f>VLOOKUP(H694,'[2]IPS CTA BANCARIA (2)'!$B$1:$H$201,4,0)</f>
        <v>#REF!</v>
      </c>
      <c r="L694" s="65" t="str">
        <f>VLOOKUP(H694,'[2]IPS CTA BANCARIA (2)'!$B$1:$H$201,5,0)</f>
        <v>#REF!</v>
      </c>
      <c r="M694" s="65" t="s">
        <v>691</v>
      </c>
      <c r="N694" s="63" t="s">
        <v>692</v>
      </c>
      <c r="O694" s="66">
        <v>42087.0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ht="15.75" customHeight="1">
      <c r="A695" s="57" t="s">
        <v>278</v>
      </c>
      <c r="B695" s="58" t="s">
        <v>44</v>
      </c>
      <c r="C695" s="59" t="s">
        <v>45</v>
      </c>
      <c r="D695" s="60">
        <v>5.202843003E7</v>
      </c>
      <c r="E695" s="58">
        <v>0.0</v>
      </c>
      <c r="F695" s="61">
        <v>5.202843E7</v>
      </c>
      <c r="G695" s="62">
        <v>5.202843E7</v>
      </c>
      <c r="H695" s="63"/>
      <c r="I695" s="59"/>
      <c r="J695" s="57"/>
      <c r="K695" s="64"/>
      <c r="L695" s="65"/>
      <c r="M695" s="65"/>
      <c r="N695" s="63"/>
      <c r="O695" s="66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ht="20.25" customHeight="1">
      <c r="A696" s="57" t="s">
        <v>278</v>
      </c>
      <c r="B696" s="58" t="s">
        <v>71</v>
      </c>
      <c r="C696" s="59" t="s">
        <v>72</v>
      </c>
      <c r="D696" s="60">
        <v>5946477.56</v>
      </c>
      <c r="E696" s="58">
        <v>0.0</v>
      </c>
      <c r="F696" s="61">
        <v>5946478.0</v>
      </c>
      <c r="G696" s="62">
        <v>5946478.0</v>
      </c>
      <c r="H696" s="63">
        <v>8.11016192E8</v>
      </c>
      <c r="I696" s="59" t="str">
        <f>VLOOKUP(H696,'[2]IPS CTA BANCARIA (2)'!$B$1:$H$201,2,0)</f>
        <v>#REF!</v>
      </c>
      <c r="J696" s="57">
        <v>5946478.0</v>
      </c>
      <c r="K696" s="64" t="str">
        <f>VLOOKUP(H696,'[2]IPS CTA BANCARIA (2)'!$B$1:$H$201,4,0)</f>
        <v>#REF!</v>
      </c>
      <c r="L696" s="65" t="str">
        <f>VLOOKUP(H696,'[2]IPS CTA BANCARIA (2)'!$B$1:$H$201,5,0)</f>
        <v>#REF!</v>
      </c>
      <c r="M696" s="65">
        <v>2.01500016914E11</v>
      </c>
      <c r="N696" s="63" t="s">
        <v>693</v>
      </c>
      <c r="O696" s="66">
        <v>42090.0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ht="15.75" customHeight="1">
      <c r="A697" s="57" t="s">
        <v>278</v>
      </c>
      <c r="B697" s="58" t="s">
        <v>22</v>
      </c>
      <c r="C697" s="59" t="s">
        <v>23</v>
      </c>
      <c r="D697" s="60">
        <v>0.0</v>
      </c>
      <c r="E697" s="58">
        <v>0.0</v>
      </c>
      <c r="F697" s="61">
        <v>0.0</v>
      </c>
      <c r="G697" s="62">
        <v>0.0</v>
      </c>
      <c r="H697" s="63"/>
      <c r="I697" s="59"/>
      <c r="J697" s="57"/>
      <c r="K697" s="64"/>
      <c r="L697" s="65"/>
      <c r="M697" s="65"/>
      <c r="N697" s="63"/>
      <c r="O697" s="66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ht="35.25" customHeight="1">
      <c r="A698" s="57" t="s">
        <v>278</v>
      </c>
      <c r="B698" s="58" t="s">
        <v>28</v>
      </c>
      <c r="C698" s="59" t="s">
        <v>29</v>
      </c>
      <c r="D698" s="60">
        <v>1113170.16</v>
      </c>
      <c r="E698" s="58">
        <v>0.0</v>
      </c>
      <c r="F698" s="61">
        <v>1113170.0</v>
      </c>
      <c r="G698" s="62">
        <v>1113170.0</v>
      </c>
      <c r="H698" s="63"/>
      <c r="I698" s="59"/>
      <c r="J698" s="57"/>
      <c r="K698" s="64"/>
      <c r="L698" s="65"/>
      <c r="M698" s="65"/>
      <c r="N698" s="63"/>
      <c r="O698" s="66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ht="15.75" customHeight="1">
      <c r="A699" s="57" t="s">
        <v>278</v>
      </c>
      <c r="B699" s="58" t="s">
        <v>30</v>
      </c>
      <c r="C699" s="59" t="s">
        <v>31</v>
      </c>
      <c r="D699" s="60">
        <v>3125073.92</v>
      </c>
      <c r="E699" s="58">
        <v>0.0</v>
      </c>
      <c r="F699" s="61">
        <v>3125074.0</v>
      </c>
      <c r="G699" s="62">
        <v>3125074.0</v>
      </c>
      <c r="H699" s="63"/>
      <c r="I699" s="59"/>
      <c r="J699" s="57"/>
      <c r="K699" s="64"/>
      <c r="L699" s="65"/>
      <c r="M699" s="65"/>
      <c r="N699" s="63"/>
      <c r="O699" s="66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ht="15.75" customHeight="1">
      <c r="A700" s="57" t="s">
        <v>278</v>
      </c>
      <c r="B700" s="58" t="s">
        <v>32</v>
      </c>
      <c r="C700" s="59" t="s">
        <v>33</v>
      </c>
      <c r="D700" s="60">
        <v>4834884.74</v>
      </c>
      <c r="E700" s="58">
        <v>0.0</v>
      </c>
      <c r="F700" s="61">
        <v>4834885.0</v>
      </c>
      <c r="G700" s="62">
        <v>4834885.0</v>
      </c>
      <c r="H700" s="63"/>
      <c r="I700" s="59"/>
      <c r="J700" s="57"/>
      <c r="K700" s="64"/>
      <c r="L700" s="65"/>
      <c r="M700" s="65"/>
      <c r="N700" s="63"/>
      <c r="O700" s="66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ht="15.75" customHeight="1">
      <c r="A701" s="57" t="s">
        <v>278</v>
      </c>
      <c r="B701" s="58" t="s">
        <v>38</v>
      </c>
      <c r="C701" s="59" t="s">
        <v>39</v>
      </c>
      <c r="D701" s="60">
        <v>0.0</v>
      </c>
      <c r="E701" s="58">
        <v>0.0</v>
      </c>
      <c r="F701" s="61">
        <v>0.0</v>
      </c>
      <c r="G701" s="62">
        <v>0.0</v>
      </c>
      <c r="H701" s="63"/>
      <c r="I701" s="59"/>
      <c r="J701" s="57"/>
      <c r="K701" s="64"/>
      <c r="L701" s="65"/>
      <c r="M701" s="65"/>
      <c r="N701" s="63"/>
      <c r="O701" s="66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ht="15.75" customHeight="1">
      <c r="A702" s="57" t="s">
        <v>278</v>
      </c>
      <c r="B702" s="58" t="s">
        <v>40</v>
      </c>
      <c r="C702" s="59" t="s">
        <v>41</v>
      </c>
      <c r="D702" s="60">
        <v>1859337.16</v>
      </c>
      <c r="E702" s="58">
        <v>0.0</v>
      </c>
      <c r="F702" s="61">
        <v>1859337.0</v>
      </c>
      <c r="G702" s="62">
        <v>1859337.0</v>
      </c>
      <c r="H702" s="63"/>
      <c r="I702" s="59"/>
      <c r="J702" s="57"/>
      <c r="K702" s="64"/>
      <c r="L702" s="65"/>
      <c r="M702" s="65"/>
      <c r="N702" s="63"/>
      <c r="O702" s="66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ht="15.75" customHeight="1">
      <c r="A703" s="57" t="s">
        <v>278</v>
      </c>
      <c r="B703" s="58" t="s">
        <v>75</v>
      </c>
      <c r="C703" s="59" t="s">
        <v>76</v>
      </c>
      <c r="D703" s="60">
        <v>1.8715488491E8</v>
      </c>
      <c r="E703" s="58">
        <v>0.0</v>
      </c>
      <c r="F703" s="61">
        <v>1.87154885E8</v>
      </c>
      <c r="G703" s="62">
        <v>1.87154885E8</v>
      </c>
      <c r="H703" s="63">
        <v>8.41000236E8</v>
      </c>
      <c r="I703" s="59" t="str">
        <f t="shared" ref="I703:I706" si="151">VLOOKUP(H703,'[2]IPS CTA BANCARIA (2)'!$B$1:$H$201,2,0)</f>
        <v>#REF!</v>
      </c>
      <c r="J703" s="57">
        <v>5473469.0</v>
      </c>
      <c r="K703" s="64" t="str">
        <f t="shared" ref="K703:K706" si="152">VLOOKUP(H703,'[2]IPS CTA BANCARIA (2)'!$B$1:$H$201,4,0)</f>
        <v>#REF!</v>
      </c>
      <c r="L703" s="65" t="str">
        <f t="shared" ref="L703:L706" si="153">VLOOKUP(H703,'[2]IPS CTA BANCARIA (2)'!$B$1:$H$201,5,0)</f>
        <v>#REF!</v>
      </c>
      <c r="M703" s="65" t="s">
        <v>694</v>
      </c>
      <c r="N703" s="63" t="s">
        <v>695</v>
      </c>
      <c r="O703" s="66">
        <v>42087.0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ht="15.75" customHeight="1">
      <c r="A704" s="57" t="s">
        <v>278</v>
      </c>
      <c r="B704" s="58" t="s">
        <v>75</v>
      </c>
      <c r="C704" s="59" t="s">
        <v>76</v>
      </c>
      <c r="D704" s="60"/>
      <c r="E704" s="58"/>
      <c r="F704" s="61"/>
      <c r="G704" s="62"/>
      <c r="H704" s="63">
        <v>8.41000236E8</v>
      </c>
      <c r="I704" s="59" t="str">
        <f t="shared" si="151"/>
        <v>#REF!</v>
      </c>
      <c r="J704" s="57">
        <v>4.0838235E7</v>
      </c>
      <c r="K704" s="64" t="str">
        <f t="shared" si="152"/>
        <v>#REF!</v>
      </c>
      <c r="L704" s="65" t="str">
        <f t="shared" si="153"/>
        <v>#REF!</v>
      </c>
      <c r="M704" s="65" t="s">
        <v>696</v>
      </c>
      <c r="N704" s="63" t="s">
        <v>697</v>
      </c>
      <c r="O704" s="66">
        <v>42087.0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ht="24.0" customHeight="1">
      <c r="A705" s="57" t="s">
        <v>278</v>
      </c>
      <c r="B705" s="58" t="s">
        <v>75</v>
      </c>
      <c r="C705" s="59" t="s">
        <v>76</v>
      </c>
      <c r="D705" s="60"/>
      <c r="E705" s="58"/>
      <c r="F705" s="61"/>
      <c r="G705" s="62"/>
      <c r="H705" s="63">
        <v>8.90985603E8</v>
      </c>
      <c r="I705" s="59" t="str">
        <f t="shared" si="151"/>
        <v>#REF!</v>
      </c>
      <c r="J705" s="57">
        <v>5.6611554E7</v>
      </c>
      <c r="K705" s="64" t="str">
        <f t="shared" si="152"/>
        <v>#REF!</v>
      </c>
      <c r="L705" s="65" t="str">
        <f t="shared" si="153"/>
        <v>#REF!</v>
      </c>
      <c r="M705" s="65" t="s">
        <v>698</v>
      </c>
      <c r="N705" s="63" t="s">
        <v>699</v>
      </c>
      <c r="O705" s="66">
        <v>42087.0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ht="24.0" customHeight="1">
      <c r="A706" s="57" t="s">
        <v>278</v>
      </c>
      <c r="B706" s="58" t="s">
        <v>75</v>
      </c>
      <c r="C706" s="59" t="s">
        <v>76</v>
      </c>
      <c r="D706" s="60"/>
      <c r="E706" s="58"/>
      <c r="F706" s="61"/>
      <c r="G706" s="62"/>
      <c r="H706" s="63">
        <v>8.90981137E8</v>
      </c>
      <c r="I706" s="59" t="str">
        <f t="shared" si="151"/>
        <v>#REF!</v>
      </c>
      <c r="J706" s="57">
        <v>8.4231627E7</v>
      </c>
      <c r="K706" s="64" t="str">
        <f t="shared" si="152"/>
        <v>#REF!</v>
      </c>
      <c r="L706" s="65" t="str">
        <f t="shared" si="153"/>
        <v>#REF!</v>
      </c>
      <c r="M706" s="65" t="s">
        <v>700</v>
      </c>
      <c r="N706" s="63" t="s">
        <v>701</v>
      </c>
      <c r="O706" s="66">
        <v>42087.0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ht="15.75" customHeight="1">
      <c r="A707" s="57" t="s">
        <v>280</v>
      </c>
      <c r="B707" s="58" t="s">
        <v>44</v>
      </c>
      <c r="C707" s="59" t="s">
        <v>45</v>
      </c>
      <c r="D707" s="60">
        <v>1188545.04</v>
      </c>
      <c r="E707" s="58">
        <v>0.0</v>
      </c>
      <c r="F707" s="61">
        <v>1188545.0</v>
      </c>
      <c r="G707" s="62">
        <v>1188545.0</v>
      </c>
      <c r="H707" s="63"/>
      <c r="I707" s="59"/>
      <c r="J707" s="57"/>
      <c r="K707" s="64"/>
      <c r="L707" s="65"/>
      <c r="M707" s="65"/>
      <c r="N707" s="63"/>
      <c r="O707" s="66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ht="23.25" customHeight="1">
      <c r="A708" s="57" t="s">
        <v>280</v>
      </c>
      <c r="B708" s="58" t="s">
        <v>71</v>
      </c>
      <c r="C708" s="59" t="s">
        <v>72</v>
      </c>
      <c r="D708" s="60">
        <v>1253376.0</v>
      </c>
      <c r="E708" s="58">
        <v>0.0</v>
      </c>
      <c r="F708" s="61">
        <v>1253376.0</v>
      </c>
      <c r="G708" s="62">
        <v>1253376.0</v>
      </c>
      <c r="H708" s="63">
        <v>8.11016192E8</v>
      </c>
      <c r="I708" s="59" t="str">
        <f>VLOOKUP(H708,'[2]IPS CTA BANCARIA (2)'!$B$1:$H$201,2,0)</f>
        <v>#REF!</v>
      </c>
      <c r="J708" s="57">
        <v>1253376.0</v>
      </c>
      <c r="K708" s="64" t="str">
        <f>VLOOKUP(H708,'[2]IPS CTA BANCARIA (2)'!$B$1:$H$201,4,0)</f>
        <v>#REF!</v>
      </c>
      <c r="L708" s="65" t="str">
        <f>VLOOKUP(H708,'[2]IPS CTA BANCARIA (2)'!$B$1:$H$201,5,0)</f>
        <v>#REF!</v>
      </c>
      <c r="M708" s="65">
        <v>2.01500016903E11</v>
      </c>
      <c r="N708" s="63" t="s">
        <v>702</v>
      </c>
      <c r="O708" s="66">
        <v>42090.0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ht="15.75" customHeight="1">
      <c r="A709" s="57" t="s">
        <v>280</v>
      </c>
      <c r="B709" s="58" t="s">
        <v>30</v>
      </c>
      <c r="C709" s="59" t="s">
        <v>31</v>
      </c>
      <c r="D709" s="60">
        <v>516922.49</v>
      </c>
      <c r="E709" s="58">
        <v>0.0</v>
      </c>
      <c r="F709" s="61">
        <v>516922.0</v>
      </c>
      <c r="G709" s="62">
        <v>516922.0</v>
      </c>
      <c r="H709" s="63"/>
      <c r="I709" s="59"/>
      <c r="J709" s="57"/>
      <c r="K709" s="64"/>
      <c r="L709" s="65"/>
      <c r="M709" s="65"/>
      <c r="N709" s="63"/>
      <c r="O709" s="66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ht="15.75" customHeight="1">
      <c r="A710" s="57" t="s">
        <v>280</v>
      </c>
      <c r="B710" s="58" t="s">
        <v>32</v>
      </c>
      <c r="C710" s="59" t="s">
        <v>33</v>
      </c>
      <c r="D710" s="60">
        <v>9745.09</v>
      </c>
      <c r="E710" s="58">
        <v>0.0</v>
      </c>
      <c r="F710" s="61">
        <v>9745.0</v>
      </c>
      <c r="G710" s="62">
        <v>9745.0</v>
      </c>
      <c r="H710" s="63"/>
      <c r="I710" s="59"/>
      <c r="J710" s="57"/>
      <c r="K710" s="64"/>
      <c r="L710" s="65"/>
      <c r="M710" s="65"/>
      <c r="N710" s="63"/>
      <c r="O710" s="66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ht="15.75" customHeight="1">
      <c r="A711" s="57" t="s">
        <v>280</v>
      </c>
      <c r="B711" s="58" t="s">
        <v>40</v>
      </c>
      <c r="C711" s="59" t="s">
        <v>41</v>
      </c>
      <c r="D711" s="60">
        <v>21114.28</v>
      </c>
      <c r="E711" s="58">
        <v>0.0</v>
      </c>
      <c r="F711" s="61">
        <v>21114.0</v>
      </c>
      <c r="G711" s="62">
        <v>21114.0</v>
      </c>
      <c r="H711" s="63"/>
      <c r="I711" s="59"/>
      <c r="J711" s="57"/>
      <c r="K711" s="64"/>
      <c r="L711" s="65"/>
      <c r="M711" s="65"/>
      <c r="N711" s="63"/>
      <c r="O711" s="66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ht="15.75" customHeight="1">
      <c r="A712" s="57" t="s">
        <v>280</v>
      </c>
      <c r="B712" s="58" t="s">
        <v>46</v>
      </c>
      <c r="C712" s="59" t="s">
        <v>47</v>
      </c>
      <c r="D712" s="60">
        <v>2.54683701E7</v>
      </c>
      <c r="E712" s="58">
        <v>0.0</v>
      </c>
      <c r="F712" s="61">
        <v>2.546837E7</v>
      </c>
      <c r="G712" s="62">
        <v>2.546837E7</v>
      </c>
      <c r="H712" s="63">
        <v>8.00065395E8</v>
      </c>
      <c r="I712" s="59" t="str">
        <f t="shared" ref="I712:I714" si="154">VLOOKUP(H712,'[2]IPS CTA BANCARIA (2)'!$B$1:$H$201,2,0)</f>
        <v>#REF!</v>
      </c>
      <c r="J712" s="57">
        <v>2.546837E7</v>
      </c>
      <c r="K712" s="64" t="str">
        <f t="shared" ref="K712:K714" si="155">VLOOKUP(H712,'[2]IPS CTA BANCARIA (2)'!$B$1:$H$201,4,0)</f>
        <v>#REF!</v>
      </c>
      <c r="L712" s="65" t="str">
        <f t="shared" ref="L712:L714" si="156">VLOOKUP(H712,'[2]IPS CTA BANCARIA (2)'!$B$1:$H$201,5,0)</f>
        <v>#REF!</v>
      </c>
      <c r="M712" s="65" t="s">
        <v>703</v>
      </c>
      <c r="N712" s="63" t="s">
        <v>704</v>
      </c>
      <c r="O712" s="66">
        <v>42083.0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ht="27.75" customHeight="1">
      <c r="A713" s="57" t="s">
        <v>282</v>
      </c>
      <c r="B713" s="58" t="s">
        <v>18</v>
      </c>
      <c r="C713" s="59" t="s">
        <v>340</v>
      </c>
      <c r="D713" s="60">
        <v>7.643375094E7</v>
      </c>
      <c r="E713" s="58">
        <v>0.0</v>
      </c>
      <c r="F713" s="61">
        <v>7.6433751E7</v>
      </c>
      <c r="G713" s="62">
        <v>7.6433751E7</v>
      </c>
      <c r="H713" s="63">
        <v>8.90907254E8</v>
      </c>
      <c r="I713" s="59" t="str">
        <f t="shared" si="154"/>
        <v>#REF!</v>
      </c>
      <c r="J713" s="57">
        <v>7.1509865E7</v>
      </c>
      <c r="K713" s="64" t="str">
        <f t="shared" si="155"/>
        <v>#REF!</v>
      </c>
      <c r="L713" s="65" t="str">
        <f t="shared" si="156"/>
        <v>#REF!</v>
      </c>
      <c r="M713" s="65" t="s">
        <v>705</v>
      </c>
      <c r="N713" s="63" t="s">
        <v>706</v>
      </c>
      <c r="O713" s="66">
        <v>42087.0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ht="27.75" customHeight="1">
      <c r="A714" s="57" t="s">
        <v>282</v>
      </c>
      <c r="B714" s="58" t="s">
        <v>18</v>
      </c>
      <c r="C714" s="59" t="s">
        <v>340</v>
      </c>
      <c r="D714" s="60"/>
      <c r="E714" s="58"/>
      <c r="F714" s="61"/>
      <c r="G714" s="62"/>
      <c r="H714" s="63">
        <v>8.90905166E8</v>
      </c>
      <c r="I714" s="59" t="str">
        <f t="shared" si="154"/>
        <v>#REF!</v>
      </c>
      <c r="J714" s="57">
        <v>4923886.0</v>
      </c>
      <c r="K714" s="64" t="str">
        <f t="shared" si="155"/>
        <v>#REF!</v>
      </c>
      <c r="L714" s="65" t="str">
        <f t="shared" si="156"/>
        <v>#REF!</v>
      </c>
      <c r="M714" s="65" t="s">
        <v>707</v>
      </c>
      <c r="N714" s="63" t="s">
        <v>708</v>
      </c>
      <c r="O714" s="66">
        <v>42083.0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ht="15.75" customHeight="1">
      <c r="A715" s="57" t="s">
        <v>282</v>
      </c>
      <c r="B715" s="58" t="s">
        <v>44</v>
      </c>
      <c r="C715" s="59" t="s">
        <v>45</v>
      </c>
      <c r="D715" s="60">
        <v>1.966201131E7</v>
      </c>
      <c r="E715" s="58">
        <v>0.0</v>
      </c>
      <c r="F715" s="61">
        <v>1.9662011E7</v>
      </c>
      <c r="G715" s="62">
        <v>1.9662011E7</v>
      </c>
      <c r="H715" s="63"/>
      <c r="I715" s="59"/>
      <c r="J715" s="57"/>
      <c r="K715" s="64"/>
      <c r="L715" s="65"/>
      <c r="M715" s="65"/>
      <c r="N715" s="63"/>
      <c r="O715" s="66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ht="15.75" customHeight="1">
      <c r="A716" s="57" t="s">
        <v>282</v>
      </c>
      <c r="B716" s="58" t="s">
        <v>30</v>
      </c>
      <c r="C716" s="59" t="s">
        <v>31</v>
      </c>
      <c r="D716" s="60">
        <v>467768.84</v>
      </c>
      <c r="E716" s="58">
        <v>0.0</v>
      </c>
      <c r="F716" s="61">
        <v>467769.0</v>
      </c>
      <c r="G716" s="62">
        <v>467769.0</v>
      </c>
      <c r="H716" s="63"/>
      <c r="I716" s="59"/>
      <c r="J716" s="57"/>
      <c r="K716" s="64"/>
      <c r="L716" s="65"/>
      <c r="M716" s="65"/>
      <c r="N716" s="63"/>
      <c r="O716" s="6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ht="15.75" customHeight="1">
      <c r="A717" s="57" t="s">
        <v>282</v>
      </c>
      <c r="B717" s="58" t="s">
        <v>32</v>
      </c>
      <c r="C717" s="59" t="s">
        <v>33</v>
      </c>
      <c r="D717" s="60">
        <v>414737.34</v>
      </c>
      <c r="E717" s="58">
        <v>0.0</v>
      </c>
      <c r="F717" s="61">
        <v>414737.0</v>
      </c>
      <c r="G717" s="62">
        <v>414737.0</v>
      </c>
      <c r="H717" s="63"/>
      <c r="I717" s="59"/>
      <c r="J717" s="57"/>
      <c r="K717" s="64"/>
      <c r="L717" s="65"/>
      <c r="M717" s="65"/>
      <c r="N717" s="63"/>
      <c r="O717" s="66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ht="15.75" customHeight="1">
      <c r="A718" s="57" t="s">
        <v>282</v>
      </c>
      <c r="B718" s="58" t="s">
        <v>40</v>
      </c>
      <c r="C718" s="59" t="s">
        <v>41</v>
      </c>
      <c r="D718" s="60">
        <v>379955.31</v>
      </c>
      <c r="E718" s="58">
        <v>0.0</v>
      </c>
      <c r="F718" s="61">
        <v>379955.0</v>
      </c>
      <c r="G718" s="62">
        <v>379955.0</v>
      </c>
      <c r="H718" s="63"/>
      <c r="I718" s="59"/>
      <c r="J718" s="57"/>
      <c r="K718" s="64"/>
      <c r="L718" s="65"/>
      <c r="M718" s="65"/>
      <c r="N718" s="63"/>
      <c r="O718" s="6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ht="15.75" customHeight="1">
      <c r="A719" s="57" t="s">
        <v>284</v>
      </c>
      <c r="B719" s="58" t="s">
        <v>44</v>
      </c>
      <c r="C719" s="59" t="s">
        <v>45</v>
      </c>
      <c r="D719" s="60">
        <v>7369690.93</v>
      </c>
      <c r="E719" s="58">
        <v>0.0</v>
      </c>
      <c r="F719" s="61">
        <v>7369691.0</v>
      </c>
      <c r="G719" s="62">
        <v>7369691.0</v>
      </c>
      <c r="H719" s="63"/>
      <c r="I719" s="59"/>
      <c r="J719" s="57"/>
      <c r="K719" s="64"/>
      <c r="L719" s="65"/>
      <c r="M719" s="65"/>
      <c r="N719" s="63"/>
      <c r="O719" s="6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ht="15.75" customHeight="1">
      <c r="A720" s="57" t="s">
        <v>284</v>
      </c>
      <c r="B720" s="58" t="s">
        <v>30</v>
      </c>
      <c r="C720" s="59" t="s">
        <v>31</v>
      </c>
      <c r="D720" s="60">
        <v>1102083.93</v>
      </c>
      <c r="E720" s="58">
        <v>0.0</v>
      </c>
      <c r="F720" s="61">
        <v>1102084.0</v>
      </c>
      <c r="G720" s="62">
        <v>1102084.0</v>
      </c>
      <c r="H720" s="63"/>
      <c r="I720" s="59"/>
      <c r="J720" s="57"/>
      <c r="K720" s="64"/>
      <c r="L720" s="65"/>
      <c r="M720" s="65"/>
      <c r="N720" s="63"/>
      <c r="O720" s="66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ht="15.75" customHeight="1">
      <c r="A721" s="57" t="s">
        <v>284</v>
      </c>
      <c r="B721" s="58" t="s">
        <v>32</v>
      </c>
      <c r="C721" s="59" t="s">
        <v>33</v>
      </c>
      <c r="D721" s="60">
        <v>22678.0</v>
      </c>
      <c r="E721" s="58">
        <v>0.0</v>
      </c>
      <c r="F721" s="61">
        <v>22678.0</v>
      </c>
      <c r="G721" s="62">
        <v>22678.0</v>
      </c>
      <c r="H721" s="63"/>
      <c r="I721" s="59"/>
      <c r="J721" s="57"/>
      <c r="K721" s="64"/>
      <c r="L721" s="65"/>
      <c r="M721" s="65"/>
      <c r="N721" s="63"/>
      <c r="O721" s="66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ht="15.75" customHeight="1">
      <c r="A722" s="57" t="s">
        <v>284</v>
      </c>
      <c r="B722" s="58" t="s">
        <v>40</v>
      </c>
      <c r="C722" s="59" t="s">
        <v>41</v>
      </c>
      <c r="D722" s="60">
        <v>232783.63</v>
      </c>
      <c r="E722" s="58">
        <v>0.0</v>
      </c>
      <c r="F722" s="61">
        <v>232784.0</v>
      </c>
      <c r="G722" s="62">
        <v>232784.0</v>
      </c>
      <c r="H722" s="63"/>
      <c r="I722" s="59"/>
      <c r="J722" s="57"/>
      <c r="K722" s="64"/>
      <c r="L722" s="65"/>
      <c r="M722" s="65"/>
      <c r="N722" s="63"/>
      <c r="O722" s="66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ht="15.75" customHeight="1">
      <c r="A723" s="57" t="s">
        <v>284</v>
      </c>
      <c r="B723" s="58" t="s">
        <v>75</v>
      </c>
      <c r="C723" s="59" t="s">
        <v>76</v>
      </c>
      <c r="D723" s="60">
        <v>1025049.98</v>
      </c>
      <c r="E723" s="58">
        <v>0.0</v>
      </c>
      <c r="F723" s="61">
        <v>1025050.0</v>
      </c>
      <c r="G723" s="62">
        <v>1025050.0</v>
      </c>
      <c r="H723" s="63">
        <v>8.91982129E8</v>
      </c>
      <c r="I723" s="59" t="str">
        <f t="shared" ref="I723:I726" si="157">VLOOKUP(H723,'[2]IPS CTA BANCARIA (2)'!$B$1:$H$201,2,0)</f>
        <v>#REF!</v>
      </c>
      <c r="J723" s="57">
        <v>615712.0</v>
      </c>
      <c r="K723" s="64" t="str">
        <f t="shared" ref="K723:K726" si="158">VLOOKUP(H723,'[2]IPS CTA BANCARIA (2)'!$B$1:$H$201,4,0)</f>
        <v>#REF!</v>
      </c>
      <c r="L723" s="65" t="str">
        <f t="shared" ref="L723:L726" si="159">VLOOKUP(H723,'[2]IPS CTA BANCARIA (2)'!$B$1:$H$201,5,0)</f>
        <v>#REF!</v>
      </c>
      <c r="M723" s="65" t="s">
        <v>709</v>
      </c>
      <c r="N723" s="63" t="s">
        <v>710</v>
      </c>
      <c r="O723" s="66">
        <v>42087.0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ht="19.5" customHeight="1">
      <c r="A724" s="57" t="s">
        <v>284</v>
      </c>
      <c r="B724" s="58" t="s">
        <v>75</v>
      </c>
      <c r="C724" s="59" t="s">
        <v>76</v>
      </c>
      <c r="D724" s="60"/>
      <c r="E724" s="58"/>
      <c r="F724" s="61"/>
      <c r="G724" s="62"/>
      <c r="H724" s="63">
        <v>8.90985603E8</v>
      </c>
      <c r="I724" s="59" t="str">
        <f t="shared" si="157"/>
        <v>#REF!</v>
      </c>
      <c r="J724" s="57">
        <v>409338.0</v>
      </c>
      <c r="K724" s="64" t="str">
        <f t="shared" si="158"/>
        <v>#REF!</v>
      </c>
      <c r="L724" s="65" t="str">
        <f t="shared" si="159"/>
        <v>#REF!</v>
      </c>
      <c r="M724" s="65" t="s">
        <v>711</v>
      </c>
      <c r="N724" s="63" t="s">
        <v>712</v>
      </c>
      <c r="O724" s="66">
        <v>42087.0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ht="15.75" customHeight="1">
      <c r="A725" s="57" t="s">
        <v>284</v>
      </c>
      <c r="B725" s="58" t="s">
        <v>46</v>
      </c>
      <c r="C725" s="59" t="s">
        <v>47</v>
      </c>
      <c r="D725" s="60">
        <v>8.972599405E7</v>
      </c>
      <c r="E725" s="58">
        <v>0.0</v>
      </c>
      <c r="F725" s="61">
        <v>8.9725994E7</v>
      </c>
      <c r="G725" s="62">
        <v>8.9725994E7</v>
      </c>
      <c r="H725" s="63">
        <v>8.91982129E8</v>
      </c>
      <c r="I725" s="59" t="str">
        <f t="shared" si="157"/>
        <v>#REF!</v>
      </c>
      <c r="J725" s="57">
        <v>8.9725994E7</v>
      </c>
      <c r="K725" s="64" t="str">
        <f t="shared" si="158"/>
        <v>#REF!</v>
      </c>
      <c r="L725" s="65" t="str">
        <f t="shared" si="159"/>
        <v>#REF!</v>
      </c>
      <c r="M725" s="65" t="s">
        <v>713</v>
      </c>
      <c r="N725" s="63" t="s">
        <v>714</v>
      </c>
      <c r="O725" s="66">
        <v>42082.0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ht="27.75" customHeight="1">
      <c r="A726" s="57" t="s">
        <v>286</v>
      </c>
      <c r="B726" s="58" t="s">
        <v>18</v>
      </c>
      <c r="C726" s="59" t="s">
        <v>340</v>
      </c>
      <c r="D726" s="60">
        <v>3600133.06</v>
      </c>
      <c r="E726" s="58">
        <v>0.0</v>
      </c>
      <c r="F726" s="61">
        <v>3600133.0</v>
      </c>
      <c r="G726" s="62">
        <v>3600133.0</v>
      </c>
      <c r="H726" s="63">
        <v>8.90980757E8</v>
      </c>
      <c r="I726" s="59" t="str">
        <f t="shared" si="157"/>
        <v>#REF!</v>
      </c>
      <c r="J726" s="57">
        <v>3600133.0</v>
      </c>
      <c r="K726" s="64" t="str">
        <f t="shared" si="158"/>
        <v>#REF!</v>
      </c>
      <c r="L726" s="65" t="str">
        <f t="shared" si="159"/>
        <v>#REF!</v>
      </c>
      <c r="M726" s="65" t="s">
        <v>715</v>
      </c>
      <c r="N726" s="63" t="s">
        <v>716</v>
      </c>
      <c r="O726" s="66">
        <v>42087.0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ht="15.75" customHeight="1">
      <c r="A727" s="57" t="s">
        <v>286</v>
      </c>
      <c r="B727" s="58" t="s">
        <v>44</v>
      </c>
      <c r="C727" s="59" t="s">
        <v>45</v>
      </c>
      <c r="D727" s="60">
        <v>894505.85</v>
      </c>
      <c r="E727" s="58">
        <v>0.0</v>
      </c>
      <c r="F727" s="61">
        <v>894506.0</v>
      </c>
      <c r="G727" s="62">
        <v>894506.0</v>
      </c>
      <c r="H727" s="63"/>
      <c r="I727" s="59"/>
      <c r="J727" s="57"/>
      <c r="K727" s="64"/>
      <c r="L727" s="65"/>
      <c r="M727" s="65"/>
      <c r="N727" s="63"/>
      <c r="O727" s="6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ht="18.75" customHeight="1">
      <c r="A728" s="57" t="s">
        <v>286</v>
      </c>
      <c r="B728" s="58" t="s">
        <v>71</v>
      </c>
      <c r="C728" s="59" t="s">
        <v>72</v>
      </c>
      <c r="D728" s="60">
        <v>247405.04</v>
      </c>
      <c r="E728" s="58">
        <v>0.0</v>
      </c>
      <c r="F728" s="61">
        <v>247405.0</v>
      </c>
      <c r="G728" s="62">
        <v>247405.0</v>
      </c>
      <c r="H728" s="63">
        <v>8.11016192E8</v>
      </c>
      <c r="I728" s="59" t="str">
        <f>VLOOKUP(H728,'[2]IPS CTA BANCARIA (2)'!$B$1:$H$201,2,0)</f>
        <v>#REF!</v>
      </c>
      <c r="J728" s="57">
        <v>247405.0</v>
      </c>
      <c r="K728" s="64" t="str">
        <f>VLOOKUP(H728,'[2]IPS CTA BANCARIA (2)'!$B$1:$H$201,4,0)</f>
        <v>#REF!</v>
      </c>
      <c r="L728" s="65" t="str">
        <f>VLOOKUP(H728,'[2]IPS CTA BANCARIA (2)'!$B$1:$H$201,5,0)</f>
        <v>#REF!</v>
      </c>
      <c r="M728" s="65">
        <v>2.01500016896E11</v>
      </c>
      <c r="N728" s="63" t="s">
        <v>717</v>
      </c>
      <c r="O728" s="66">
        <v>42090.0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ht="15.75" customHeight="1">
      <c r="A729" s="57" t="s">
        <v>286</v>
      </c>
      <c r="B729" s="58" t="s">
        <v>20</v>
      </c>
      <c r="C729" s="59" t="s">
        <v>21</v>
      </c>
      <c r="D729" s="60">
        <v>17077.11</v>
      </c>
      <c r="E729" s="58">
        <v>0.0</v>
      </c>
      <c r="F729" s="61">
        <v>17077.0</v>
      </c>
      <c r="G729" s="62">
        <v>17077.0</v>
      </c>
      <c r="H729" s="63"/>
      <c r="I729" s="59"/>
      <c r="J729" s="57"/>
      <c r="K729" s="64"/>
      <c r="L729" s="65"/>
      <c r="M729" s="65"/>
      <c r="N729" s="63"/>
      <c r="O729" s="6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ht="15.75" customHeight="1">
      <c r="A730" s="57" t="s">
        <v>286</v>
      </c>
      <c r="B730" s="58" t="s">
        <v>30</v>
      </c>
      <c r="C730" s="59" t="s">
        <v>31</v>
      </c>
      <c r="D730" s="60">
        <v>93199.43</v>
      </c>
      <c r="E730" s="58">
        <v>0.0</v>
      </c>
      <c r="F730" s="61">
        <v>93199.0</v>
      </c>
      <c r="G730" s="62">
        <v>93199.0</v>
      </c>
      <c r="H730" s="63"/>
      <c r="I730" s="59"/>
      <c r="J730" s="57"/>
      <c r="K730" s="64"/>
      <c r="L730" s="65"/>
      <c r="M730" s="65"/>
      <c r="N730" s="63"/>
      <c r="O730" s="66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ht="15.75" customHeight="1">
      <c r="A731" s="57" t="s">
        <v>286</v>
      </c>
      <c r="B731" s="58" t="s">
        <v>32</v>
      </c>
      <c r="C731" s="59" t="s">
        <v>33</v>
      </c>
      <c r="D731" s="60">
        <v>25428.61</v>
      </c>
      <c r="E731" s="58">
        <v>0.0</v>
      </c>
      <c r="F731" s="61">
        <v>25429.0</v>
      </c>
      <c r="G731" s="62">
        <v>25429.0</v>
      </c>
      <c r="H731" s="63"/>
      <c r="I731" s="59"/>
      <c r="J731" s="57"/>
      <c r="K731" s="64"/>
      <c r="L731" s="65"/>
      <c r="M731" s="65"/>
      <c r="N731" s="63"/>
      <c r="O731" s="6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ht="15.75" customHeight="1">
      <c r="A732" s="57" t="s">
        <v>286</v>
      </c>
      <c r="B732" s="58" t="s">
        <v>40</v>
      </c>
      <c r="C732" s="59" t="s">
        <v>41</v>
      </c>
      <c r="D732" s="60">
        <v>21271.9</v>
      </c>
      <c r="E732" s="58">
        <v>0.0</v>
      </c>
      <c r="F732" s="61">
        <v>21272.0</v>
      </c>
      <c r="G732" s="62">
        <v>21272.0</v>
      </c>
      <c r="H732" s="63"/>
      <c r="I732" s="59"/>
      <c r="J732" s="57"/>
      <c r="K732" s="64"/>
      <c r="L732" s="65"/>
      <c r="M732" s="65"/>
      <c r="N732" s="63"/>
      <c r="O732" s="6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ht="27.75" customHeight="1">
      <c r="A733" s="57" t="s">
        <v>288</v>
      </c>
      <c r="B733" s="58" t="s">
        <v>18</v>
      </c>
      <c r="C733" s="59" t="s">
        <v>340</v>
      </c>
      <c r="D733" s="60">
        <v>2.558063104E7</v>
      </c>
      <c r="E733" s="58">
        <v>0.0</v>
      </c>
      <c r="F733" s="61">
        <v>2.5580631E7</v>
      </c>
      <c r="G733" s="62">
        <v>2.5580631E7</v>
      </c>
      <c r="H733" s="63">
        <v>8.90980066E8</v>
      </c>
      <c r="I733" s="59" t="str">
        <f>VLOOKUP(H733,'[2]IPS CTA BANCARIA (2)'!$B$1:$H$201,2,0)</f>
        <v>#REF!</v>
      </c>
      <c r="J733" s="57">
        <v>2.5580631E7</v>
      </c>
      <c r="K733" s="64" t="str">
        <f>VLOOKUP(H733,'[2]IPS CTA BANCARIA (2)'!$B$1:$H$201,4,0)</f>
        <v>#REF!</v>
      </c>
      <c r="L733" s="65" t="str">
        <f>VLOOKUP(H733,'[2]IPS CTA BANCARIA (2)'!$B$1:$H$201,5,0)</f>
        <v>#REF!</v>
      </c>
      <c r="M733" s="65" t="s">
        <v>718</v>
      </c>
      <c r="N733" s="63" t="s">
        <v>719</v>
      </c>
      <c r="O733" s="66">
        <v>42087.0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ht="15.75" customHeight="1">
      <c r="A734" s="57" t="s">
        <v>288</v>
      </c>
      <c r="B734" s="58" t="s">
        <v>44</v>
      </c>
      <c r="C734" s="59" t="s">
        <v>45</v>
      </c>
      <c r="D734" s="60">
        <v>5893362.78</v>
      </c>
      <c r="E734" s="58">
        <v>0.0</v>
      </c>
      <c r="F734" s="61">
        <v>5893363.0</v>
      </c>
      <c r="G734" s="62">
        <v>5893363.0</v>
      </c>
      <c r="H734" s="63"/>
      <c r="I734" s="59"/>
      <c r="J734" s="57"/>
      <c r="K734" s="64"/>
      <c r="L734" s="65"/>
      <c r="M734" s="65"/>
      <c r="N734" s="63"/>
      <c r="O734" s="6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ht="15.75" customHeight="1">
      <c r="A735" s="57" t="s">
        <v>288</v>
      </c>
      <c r="B735" s="58" t="s">
        <v>30</v>
      </c>
      <c r="C735" s="59" t="s">
        <v>31</v>
      </c>
      <c r="D735" s="60">
        <v>270671.06</v>
      </c>
      <c r="E735" s="58">
        <v>0.0</v>
      </c>
      <c r="F735" s="61">
        <v>270671.0</v>
      </c>
      <c r="G735" s="62">
        <v>270671.0</v>
      </c>
      <c r="H735" s="63"/>
      <c r="I735" s="59"/>
      <c r="J735" s="57"/>
      <c r="K735" s="64"/>
      <c r="L735" s="65"/>
      <c r="M735" s="65"/>
      <c r="N735" s="63"/>
      <c r="O735" s="66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ht="15.75" customHeight="1">
      <c r="A736" s="57" t="s">
        <v>288</v>
      </c>
      <c r="B736" s="58" t="s">
        <v>32</v>
      </c>
      <c r="C736" s="59" t="s">
        <v>33</v>
      </c>
      <c r="D736" s="60">
        <v>188252.94</v>
      </c>
      <c r="E736" s="58">
        <v>0.0</v>
      </c>
      <c r="F736" s="61">
        <v>188253.0</v>
      </c>
      <c r="G736" s="62">
        <v>188253.0</v>
      </c>
      <c r="H736" s="63"/>
      <c r="I736" s="59"/>
      <c r="J736" s="57"/>
      <c r="K736" s="64"/>
      <c r="L736" s="65"/>
      <c r="M736" s="65"/>
      <c r="N736" s="63"/>
      <c r="O736" s="6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ht="15.75" customHeight="1">
      <c r="A737" s="57" t="s">
        <v>288</v>
      </c>
      <c r="B737" s="58" t="s">
        <v>40</v>
      </c>
      <c r="C737" s="59" t="s">
        <v>41</v>
      </c>
      <c r="D737" s="60">
        <v>184960.18</v>
      </c>
      <c r="E737" s="58">
        <v>0.0</v>
      </c>
      <c r="F737" s="61">
        <v>184960.0</v>
      </c>
      <c r="G737" s="62">
        <v>184960.0</v>
      </c>
      <c r="H737" s="63"/>
      <c r="I737" s="59"/>
      <c r="J737" s="57"/>
      <c r="K737" s="64"/>
      <c r="L737" s="65"/>
      <c r="M737" s="65"/>
      <c r="N737" s="63"/>
      <c r="O737" s="6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ht="27.75" customHeight="1">
      <c r="A738" s="57" t="s">
        <v>290</v>
      </c>
      <c r="B738" s="58" t="s">
        <v>18</v>
      </c>
      <c r="C738" s="59" t="s">
        <v>340</v>
      </c>
      <c r="D738" s="60">
        <v>3.085956934E7</v>
      </c>
      <c r="E738" s="58">
        <v>0.0</v>
      </c>
      <c r="F738" s="61">
        <v>3.0859569E7</v>
      </c>
      <c r="G738" s="62">
        <v>3.0859569E7</v>
      </c>
      <c r="H738" s="63">
        <v>8.90980066E8</v>
      </c>
      <c r="I738" s="59" t="str">
        <f>VLOOKUP(H738,'[2]IPS CTA BANCARIA (2)'!$B$1:$H$201,2,0)</f>
        <v>#REF!</v>
      </c>
      <c r="J738" s="57">
        <v>3.0859569E7</v>
      </c>
      <c r="K738" s="64" t="str">
        <f>VLOOKUP(H738,'[2]IPS CTA BANCARIA (2)'!$B$1:$H$201,4,0)</f>
        <v>#REF!</v>
      </c>
      <c r="L738" s="65" t="str">
        <f>VLOOKUP(H738,'[2]IPS CTA BANCARIA (2)'!$B$1:$H$201,5,0)</f>
        <v>#REF!</v>
      </c>
      <c r="M738" s="65" t="s">
        <v>720</v>
      </c>
      <c r="N738" s="63" t="s">
        <v>721</v>
      </c>
      <c r="O738" s="66">
        <v>42087.0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ht="15.75" customHeight="1">
      <c r="A739" s="57" t="s">
        <v>290</v>
      </c>
      <c r="B739" s="58" t="s">
        <v>30</v>
      </c>
      <c r="C739" s="59" t="s">
        <v>31</v>
      </c>
      <c r="D739" s="60">
        <v>713863.14</v>
      </c>
      <c r="E739" s="58">
        <v>0.0</v>
      </c>
      <c r="F739" s="61">
        <v>713863.0</v>
      </c>
      <c r="G739" s="62">
        <v>713863.0</v>
      </c>
      <c r="H739" s="63"/>
      <c r="I739" s="59"/>
      <c r="J739" s="57"/>
      <c r="K739" s="64"/>
      <c r="L739" s="65"/>
      <c r="M739" s="65"/>
      <c r="N739" s="63"/>
      <c r="O739" s="6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ht="15.75" customHeight="1">
      <c r="A740" s="57" t="s">
        <v>290</v>
      </c>
      <c r="B740" s="58" t="s">
        <v>32</v>
      </c>
      <c r="C740" s="59" t="s">
        <v>33</v>
      </c>
      <c r="D740" s="60">
        <v>69712.18</v>
      </c>
      <c r="E740" s="58">
        <v>0.0</v>
      </c>
      <c r="F740" s="61">
        <v>69712.0</v>
      </c>
      <c r="G740" s="62">
        <v>69712.0</v>
      </c>
      <c r="H740" s="63"/>
      <c r="I740" s="59"/>
      <c r="J740" s="57"/>
      <c r="K740" s="64"/>
      <c r="L740" s="65"/>
      <c r="M740" s="65"/>
      <c r="N740" s="63"/>
      <c r="O740" s="66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ht="15.75" customHeight="1">
      <c r="A741" s="57" t="s">
        <v>290</v>
      </c>
      <c r="B741" s="58" t="s">
        <v>38</v>
      </c>
      <c r="C741" s="59" t="s">
        <v>39</v>
      </c>
      <c r="D741" s="60">
        <v>14044.06</v>
      </c>
      <c r="E741" s="58">
        <v>0.0</v>
      </c>
      <c r="F741" s="61">
        <v>14044.0</v>
      </c>
      <c r="G741" s="62">
        <v>14044.0</v>
      </c>
      <c r="H741" s="63"/>
      <c r="I741" s="59"/>
      <c r="J741" s="57"/>
      <c r="K741" s="64"/>
      <c r="L741" s="65"/>
      <c r="M741" s="65"/>
      <c r="N741" s="63"/>
      <c r="O741" s="6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ht="15.75" customHeight="1">
      <c r="A742" s="57" t="s">
        <v>290</v>
      </c>
      <c r="B742" s="58" t="s">
        <v>40</v>
      </c>
      <c r="C742" s="59" t="s">
        <v>41</v>
      </c>
      <c r="D742" s="60">
        <v>389570.28</v>
      </c>
      <c r="E742" s="58">
        <v>0.0</v>
      </c>
      <c r="F742" s="61">
        <v>389570.0</v>
      </c>
      <c r="G742" s="62">
        <v>389570.0</v>
      </c>
      <c r="H742" s="63"/>
      <c r="I742" s="59"/>
      <c r="J742" s="57"/>
      <c r="K742" s="64"/>
      <c r="L742" s="65"/>
      <c r="M742" s="65"/>
      <c r="N742" s="63"/>
      <c r="O742" s="6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ht="27.75" customHeight="1">
      <c r="A743" s="57" t="s">
        <v>292</v>
      </c>
      <c r="B743" s="58" t="s">
        <v>18</v>
      </c>
      <c r="C743" s="59" t="s">
        <v>340</v>
      </c>
      <c r="D743" s="60">
        <v>2.771213284E7</v>
      </c>
      <c r="E743" s="58">
        <v>0.0</v>
      </c>
      <c r="F743" s="61">
        <v>2.7712133E7</v>
      </c>
      <c r="G743" s="62">
        <v>2.7712133E7</v>
      </c>
      <c r="H743" s="63">
        <v>8.90980066E8</v>
      </c>
      <c r="I743" s="59" t="str">
        <f t="shared" ref="I743:I744" si="160">VLOOKUP(H743,'[2]IPS CTA BANCARIA (2)'!$B$1:$H$201,2,0)</f>
        <v>#REF!</v>
      </c>
      <c r="J743" s="57">
        <v>2.7712133E7</v>
      </c>
      <c r="K743" s="64" t="str">
        <f t="shared" ref="K743:K744" si="161">VLOOKUP(H743,'[2]IPS CTA BANCARIA (2)'!$B$1:$H$201,4,0)</f>
        <v>#REF!</v>
      </c>
      <c r="L743" s="65" t="str">
        <f t="shared" ref="L743:L744" si="162">VLOOKUP(H743,'[2]IPS CTA BANCARIA (2)'!$B$1:$H$201,5,0)</f>
        <v>#REF!</v>
      </c>
      <c r="M743" s="65" t="s">
        <v>722</v>
      </c>
      <c r="N743" s="63" t="s">
        <v>723</v>
      </c>
      <c r="O743" s="66">
        <v>42087.0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ht="18.75" customHeight="1">
      <c r="A744" s="57" t="s">
        <v>292</v>
      </c>
      <c r="B744" s="58" t="s">
        <v>71</v>
      </c>
      <c r="C744" s="59" t="s">
        <v>72</v>
      </c>
      <c r="D744" s="60">
        <v>4034272.76</v>
      </c>
      <c r="E744" s="58">
        <v>0.0</v>
      </c>
      <c r="F744" s="61">
        <v>4034273.0</v>
      </c>
      <c r="G744" s="62">
        <v>4034273.0</v>
      </c>
      <c r="H744" s="63">
        <v>8.11016192E8</v>
      </c>
      <c r="I744" s="59" t="str">
        <f t="shared" si="160"/>
        <v>#REF!</v>
      </c>
      <c r="J744" s="57">
        <v>4034273.0</v>
      </c>
      <c r="K744" s="64" t="str">
        <f t="shared" si="161"/>
        <v>#REF!</v>
      </c>
      <c r="L744" s="65" t="str">
        <f t="shared" si="162"/>
        <v>#REF!</v>
      </c>
      <c r="M744" s="65">
        <v>2.01500016878E11</v>
      </c>
      <c r="N744" s="63" t="s">
        <v>724</v>
      </c>
      <c r="O744" s="66">
        <v>42090.0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ht="15.75" customHeight="1">
      <c r="A745" s="57" t="s">
        <v>292</v>
      </c>
      <c r="B745" s="58" t="s">
        <v>30</v>
      </c>
      <c r="C745" s="59" t="s">
        <v>31</v>
      </c>
      <c r="D745" s="60">
        <v>109524.66</v>
      </c>
      <c r="E745" s="58">
        <v>0.0</v>
      </c>
      <c r="F745" s="61">
        <v>109525.0</v>
      </c>
      <c r="G745" s="62">
        <v>109525.0</v>
      </c>
      <c r="H745" s="63"/>
      <c r="I745" s="59"/>
      <c r="J745" s="57"/>
      <c r="K745" s="64"/>
      <c r="L745" s="65"/>
      <c r="M745" s="65"/>
      <c r="N745" s="63"/>
      <c r="O745" s="66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ht="15.75" customHeight="1">
      <c r="A746" s="57" t="s">
        <v>292</v>
      </c>
      <c r="B746" s="58" t="s">
        <v>40</v>
      </c>
      <c r="C746" s="59" t="s">
        <v>41</v>
      </c>
      <c r="D746" s="60">
        <v>37538.9</v>
      </c>
      <c r="E746" s="58">
        <v>0.0</v>
      </c>
      <c r="F746" s="61">
        <v>37539.0</v>
      </c>
      <c r="G746" s="62">
        <v>37539.0</v>
      </c>
      <c r="H746" s="63"/>
      <c r="I746" s="59"/>
      <c r="J746" s="57"/>
      <c r="K746" s="64"/>
      <c r="L746" s="65"/>
      <c r="M746" s="65"/>
      <c r="N746" s="63"/>
      <c r="O746" s="6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ht="27.75" customHeight="1">
      <c r="A747" s="57" t="s">
        <v>294</v>
      </c>
      <c r="B747" s="58" t="s">
        <v>18</v>
      </c>
      <c r="C747" s="59" t="s">
        <v>340</v>
      </c>
      <c r="D747" s="60">
        <v>1.473416432E7</v>
      </c>
      <c r="E747" s="58">
        <v>0.0</v>
      </c>
      <c r="F747" s="61">
        <v>1.4734164E7</v>
      </c>
      <c r="G747" s="62">
        <v>1.4734164E7</v>
      </c>
      <c r="H747" s="63">
        <v>8.90982264E8</v>
      </c>
      <c r="I747" s="59" t="str">
        <f>VLOOKUP(H747,'[2]IPS CTA BANCARIA (2)'!$B$1:$H$201,2,0)</f>
        <v>#REF!</v>
      </c>
      <c r="J747" s="57">
        <v>1.4734164E7</v>
      </c>
      <c r="K747" s="64" t="str">
        <f>VLOOKUP(H747,'[2]IPS CTA BANCARIA (2)'!$B$1:$H$201,4,0)</f>
        <v>#REF!</v>
      </c>
      <c r="L747" s="65" t="str">
        <f>VLOOKUP(H747,'[2]IPS CTA BANCARIA (2)'!$B$1:$H$201,5,0)</f>
        <v>#REF!</v>
      </c>
      <c r="M747" s="65" t="s">
        <v>725</v>
      </c>
      <c r="N747" s="63" t="s">
        <v>726</v>
      </c>
      <c r="O747" s="66">
        <v>42087.0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ht="15.75" customHeight="1">
      <c r="A748" s="57" t="s">
        <v>294</v>
      </c>
      <c r="B748" s="58" t="s">
        <v>44</v>
      </c>
      <c r="C748" s="59" t="s">
        <v>45</v>
      </c>
      <c r="D748" s="60">
        <v>5863939.17</v>
      </c>
      <c r="E748" s="58">
        <v>0.0</v>
      </c>
      <c r="F748" s="61">
        <v>5863939.0</v>
      </c>
      <c r="G748" s="62">
        <v>5863939.0</v>
      </c>
      <c r="H748" s="63"/>
      <c r="I748" s="59"/>
      <c r="J748" s="57"/>
      <c r="K748" s="64"/>
      <c r="L748" s="65"/>
      <c r="M748" s="65"/>
      <c r="N748" s="63"/>
      <c r="O748" s="6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ht="15.75" customHeight="1">
      <c r="A749" s="57" t="s">
        <v>294</v>
      </c>
      <c r="B749" s="58" t="s">
        <v>30</v>
      </c>
      <c r="C749" s="59" t="s">
        <v>31</v>
      </c>
      <c r="D749" s="60">
        <v>744744.74</v>
      </c>
      <c r="E749" s="58">
        <v>0.0</v>
      </c>
      <c r="F749" s="61">
        <v>744745.0</v>
      </c>
      <c r="G749" s="62">
        <v>744745.0</v>
      </c>
      <c r="H749" s="63"/>
      <c r="I749" s="59"/>
      <c r="J749" s="57"/>
      <c r="K749" s="64"/>
      <c r="L749" s="65"/>
      <c r="M749" s="65"/>
      <c r="N749" s="63"/>
      <c r="O749" s="6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ht="15.75" customHeight="1">
      <c r="A750" s="57" t="s">
        <v>294</v>
      </c>
      <c r="B750" s="58" t="s">
        <v>32</v>
      </c>
      <c r="C750" s="59" t="s">
        <v>33</v>
      </c>
      <c r="D750" s="60">
        <v>63574.25</v>
      </c>
      <c r="E750" s="58">
        <v>0.0</v>
      </c>
      <c r="F750" s="61">
        <v>63574.0</v>
      </c>
      <c r="G750" s="62">
        <v>63574.0</v>
      </c>
      <c r="H750" s="63"/>
      <c r="I750" s="59"/>
      <c r="J750" s="57"/>
      <c r="K750" s="64"/>
      <c r="L750" s="65"/>
      <c r="M750" s="65"/>
      <c r="N750" s="63"/>
      <c r="O750" s="66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ht="15.75" customHeight="1">
      <c r="A751" s="57" t="s">
        <v>294</v>
      </c>
      <c r="B751" s="58" t="s">
        <v>40</v>
      </c>
      <c r="C751" s="59" t="s">
        <v>41</v>
      </c>
      <c r="D751" s="60">
        <v>64699.6</v>
      </c>
      <c r="E751" s="58">
        <v>0.0</v>
      </c>
      <c r="F751" s="61">
        <v>64700.0</v>
      </c>
      <c r="G751" s="62">
        <v>64700.0</v>
      </c>
      <c r="H751" s="63"/>
      <c r="I751" s="59"/>
      <c r="J751" s="57"/>
      <c r="K751" s="64"/>
      <c r="L751" s="65"/>
      <c r="M751" s="65"/>
      <c r="N751" s="63"/>
      <c r="O751" s="6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ht="15.75" customHeight="1">
      <c r="A752" s="57" t="s">
        <v>294</v>
      </c>
      <c r="B752" s="58" t="s">
        <v>75</v>
      </c>
      <c r="C752" s="59" t="s">
        <v>76</v>
      </c>
      <c r="D752" s="60">
        <v>8839620.92</v>
      </c>
      <c r="E752" s="58">
        <v>0.0</v>
      </c>
      <c r="F752" s="61">
        <v>8839621.0</v>
      </c>
      <c r="G752" s="62">
        <v>8839621.0</v>
      </c>
      <c r="H752" s="63">
        <v>8.41000236E8</v>
      </c>
      <c r="I752" s="59" t="str">
        <f t="shared" ref="I752:I755" si="163">VLOOKUP(H752,'[2]IPS CTA BANCARIA (2)'!$B$1:$H$201,2,0)</f>
        <v>#REF!</v>
      </c>
      <c r="J752" s="57">
        <v>5148567.0</v>
      </c>
      <c r="K752" s="64" t="str">
        <f t="shared" ref="K752:K755" si="164">VLOOKUP(H752,'[2]IPS CTA BANCARIA (2)'!$B$1:$H$201,4,0)</f>
        <v>#REF!</v>
      </c>
      <c r="L752" s="65" t="str">
        <f t="shared" ref="L752:L755" si="165">VLOOKUP(H752,'[2]IPS CTA BANCARIA (2)'!$B$1:$H$201,5,0)</f>
        <v>#REF!</v>
      </c>
      <c r="M752" s="65" t="s">
        <v>727</v>
      </c>
      <c r="N752" s="63" t="s">
        <v>728</v>
      </c>
      <c r="O752" s="66">
        <v>42087.0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ht="15.75" customHeight="1">
      <c r="A753" s="57" t="s">
        <v>294</v>
      </c>
      <c r="B753" s="58" t="s">
        <v>75</v>
      </c>
      <c r="C753" s="59" t="s">
        <v>76</v>
      </c>
      <c r="D753" s="60"/>
      <c r="E753" s="58"/>
      <c r="F753" s="61"/>
      <c r="G753" s="62"/>
      <c r="H753" s="63">
        <v>8.90982162E8</v>
      </c>
      <c r="I753" s="59" t="str">
        <f t="shared" si="163"/>
        <v>#REF!</v>
      </c>
      <c r="J753" s="57">
        <v>3602973.0</v>
      </c>
      <c r="K753" s="64" t="str">
        <f t="shared" si="164"/>
        <v>#REF!</v>
      </c>
      <c r="L753" s="65" t="str">
        <f t="shared" si="165"/>
        <v>#REF!</v>
      </c>
      <c r="M753" s="65" t="s">
        <v>729</v>
      </c>
      <c r="N753" s="63" t="s">
        <v>730</v>
      </c>
      <c r="O753" s="66">
        <v>42087.0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ht="21.0" customHeight="1">
      <c r="A754" s="57" t="s">
        <v>294</v>
      </c>
      <c r="B754" s="58" t="s">
        <v>75</v>
      </c>
      <c r="C754" s="59" t="s">
        <v>76</v>
      </c>
      <c r="D754" s="60"/>
      <c r="E754" s="58"/>
      <c r="F754" s="61"/>
      <c r="G754" s="62"/>
      <c r="H754" s="63">
        <v>8.90985603E8</v>
      </c>
      <c r="I754" s="59" t="str">
        <f t="shared" si="163"/>
        <v>#REF!</v>
      </c>
      <c r="J754" s="57">
        <v>88081.0</v>
      </c>
      <c r="K754" s="64" t="str">
        <f t="shared" si="164"/>
        <v>#REF!</v>
      </c>
      <c r="L754" s="65" t="str">
        <f t="shared" si="165"/>
        <v>#REF!</v>
      </c>
      <c r="M754" s="65" t="s">
        <v>731</v>
      </c>
      <c r="N754" s="63" t="s">
        <v>732</v>
      </c>
      <c r="O754" s="66">
        <v>42087.0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ht="27.75" customHeight="1">
      <c r="A755" s="57" t="s">
        <v>296</v>
      </c>
      <c r="B755" s="58" t="s">
        <v>18</v>
      </c>
      <c r="C755" s="59" t="s">
        <v>340</v>
      </c>
      <c r="D755" s="60">
        <v>7.635327454E7</v>
      </c>
      <c r="E755" s="58">
        <v>0.0</v>
      </c>
      <c r="F755" s="61">
        <v>7.6353275E7</v>
      </c>
      <c r="G755" s="62">
        <v>7.6353275E7</v>
      </c>
      <c r="H755" s="63">
        <v>8.90905166E8</v>
      </c>
      <c r="I755" s="59" t="str">
        <f t="shared" si="163"/>
        <v>#REF!</v>
      </c>
      <c r="J755" s="57">
        <v>7.6353275E7</v>
      </c>
      <c r="K755" s="64" t="str">
        <f t="shared" si="164"/>
        <v>#REF!</v>
      </c>
      <c r="L755" s="65" t="str">
        <f t="shared" si="165"/>
        <v>#REF!</v>
      </c>
      <c r="M755" s="65" t="s">
        <v>733</v>
      </c>
      <c r="N755" s="63" t="s">
        <v>734</v>
      </c>
      <c r="O755" s="66">
        <v>42087.0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ht="15.75" customHeight="1">
      <c r="A756" s="57" t="s">
        <v>296</v>
      </c>
      <c r="B756" s="58" t="s">
        <v>44</v>
      </c>
      <c r="C756" s="59" t="s">
        <v>45</v>
      </c>
      <c r="D756" s="60">
        <v>3969143.71</v>
      </c>
      <c r="E756" s="58">
        <v>0.0</v>
      </c>
      <c r="F756" s="61">
        <v>3969144.0</v>
      </c>
      <c r="G756" s="62">
        <v>3969144.0</v>
      </c>
      <c r="H756" s="63"/>
      <c r="I756" s="59"/>
      <c r="J756" s="57"/>
      <c r="K756" s="64"/>
      <c r="L756" s="65"/>
      <c r="M756" s="65"/>
      <c r="N756" s="63"/>
      <c r="O756" s="6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ht="15.75" customHeight="1">
      <c r="A757" s="57" t="s">
        <v>296</v>
      </c>
      <c r="B757" s="58" t="s">
        <v>20</v>
      </c>
      <c r="C757" s="59" t="s">
        <v>21</v>
      </c>
      <c r="D757" s="60">
        <v>5045.75</v>
      </c>
      <c r="E757" s="58">
        <v>0.0</v>
      </c>
      <c r="F757" s="61">
        <v>5046.0</v>
      </c>
      <c r="G757" s="62">
        <v>5046.0</v>
      </c>
      <c r="H757" s="63"/>
      <c r="I757" s="59"/>
      <c r="J757" s="57"/>
      <c r="K757" s="64"/>
      <c r="L757" s="65"/>
      <c r="M757" s="65"/>
      <c r="N757" s="63"/>
      <c r="O757" s="6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ht="15.75" customHeight="1">
      <c r="A758" s="57" t="s">
        <v>296</v>
      </c>
      <c r="B758" s="58" t="s">
        <v>22</v>
      </c>
      <c r="C758" s="59" t="s">
        <v>23</v>
      </c>
      <c r="D758" s="60">
        <v>30829.8</v>
      </c>
      <c r="E758" s="58">
        <v>0.0</v>
      </c>
      <c r="F758" s="61">
        <v>30830.0</v>
      </c>
      <c r="G758" s="62">
        <v>30830.0</v>
      </c>
      <c r="H758" s="63"/>
      <c r="I758" s="59"/>
      <c r="J758" s="57"/>
      <c r="K758" s="64"/>
      <c r="L758" s="65"/>
      <c r="M758" s="65"/>
      <c r="N758" s="63"/>
      <c r="O758" s="66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ht="35.25" customHeight="1">
      <c r="A759" s="57" t="s">
        <v>296</v>
      </c>
      <c r="B759" s="58" t="s">
        <v>28</v>
      </c>
      <c r="C759" s="59" t="s">
        <v>29</v>
      </c>
      <c r="D759" s="60">
        <v>493064.39</v>
      </c>
      <c r="E759" s="58">
        <v>0.0</v>
      </c>
      <c r="F759" s="61">
        <v>493064.0</v>
      </c>
      <c r="G759" s="62">
        <v>493064.0</v>
      </c>
      <c r="H759" s="63"/>
      <c r="I759" s="59"/>
      <c r="J759" s="57"/>
      <c r="K759" s="64"/>
      <c r="L759" s="65"/>
      <c r="M759" s="65"/>
      <c r="N759" s="63"/>
      <c r="O759" s="66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ht="15.75" customHeight="1">
      <c r="A760" s="57" t="s">
        <v>296</v>
      </c>
      <c r="B760" s="58" t="s">
        <v>30</v>
      </c>
      <c r="C760" s="59" t="s">
        <v>31</v>
      </c>
      <c r="D760" s="60">
        <v>1392948.81</v>
      </c>
      <c r="E760" s="58">
        <v>0.0</v>
      </c>
      <c r="F760" s="61">
        <v>1392949.0</v>
      </c>
      <c r="G760" s="62">
        <v>1392949.0</v>
      </c>
      <c r="H760" s="63"/>
      <c r="I760" s="59"/>
      <c r="J760" s="57"/>
      <c r="K760" s="64"/>
      <c r="L760" s="65"/>
      <c r="M760" s="65"/>
      <c r="N760" s="63"/>
      <c r="O760" s="66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ht="15.75" customHeight="1">
      <c r="A761" s="57" t="s">
        <v>296</v>
      </c>
      <c r="B761" s="58" t="s">
        <v>32</v>
      </c>
      <c r="C761" s="59" t="s">
        <v>33</v>
      </c>
      <c r="D761" s="60">
        <v>976395.53</v>
      </c>
      <c r="E761" s="58">
        <v>0.0</v>
      </c>
      <c r="F761" s="61">
        <v>976396.0</v>
      </c>
      <c r="G761" s="62">
        <v>976396.0</v>
      </c>
      <c r="H761" s="63"/>
      <c r="I761" s="59"/>
      <c r="J761" s="57"/>
      <c r="K761" s="64"/>
      <c r="L761" s="65"/>
      <c r="M761" s="65"/>
      <c r="N761" s="63"/>
      <c r="O761" s="6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ht="15.75" customHeight="1">
      <c r="A762" s="57" t="s">
        <v>296</v>
      </c>
      <c r="B762" s="58" t="s">
        <v>40</v>
      </c>
      <c r="C762" s="59" t="s">
        <v>41</v>
      </c>
      <c r="D762" s="60">
        <v>258822.89</v>
      </c>
      <c r="E762" s="58">
        <v>0.0</v>
      </c>
      <c r="F762" s="61">
        <v>258823.0</v>
      </c>
      <c r="G762" s="62">
        <v>258823.0</v>
      </c>
      <c r="H762" s="63"/>
      <c r="I762" s="59"/>
      <c r="J762" s="57"/>
      <c r="K762" s="64"/>
      <c r="L762" s="65"/>
      <c r="M762" s="65"/>
      <c r="N762" s="63"/>
      <c r="O762" s="6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ht="22.5" customHeight="1">
      <c r="A763" s="57" t="s">
        <v>296</v>
      </c>
      <c r="B763" s="58" t="s">
        <v>46</v>
      </c>
      <c r="C763" s="59" t="s">
        <v>47</v>
      </c>
      <c r="D763" s="60">
        <v>2.123798794E7</v>
      </c>
      <c r="E763" s="58">
        <v>0.0</v>
      </c>
      <c r="F763" s="61">
        <v>2.1237988E7</v>
      </c>
      <c r="G763" s="62">
        <v>2.1237988E7</v>
      </c>
      <c r="H763" s="63">
        <v>8.90981726E8</v>
      </c>
      <c r="I763" s="59" t="str">
        <f t="shared" ref="I763:I764" si="166">VLOOKUP(H763,'[2]IPS CTA BANCARIA (2)'!$B$1:$H$201,2,0)</f>
        <v>#REF!</v>
      </c>
      <c r="J763" s="57">
        <v>2.1237988E7</v>
      </c>
      <c r="K763" s="64" t="str">
        <f t="shared" ref="K763:K764" si="167">VLOOKUP(H763,'[2]IPS CTA BANCARIA (2)'!$B$1:$H$201,4,0)</f>
        <v>#REF!</v>
      </c>
      <c r="L763" s="65" t="str">
        <f t="shared" ref="L763:L764" si="168">VLOOKUP(H763,'[2]IPS CTA BANCARIA (2)'!$B$1:$H$201,5,0)</f>
        <v>#REF!</v>
      </c>
      <c r="M763" s="65" t="s">
        <v>735</v>
      </c>
      <c r="N763" s="63" t="s">
        <v>736</v>
      </c>
      <c r="O763" s="66">
        <v>42082.0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ht="27.75" customHeight="1">
      <c r="A764" s="57" t="s">
        <v>298</v>
      </c>
      <c r="B764" s="58" t="s">
        <v>18</v>
      </c>
      <c r="C764" s="59" t="s">
        <v>340</v>
      </c>
      <c r="D764" s="60">
        <v>5.967168658E7</v>
      </c>
      <c r="E764" s="58">
        <v>0.0</v>
      </c>
      <c r="F764" s="61">
        <v>5.9671687E7</v>
      </c>
      <c r="G764" s="62">
        <v>5.9671687E7</v>
      </c>
      <c r="H764" s="63">
        <v>8.90905166E8</v>
      </c>
      <c r="I764" s="59" t="str">
        <f t="shared" si="166"/>
        <v>#REF!</v>
      </c>
      <c r="J764" s="57">
        <v>5.9671687E7</v>
      </c>
      <c r="K764" s="64" t="str">
        <f t="shared" si="167"/>
        <v>#REF!</v>
      </c>
      <c r="L764" s="65" t="str">
        <f t="shared" si="168"/>
        <v>#REF!</v>
      </c>
      <c r="M764" s="65" t="s">
        <v>737</v>
      </c>
      <c r="N764" s="63" t="s">
        <v>738</v>
      </c>
      <c r="O764" s="66">
        <v>42087.0</v>
      </c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ht="15.75" customHeight="1">
      <c r="A765" s="57" t="s">
        <v>298</v>
      </c>
      <c r="B765" s="58" t="s">
        <v>44</v>
      </c>
      <c r="C765" s="59" t="s">
        <v>45</v>
      </c>
      <c r="D765" s="60">
        <v>2.773135961E7</v>
      </c>
      <c r="E765" s="58">
        <v>0.0</v>
      </c>
      <c r="F765" s="61">
        <v>2.773136E7</v>
      </c>
      <c r="G765" s="62">
        <v>2.773136E7</v>
      </c>
      <c r="H765" s="63"/>
      <c r="I765" s="59"/>
      <c r="J765" s="57"/>
      <c r="K765" s="64"/>
      <c r="L765" s="65"/>
      <c r="M765" s="65"/>
      <c r="N765" s="63"/>
      <c r="O765" s="66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ht="15.75" customHeight="1">
      <c r="A766" s="57" t="s">
        <v>298</v>
      </c>
      <c r="B766" s="58" t="s">
        <v>22</v>
      </c>
      <c r="C766" s="59" t="s">
        <v>23</v>
      </c>
      <c r="D766" s="60">
        <v>4855.79</v>
      </c>
      <c r="E766" s="58">
        <v>0.0</v>
      </c>
      <c r="F766" s="61">
        <v>4856.0</v>
      </c>
      <c r="G766" s="62">
        <v>4856.0</v>
      </c>
      <c r="H766" s="63"/>
      <c r="I766" s="59"/>
      <c r="J766" s="57"/>
      <c r="K766" s="64"/>
      <c r="L766" s="65"/>
      <c r="M766" s="65"/>
      <c r="N766" s="63"/>
      <c r="O766" s="6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ht="15.75" customHeight="1">
      <c r="A767" s="57" t="s">
        <v>298</v>
      </c>
      <c r="B767" s="58" t="s">
        <v>30</v>
      </c>
      <c r="C767" s="59" t="s">
        <v>31</v>
      </c>
      <c r="D767" s="60">
        <v>1797227.45</v>
      </c>
      <c r="E767" s="58">
        <v>0.0</v>
      </c>
      <c r="F767" s="61">
        <v>1797227.0</v>
      </c>
      <c r="G767" s="62">
        <v>1797227.0</v>
      </c>
      <c r="H767" s="63"/>
      <c r="I767" s="59"/>
      <c r="J767" s="57"/>
      <c r="K767" s="64"/>
      <c r="L767" s="65"/>
      <c r="M767" s="65"/>
      <c r="N767" s="63"/>
      <c r="O767" s="6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ht="15.75" customHeight="1">
      <c r="A768" s="57" t="s">
        <v>298</v>
      </c>
      <c r="B768" s="58" t="s">
        <v>32</v>
      </c>
      <c r="C768" s="59" t="s">
        <v>33</v>
      </c>
      <c r="D768" s="60">
        <v>185457.18</v>
      </c>
      <c r="E768" s="58">
        <v>0.0</v>
      </c>
      <c r="F768" s="61">
        <v>185457.0</v>
      </c>
      <c r="G768" s="62">
        <v>185457.0</v>
      </c>
      <c r="H768" s="63"/>
      <c r="I768" s="59"/>
      <c r="J768" s="57"/>
      <c r="K768" s="64"/>
      <c r="L768" s="65"/>
      <c r="M768" s="65"/>
      <c r="N768" s="63"/>
      <c r="O768" s="6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ht="15.75" customHeight="1">
      <c r="A769" s="57" t="s">
        <v>298</v>
      </c>
      <c r="B769" s="58" t="s">
        <v>40</v>
      </c>
      <c r="C769" s="59" t="s">
        <v>41</v>
      </c>
      <c r="D769" s="60">
        <v>765860.0</v>
      </c>
      <c r="E769" s="58">
        <v>0.0</v>
      </c>
      <c r="F769" s="61">
        <v>765860.0</v>
      </c>
      <c r="G769" s="62">
        <v>765860.0</v>
      </c>
      <c r="H769" s="63"/>
      <c r="I769" s="59"/>
      <c r="J769" s="57"/>
      <c r="K769" s="64"/>
      <c r="L769" s="65"/>
      <c r="M769" s="65"/>
      <c r="N769" s="63"/>
      <c r="O769" s="6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ht="15.75" customHeight="1">
      <c r="A770" s="57" t="s">
        <v>298</v>
      </c>
      <c r="B770" s="58" t="s">
        <v>46</v>
      </c>
      <c r="C770" s="59" t="s">
        <v>47</v>
      </c>
      <c r="D770" s="60">
        <v>3.568457069E7</v>
      </c>
      <c r="E770" s="58">
        <v>0.0</v>
      </c>
      <c r="F770" s="61">
        <v>3.5684571E7</v>
      </c>
      <c r="G770" s="62">
        <v>3.5684571E7</v>
      </c>
      <c r="H770" s="63">
        <v>8.90981536E8</v>
      </c>
      <c r="I770" s="59" t="str">
        <f t="shared" ref="I770:I771" si="169">VLOOKUP(H770,'[2]IPS CTA BANCARIA (2)'!$B$1:$H$201,2,0)</f>
        <v>#REF!</v>
      </c>
      <c r="J770" s="57">
        <v>3.5684571E7</v>
      </c>
      <c r="K770" s="64" t="str">
        <f t="shared" ref="K770:K771" si="170">VLOOKUP(H770,'[2]IPS CTA BANCARIA (2)'!$B$1:$H$201,4,0)</f>
        <v>#REF!</v>
      </c>
      <c r="L770" s="65" t="str">
        <f t="shared" ref="L770:L771" si="171">VLOOKUP(H770,'[2]IPS CTA BANCARIA (2)'!$B$1:$H$201,5,0)</f>
        <v>#REF!</v>
      </c>
      <c r="M770" s="65" t="s">
        <v>739</v>
      </c>
      <c r="N770" s="63" t="s">
        <v>740</v>
      </c>
      <c r="O770" s="66">
        <v>42082.0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ht="27.75" customHeight="1">
      <c r="A771" s="57" t="s">
        <v>300</v>
      </c>
      <c r="B771" s="58" t="s">
        <v>18</v>
      </c>
      <c r="C771" s="59" t="s">
        <v>340</v>
      </c>
      <c r="D771" s="60">
        <v>1.34206561E7</v>
      </c>
      <c r="E771" s="58">
        <v>0.0</v>
      </c>
      <c r="F771" s="61">
        <v>1.3420656E7</v>
      </c>
      <c r="G771" s="62">
        <v>1.3420656E7</v>
      </c>
      <c r="H771" s="63">
        <v>8.90982264E8</v>
      </c>
      <c r="I771" s="59" t="str">
        <f t="shared" si="169"/>
        <v>#REF!</v>
      </c>
      <c r="J771" s="57">
        <v>1.3420656E7</v>
      </c>
      <c r="K771" s="64" t="str">
        <f t="shared" si="170"/>
        <v>#REF!</v>
      </c>
      <c r="L771" s="65" t="str">
        <f t="shared" si="171"/>
        <v>#REF!</v>
      </c>
      <c r="M771" s="65" t="s">
        <v>741</v>
      </c>
      <c r="N771" s="63" t="s">
        <v>742</v>
      </c>
      <c r="O771" s="66">
        <v>42087.0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ht="15.75" customHeight="1">
      <c r="A772" s="57" t="s">
        <v>300</v>
      </c>
      <c r="B772" s="58" t="s">
        <v>44</v>
      </c>
      <c r="C772" s="59" t="s">
        <v>45</v>
      </c>
      <c r="D772" s="60">
        <v>1.437021705E7</v>
      </c>
      <c r="E772" s="58">
        <v>0.0</v>
      </c>
      <c r="F772" s="61">
        <v>1.4370217E7</v>
      </c>
      <c r="G772" s="62">
        <v>1.4370217E7</v>
      </c>
      <c r="H772" s="63"/>
      <c r="I772" s="59"/>
      <c r="J772" s="57"/>
      <c r="K772" s="64"/>
      <c r="L772" s="65"/>
      <c r="M772" s="65"/>
      <c r="N772" s="63"/>
      <c r="O772" s="6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ht="15.75" customHeight="1">
      <c r="A773" s="57" t="s">
        <v>300</v>
      </c>
      <c r="B773" s="58" t="s">
        <v>30</v>
      </c>
      <c r="C773" s="59" t="s">
        <v>31</v>
      </c>
      <c r="D773" s="60">
        <v>0.0</v>
      </c>
      <c r="E773" s="58">
        <v>0.0</v>
      </c>
      <c r="F773" s="61">
        <v>0.0</v>
      </c>
      <c r="G773" s="62">
        <v>0.0</v>
      </c>
      <c r="H773" s="63"/>
      <c r="I773" s="59"/>
      <c r="J773" s="57"/>
      <c r="K773" s="64"/>
      <c r="L773" s="65"/>
      <c r="M773" s="65"/>
      <c r="N773" s="63"/>
      <c r="O773" s="6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ht="15.75" customHeight="1">
      <c r="A774" s="57" t="s">
        <v>300</v>
      </c>
      <c r="B774" s="58" t="s">
        <v>32</v>
      </c>
      <c r="C774" s="59" t="s">
        <v>33</v>
      </c>
      <c r="D774" s="60">
        <v>108879.23</v>
      </c>
      <c r="E774" s="58">
        <v>0.0</v>
      </c>
      <c r="F774" s="61">
        <v>108879.0</v>
      </c>
      <c r="G774" s="62">
        <v>108879.0</v>
      </c>
      <c r="H774" s="63"/>
      <c r="I774" s="59"/>
      <c r="J774" s="57"/>
      <c r="K774" s="64"/>
      <c r="L774" s="65"/>
      <c r="M774" s="65"/>
      <c r="N774" s="63"/>
      <c r="O774" s="6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ht="15.75" customHeight="1">
      <c r="A775" s="57" t="s">
        <v>300</v>
      </c>
      <c r="B775" s="58" t="s">
        <v>40</v>
      </c>
      <c r="C775" s="59" t="s">
        <v>41</v>
      </c>
      <c r="D775" s="60">
        <v>244458.62</v>
      </c>
      <c r="E775" s="58">
        <v>0.0</v>
      </c>
      <c r="F775" s="61">
        <v>244459.0</v>
      </c>
      <c r="G775" s="62">
        <v>244459.0</v>
      </c>
      <c r="H775" s="63"/>
      <c r="I775" s="59"/>
      <c r="J775" s="57"/>
      <c r="K775" s="64"/>
      <c r="L775" s="65"/>
      <c r="M775" s="65"/>
      <c r="N775" s="63"/>
      <c r="O775" s="66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ht="27.75" customHeight="1">
      <c r="A776" s="57" t="s">
        <v>302</v>
      </c>
      <c r="B776" s="58" t="s">
        <v>18</v>
      </c>
      <c r="C776" s="59" t="s">
        <v>340</v>
      </c>
      <c r="D776" s="60">
        <v>3538480.07</v>
      </c>
      <c r="E776" s="58">
        <v>0.0</v>
      </c>
      <c r="F776" s="61">
        <v>3538480.0</v>
      </c>
      <c r="G776" s="62">
        <v>3538480.0</v>
      </c>
      <c r="H776" s="63">
        <v>8.90980757E8</v>
      </c>
      <c r="I776" s="59" t="str">
        <f>VLOOKUP(H776,'[2]IPS CTA BANCARIA (2)'!$B$1:$H$201,2,0)</f>
        <v>#REF!</v>
      </c>
      <c r="J776" s="57">
        <v>3538480.0</v>
      </c>
      <c r="K776" s="64" t="str">
        <f>VLOOKUP(H776,'[2]IPS CTA BANCARIA (2)'!$B$1:$H$201,4,0)</f>
        <v>#REF!</v>
      </c>
      <c r="L776" s="65" t="str">
        <f>VLOOKUP(H776,'[2]IPS CTA BANCARIA (2)'!$B$1:$H$201,5,0)</f>
        <v>#REF!</v>
      </c>
      <c r="M776" s="65" t="s">
        <v>743</v>
      </c>
      <c r="N776" s="63" t="s">
        <v>744</v>
      </c>
      <c r="O776" s="66">
        <v>42087.0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ht="15.75" customHeight="1">
      <c r="A777" s="57" t="s">
        <v>302</v>
      </c>
      <c r="B777" s="58" t="s">
        <v>44</v>
      </c>
      <c r="C777" s="59" t="s">
        <v>45</v>
      </c>
      <c r="D777" s="60">
        <v>3488972.62</v>
      </c>
      <c r="E777" s="58">
        <v>0.0</v>
      </c>
      <c r="F777" s="61">
        <v>3488973.0</v>
      </c>
      <c r="G777" s="62">
        <v>3488973.0</v>
      </c>
      <c r="H777" s="63"/>
      <c r="I777" s="59"/>
      <c r="J777" s="57"/>
      <c r="K777" s="64"/>
      <c r="L777" s="65"/>
      <c r="M777" s="65"/>
      <c r="N777" s="63"/>
      <c r="O777" s="6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ht="20.25" customHeight="1">
      <c r="A778" s="57" t="s">
        <v>302</v>
      </c>
      <c r="B778" s="58" t="s">
        <v>71</v>
      </c>
      <c r="C778" s="59" t="s">
        <v>72</v>
      </c>
      <c r="D778" s="60">
        <v>2602589.6</v>
      </c>
      <c r="E778" s="58">
        <v>0.0</v>
      </c>
      <c r="F778" s="61">
        <v>2602590.0</v>
      </c>
      <c r="G778" s="62">
        <v>2602590.0</v>
      </c>
      <c r="H778" s="63">
        <v>8.11016192E8</v>
      </c>
      <c r="I778" s="59" t="str">
        <f>VLOOKUP(H778,'[2]IPS CTA BANCARIA (2)'!$B$1:$H$201,2,0)</f>
        <v>#REF!</v>
      </c>
      <c r="J778" s="57">
        <v>2602590.0</v>
      </c>
      <c r="K778" s="64" t="str">
        <f>VLOOKUP(H778,'[2]IPS CTA BANCARIA (2)'!$B$1:$H$201,4,0)</f>
        <v>#REF!</v>
      </c>
      <c r="L778" s="65" t="str">
        <f>VLOOKUP(H778,'[2]IPS CTA BANCARIA (2)'!$B$1:$H$201,5,0)</f>
        <v>#REF!</v>
      </c>
      <c r="M778" s="65">
        <v>2.01500016875E11</v>
      </c>
      <c r="N778" s="63" t="s">
        <v>745</v>
      </c>
      <c r="O778" s="66">
        <v>42090.0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ht="15.75" customHeight="1">
      <c r="A779" s="57" t="s">
        <v>302</v>
      </c>
      <c r="B779" s="58" t="s">
        <v>30</v>
      </c>
      <c r="C779" s="59" t="s">
        <v>31</v>
      </c>
      <c r="D779" s="60">
        <v>298487.14</v>
      </c>
      <c r="E779" s="58">
        <v>0.0</v>
      </c>
      <c r="F779" s="61">
        <v>298487.0</v>
      </c>
      <c r="G779" s="62">
        <v>298487.0</v>
      </c>
      <c r="H779" s="63"/>
      <c r="I779" s="59"/>
      <c r="J779" s="57"/>
      <c r="K779" s="64"/>
      <c r="L779" s="65"/>
      <c r="M779" s="65"/>
      <c r="N779" s="63"/>
      <c r="O779" s="66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ht="15.75" customHeight="1">
      <c r="A780" s="57" t="s">
        <v>302</v>
      </c>
      <c r="B780" s="58" t="s">
        <v>40</v>
      </c>
      <c r="C780" s="59" t="s">
        <v>41</v>
      </c>
      <c r="D780" s="60">
        <v>46960.89</v>
      </c>
      <c r="E780" s="58">
        <v>0.0</v>
      </c>
      <c r="F780" s="61">
        <v>46961.0</v>
      </c>
      <c r="G780" s="62">
        <v>46961.0</v>
      </c>
      <c r="H780" s="63"/>
      <c r="I780" s="59"/>
      <c r="J780" s="57"/>
      <c r="K780" s="64"/>
      <c r="L780" s="65"/>
      <c r="M780" s="65"/>
      <c r="N780" s="63"/>
      <c r="O780" s="66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ht="24.0" customHeight="1">
      <c r="A781" s="57" t="s">
        <v>302</v>
      </c>
      <c r="B781" s="58" t="s">
        <v>46</v>
      </c>
      <c r="C781" s="59" t="s">
        <v>47</v>
      </c>
      <c r="D781" s="60">
        <v>1.736309391E7</v>
      </c>
      <c r="E781" s="58">
        <v>0.0</v>
      </c>
      <c r="F781" s="61">
        <v>1.7363094E7</v>
      </c>
      <c r="G781" s="62">
        <v>1.7363094E7</v>
      </c>
      <c r="H781" s="63">
        <v>8.11041637E8</v>
      </c>
      <c r="I781" s="59" t="str">
        <f>VLOOKUP(H781,'[2]IPS CTA BANCARIA (2)'!$B$1:$H$201,2,0)</f>
        <v>#REF!</v>
      </c>
      <c r="J781" s="57">
        <v>1.7363094E7</v>
      </c>
      <c r="K781" s="64" t="str">
        <f>VLOOKUP(H781,'[2]IPS CTA BANCARIA (2)'!$B$1:$H$201,4,0)</f>
        <v>#REF!</v>
      </c>
      <c r="L781" s="65" t="str">
        <f>VLOOKUP(H781,'[2]IPS CTA BANCARIA (2)'!$B$1:$H$201,5,0)</f>
        <v>#REF!</v>
      </c>
      <c r="M781" s="65" t="s">
        <v>746</v>
      </c>
      <c r="N781" s="63" t="s">
        <v>747</v>
      </c>
      <c r="O781" s="66">
        <v>42083.0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ht="14.25" customHeight="1">
      <c r="A782" s="28"/>
      <c r="B782" s="28"/>
      <c r="C782" s="28"/>
      <c r="D782" s="2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ht="15.75" customHeight="1">
      <c r="A783" s="67" t="s">
        <v>748</v>
      </c>
      <c r="B783" s="30"/>
      <c r="C783" s="5"/>
      <c r="D783" s="32"/>
      <c r="E783" s="5"/>
      <c r="F783" s="5"/>
      <c r="G783" s="5"/>
      <c r="H783" s="5"/>
      <c r="I783" s="5"/>
      <c r="J783" s="32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ht="15.75" customHeight="1">
      <c r="B784" s="30"/>
      <c r="C784" s="5"/>
      <c r="D784" s="3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ht="12.0" customHeight="1">
      <c r="A785" s="59" t="s">
        <v>41</v>
      </c>
      <c r="B785" s="30"/>
      <c r="C785" s="5"/>
      <c r="D785" s="3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ht="12.0" customHeight="1">
      <c r="A786" s="59" t="s">
        <v>31</v>
      </c>
      <c r="B786" s="30"/>
      <c r="C786" s="5"/>
      <c r="D786" s="3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ht="12.0" customHeight="1">
      <c r="A787" s="59" t="s">
        <v>33</v>
      </c>
      <c r="B787" s="30"/>
      <c r="C787" s="5"/>
      <c r="D787" s="3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ht="39.0" customHeight="1">
      <c r="A788" s="59" t="s">
        <v>29</v>
      </c>
      <c r="B788" s="30"/>
      <c r="C788" s="5"/>
      <c r="D788" s="3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ht="12.0" customHeight="1">
      <c r="A789" s="59" t="s">
        <v>45</v>
      </c>
      <c r="B789" s="30"/>
      <c r="C789" s="5"/>
      <c r="D789" s="3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ht="12.0" customHeight="1">
      <c r="A790" s="59" t="s">
        <v>23</v>
      </c>
      <c r="B790" s="30"/>
      <c r="C790" s="5"/>
      <c r="D790" s="3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ht="12.0" customHeight="1">
      <c r="A791" s="59" t="s">
        <v>21</v>
      </c>
      <c r="B791" s="30"/>
      <c r="C791" s="5"/>
      <c r="D791" s="3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ht="12.0" customHeight="1">
      <c r="A792" s="59" t="s">
        <v>35</v>
      </c>
      <c r="B792" s="30"/>
      <c r="C792" s="5"/>
      <c r="D792" s="3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ht="50.25" customHeight="1">
      <c r="A793" s="59" t="s">
        <v>37</v>
      </c>
      <c r="B793" s="30"/>
      <c r="C793" s="5"/>
      <c r="D793" s="3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ht="12.0" customHeight="1">
      <c r="A794" s="59" t="s">
        <v>39</v>
      </c>
      <c r="B794" s="30"/>
      <c r="C794" s="5"/>
      <c r="D794" s="3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ht="12.0" customHeight="1">
      <c r="A795" s="59" t="s">
        <v>256</v>
      </c>
      <c r="B795" s="30"/>
      <c r="C795" s="5"/>
      <c r="D795" s="3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ht="15.75" customHeight="1">
      <c r="A796" s="68"/>
      <c r="B796" s="30"/>
      <c r="C796" s="5"/>
      <c r="D796" s="3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ht="15.75" customHeight="1">
      <c r="A797" s="69" t="s">
        <v>749</v>
      </c>
      <c r="B797" s="30"/>
      <c r="C797" s="5"/>
      <c r="D797" s="3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ht="15.75" customHeight="1">
      <c r="A798" s="69" t="s">
        <v>750</v>
      </c>
      <c r="B798" s="30"/>
      <c r="C798" s="5"/>
      <c r="D798" s="3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ht="15.75" customHeight="1">
      <c r="A799" s="69" t="s">
        <v>751</v>
      </c>
      <c r="B799" s="30"/>
      <c r="C799" s="5"/>
      <c r="D799" s="3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ht="15.75" customHeight="1">
      <c r="A800" s="69" t="s">
        <v>752</v>
      </c>
      <c r="B800" s="30"/>
      <c r="C800" s="5"/>
      <c r="D800" s="3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ht="15.75" customHeight="1">
      <c r="A801" s="69" t="s">
        <v>753</v>
      </c>
      <c r="B801" s="30"/>
      <c r="C801" s="5"/>
      <c r="D801" s="3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ht="15.75" customHeight="1">
      <c r="A802" s="69" t="s">
        <v>754</v>
      </c>
      <c r="B802" s="30"/>
      <c r="C802" s="5"/>
      <c r="D802" s="3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ht="15.75" customHeight="1">
      <c r="A803" s="5"/>
      <c r="B803" s="30"/>
      <c r="C803" s="5"/>
      <c r="D803" s="3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ht="15.75" customHeight="1">
      <c r="A804" s="5"/>
      <c r="B804" s="30"/>
      <c r="C804" s="5"/>
      <c r="D804" s="3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ht="15.75" customHeight="1">
      <c r="A805" s="5"/>
      <c r="B805" s="30"/>
      <c r="C805" s="5"/>
      <c r="D805" s="3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ht="15.75" customHeight="1">
      <c r="A806" s="5"/>
      <c r="B806" s="30"/>
      <c r="C806" s="5"/>
      <c r="D806" s="3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ht="15.75" customHeight="1">
      <c r="A807" s="5"/>
      <c r="B807" s="30"/>
      <c r="C807" s="5"/>
      <c r="D807" s="3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ht="15.75" customHeight="1">
      <c r="A808" s="5"/>
      <c r="B808" s="30"/>
      <c r="C808" s="5"/>
      <c r="D808" s="3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ht="15.75" customHeight="1">
      <c r="A809" s="5"/>
      <c r="B809" s="30"/>
      <c r="C809" s="5"/>
      <c r="D809" s="3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ht="15.75" customHeight="1">
      <c r="A810" s="5"/>
      <c r="B810" s="30"/>
      <c r="C810" s="5"/>
      <c r="D810" s="3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ht="15.75" customHeight="1">
      <c r="A811" s="5"/>
      <c r="B811" s="30"/>
      <c r="C811" s="5"/>
      <c r="D811" s="3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ht="15.75" customHeight="1">
      <c r="A812" s="5"/>
      <c r="B812" s="30"/>
      <c r="C812" s="5"/>
      <c r="D812" s="3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ht="15.75" customHeight="1">
      <c r="A813" s="5"/>
      <c r="B813" s="30"/>
      <c r="C813" s="5"/>
      <c r="D813" s="3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ht="15.75" customHeight="1">
      <c r="A814" s="5"/>
      <c r="B814" s="30"/>
      <c r="C814" s="5"/>
      <c r="D814" s="3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ht="15.75" customHeight="1">
      <c r="A815" s="5"/>
      <c r="B815" s="30"/>
      <c r="C815" s="5"/>
      <c r="D815" s="3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ht="15.75" customHeight="1">
      <c r="A816" s="5"/>
      <c r="B816" s="30"/>
      <c r="C816" s="5"/>
      <c r="D816" s="3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ht="15.75" customHeight="1">
      <c r="A817" s="5"/>
      <c r="B817" s="30"/>
      <c r="C817" s="5"/>
      <c r="D817" s="3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ht="15.75" customHeight="1">
      <c r="A818" s="5"/>
      <c r="B818" s="30"/>
      <c r="C818" s="5"/>
      <c r="D818" s="3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ht="15.75" customHeight="1">
      <c r="A819" s="5"/>
      <c r="B819" s="30"/>
      <c r="C819" s="5"/>
      <c r="D819" s="3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ht="15.75" customHeight="1">
      <c r="A820" s="5"/>
      <c r="B820" s="30"/>
      <c r="C820" s="5"/>
      <c r="D820" s="3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ht="15.75" customHeight="1">
      <c r="A821" s="5"/>
      <c r="B821" s="30"/>
      <c r="C821" s="5"/>
      <c r="D821" s="3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ht="15.75" customHeight="1">
      <c r="A822" s="5"/>
      <c r="B822" s="30"/>
      <c r="C822" s="5"/>
      <c r="D822" s="3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ht="15.75" customHeight="1">
      <c r="A823" s="5"/>
      <c r="B823" s="30"/>
      <c r="C823" s="5"/>
      <c r="D823" s="3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ht="15.75" customHeight="1">
      <c r="A824" s="5"/>
      <c r="B824" s="30"/>
      <c r="C824" s="5"/>
      <c r="D824" s="3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ht="15.75" customHeight="1">
      <c r="A825" s="5"/>
      <c r="B825" s="30"/>
      <c r="C825" s="5"/>
      <c r="D825" s="3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ht="15.75" customHeight="1">
      <c r="A826" s="5"/>
      <c r="B826" s="30"/>
      <c r="C826" s="5"/>
      <c r="D826" s="3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ht="15.75" customHeight="1">
      <c r="A827" s="5"/>
      <c r="B827" s="30"/>
      <c r="C827" s="5"/>
      <c r="D827" s="3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ht="15.75" customHeight="1">
      <c r="A828" s="5"/>
      <c r="B828" s="30"/>
      <c r="C828" s="5"/>
      <c r="D828" s="3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ht="15.75" customHeight="1">
      <c r="A829" s="5"/>
      <c r="B829" s="30"/>
      <c r="C829" s="5"/>
      <c r="D829" s="3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ht="15.75" customHeight="1">
      <c r="A830" s="5"/>
      <c r="B830" s="30"/>
      <c r="C830" s="5"/>
      <c r="D830" s="3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ht="15.75" customHeight="1">
      <c r="A831" s="5"/>
      <c r="B831" s="30"/>
      <c r="C831" s="5"/>
      <c r="D831" s="3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ht="15.75" customHeight="1">
      <c r="A832" s="5"/>
      <c r="B832" s="30"/>
      <c r="C832" s="5"/>
      <c r="D832" s="3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ht="15.75" customHeight="1">
      <c r="A833" s="5"/>
      <c r="B833" s="30"/>
      <c r="C833" s="5"/>
      <c r="D833" s="3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ht="15.75" customHeight="1">
      <c r="A834" s="5"/>
      <c r="B834" s="30"/>
      <c r="C834" s="5"/>
      <c r="D834" s="3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ht="15.75" customHeight="1">
      <c r="A835" s="5"/>
      <c r="B835" s="30"/>
      <c r="C835" s="5"/>
      <c r="D835" s="3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ht="15.75" customHeight="1">
      <c r="A836" s="5"/>
      <c r="B836" s="30"/>
      <c r="C836" s="5"/>
      <c r="D836" s="3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ht="15.75" customHeight="1">
      <c r="A837" s="5"/>
      <c r="B837" s="30"/>
      <c r="C837" s="5"/>
      <c r="D837" s="3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ht="15.75" customHeight="1">
      <c r="A838" s="5"/>
      <c r="B838" s="30"/>
      <c r="C838" s="5"/>
      <c r="D838" s="3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ht="15.75" customHeight="1">
      <c r="A839" s="5"/>
      <c r="B839" s="30"/>
      <c r="C839" s="5"/>
      <c r="D839" s="3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ht="15.75" customHeight="1">
      <c r="A840" s="5"/>
      <c r="B840" s="30"/>
      <c r="C840" s="5"/>
      <c r="D840" s="3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ht="15.75" customHeight="1">
      <c r="A841" s="5"/>
      <c r="B841" s="30"/>
      <c r="C841" s="5"/>
      <c r="D841" s="3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ht="15.75" customHeight="1">
      <c r="A842" s="5"/>
      <c r="B842" s="30"/>
      <c r="C842" s="5"/>
      <c r="D842" s="3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ht="15.75" customHeight="1">
      <c r="A843" s="5"/>
      <c r="B843" s="30"/>
      <c r="C843" s="5"/>
      <c r="D843" s="3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ht="15.75" customHeight="1">
      <c r="A844" s="5"/>
      <c r="B844" s="30"/>
      <c r="C844" s="5"/>
      <c r="D844" s="3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ht="15.75" customHeight="1">
      <c r="A845" s="5"/>
      <c r="B845" s="30"/>
      <c r="C845" s="5"/>
      <c r="D845" s="3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ht="15.75" customHeight="1">
      <c r="A846" s="5"/>
      <c r="B846" s="30"/>
      <c r="C846" s="5"/>
      <c r="D846" s="3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ht="15.75" customHeight="1">
      <c r="A847" s="5"/>
      <c r="B847" s="30"/>
      <c r="C847" s="5"/>
      <c r="D847" s="3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ht="15.75" customHeight="1">
      <c r="A848" s="5"/>
      <c r="B848" s="30"/>
      <c r="C848" s="5"/>
      <c r="D848" s="3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ht="15.75" customHeight="1">
      <c r="A849" s="5"/>
      <c r="B849" s="30"/>
      <c r="C849" s="5"/>
      <c r="D849" s="3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ht="15.75" customHeight="1">
      <c r="A850" s="5"/>
      <c r="B850" s="30"/>
      <c r="C850" s="5"/>
      <c r="D850" s="3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ht="15.75" customHeight="1">
      <c r="A851" s="5"/>
      <c r="B851" s="30"/>
      <c r="C851" s="5"/>
      <c r="D851" s="3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ht="15.75" customHeight="1">
      <c r="A852" s="5"/>
      <c r="B852" s="30"/>
      <c r="C852" s="5"/>
      <c r="D852" s="3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ht="15.75" customHeight="1">
      <c r="A853" s="5"/>
      <c r="B853" s="30"/>
      <c r="C853" s="5"/>
      <c r="D853" s="3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ht="15.75" customHeight="1">
      <c r="A854" s="5"/>
      <c r="B854" s="30"/>
      <c r="C854" s="5"/>
      <c r="D854" s="3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ht="15.75" customHeight="1">
      <c r="A855" s="5"/>
      <c r="B855" s="30"/>
      <c r="C855" s="5"/>
      <c r="D855" s="3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ht="15.75" customHeight="1">
      <c r="A856" s="5"/>
      <c r="B856" s="30"/>
      <c r="C856" s="5"/>
      <c r="D856" s="3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ht="15.75" customHeight="1">
      <c r="A857" s="5"/>
      <c r="B857" s="30"/>
      <c r="C857" s="5"/>
      <c r="D857" s="3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ht="15.75" customHeight="1">
      <c r="A858" s="5"/>
      <c r="B858" s="30"/>
      <c r="C858" s="5"/>
      <c r="D858" s="3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ht="15.75" customHeight="1">
      <c r="A859" s="5"/>
      <c r="B859" s="30"/>
      <c r="C859" s="5"/>
      <c r="D859" s="3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ht="15.75" customHeight="1">
      <c r="A860" s="5"/>
      <c r="B860" s="30"/>
      <c r="C860" s="5"/>
      <c r="D860" s="3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ht="15.75" customHeight="1">
      <c r="A861" s="5"/>
      <c r="B861" s="30"/>
      <c r="C861" s="5"/>
      <c r="D861" s="3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ht="15.75" customHeight="1">
      <c r="A862" s="5"/>
      <c r="B862" s="30"/>
      <c r="C862" s="5"/>
      <c r="D862" s="3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ht="15.75" customHeight="1">
      <c r="A863" s="5"/>
      <c r="B863" s="30"/>
      <c r="C863" s="5"/>
      <c r="D863" s="3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ht="15.75" customHeight="1">
      <c r="A864" s="5"/>
      <c r="B864" s="30"/>
      <c r="C864" s="5"/>
      <c r="D864" s="3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ht="15.75" customHeight="1">
      <c r="A865" s="5"/>
      <c r="B865" s="30"/>
      <c r="C865" s="5"/>
      <c r="D865" s="3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ht="15.75" customHeight="1">
      <c r="A866" s="5"/>
      <c r="B866" s="30"/>
      <c r="C866" s="5"/>
      <c r="D866" s="3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ht="15.75" customHeight="1">
      <c r="A867" s="5"/>
      <c r="B867" s="30"/>
      <c r="C867" s="5"/>
      <c r="D867" s="3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ht="15.75" customHeight="1">
      <c r="A868" s="5"/>
      <c r="B868" s="30"/>
      <c r="C868" s="5"/>
      <c r="D868" s="3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ht="15.75" customHeight="1">
      <c r="A869" s="5"/>
      <c r="B869" s="30"/>
      <c r="C869" s="5"/>
      <c r="D869" s="3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ht="15.75" customHeight="1">
      <c r="A870" s="5"/>
      <c r="B870" s="30"/>
      <c r="C870" s="5"/>
      <c r="D870" s="3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ht="15.75" customHeight="1">
      <c r="A871" s="5"/>
      <c r="B871" s="30"/>
      <c r="C871" s="5"/>
      <c r="D871" s="3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ht="15.75" customHeight="1">
      <c r="A872" s="5"/>
      <c r="B872" s="30"/>
      <c r="C872" s="5"/>
      <c r="D872" s="3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ht="15.75" customHeight="1">
      <c r="A873" s="5"/>
      <c r="B873" s="30"/>
      <c r="C873" s="5"/>
      <c r="D873" s="3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ht="15.75" customHeight="1">
      <c r="A874" s="5"/>
      <c r="B874" s="30"/>
      <c r="C874" s="5"/>
      <c r="D874" s="3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ht="15.75" customHeight="1">
      <c r="A875" s="5"/>
      <c r="B875" s="30"/>
      <c r="C875" s="5"/>
      <c r="D875" s="3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ht="15.75" customHeight="1">
      <c r="A876" s="5"/>
      <c r="B876" s="30"/>
      <c r="C876" s="5"/>
      <c r="D876" s="3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ht="15.75" customHeight="1">
      <c r="A877" s="5"/>
      <c r="B877" s="30"/>
      <c r="C877" s="5"/>
      <c r="D877" s="3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ht="15.75" customHeight="1">
      <c r="A878" s="5"/>
      <c r="B878" s="30"/>
      <c r="C878" s="5"/>
      <c r="D878" s="3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ht="15.75" customHeight="1">
      <c r="A879" s="5"/>
      <c r="B879" s="30"/>
      <c r="C879" s="5"/>
      <c r="D879" s="3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ht="15.75" customHeight="1">
      <c r="A880" s="5"/>
      <c r="B880" s="30"/>
      <c r="C880" s="5"/>
      <c r="D880" s="3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ht="15.75" customHeight="1">
      <c r="A881" s="5"/>
      <c r="B881" s="30"/>
      <c r="C881" s="5"/>
      <c r="D881" s="3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ht="15.75" customHeight="1">
      <c r="A882" s="5"/>
      <c r="B882" s="30"/>
      <c r="C882" s="5"/>
      <c r="D882" s="3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ht="15.75" customHeight="1">
      <c r="A883" s="5"/>
      <c r="B883" s="30"/>
      <c r="C883" s="5"/>
      <c r="D883" s="3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ht="15.75" customHeight="1">
      <c r="A884" s="5"/>
      <c r="B884" s="30"/>
      <c r="C884" s="5"/>
      <c r="D884" s="3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ht="15.75" customHeight="1">
      <c r="A885" s="5"/>
      <c r="B885" s="30"/>
      <c r="C885" s="5"/>
      <c r="D885" s="3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ht="15.75" customHeight="1">
      <c r="A886" s="5"/>
      <c r="B886" s="30"/>
      <c r="C886" s="5"/>
      <c r="D886" s="3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ht="15.75" customHeight="1">
      <c r="A887" s="5"/>
      <c r="B887" s="30"/>
      <c r="C887" s="5"/>
      <c r="D887" s="3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ht="15.75" customHeight="1">
      <c r="A888" s="5"/>
      <c r="B888" s="30"/>
      <c r="C888" s="5"/>
      <c r="D888" s="3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ht="15.75" customHeight="1">
      <c r="A889" s="5"/>
      <c r="B889" s="30"/>
      <c r="C889" s="5"/>
      <c r="D889" s="3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ht="15.75" customHeight="1">
      <c r="A890" s="5"/>
      <c r="B890" s="30"/>
      <c r="C890" s="5"/>
      <c r="D890" s="3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ht="15.75" customHeight="1">
      <c r="A891" s="5"/>
      <c r="B891" s="30"/>
      <c r="C891" s="5"/>
      <c r="D891" s="3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ht="15.75" customHeight="1">
      <c r="A892" s="5"/>
      <c r="B892" s="30"/>
      <c r="C892" s="5"/>
      <c r="D892" s="3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ht="15.75" customHeight="1">
      <c r="A893" s="5"/>
      <c r="B893" s="30"/>
      <c r="C893" s="5"/>
      <c r="D893" s="3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ht="15.75" customHeight="1">
      <c r="A894" s="5"/>
      <c r="B894" s="30"/>
      <c r="C894" s="5"/>
      <c r="D894" s="3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ht="15.75" customHeight="1">
      <c r="A895" s="5"/>
      <c r="B895" s="30"/>
      <c r="C895" s="5"/>
      <c r="D895" s="3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ht="15.75" customHeight="1">
      <c r="A896" s="5"/>
      <c r="B896" s="30"/>
      <c r="C896" s="5"/>
      <c r="D896" s="3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ht="15.75" customHeight="1">
      <c r="A897" s="5"/>
      <c r="B897" s="30"/>
      <c r="C897" s="5"/>
      <c r="D897" s="3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ht="15.75" customHeight="1">
      <c r="A898" s="5"/>
      <c r="B898" s="30"/>
      <c r="C898" s="5"/>
      <c r="D898" s="3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ht="15.75" customHeight="1">
      <c r="A899" s="5"/>
      <c r="B899" s="30"/>
      <c r="C899" s="5"/>
      <c r="D899" s="3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ht="15.75" customHeight="1">
      <c r="A900" s="5"/>
      <c r="B900" s="30"/>
      <c r="C900" s="5"/>
      <c r="D900" s="3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ht="15.75" customHeight="1">
      <c r="A901" s="5"/>
      <c r="B901" s="30"/>
      <c r="C901" s="5"/>
      <c r="D901" s="3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ht="15.75" customHeight="1">
      <c r="A902" s="5"/>
      <c r="B902" s="30"/>
      <c r="C902" s="5"/>
      <c r="D902" s="3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ht="15.75" customHeight="1">
      <c r="A903" s="5"/>
      <c r="B903" s="30"/>
      <c r="C903" s="5"/>
      <c r="D903" s="3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ht="15.75" customHeight="1">
      <c r="A904" s="5"/>
      <c r="B904" s="30"/>
      <c r="C904" s="5"/>
      <c r="D904" s="3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ht="15.75" customHeight="1">
      <c r="A905" s="5"/>
      <c r="B905" s="30"/>
      <c r="C905" s="5"/>
      <c r="D905" s="3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ht="15.75" customHeight="1">
      <c r="A906" s="5"/>
      <c r="B906" s="30"/>
      <c r="C906" s="5"/>
      <c r="D906" s="3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ht="15.75" customHeight="1">
      <c r="A907" s="5"/>
      <c r="B907" s="30"/>
      <c r="C907" s="5"/>
      <c r="D907" s="3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ht="15.75" customHeight="1">
      <c r="A908" s="5"/>
      <c r="B908" s="30"/>
      <c r="C908" s="5"/>
      <c r="D908" s="3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ht="15.75" customHeight="1">
      <c r="A909" s="5"/>
      <c r="B909" s="30"/>
      <c r="C909" s="5"/>
      <c r="D909" s="3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ht="15.75" customHeight="1">
      <c r="A910" s="5"/>
      <c r="B910" s="30"/>
      <c r="C910" s="5"/>
      <c r="D910" s="3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ht="15.75" customHeight="1">
      <c r="A911" s="5"/>
      <c r="B911" s="30"/>
      <c r="C911" s="5"/>
      <c r="D911" s="3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ht="15.75" customHeight="1">
      <c r="A912" s="5"/>
      <c r="B912" s="30"/>
      <c r="C912" s="5"/>
      <c r="D912" s="3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ht="15.75" customHeight="1">
      <c r="A913" s="5"/>
      <c r="B913" s="30"/>
      <c r="C913" s="5"/>
      <c r="D913" s="3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ht="15.75" customHeight="1">
      <c r="A914" s="5"/>
      <c r="B914" s="30"/>
      <c r="C914" s="5"/>
      <c r="D914" s="3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ht="15.75" customHeight="1">
      <c r="A915" s="5"/>
      <c r="B915" s="30"/>
      <c r="C915" s="5"/>
      <c r="D915" s="3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ht="15.75" customHeight="1">
      <c r="A916" s="5"/>
      <c r="B916" s="30"/>
      <c r="C916" s="5"/>
      <c r="D916" s="3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ht="15.75" customHeight="1">
      <c r="A917" s="5"/>
      <c r="B917" s="30"/>
      <c r="C917" s="5"/>
      <c r="D917" s="3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ht="15.75" customHeight="1">
      <c r="A918" s="5"/>
      <c r="B918" s="30"/>
      <c r="C918" s="5"/>
      <c r="D918" s="3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ht="15.75" customHeight="1">
      <c r="A919" s="5"/>
      <c r="B919" s="30"/>
      <c r="C919" s="5"/>
      <c r="D919" s="3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ht="15.75" customHeight="1">
      <c r="A920" s="5"/>
      <c r="B920" s="30"/>
      <c r="C920" s="5"/>
      <c r="D920" s="3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ht="15.75" customHeight="1">
      <c r="A921" s="5"/>
      <c r="B921" s="30"/>
      <c r="C921" s="5"/>
      <c r="D921" s="3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ht="15.75" customHeight="1">
      <c r="A922" s="5"/>
      <c r="B922" s="30"/>
      <c r="C922" s="5"/>
      <c r="D922" s="3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ht="15.75" customHeight="1">
      <c r="A923" s="5"/>
      <c r="B923" s="30"/>
      <c r="C923" s="5"/>
      <c r="D923" s="3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ht="15.75" customHeight="1">
      <c r="A924" s="5"/>
      <c r="B924" s="30"/>
      <c r="C924" s="5"/>
      <c r="D924" s="3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ht="15.75" customHeight="1">
      <c r="A925" s="5"/>
      <c r="B925" s="30"/>
      <c r="C925" s="5"/>
      <c r="D925" s="3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ht="15.75" customHeight="1">
      <c r="A926" s="5"/>
      <c r="B926" s="30"/>
      <c r="C926" s="5"/>
      <c r="D926" s="3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ht="15.75" customHeight="1">
      <c r="A927" s="5"/>
      <c r="B927" s="30"/>
      <c r="C927" s="5"/>
      <c r="D927" s="3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ht="15.75" customHeight="1">
      <c r="A928" s="5"/>
      <c r="B928" s="30"/>
      <c r="C928" s="5"/>
      <c r="D928" s="3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ht="15.75" customHeight="1">
      <c r="A929" s="5"/>
      <c r="B929" s="30"/>
      <c r="C929" s="5"/>
      <c r="D929" s="3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ht="15.75" customHeight="1">
      <c r="A930" s="5"/>
      <c r="B930" s="30"/>
      <c r="C930" s="5"/>
      <c r="D930" s="3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ht="15.75" customHeight="1">
      <c r="A931" s="5"/>
      <c r="B931" s="30"/>
      <c r="C931" s="5"/>
      <c r="D931" s="3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ht="15.75" customHeight="1">
      <c r="A932" s="5"/>
      <c r="B932" s="30"/>
      <c r="C932" s="5"/>
      <c r="D932" s="3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ht="15.75" customHeight="1">
      <c r="A933" s="5"/>
      <c r="B933" s="30"/>
      <c r="C933" s="5"/>
      <c r="D933" s="3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ht="15.75" customHeight="1">
      <c r="A934" s="5"/>
      <c r="B934" s="30"/>
      <c r="C934" s="5"/>
      <c r="D934" s="3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ht="15.75" customHeight="1">
      <c r="A935" s="5"/>
      <c r="B935" s="30"/>
      <c r="C935" s="5"/>
      <c r="D935" s="3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ht="15.75" customHeight="1">
      <c r="A936" s="5"/>
      <c r="B936" s="30"/>
      <c r="C936" s="5"/>
      <c r="D936" s="3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ht="15.75" customHeight="1">
      <c r="A937" s="5"/>
      <c r="B937" s="30"/>
      <c r="C937" s="5"/>
      <c r="D937" s="3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ht="15.75" customHeight="1">
      <c r="A938" s="5"/>
      <c r="B938" s="30"/>
      <c r="C938" s="5"/>
      <c r="D938" s="3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ht="15.75" customHeight="1">
      <c r="A939" s="5"/>
      <c r="B939" s="30"/>
      <c r="C939" s="5"/>
      <c r="D939" s="3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ht="15.75" customHeight="1">
      <c r="A940" s="5"/>
      <c r="B940" s="30"/>
      <c r="C940" s="5"/>
      <c r="D940" s="3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ht="15.75" customHeight="1">
      <c r="A941" s="5"/>
      <c r="B941" s="30"/>
      <c r="C941" s="5"/>
      <c r="D941" s="3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ht="15.75" customHeight="1">
      <c r="A942" s="5"/>
      <c r="B942" s="30"/>
      <c r="C942" s="5"/>
      <c r="D942" s="3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ht="15.75" customHeight="1">
      <c r="A943" s="5"/>
      <c r="B943" s="30"/>
      <c r="C943" s="5"/>
      <c r="D943" s="3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ht="15.75" customHeight="1">
      <c r="A944" s="5"/>
      <c r="B944" s="30"/>
      <c r="C944" s="5"/>
      <c r="D944" s="3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ht="15.75" customHeight="1">
      <c r="A945" s="5"/>
      <c r="B945" s="30"/>
      <c r="C945" s="5"/>
      <c r="D945" s="3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ht="15.75" customHeight="1">
      <c r="A946" s="5"/>
      <c r="B946" s="30"/>
      <c r="C946" s="5"/>
      <c r="D946" s="3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ht="15.75" customHeight="1">
      <c r="A947" s="5"/>
      <c r="B947" s="30"/>
      <c r="C947" s="5"/>
      <c r="D947" s="3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ht="15.75" customHeight="1">
      <c r="A948" s="5"/>
      <c r="B948" s="30"/>
      <c r="C948" s="5"/>
      <c r="D948" s="3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ht="15.75" customHeight="1">
      <c r="A949" s="5"/>
      <c r="B949" s="30"/>
      <c r="C949" s="5"/>
      <c r="D949" s="3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ht="15.75" customHeight="1">
      <c r="A950" s="5"/>
      <c r="B950" s="30"/>
      <c r="C950" s="5"/>
      <c r="D950" s="3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ht="15.75" customHeight="1">
      <c r="A951" s="5"/>
      <c r="B951" s="30"/>
      <c r="C951" s="5"/>
      <c r="D951" s="3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ht="15.75" customHeight="1">
      <c r="A952" s="5"/>
      <c r="B952" s="30"/>
      <c r="C952" s="5"/>
      <c r="D952" s="3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ht="15.75" customHeight="1">
      <c r="A953" s="5"/>
      <c r="B953" s="30"/>
      <c r="C953" s="5"/>
      <c r="D953" s="3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ht="15.75" customHeight="1">
      <c r="A954" s="5"/>
      <c r="B954" s="30"/>
      <c r="C954" s="5"/>
      <c r="D954" s="3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ht="15.75" customHeight="1">
      <c r="A955" s="5"/>
      <c r="B955" s="30"/>
      <c r="C955" s="5"/>
      <c r="D955" s="3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ht="15.75" customHeight="1">
      <c r="A956" s="5"/>
      <c r="B956" s="30"/>
      <c r="C956" s="5"/>
      <c r="D956" s="3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ht="15.75" customHeight="1">
      <c r="A957" s="5"/>
      <c r="B957" s="30"/>
      <c r="C957" s="5"/>
      <c r="D957" s="3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ht="15.75" customHeight="1">
      <c r="A958" s="5"/>
      <c r="B958" s="30"/>
      <c r="C958" s="5"/>
      <c r="D958" s="3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ht="15.75" customHeight="1">
      <c r="A959" s="5"/>
      <c r="B959" s="30"/>
      <c r="C959" s="5"/>
      <c r="D959" s="3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ht="15.75" customHeight="1">
      <c r="A960" s="5"/>
      <c r="B960" s="30"/>
      <c r="C960" s="5"/>
      <c r="D960" s="3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ht="15.75" customHeight="1">
      <c r="A961" s="5"/>
      <c r="B961" s="30"/>
      <c r="C961" s="5"/>
      <c r="D961" s="3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ht="15.75" customHeight="1">
      <c r="A962" s="5"/>
      <c r="B962" s="30"/>
      <c r="C962" s="5"/>
      <c r="D962" s="3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ht="15.75" customHeight="1">
      <c r="A963" s="5"/>
      <c r="B963" s="30"/>
      <c r="C963" s="5"/>
      <c r="D963" s="3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ht="15.75" customHeight="1">
      <c r="A964" s="5"/>
      <c r="B964" s="30"/>
      <c r="C964" s="5"/>
      <c r="D964" s="3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ht="15.75" customHeight="1">
      <c r="A965" s="5"/>
      <c r="B965" s="30"/>
      <c r="C965" s="5"/>
      <c r="D965" s="3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ht="15.75" customHeight="1">
      <c r="A966" s="5"/>
      <c r="B966" s="30"/>
      <c r="C966" s="5"/>
      <c r="D966" s="3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ht="15.75" customHeight="1">
      <c r="A967" s="5"/>
      <c r="B967" s="30"/>
      <c r="C967" s="5"/>
      <c r="D967" s="3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ht="15.75" customHeight="1">
      <c r="A968" s="5"/>
      <c r="B968" s="30"/>
      <c r="C968" s="5"/>
      <c r="D968" s="3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ht="15.75" customHeight="1">
      <c r="A969" s="5"/>
      <c r="B969" s="30"/>
      <c r="C969" s="5"/>
      <c r="D969" s="3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ht="15.75" customHeight="1">
      <c r="A970" s="5"/>
      <c r="B970" s="30"/>
      <c r="C970" s="5"/>
      <c r="D970" s="3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ht="15.75" customHeight="1">
      <c r="A971" s="5"/>
      <c r="B971" s="30"/>
      <c r="C971" s="5"/>
      <c r="D971" s="3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ht="15.75" customHeight="1">
      <c r="A972" s="5"/>
      <c r="B972" s="30"/>
      <c r="C972" s="5"/>
      <c r="D972" s="3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ht="15.75" customHeight="1">
      <c r="A973" s="5"/>
      <c r="B973" s="30"/>
      <c r="C973" s="5"/>
      <c r="D973" s="3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ht="15.75" customHeight="1">
      <c r="A974" s="5"/>
      <c r="B974" s="30"/>
      <c r="C974" s="5"/>
      <c r="D974" s="3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ht="15.75" customHeight="1">
      <c r="A975" s="5"/>
      <c r="B975" s="30"/>
      <c r="C975" s="5"/>
      <c r="D975" s="3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ht="15.75" customHeight="1">
      <c r="A976" s="5"/>
      <c r="B976" s="30"/>
      <c r="C976" s="5"/>
      <c r="D976" s="3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ht="15.75" customHeight="1">
      <c r="A977" s="5"/>
      <c r="B977" s="30"/>
      <c r="C977" s="5"/>
      <c r="D977" s="3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ht="15.75" customHeight="1">
      <c r="A978" s="5"/>
      <c r="B978" s="30"/>
      <c r="C978" s="5"/>
      <c r="D978" s="3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ht="15.75" customHeight="1">
      <c r="A979" s="5"/>
      <c r="B979" s="30"/>
      <c r="C979" s="5"/>
      <c r="D979" s="3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ht="15.75" customHeight="1">
      <c r="A980" s="5"/>
      <c r="B980" s="30"/>
      <c r="C980" s="5"/>
      <c r="D980" s="3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ht="15.75" customHeight="1">
      <c r="A981" s="5"/>
      <c r="B981" s="30"/>
      <c r="C981" s="5"/>
      <c r="D981" s="3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ht="15.75" customHeight="1">
      <c r="A982" s="5"/>
      <c r="B982" s="30"/>
      <c r="C982" s="5"/>
      <c r="D982" s="3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ht="15.75" customHeight="1">
      <c r="A983" s="5"/>
      <c r="B983" s="30"/>
      <c r="C983" s="5"/>
      <c r="D983" s="3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ht="15.75" customHeight="1">
      <c r="A984" s="5"/>
      <c r="B984" s="30"/>
      <c r="C984" s="5"/>
      <c r="D984" s="3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ht="15.75" customHeight="1">
      <c r="A985" s="5"/>
      <c r="B985" s="30"/>
      <c r="C985" s="5"/>
      <c r="D985" s="3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ht="15.75" customHeight="1">
      <c r="A986" s="5"/>
      <c r="B986" s="30"/>
      <c r="C986" s="5"/>
      <c r="D986" s="3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ht="15.75" customHeight="1">
      <c r="A987" s="5"/>
      <c r="B987" s="30"/>
      <c r="C987" s="5"/>
      <c r="D987" s="3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ht="15.75" customHeight="1">
      <c r="A988" s="5"/>
      <c r="B988" s="30"/>
      <c r="C988" s="5"/>
      <c r="D988" s="3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ht="15.75" customHeight="1">
      <c r="A989" s="5"/>
      <c r="B989" s="30"/>
      <c r="C989" s="5"/>
      <c r="D989" s="3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ht="15.75" customHeight="1">
      <c r="A990" s="5"/>
      <c r="B990" s="30"/>
      <c r="C990" s="5"/>
      <c r="D990" s="3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ht="15.75" customHeight="1">
      <c r="A991" s="5"/>
      <c r="B991" s="30"/>
      <c r="C991" s="5"/>
      <c r="D991" s="3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ht="15.75" customHeight="1">
      <c r="A992" s="5"/>
      <c r="B992" s="30"/>
      <c r="C992" s="5"/>
      <c r="D992" s="3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ht="15.75" customHeight="1">
      <c r="A993" s="5"/>
      <c r="B993" s="30"/>
      <c r="C993" s="5"/>
      <c r="D993" s="3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ht="15.75" customHeight="1">
      <c r="A994" s="5"/>
      <c r="B994" s="30"/>
      <c r="C994" s="5"/>
      <c r="D994" s="3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ht="15.75" customHeight="1">
      <c r="A995" s="5"/>
      <c r="B995" s="30"/>
      <c r="C995" s="5"/>
      <c r="D995" s="3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ht="15.75" customHeight="1">
      <c r="A996" s="5"/>
      <c r="B996" s="30"/>
      <c r="C996" s="5"/>
      <c r="D996" s="3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ht="15.75" customHeight="1">
      <c r="A997" s="5"/>
      <c r="B997" s="30"/>
      <c r="C997" s="5"/>
      <c r="D997" s="3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ht="15.75" customHeight="1">
      <c r="A998" s="5"/>
      <c r="B998" s="30"/>
      <c r="C998" s="5"/>
      <c r="D998" s="3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ht="15.75" customHeight="1">
      <c r="A999" s="5"/>
      <c r="B999" s="30"/>
      <c r="C999" s="5"/>
      <c r="D999" s="3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ht="15.75" customHeight="1">
      <c r="A1000" s="5"/>
      <c r="B1000" s="30"/>
      <c r="C1000" s="5"/>
      <c r="D1000" s="3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autoFilter ref="$A$7:$AF$781"/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10.43"/>
    <col customWidth="1" min="3" max="3" width="28.43"/>
    <col customWidth="1" min="4" max="4" width="22.71"/>
    <col customWidth="1" min="5" max="26" width="10.0"/>
  </cols>
  <sheetData>
    <row r="2" ht="36.0" customHeight="1">
      <c r="A2" s="18" t="s">
        <v>6</v>
      </c>
      <c r="B2" s="18" t="s">
        <v>7</v>
      </c>
      <c r="C2" s="18" t="s">
        <v>8</v>
      </c>
      <c r="D2" s="43" t="s">
        <v>317</v>
      </c>
    </row>
    <row r="3">
      <c r="A3" s="20" t="s">
        <v>17</v>
      </c>
      <c r="B3" s="20" t="s">
        <v>18</v>
      </c>
      <c r="C3" s="20" t="s">
        <v>340</v>
      </c>
      <c r="D3" s="47">
        <v>5.070582762E9</v>
      </c>
    </row>
    <row r="4">
      <c r="A4" s="20" t="s">
        <v>43</v>
      </c>
      <c r="B4" s="20" t="s">
        <v>18</v>
      </c>
      <c r="C4" s="20" t="s">
        <v>340</v>
      </c>
      <c r="D4" s="47">
        <v>7.1025826E7</v>
      </c>
    </row>
    <row r="5">
      <c r="A5" s="20" t="s">
        <v>43</v>
      </c>
      <c r="B5" s="20" t="s">
        <v>46</v>
      </c>
      <c r="C5" s="20" t="s">
        <v>47</v>
      </c>
      <c r="D5" s="47">
        <v>2.5145565E7</v>
      </c>
    </row>
    <row r="6">
      <c r="A6" s="20" t="s">
        <v>49</v>
      </c>
      <c r="B6" s="20" t="s">
        <v>18</v>
      </c>
      <c r="C6" s="20" t="s">
        <v>340</v>
      </c>
      <c r="D6" s="47">
        <v>256580.0</v>
      </c>
    </row>
    <row r="7">
      <c r="A7" s="20" t="s">
        <v>51</v>
      </c>
      <c r="B7" s="20" t="s">
        <v>18</v>
      </c>
      <c r="C7" s="20" t="s">
        <v>340</v>
      </c>
      <c r="D7" s="47">
        <v>1784707.0</v>
      </c>
    </row>
    <row r="8">
      <c r="A8" s="20" t="s">
        <v>53</v>
      </c>
      <c r="B8" s="20" t="s">
        <v>18</v>
      </c>
      <c r="C8" s="20" t="s">
        <v>340</v>
      </c>
      <c r="D8" s="47">
        <v>8997327.0</v>
      </c>
    </row>
    <row r="9">
      <c r="A9" s="20" t="s">
        <v>53</v>
      </c>
      <c r="B9" s="20" t="s">
        <v>46</v>
      </c>
      <c r="C9" s="20" t="s">
        <v>47</v>
      </c>
      <c r="D9" s="47">
        <v>1.5602954E7</v>
      </c>
    </row>
    <row r="10">
      <c r="A10" s="20" t="s">
        <v>53</v>
      </c>
      <c r="B10" s="20" t="s">
        <v>54</v>
      </c>
      <c r="C10" s="20" t="s">
        <v>55</v>
      </c>
      <c r="D10" s="47">
        <v>0.0</v>
      </c>
    </row>
    <row r="11">
      <c r="A11" s="20" t="s">
        <v>57</v>
      </c>
      <c r="B11" s="20" t="s">
        <v>18</v>
      </c>
      <c r="C11" s="20" t="s">
        <v>340</v>
      </c>
      <c r="D11" s="47">
        <v>1.5092302E7</v>
      </c>
    </row>
    <row r="12">
      <c r="A12" s="20" t="s">
        <v>57</v>
      </c>
      <c r="B12" s="20" t="s">
        <v>46</v>
      </c>
      <c r="C12" s="20" t="s">
        <v>47</v>
      </c>
      <c r="D12" s="47">
        <v>4.083626E7</v>
      </c>
    </row>
    <row r="13">
      <c r="A13" s="20" t="s">
        <v>59</v>
      </c>
      <c r="B13" s="20" t="s">
        <v>18</v>
      </c>
      <c r="C13" s="20" t="s">
        <v>340</v>
      </c>
      <c r="D13" s="47">
        <v>9.655004E7</v>
      </c>
    </row>
    <row r="14">
      <c r="A14" s="20" t="s">
        <v>59</v>
      </c>
      <c r="B14" s="20" t="s">
        <v>54</v>
      </c>
      <c r="C14" s="20" t="s">
        <v>55</v>
      </c>
      <c r="D14" s="47">
        <v>1.1687751E7</v>
      </c>
    </row>
    <row r="15">
      <c r="A15" s="20" t="s">
        <v>61</v>
      </c>
      <c r="B15" s="20" t="s">
        <v>54</v>
      </c>
      <c r="C15" s="20" t="s">
        <v>55</v>
      </c>
      <c r="D15" s="47">
        <v>1.991953E7</v>
      </c>
    </row>
    <row r="16">
      <c r="A16" s="20" t="s">
        <v>63</v>
      </c>
      <c r="B16" s="20" t="s">
        <v>46</v>
      </c>
      <c r="C16" s="20" t="s">
        <v>47</v>
      </c>
      <c r="D16" s="47">
        <v>3.7459149E7</v>
      </c>
    </row>
    <row r="17">
      <c r="A17" s="20" t="s">
        <v>65</v>
      </c>
      <c r="B17" s="20" t="s">
        <v>18</v>
      </c>
      <c r="C17" s="20" t="s">
        <v>340</v>
      </c>
      <c r="D17" s="47">
        <v>1.6876605E7</v>
      </c>
    </row>
    <row r="18">
      <c r="A18" s="20" t="s">
        <v>65</v>
      </c>
      <c r="B18" s="20" t="s">
        <v>46</v>
      </c>
      <c r="C18" s="20" t="s">
        <v>47</v>
      </c>
      <c r="D18" s="47">
        <v>5.5344567E7</v>
      </c>
    </row>
    <row r="19">
      <c r="A19" s="20" t="s">
        <v>325</v>
      </c>
      <c r="B19" s="20" t="s">
        <v>18</v>
      </c>
      <c r="C19" s="20" t="s">
        <v>340</v>
      </c>
      <c r="D19" s="47">
        <v>3.7997603E7</v>
      </c>
    </row>
    <row r="20">
      <c r="A20" s="20" t="s">
        <v>325</v>
      </c>
      <c r="B20" s="20" t="s">
        <v>46</v>
      </c>
      <c r="C20" s="20" t="s">
        <v>47</v>
      </c>
      <c r="D20" s="47">
        <v>4.8015306E7</v>
      </c>
    </row>
    <row r="21" ht="15.75" customHeight="1">
      <c r="A21" s="20" t="s">
        <v>325</v>
      </c>
      <c r="B21" s="20" t="s">
        <v>54</v>
      </c>
      <c r="C21" s="20" t="s">
        <v>55</v>
      </c>
      <c r="D21" s="47">
        <v>1180688.0</v>
      </c>
    </row>
    <row r="22" ht="15.75" customHeight="1">
      <c r="A22" s="20" t="s">
        <v>68</v>
      </c>
      <c r="B22" s="20" t="s">
        <v>18</v>
      </c>
      <c r="C22" s="20" t="s">
        <v>340</v>
      </c>
      <c r="D22" s="47">
        <v>0.0</v>
      </c>
    </row>
    <row r="23" ht="15.75" customHeight="1">
      <c r="A23" s="20" t="s">
        <v>70</v>
      </c>
      <c r="B23" s="20" t="s">
        <v>18</v>
      </c>
      <c r="C23" s="20" t="s">
        <v>340</v>
      </c>
      <c r="D23" s="47">
        <v>3.98873305E8</v>
      </c>
    </row>
    <row r="24" ht="15.75" customHeight="1">
      <c r="A24" s="20" t="s">
        <v>70</v>
      </c>
      <c r="B24" s="20" t="s">
        <v>71</v>
      </c>
      <c r="C24" s="20" t="s">
        <v>72</v>
      </c>
      <c r="D24" s="47">
        <v>6227860.0</v>
      </c>
    </row>
    <row r="25" ht="15.75" customHeight="1">
      <c r="A25" s="20" t="s">
        <v>74</v>
      </c>
      <c r="B25" s="20" t="s">
        <v>18</v>
      </c>
      <c r="C25" s="20" t="s">
        <v>340</v>
      </c>
      <c r="D25" s="47">
        <v>1.7094606E8</v>
      </c>
    </row>
    <row r="26" ht="15.75" customHeight="1">
      <c r="A26" s="20" t="s">
        <v>74</v>
      </c>
      <c r="B26" s="20" t="s">
        <v>71</v>
      </c>
      <c r="C26" s="20" t="s">
        <v>72</v>
      </c>
      <c r="D26" s="47">
        <v>1.2455345E7</v>
      </c>
    </row>
    <row r="27" ht="15.75" customHeight="1">
      <c r="A27" s="20" t="s">
        <v>74</v>
      </c>
      <c r="B27" s="20" t="s">
        <v>75</v>
      </c>
      <c r="C27" s="20" t="s">
        <v>76</v>
      </c>
      <c r="D27" s="47">
        <v>1.7813452E7</v>
      </c>
    </row>
    <row r="28" ht="15.75" customHeight="1">
      <c r="A28" s="20" t="s">
        <v>78</v>
      </c>
      <c r="B28" s="20" t="s">
        <v>18</v>
      </c>
      <c r="C28" s="20" t="s">
        <v>340</v>
      </c>
      <c r="D28" s="47">
        <v>2.3783061E7</v>
      </c>
    </row>
    <row r="29" ht="15.75" customHeight="1">
      <c r="A29" s="20" t="s">
        <v>80</v>
      </c>
      <c r="B29" s="20" t="s">
        <v>18</v>
      </c>
      <c r="C29" s="20" t="s">
        <v>340</v>
      </c>
      <c r="D29" s="47">
        <v>2270887.0</v>
      </c>
    </row>
    <row r="30" ht="15.75" customHeight="1">
      <c r="A30" s="20" t="s">
        <v>80</v>
      </c>
      <c r="B30" s="20" t="s">
        <v>46</v>
      </c>
      <c r="C30" s="20" t="s">
        <v>47</v>
      </c>
      <c r="D30" s="47">
        <v>8179298.0</v>
      </c>
    </row>
    <row r="31" ht="15.75" customHeight="1">
      <c r="A31" s="20" t="s">
        <v>82</v>
      </c>
      <c r="B31" s="20" t="s">
        <v>18</v>
      </c>
      <c r="C31" s="20" t="s">
        <v>340</v>
      </c>
      <c r="D31" s="47">
        <v>4.2590059E7</v>
      </c>
    </row>
    <row r="32" ht="15.75" customHeight="1">
      <c r="A32" s="20" t="s">
        <v>84</v>
      </c>
      <c r="B32" s="20" t="s">
        <v>18</v>
      </c>
      <c r="C32" s="20" t="s">
        <v>340</v>
      </c>
      <c r="D32" s="47">
        <v>1.0139116E7</v>
      </c>
    </row>
    <row r="33" ht="15.75" customHeight="1">
      <c r="A33" s="20" t="s">
        <v>86</v>
      </c>
      <c r="B33" s="20" t="s">
        <v>18</v>
      </c>
      <c r="C33" s="20" t="s">
        <v>340</v>
      </c>
      <c r="D33" s="47">
        <v>0.0</v>
      </c>
    </row>
    <row r="34" ht="15.75" customHeight="1">
      <c r="A34" s="20" t="s">
        <v>88</v>
      </c>
      <c r="B34" s="20" t="s">
        <v>18</v>
      </c>
      <c r="C34" s="20" t="s">
        <v>340</v>
      </c>
      <c r="D34" s="47">
        <v>2.1246376E7</v>
      </c>
    </row>
    <row r="35" ht="15.75" customHeight="1">
      <c r="A35" s="20" t="s">
        <v>88</v>
      </c>
      <c r="B35" s="20" t="s">
        <v>54</v>
      </c>
      <c r="C35" s="20" t="s">
        <v>55</v>
      </c>
      <c r="D35" s="47">
        <v>1.6997789E7</v>
      </c>
    </row>
    <row r="36" ht="15.75" customHeight="1">
      <c r="A36" s="20" t="s">
        <v>90</v>
      </c>
      <c r="B36" s="20" t="s">
        <v>18</v>
      </c>
      <c r="C36" s="20" t="s">
        <v>340</v>
      </c>
      <c r="D36" s="47">
        <v>5.2171495E7</v>
      </c>
    </row>
    <row r="37" ht="15.75" customHeight="1">
      <c r="A37" s="20" t="s">
        <v>326</v>
      </c>
      <c r="B37" s="20" t="s">
        <v>18</v>
      </c>
      <c r="C37" s="20" t="s">
        <v>340</v>
      </c>
      <c r="D37" s="47">
        <v>3.7901487E7</v>
      </c>
    </row>
    <row r="38" ht="15.75" customHeight="1">
      <c r="A38" s="20" t="s">
        <v>326</v>
      </c>
      <c r="B38" s="20" t="s">
        <v>46</v>
      </c>
      <c r="C38" s="20" t="s">
        <v>47</v>
      </c>
      <c r="D38" s="47">
        <v>4.5550805E7</v>
      </c>
    </row>
    <row r="39" ht="15.75" customHeight="1">
      <c r="A39" s="20" t="s">
        <v>94</v>
      </c>
      <c r="B39" s="20" t="s">
        <v>18</v>
      </c>
      <c r="C39" s="20" t="s">
        <v>340</v>
      </c>
      <c r="D39" s="47">
        <v>1.1939826E7</v>
      </c>
    </row>
    <row r="40" ht="15.75" customHeight="1">
      <c r="A40" s="20" t="s">
        <v>94</v>
      </c>
      <c r="B40" s="20" t="s">
        <v>46</v>
      </c>
      <c r="C40" s="20" t="s">
        <v>47</v>
      </c>
      <c r="D40" s="47">
        <v>1.8909807E7</v>
      </c>
    </row>
    <row r="41" ht="15.75" customHeight="1">
      <c r="A41" s="20" t="s">
        <v>96</v>
      </c>
      <c r="B41" s="20" t="s">
        <v>18</v>
      </c>
      <c r="C41" s="20" t="s">
        <v>340</v>
      </c>
      <c r="D41" s="47">
        <v>1.8637441E7</v>
      </c>
    </row>
    <row r="42" ht="15.75" customHeight="1">
      <c r="A42" s="20" t="s">
        <v>96</v>
      </c>
      <c r="B42" s="20" t="s">
        <v>54</v>
      </c>
      <c r="C42" s="20" t="s">
        <v>55</v>
      </c>
      <c r="D42" s="47">
        <v>3009991.0</v>
      </c>
    </row>
    <row r="43" ht="15.75" customHeight="1">
      <c r="A43" s="20" t="s">
        <v>98</v>
      </c>
      <c r="B43" s="20" t="s">
        <v>71</v>
      </c>
      <c r="C43" s="20" t="s">
        <v>72</v>
      </c>
      <c r="D43" s="47">
        <v>861097.0</v>
      </c>
    </row>
    <row r="44" ht="15.75" customHeight="1">
      <c r="A44" s="20" t="s">
        <v>98</v>
      </c>
      <c r="B44" s="20" t="s">
        <v>75</v>
      </c>
      <c r="C44" s="20" t="s">
        <v>76</v>
      </c>
      <c r="D44" s="47">
        <v>0.0</v>
      </c>
    </row>
    <row r="45" ht="15.75" customHeight="1">
      <c r="A45" s="20" t="s">
        <v>98</v>
      </c>
      <c r="B45" s="20" t="s">
        <v>46</v>
      </c>
      <c r="C45" s="20" t="s">
        <v>47</v>
      </c>
      <c r="D45" s="47">
        <v>9299579.0</v>
      </c>
    </row>
    <row r="46" ht="15.75" customHeight="1">
      <c r="A46" s="20" t="s">
        <v>100</v>
      </c>
      <c r="B46" s="20" t="s">
        <v>18</v>
      </c>
      <c r="C46" s="20" t="s">
        <v>340</v>
      </c>
      <c r="D46" s="47">
        <v>5.5378113E7</v>
      </c>
    </row>
    <row r="47" ht="15.75" customHeight="1">
      <c r="A47" s="20" t="s">
        <v>102</v>
      </c>
      <c r="B47" s="20" t="s">
        <v>18</v>
      </c>
      <c r="C47" s="20" t="s">
        <v>340</v>
      </c>
      <c r="D47" s="47">
        <v>1.15042194E8</v>
      </c>
    </row>
    <row r="48" ht="15.75" customHeight="1">
      <c r="A48" s="20" t="s">
        <v>104</v>
      </c>
      <c r="B48" s="20" t="s">
        <v>18</v>
      </c>
      <c r="C48" s="20" t="s">
        <v>340</v>
      </c>
      <c r="D48" s="47">
        <v>1.2008436E7</v>
      </c>
    </row>
    <row r="49" ht="15.75" customHeight="1">
      <c r="A49" s="20" t="s">
        <v>106</v>
      </c>
      <c r="B49" s="20" t="s">
        <v>18</v>
      </c>
      <c r="C49" s="20" t="s">
        <v>340</v>
      </c>
      <c r="D49" s="47">
        <v>2.6079089E7</v>
      </c>
    </row>
    <row r="50" ht="15.75" customHeight="1">
      <c r="A50" s="20" t="s">
        <v>108</v>
      </c>
      <c r="B50" s="20" t="s">
        <v>18</v>
      </c>
      <c r="C50" s="20" t="s">
        <v>340</v>
      </c>
      <c r="D50" s="47">
        <v>9180152.0</v>
      </c>
    </row>
    <row r="51" ht="15.75" customHeight="1">
      <c r="A51" s="20" t="s">
        <v>110</v>
      </c>
      <c r="B51" s="20" t="s">
        <v>18</v>
      </c>
      <c r="C51" s="20" t="s">
        <v>340</v>
      </c>
      <c r="D51" s="47">
        <v>7349270.0</v>
      </c>
    </row>
    <row r="52" ht="15.75" customHeight="1">
      <c r="A52" s="20" t="s">
        <v>112</v>
      </c>
      <c r="B52" s="20" t="s">
        <v>18</v>
      </c>
      <c r="C52" s="20" t="s">
        <v>340</v>
      </c>
      <c r="D52" s="47">
        <v>9.5138685E7</v>
      </c>
    </row>
    <row r="53" ht="15.75" customHeight="1">
      <c r="A53" s="20" t="s">
        <v>112</v>
      </c>
      <c r="B53" s="20" t="s">
        <v>75</v>
      </c>
      <c r="C53" s="20" t="s">
        <v>76</v>
      </c>
      <c r="D53" s="47">
        <v>4521888.0</v>
      </c>
    </row>
    <row r="54" ht="15.75" customHeight="1">
      <c r="A54" s="20" t="s">
        <v>327</v>
      </c>
      <c r="B54" s="20" t="s">
        <v>18</v>
      </c>
      <c r="C54" s="20" t="s">
        <v>340</v>
      </c>
      <c r="D54" s="47">
        <v>2.4467339E7</v>
      </c>
    </row>
    <row r="55" ht="15.75" customHeight="1">
      <c r="A55" s="20" t="s">
        <v>327</v>
      </c>
      <c r="B55" s="20" t="s">
        <v>54</v>
      </c>
      <c r="C55" s="20" t="s">
        <v>55</v>
      </c>
      <c r="D55" s="47">
        <v>5188859.0</v>
      </c>
    </row>
    <row r="56" ht="15.75" customHeight="1">
      <c r="A56" s="20" t="s">
        <v>116</v>
      </c>
      <c r="B56" s="20" t="s">
        <v>18</v>
      </c>
      <c r="C56" s="20" t="s">
        <v>340</v>
      </c>
      <c r="D56" s="47">
        <v>4332647.0</v>
      </c>
    </row>
    <row r="57" ht="15.75" customHeight="1">
      <c r="A57" s="20" t="s">
        <v>118</v>
      </c>
      <c r="B57" s="20" t="s">
        <v>18</v>
      </c>
      <c r="C57" s="20" t="s">
        <v>340</v>
      </c>
      <c r="D57" s="47">
        <v>1.19007455E8</v>
      </c>
    </row>
    <row r="58" ht="15.75" customHeight="1">
      <c r="A58" s="20" t="s">
        <v>118</v>
      </c>
      <c r="B58" s="20" t="s">
        <v>71</v>
      </c>
      <c r="C58" s="20" t="s">
        <v>72</v>
      </c>
      <c r="D58" s="47">
        <v>8644000.0</v>
      </c>
    </row>
    <row r="59" ht="15.75" customHeight="1">
      <c r="A59" s="20" t="s">
        <v>118</v>
      </c>
      <c r="B59" s="20" t="s">
        <v>75</v>
      </c>
      <c r="C59" s="20" t="s">
        <v>76</v>
      </c>
      <c r="D59" s="47">
        <v>744105.0</v>
      </c>
    </row>
    <row r="60" ht="15.75" customHeight="1">
      <c r="A60" s="20" t="s">
        <v>118</v>
      </c>
      <c r="B60" s="20" t="s">
        <v>46</v>
      </c>
      <c r="C60" s="20" t="s">
        <v>47</v>
      </c>
      <c r="D60" s="47">
        <v>1.32108221E8</v>
      </c>
    </row>
    <row r="61" ht="15.75" customHeight="1">
      <c r="A61" s="20" t="s">
        <v>120</v>
      </c>
      <c r="B61" s="20" t="s">
        <v>18</v>
      </c>
      <c r="C61" s="20" t="s">
        <v>340</v>
      </c>
      <c r="D61" s="47">
        <v>1.1913994E8</v>
      </c>
    </row>
    <row r="62" ht="15.75" customHeight="1">
      <c r="A62" s="20" t="s">
        <v>120</v>
      </c>
      <c r="B62" s="20" t="s">
        <v>71</v>
      </c>
      <c r="C62" s="20" t="s">
        <v>72</v>
      </c>
      <c r="D62" s="47">
        <v>6960763.0</v>
      </c>
    </row>
    <row r="63" ht="15.75" customHeight="1">
      <c r="A63" s="20" t="s">
        <v>120</v>
      </c>
      <c r="B63" s="20" t="s">
        <v>75</v>
      </c>
      <c r="C63" s="20" t="s">
        <v>76</v>
      </c>
      <c r="D63" s="47">
        <v>5799505.0</v>
      </c>
    </row>
    <row r="64" ht="15.75" customHeight="1">
      <c r="A64" s="20" t="s">
        <v>122</v>
      </c>
      <c r="B64" s="20" t="s">
        <v>18</v>
      </c>
      <c r="C64" s="20" t="s">
        <v>340</v>
      </c>
      <c r="D64" s="47">
        <v>3.1427245E7</v>
      </c>
    </row>
    <row r="65" ht="15.75" customHeight="1">
      <c r="A65" s="20" t="s">
        <v>124</v>
      </c>
      <c r="B65" s="20" t="s">
        <v>18</v>
      </c>
      <c r="C65" s="20" t="s">
        <v>340</v>
      </c>
      <c r="D65" s="47">
        <v>3.6163452E7</v>
      </c>
    </row>
    <row r="66" ht="15.75" customHeight="1">
      <c r="A66" s="20" t="s">
        <v>124</v>
      </c>
      <c r="B66" s="20" t="s">
        <v>54</v>
      </c>
      <c r="C66" s="20" t="s">
        <v>55</v>
      </c>
      <c r="D66" s="47">
        <v>9716512.0</v>
      </c>
    </row>
    <row r="67" ht="15.75" customHeight="1">
      <c r="A67" s="20" t="s">
        <v>126</v>
      </c>
      <c r="B67" s="20" t="s">
        <v>18</v>
      </c>
      <c r="C67" s="20" t="s">
        <v>340</v>
      </c>
      <c r="D67" s="47">
        <v>4576952.0</v>
      </c>
    </row>
    <row r="68" ht="15.75" customHeight="1">
      <c r="A68" s="20" t="s">
        <v>126</v>
      </c>
      <c r="B68" s="20" t="s">
        <v>54</v>
      </c>
      <c r="C68" s="20" t="s">
        <v>55</v>
      </c>
      <c r="D68" s="47">
        <v>1132460.0</v>
      </c>
    </row>
    <row r="69" ht="15.75" customHeight="1">
      <c r="A69" s="20" t="s">
        <v>128</v>
      </c>
      <c r="B69" s="20" t="s">
        <v>18</v>
      </c>
      <c r="C69" s="20" t="s">
        <v>340</v>
      </c>
      <c r="D69" s="47">
        <v>4.9709061E7</v>
      </c>
    </row>
    <row r="70" ht="15.75" customHeight="1">
      <c r="A70" s="20" t="s">
        <v>128</v>
      </c>
      <c r="B70" s="20" t="s">
        <v>54</v>
      </c>
      <c r="C70" s="20" t="s">
        <v>55</v>
      </c>
      <c r="D70" s="47">
        <v>5957807.0</v>
      </c>
    </row>
    <row r="71" ht="15.75" customHeight="1">
      <c r="A71" s="20" t="s">
        <v>130</v>
      </c>
      <c r="B71" s="20" t="s">
        <v>18</v>
      </c>
      <c r="C71" s="20" t="s">
        <v>340</v>
      </c>
      <c r="D71" s="47">
        <v>4.4551126E7</v>
      </c>
    </row>
    <row r="72" ht="15.75" customHeight="1">
      <c r="A72" s="20" t="s">
        <v>132</v>
      </c>
      <c r="B72" s="20" t="s">
        <v>71</v>
      </c>
      <c r="C72" s="20" t="s">
        <v>72</v>
      </c>
      <c r="D72" s="47">
        <v>392862.0</v>
      </c>
    </row>
    <row r="73" ht="15.75" customHeight="1">
      <c r="A73" s="20" t="s">
        <v>132</v>
      </c>
      <c r="B73" s="20" t="s">
        <v>46</v>
      </c>
      <c r="C73" s="20" t="s">
        <v>47</v>
      </c>
      <c r="D73" s="47">
        <v>1819664.0</v>
      </c>
    </row>
    <row r="74" ht="15.75" customHeight="1">
      <c r="A74" s="20" t="s">
        <v>134</v>
      </c>
      <c r="B74" s="20" t="s">
        <v>18</v>
      </c>
      <c r="C74" s="20" t="s">
        <v>340</v>
      </c>
      <c r="D74" s="47">
        <v>3.6656047E7</v>
      </c>
    </row>
    <row r="75" ht="15.75" customHeight="1">
      <c r="A75" s="20" t="s">
        <v>136</v>
      </c>
      <c r="B75" s="20" t="s">
        <v>18</v>
      </c>
      <c r="C75" s="20" t="s">
        <v>340</v>
      </c>
      <c r="D75" s="47">
        <v>6.0043545E7</v>
      </c>
    </row>
    <row r="76" ht="15.75" customHeight="1">
      <c r="A76" s="20" t="s">
        <v>138</v>
      </c>
      <c r="B76" s="20" t="s">
        <v>18</v>
      </c>
      <c r="C76" s="20" t="s">
        <v>340</v>
      </c>
      <c r="D76" s="47">
        <v>1.2743492E7</v>
      </c>
    </row>
    <row r="77" ht="15.75" customHeight="1">
      <c r="A77" s="20" t="s">
        <v>138</v>
      </c>
      <c r="B77" s="20" t="s">
        <v>71</v>
      </c>
      <c r="C77" s="20" t="s">
        <v>72</v>
      </c>
      <c r="D77" s="47">
        <v>6555030.0</v>
      </c>
    </row>
    <row r="78" ht="15.75" customHeight="1">
      <c r="A78" s="20" t="s">
        <v>138</v>
      </c>
      <c r="B78" s="20" t="s">
        <v>46</v>
      </c>
      <c r="C78" s="20" t="s">
        <v>47</v>
      </c>
      <c r="D78" s="47">
        <v>1.7548567E8</v>
      </c>
    </row>
    <row r="79" ht="15.75" customHeight="1">
      <c r="A79" s="20" t="s">
        <v>140</v>
      </c>
      <c r="B79" s="20" t="s">
        <v>18</v>
      </c>
      <c r="C79" s="20" t="s">
        <v>340</v>
      </c>
      <c r="D79" s="47">
        <v>2637254.0</v>
      </c>
    </row>
    <row r="80" ht="15.75" customHeight="1">
      <c r="A80" s="20" t="s">
        <v>142</v>
      </c>
      <c r="B80" s="20" t="s">
        <v>18</v>
      </c>
      <c r="C80" s="20" t="s">
        <v>340</v>
      </c>
      <c r="D80" s="47">
        <v>0.0</v>
      </c>
    </row>
    <row r="81" ht="15.75" customHeight="1">
      <c r="A81" s="20" t="s">
        <v>144</v>
      </c>
      <c r="B81" s="20" t="s">
        <v>18</v>
      </c>
      <c r="C81" s="20" t="s">
        <v>340</v>
      </c>
      <c r="D81" s="47">
        <v>4.0212079E7</v>
      </c>
    </row>
    <row r="82" ht="15.75" customHeight="1">
      <c r="A82" s="20" t="s">
        <v>146</v>
      </c>
      <c r="B82" s="20" t="s">
        <v>18</v>
      </c>
      <c r="C82" s="20" t="s">
        <v>340</v>
      </c>
      <c r="D82" s="47">
        <v>833986.0</v>
      </c>
    </row>
    <row r="83" ht="15.75" customHeight="1">
      <c r="A83" s="20" t="s">
        <v>146</v>
      </c>
      <c r="B83" s="20" t="s">
        <v>71</v>
      </c>
      <c r="C83" s="20" t="s">
        <v>72</v>
      </c>
      <c r="D83" s="47">
        <v>778495.0</v>
      </c>
    </row>
    <row r="84" ht="15.75" customHeight="1">
      <c r="A84" s="20" t="s">
        <v>146</v>
      </c>
      <c r="B84" s="20" t="s">
        <v>46</v>
      </c>
      <c r="C84" s="20" t="s">
        <v>47</v>
      </c>
      <c r="D84" s="47">
        <v>3198258.0</v>
      </c>
    </row>
    <row r="85" ht="15.75" customHeight="1">
      <c r="A85" s="20" t="s">
        <v>148</v>
      </c>
      <c r="B85" s="20" t="s">
        <v>54</v>
      </c>
      <c r="C85" s="20" t="s">
        <v>55</v>
      </c>
      <c r="D85" s="47">
        <v>1725641.0</v>
      </c>
    </row>
    <row r="86" ht="15.75" customHeight="1">
      <c r="A86" s="20" t="s">
        <v>150</v>
      </c>
      <c r="B86" s="20" t="s">
        <v>18</v>
      </c>
      <c r="C86" s="20" t="s">
        <v>340</v>
      </c>
      <c r="D86" s="47">
        <v>6.3018875E7</v>
      </c>
    </row>
    <row r="87" ht="15.75" customHeight="1">
      <c r="A87" s="20" t="s">
        <v>152</v>
      </c>
      <c r="B87" s="20" t="s">
        <v>18</v>
      </c>
      <c r="C87" s="20" t="s">
        <v>340</v>
      </c>
      <c r="D87" s="47">
        <v>4.7331685E7</v>
      </c>
    </row>
    <row r="88" ht="15.75" customHeight="1">
      <c r="A88" s="20" t="s">
        <v>154</v>
      </c>
      <c r="B88" s="20" t="s">
        <v>18</v>
      </c>
      <c r="C88" s="20" t="s">
        <v>340</v>
      </c>
      <c r="D88" s="47">
        <v>843758.0</v>
      </c>
    </row>
    <row r="89" ht="15.75" customHeight="1">
      <c r="A89" s="20" t="s">
        <v>154</v>
      </c>
      <c r="B89" s="20" t="s">
        <v>54</v>
      </c>
      <c r="C89" s="20" t="s">
        <v>55</v>
      </c>
      <c r="D89" s="47">
        <v>331673.0</v>
      </c>
    </row>
    <row r="90" ht="15.75" customHeight="1">
      <c r="A90" s="20" t="s">
        <v>156</v>
      </c>
      <c r="B90" s="20" t="s">
        <v>18</v>
      </c>
      <c r="C90" s="20" t="s">
        <v>340</v>
      </c>
      <c r="D90" s="47">
        <v>4722742.0</v>
      </c>
    </row>
    <row r="91" ht="15.75" customHeight="1">
      <c r="A91" s="20" t="s">
        <v>158</v>
      </c>
      <c r="B91" s="20" t="s">
        <v>18</v>
      </c>
      <c r="C91" s="20" t="s">
        <v>340</v>
      </c>
      <c r="D91" s="47">
        <v>8475114.0</v>
      </c>
    </row>
    <row r="92" ht="15.75" customHeight="1">
      <c r="A92" s="20" t="s">
        <v>160</v>
      </c>
      <c r="B92" s="20" t="s">
        <v>18</v>
      </c>
      <c r="C92" s="20" t="s">
        <v>340</v>
      </c>
      <c r="D92" s="47">
        <v>0.0</v>
      </c>
    </row>
    <row r="93" ht="15.75" customHeight="1">
      <c r="A93" s="20" t="s">
        <v>162</v>
      </c>
      <c r="B93" s="20" t="s">
        <v>18</v>
      </c>
      <c r="C93" s="20" t="s">
        <v>340</v>
      </c>
      <c r="D93" s="47">
        <v>2.2259199E7</v>
      </c>
    </row>
    <row r="94" ht="15.75" customHeight="1">
      <c r="A94" s="20" t="s">
        <v>164</v>
      </c>
      <c r="B94" s="20" t="s">
        <v>18</v>
      </c>
      <c r="C94" s="20" t="s">
        <v>340</v>
      </c>
      <c r="D94" s="47">
        <v>1107629.0</v>
      </c>
    </row>
    <row r="95" ht="15.75" customHeight="1">
      <c r="A95" s="20" t="s">
        <v>164</v>
      </c>
      <c r="B95" s="20" t="s">
        <v>46</v>
      </c>
      <c r="C95" s="20" t="s">
        <v>47</v>
      </c>
      <c r="D95" s="47">
        <v>8442467.0</v>
      </c>
    </row>
    <row r="96" ht="15.75" customHeight="1">
      <c r="A96" s="20" t="s">
        <v>166</v>
      </c>
      <c r="B96" s="20" t="s">
        <v>18</v>
      </c>
      <c r="C96" s="20" t="s">
        <v>340</v>
      </c>
      <c r="D96" s="47">
        <v>2.59157502E8</v>
      </c>
    </row>
    <row r="97" ht="15.75" customHeight="1">
      <c r="A97" s="20" t="s">
        <v>166</v>
      </c>
      <c r="B97" s="20" t="s">
        <v>54</v>
      </c>
      <c r="C97" s="20" t="s">
        <v>55</v>
      </c>
      <c r="D97" s="47">
        <v>0.0</v>
      </c>
    </row>
    <row r="98" ht="15.75" customHeight="1">
      <c r="A98" s="20" t="s">
        <v>168</v>
      </c>
      <c r="B98" s="20" t="s">
        <v>18</v>
      </c>
      <c r="C98" s="20" t="s">
        <v>340</v>
      </c>
      <c r="D98" s="47">
        <v>1.8565062E7</v>
      </c>
    </row>
    <row r="99" ht="15.75" customHeight="1">
      <c r="A99" s="20" t="s">
        <v>170</v>
      </c>
      <c r="B99" s="20" t="s">
        <v>18</v>
      </c>
      <c r="C99" s="20" t="s">
        <v>340</v>
      </c>
      <c r="D99" s="47">
        <v>2.9499858E7</v>
      </c>
    </row>
    <row r="100" ht="15.75" customHeight="1">
      <c r="A100" s="20" t="s">
        <v>170</v>
      </c>
      <c r="B100" s="20" t="s">
        <v>71</v>
      </c>
      <c r="C100" s="20" t="s">
        <v>72</v>
      </c>
      <c r="D100" s="47">
        <v>5025016.0</v>
      </c>
    </row>
    <row r="101" ht="15.75" customHeight="1">
      <c r="A101" s="20" t="s">
        <v>172</v>
      </c>
      <c r="B101" s="20" t="s">
        <v>46</v>
      </c>
      <c r="C101" s="20" t="s">
        <v>47</v>
      </c>
      <c r="D101" s="47">
        <v>3.1945499E7</v>
      </c>
    </row>
    <row r="102" ht="15.75" customHeight="1">
      <c r="A102" s="20" t="s">
        <v>174</v>
      </c>
      <c r="B102" s="20" t="s">
        <v>18</v>
      </c>
      <c r="C102" s="20" t="s">
        <v>340</v>
      </c>
      <c r="D102" s="47">
        <v>1.4978127E7</v>
      </c>
    </row>
    <row r="103" ht="15.75" customHeight="1">
      <c r="A103" s="20" t="s">
        <v>174</v>
      </c>
      <c r="B103" s="20" t="s">
        <v>54</v>
      </c>
      <c r="C103" s="20" t="s">
        <v>55</v>
      </c>
      <c r="D103" s="47">
        <v>1.6875044E7</v>
      </c>
    </row>
    <row r="104" ht="15.75" customHeight="1">
      <c r="A104" s="20" t="s">
        <v>176</v>
      </c>
      <c r="B104" s="20" t="s">
        <v>18</v>
      </c>
      <c r="C104" s="20" t="s">
        <v>340</v>
      </c>
      <c r="D104" s="47">
        <v>9.3935412E7</v>
      </c>
    </row>
    <row r="105" ht="15.75" customHeight="1">
      <c r="A105" s="20" t="s">
        <v>178</v>
      </c>
      <c r="B105" s="20" t="s">
        <v>18</v>
      </c>
      <c r="C105" s="20" t="s">
        <v>340</v>
      </c>
      <c r="D105" s="47">
        <v>2.4992336E7</v>
      </c>
    </row>
    <row r="106" ht="15.75" customHeight="1">
      <c r="A106" s="20" t="s">
        <v>182</v>
      </c>
      <c r="B106" s="20" t="s">
        <v>18</v>
      </c>
      <c r="C106" s="20" t="s">
        <v>340</v>
      </c>
      <c r="D106" s="47">
        <v>7189712.0</v>
      </c>
    </row>
    <row r="107" ht="15.75" customHeight="1">
      <c r="A107" s="20" t="s">
        <v>184</v>
      </c>
      <c r="B107" s="20" t="s">
        <v>18</v>
      </c>
      <c r="C107" s="20" t="s">
        <v>340</v>
      </c>
      <c r="D107" s="47">
        <v>4.436221E7</v>
      </c>
    </row>
    <row r="108" ht="15.75" customHeight="1">
      <c r="A108" s="20" t="s">
        <v>186</v>
      </c>
      <c r="B108" s="20" t="s">
        <v>18</v>
      </c>
      <c r="C108" s="20" t="s">
        <v>340</v>
      </c>
      <c r="D108" s="47">
        <v>5.3681734E7</v>
      </c>
    </row>
    <row r="109" ht="15.75" customHeight="1">
      <c r="A109" s="20" t="s">
        <v>192</v>
      </c>
      <c r="B109" s="20" t="s">
        <v>18</v>
      </c>
      <c r="C109" s="20" t="s">
        <v>340</v>
      </c>
      <c r="D109" s="47">
        <v>5443584.0</v>
      </c>
    </row>
    <row r="110" ht="15.75" customHeight="1">
      <c r="A110" s="20" t="s">
        <v>192</v>
      </c>
      <c r="B110" s="20" t="s">
        <v>71</v>
      </c>
      <c r="C110" s="20" t="s">
        <v>72</v>
      </c>
      <c r="D110" s="47">
        <v>3757180.0</v>
      </c>
    </row>
    <row r="111" ht="15.75" customHeight="1">
      <c r="A111" s="20" t="s">
        <v>194</v>
      </c>
      <c r="B111" s="20" t="s">
        <v>18</v>
      </c>
      <c r="C111" s="20" t="s">
        <v>340</v>
      </c>
      <c r="D111" s="47">
        <v>4.5820748E7</v>
      </c>
    </row>
    <row r="112" ht="15.75" customHeight="1">
      <c r="A112" s="20" t="s">
        <v>194</v>
      </c>
      <c r="B112" s="20" t="s">
        <v>71</v>
      </c>
      <c r="C112" s="20" t="s">
        <v>72</v>
      </c>
      <c r="D112" s="47">
        <v>7335079.0</v>
      </c>
    </row>
    <row r="113" ht="15.75" customHeight="1">
      <c r="A113" s="20" t="s">
        <v>194</v>
      </c>
      <c r="B113" s="20" t="s">
        <v>75</v>
      </c>
      <c r="C113" s="20" t="s">
        <v>76</v>
      </c>
      <c r="D113" s="47">
        <v>2334935.0</v>
      </c>
    </row>
    <row r="114" ht="15.75" customHeight="1">
      <c r="A114" s="20" t="s">
        <v>196</v>
      </c>
      <c r="B114" s="20" t="s">
        <v>18</v>
      </c>
      <c r="C114" s="20" t="s">
        <v>340</v>
      </c>
      <c r="D114" s="47">
        <v>4.5042787E7</v>
      </c>
    </row>
    <row r="115" ht="15.75" customHeight="1">
      <c r="A115" s="20" t="s">
        <v>196</v>
      </c>
      <c r="B115" s="20" t="s">
        <v>54</v>
      </c>
      <c r="C115" s="20" t="s">
        <v>55</v>
      </c>
      <c r="D115" s="47">
        <v>2104163.0</v>
      </c>
    </row>
    <row r="116" ht="15.75" customHeight="1">
      <c r="A116" s="20" t="s">
        <v>198</v>
      </c>
      <c r="B116" s="20" t="s">
        <v>18</v>
      </c>
      <c r="C116" s="20" t="s">
        <v>340</v>
      </c>
      <c r="D116" s="47">
        <v>9.5802714E7</v>
      </c>
    </row>
    <row r="117" ht="15.75" customHeight="1">
      <c r="A117" s="20" t="s">
        <v>198</v>
      </c>
      <c r="B117" s="20" t="s">
        <v>71</v>
      </c>
      <c r="C117" s="20" t="s">
        <v>72</v>
      </c>
      <c r="D117" s="47">
        <v>1.2054236E7</v>
      </c>
    </row>
    <row r="118" ht="15.75" customHeight="1">
      <c r="A118" s="20" t="s">
        <v>198</v>
      </c>
      <c r="B118" s="20" t="s">
        <v>75</v>
      </c>
      <c r="C118" s="20" t="s">
        <v>76</v>
      </c>
      <c r="D118" s="47">
        <v>1.20234912E8</v>
      </c>
    </row>
    <row r="119" ht="15.75" customHeight="1">
      <c r="A119" s="20" t="s">
        <v>200</v>
      </c>
      <c r="B119" s="20" t="s">
        <v>75</v>
      </c>
      <c r="C119" s="20" t="s">
        <v>76</v>
      </c>
      <c r="D119" s="47">
        <v>806947.0</v>
      </c>
    </row>
    <row r="120" ht="15.75" customHeight="1">
      <c r="A120" s="20" t="s">
        <v>200</v>
      </c>
      <c r="B120" s="20" t="s">
        <v>46</v>
      </c>
      <c r="C120" s="20" t="s">
        <v>47</v>
      </c>
      <c r="D120" s="47">
        <v>3.458559E7</v>
      </c>
    </row>
    <row r="121" ht="15.75" customHeight="1">
      <c r="A121" s="20" t="s">
        <v>202</v>
      </c>
      <c r="B121" s="20" t="s">
        <v>18</v>
      </c>
      <c r="C121" s="20" t="s">
        <v>340</v>
      </c>
      <c r="D121" s="47">
        <v>1502742.0</v>
      </c>
    </row>
    <row r="122" ht="15.75" customHeight="1">
      <c r="A122" s="20" t="s">
        <v>204</v>
      </c>
      <c r="B122" s="20" t="s">
        <v>18</v>
      </c>
      <c r="C122" s="20" t="s">
        <v>340</v>
      </c>
      <c r="D122" s="47">
        <v>3.4148806E7</v>
      </c>
    </row>
    <row r="123" ht="15.75" customHeight="1">
      <c r="A123" s="20" t="s">
        <v>204</v>
      </c>
      <c r="B123" s="20" t="s">
        <v>54</v>
      </c>
      <c r="C123" s="20" t="s">
        <v>55</v>
      </c>
      <c r="D123" s="47">
        <v>1.7264065E7</v>
      </c>
    </row>
    <row r="124" ht="15.75" customHeight="1">
      <c r="A124" s="20" t="s">
        <v>206</v>
      </c>
      <c r="B124" s="20" t="s">
        <v>18</v>
      </c>
      <c r="C124" s="20" t="s">
        <v>340</v>
      </c>
      <c r="D124" s="47">
        <v>961326.0</v>
      </c>
    </row>
    <row r="125" ht="15.75" customHeight="1">
      <c r="A125" s="20" t="s">
        <v>206</v>
      </c>
      <c r="B125" s="20" t="s">
        <v>46</v>
      </c>
      <c r="C125" s="20" t="s">
        <v>47</v>
      </c>
      <c r="D125" s="47">
        <v>1655337.0</v>
      </c>
    </row>
    <row r="126" ht="15.75" customHeight="1">
      <c r="A126" s="20" t="s">
        <v>208</v>
      </c>
      <c r="B126" s="20" t="s">
        <v>18</v>
      </c>
      <c r="C126" s="20" t="s">
        <v>340</v>
      </c>
      <c r="D126" s="47">
        <v>4388917.0</v>
      </c>
    </row>
    <row r="127" ht="15.75" customHeight="1">
      <c r="A127" s="20" t="s">
        <v>208</v>
      </c>
      <c r="B127" s="20" t="s">
        <v>46</v>
      </c>
      <c r="C127" s="20" t="s">
        <v>47</v>
      </c>
      <c r="D127" s="47">
        <v>1.6716239E7</v>
      </c>
    </row>
    <row r="128" ht="15.75" customHeight="1">
      <c r="A128" s="20" t="s">
        <v>208</v>
      </c>
      <c r="B128" s="20" t="s">
        <v>54</v>
      </c>
      <c r="C128" s="20" t="s">
        <v>55</v>
      </c>
      <c r="D128" s="47">
        <v>1220756.0</v>
      </c>
    </row>
    <row r="129" ht="15.75" customHeight="1">
      <c r="A129" s="20" t="s">
        <v>210</v>
      </c>
      <c r="B129" s="20" t="s">
        <v>18</v>
      </c>
      <c r="C129" s="20" t="s">
        <v>340</v>
      </c>
      <c r="D129" s="47">
        <v>1.7860796E8</v>
      </c>
    </row>
    <row r="130" ht="15.75" customHeight="1">
      <c r="A130" s="20" t="s">
        <v>210</v>
      </c>
      <c r="B130" s="20" t="s">
        <v>75</v>
      </c>
      <c r="C130" s="20" t="s">
        <v>76</v>
      </c>
      <c r="D130" s="47">
        <v>2.4543792E7</v>
      </c>
    </row>
    <row r="131" ht="15.75" customHeight="1">
      <c r="A131" s="20" t="s">
        <v>212</v>
      </c>
      <c r="B131" s="20" t="s">
        <v>18</v>
      </c>
      <c r="C131" s="20" t="s">
        <v>340</v>
      </c>
      <c r="D131" s="47">
        <v>4.9363098E7</v>
      </c>
    </row>
    <row r="132" ht="15.75" customHeight="1">
      <c r="A132" s="20" t="s">
        <v>212</v>
      </c>
      <c r="B132" s="20" t="s">
        <v>54</v>
      </c>
      <c r="C132" s="20" t="s">
        <v>55</v>
      </c>
      <c r="D132" s="47">
        <v>1.2995772E7</v>
      </c>
    </row>
    <row r="133" ht="15.75" customHeight="1">
      <c r="A133" s="20" t="s">
        <v>214</v>
      </c>
      <c r="B133" s="20" t="s">
        <v>18</v>
      </c>
      <c r="C133" s="20" t="s">
        <v>340</v>
      </c>
      <c r="D133" s="47">
        <v>6.7448922E7</v>
      </c>
    </row>
    <row r="134" ht="15.75" customHeight="1">
      <c r="A134" s="20" t="s">
        <v>214</v>
      </c>
      <c r="B134" s="20" t="s">
        <v>54</v>
      </c>
      <c r="C134" s="20" t="s">
        <v>55</v>
      </c>
      <c r="D134" s="47">
        <v>1.6632319E7</v>
      </c>
    </row>
    <row r="135" ht="15.75" customHeight="1">
      <c r="A135" s="20" t="s">
        <v>216</v>
      </c>
      <c r="B135" s="20" t="s">
        <v>18</v>
      </c>
      <c r="C135" s="20" t="s">
        <v>340</v>
      </c>
      <c r="D135" s="47">
        <v>2.0113251E7</v>
      </c>
    </row>
    <row r="136" ht="15.75" customHeight="1">
      <c r="A136" s="20" t="s">
        <v>216</v>
      </c>
      <c r="B136" s="20" t="s">
        <v>46</v>
      </c>
      <c r="C136" s="20" t="s">
        <v>47</v>
      </c>
      <c r="D136" s="47">
        <v>7.7593718E7</v>
      </c>
    </row>
    <row r="137" ht="15.75" customHeight="1">
      <c r="A137" s="20" t="s">
        <v>218</v>
      </c>
      <c r="B137" s="20" t="s">
        <v>18</v>
      </c>
      <c r="C137" s="20" t="s">
        <v>340</v>
      </c>
      <c r="D137" s="47">
        <v>6109086.0</v>
      </c>
    </row>
    <row r="138" ht="15.75" customHeight="1">
      <c r="A138" s="20" t="s">
        <v>218</v>
      </c>
      <c r="B138" s="20" t="s">
        <v>54</v>
      </c>
      <c r="C138" s="20" t="s">
        <v>55</v>
      </c>
      <c r="D138" s="47">
        <v>531733.0</v>
      </c>
    </row>
    <row r="139" ht="15.75" customHeight="1">
      <c r="A139" s="20" t="s">
        <v>220</v>
      </c>
      <c r="B139" s="20" t="s">
        <v>18</v>
      </c>
      <c r="C139" s="20" t="s">
        <v>340</v>
      </c>
      <c r="D139" s="47">
        <v>0.0</v>
      </c>
    </row>
    <row r="140" ht="15.75" customHeight="1">
      <c r="A140" s="20" t="s">
        <v>220</v>
      </c>
      <c r="B140" s="20" t="s">
        <v>54</v>
      </c>
      <c r="C140" s="20" t="s">
        <v>55</v>
      </c>
      <c r="D140" s="47">
        <v>0.0</v>
      </c>
    </row>
    <row r="141" ht="15.75" customHeight="1">
      <c r="A141" s="20" t="s">
        <v>222</v>
      </c>
      <c r="B141" s="20" t="s">
        <v>18</v>
      </c>
      <c r="C141" s="20" t="s">
        <v>340</v>
      </c>
      <c r="D141" s="47">
        <v>2.5605603E7</v>
      </c>
    </row>
    <row r="142" ht="15.75" customHeight="1">
      <c r="A142" s="20" t="s">
        <v>222</v>
      </c>
      <c r="B142" s="20" t="s">
        <v>54</v>
      </c>
      <c r="C142" s="20" t="s">
        <v>55</v>
      </c>
      <c r="D142" s="47">
        <v>570818.0</v>
      </c>
    </row>
    <row r="143" ht="15.75" customHeight="1">
      <c r="A143" s="20" t="s">
        <v>224</v>
      </c>
      <c r="B143" s="20" t="s">
        <v>18</v>
      </c>
      <c r="C143" s="20" t="s">
        <v>340</v>
      </c>
      <c r="D143" s="47">
        <v>0.0</v>
      </c>
    </row>
    <row r="144" ht="15.75" customHeight="1">
      <c r="A144" s="20" t="s">
        <v>226</v>
      </c>
      <c r="B144" s="20" t="s">
        <v>18</v>
      </c>
      <c r="C144" s="20" t="s">
        <v>340</v>
      </c>
      <c r="D144" s="47">
        <v>2.5693918E7</v>
      </c>
    </row>
    <row r="145" ht="15.75" customHeight="1">
      <c r="A145" s="20" t="s">
        <v>226</v>
      </c>
      <c r="B145" s="20" t="s">
        <v>54</v>
      </c>
      <c r="C145" s="20" t="s">
        <v>55</v>
      </c>
      <c r="D145" s="47">
        <v>2.5669144E7</v>
      </c>
    </row>
    <row r="146" ht="15.75" customHeight="1">
      <c r="A146" s="20" t="s">
        <v>328</v>
      </c>
      <c r="B146" s="20" t="s">
        <v>18</v>
      </c>
      <c r="C146" s="20" t="s">
        <v>340</v>
      </c>
      <c r="D146" s="47">
        <v>1.1742994E7</v>
      </c>
    </row>
    <row r="147" ht="15.75" customHeight="1">
      <c r="A147" s="20" t="s">
        <v>230</v>
      </c>
      <c r="B147" s="20" t="s">
        <v>18</v>
      </c>
      <c r="C147" s="20" t="s">
        <v>340</v>
      </c>
      <c r="D147" s="47">
        <v>0.0</v>
      </c>
    </row>
    <row r="148" ht="15.75" customHeight="1">
      <c r="A148" s="20" t="s">
        <v>230</v>
      </c>
      <c r="B148" s="20" t="s">
        <v>54</v>
      </c>
      <c r="C148" s="20" t="s">
        <v>55</v>
      </c>
      <c r="D148" s="47">
        <v>0.0</v>
      </c>
    </row>
    <row r="149" ht="15.75" customHeight="1">
      <c r="A149" s="20" t="s">
        <v>232</v>
      </c>
      <c r="B149" s="20" t="s">
        <v>18</v>
      </c>
      <c r="C149" s="20" t="s">
        <v>340</v>
      </c>
      <c r="D149" s="47">
        <v>934732.0</v>
      </c>
    </row>
    <row r="150" ht="15.75" customHeight="1">
      <c r="A150" s="20" t="s">
        <v>234</v>
      </c>
      <c r="B150" s="20" t="s">
        <v>18</v>
      </c>
      <c r="C150" s="20" t="s">
        <v>340</v>
      </c>
      <c r="D150" s="47">
        <v>1.0442384E7</v>
      </c>
    </row>
    <row r="151" ht="15.75" customHeight="1">
      <c r="A151" s="20" t="s">
        <v>234</v>
      </c>
      <c r="B151" s="20" t="s">
        <v>54</v>
      </c>
      <c r="C151" s="20" t="s">
        <v>55</v>
      </c>
      <c r="D151" s="47">
        <v>2311926.0</v>
      </c>
    </row>
    <row r="152" ht="15.75" customHeight="1">
      <c r="A152" s="20" t="s">
        <v>329</v>
      </c>
      <c r="B152" s="20" t="s">
        <v>18</v>
      </c>
      <c r="C152" s="20" t="s">
        <v>340</v>
      </c>
      <c r="D152" s="47">
        <v>873072.0</v>
      </c>
    </row>
    <row r="153" ht="15.75" customHeight="1">
      <c r="A153" s="20" t="s">
        <v>238</v>
      </c>
      <c r="B153" s="20" t="s">
        <v>18</v>
      </c>
      <c r="C153" s="20" t="s">
        <v>340</v>
      </c>
      <c r="D153" s="47">
        <v>4.655444E7</v>
      </c>
    </row>
    <row r="154" ht="15.75" customHeight="1">
      <c r="A154" s="20" t="s">
        <v>238</v>
      </c>
      <c r="B154" s="20" t="s">
        <v>71</v>
      </c>
      <c r="C154" s="20" t="s">
        <v>72</v>
      </c>
      <c r="D154" s="47">
        <v>3842893.0</v>
      </c>
    </row>
    <row r="155" ht="15.75" customHeight="1">
      <c r="A155" s="20" t="s">
        <v>238</v>
      </c>
      <c r="B155" s="20" t="s">
        <v>75</v>
      </c>
      <c r="C155" s="20" t="s">
        <v>76</v>
      </c>
      <c r="D155" s="47">
        <v>3684640.0</v>
      </c>
    </row>
    <row r="156" ht="15.75" customHeight="1">
      <c r="A156" s="20" t="s">
        <v>240</v>
      </c>
      <c r="B156" s="20" t="s">
        <v>18</v>
      </c>
      <c r="C156" s="20" t="s">
        <v>340</v>
      </c>
      <c r="D156" s="47">
        <v>1.9772749E7</v>
      </c>
    </row>
    <row r="157" ht="15.75" customHeight="1">
      <c r="A157" s="20" t="s">
        <v>242</v>
      </c>
      <c r="B157" s="20" t="s">
        <v>18</v>
      </c>
      <c r="C157" s="20" t="s">
        <v>340</v>
      </c>
      <c r="D157" s="47">
        <v>0.0</v>
      </c>
    </row>
    <row r="158" ht="15.75" customHeight="1">
      <c r="A158" s="20" t="s">
        <v>244</v>
      </c>
      <c r="B158" s="20" t="s">
        <v>18</v>
      </c>
      <c r="C158" s="20" t="s">
        <v>340</v>
      </c>
      <c r="D158" s="47">
        <v>1.14889893E8</v>
      </c>
    </row>
    <row r="159" ht="15.75" customHeight="1">
      <c r="A159" s="20" t="s">
        <v>244</v>
      </c>
      <c r="B159" s="20" t="s">
        <v>75</v>
      </c>
      <c r="C159" s="20" t="s">
        <v>76</v>
      </c>
      <c r="D159" s="47">
        <v>2995.0</v>
      </c>
    </row>
    <row r="160" ht="15.75" customHeight="1">
      <c r="A160" s="20" t="s">
        <v>246</v>
      </c>
      <c r="B160" s="20" t="s">
        <v>18</v>
      </c>
      <c r="C160" s="20" t="s">
        <v>340</v>
      </c>
      <c r="D160" s="47">
        <v>3.6903113E7</v>
      </c>
    </row>
    <row r="161" ht="15.75" customHeight="1">
      <c r="A161" s="20" t="s">
        <v>246</v>
      </c>
      <c r="B161" s="20" t="s">
        <v>54</v>
      </c>
      <c r="C161" s="20" t="s">
        <v>55</v>
      </c>
      <c r="D161" s="47">
        <v>2550704.0</v>
      </c>
    </row>
    <row r="162" ht="15.75" customHeight="1">
      <c r="A162" s="20" t="s">
        <v>248</v>
      </c>
      <c r="B162" s="20" t="s">
        <v>18</v>
      </c>
      <c r="C162" s="20" t="s">
        <v>340</v>
      </c>
      <c r="D162" s="47">
        <v>5.6066639E7</v>
      </c>
    </row>
    <row r="163" ht="15.75" customHeight="1">
      <c r="A163" s="20" t="s">
        <v>250</v>
      </c>
      <c r="B163" s="20" t="s">
        <v>18</v>
      </c>
      <c r="C163" s="20" t="s">
        <v>340</v>
      </c>
      <c r="D163" s="47">
        <v>8.2562022E7</v>
      </c>
    </row>
    <row r="164" ht="15.75" customHeight="1">
      <c r="A164" s="20" t="s">
        <v>252</v>
      </c>
      <c r="B164" s="20" t="s">
        <v>18</v>
      </c>
      <c r="C164" s="20" t="s">
        <v>340</v>
      </c>
      <c r="D164" s="47">
        <v>5.1681206E7</v>
      </c>
    </row>
    <row r="165" ht="15.75" customHeight="1">
      <c r="A165" s="20" t="s">
        <v>252</v>
      </c>
      <c r="B165" s="20" t="s">
        <v>46</v>
      </c>
      <c r="C165" s="20" t="s">
        <v>47</v>
      </c>
      <c r="D165" s="47">
        <v>2.9278057E7</v>
      </c>
    </row>
    <row r="166" ht="15.75" customHeight="1">
      <c r="A166" s="20" t="s">
        <v>252</v>
      </c>
      <c r="B166" s="20" t="s">
        <v>54</v>
      </c>
      <c r="C166" s="20" t="s">
        <v>55</v>
      </c>
      <c r="D166" s="47">
        <v>7433295.0</v>
      </c>
    </row>
    <row r="167" ht="15.75" customHeight="1">
      <c r="A167" s="20" t="s">
        <v>254</v>
      </c>
      <c r="B167" s="20" t="s">
        <v>18</v>
      </c>
      <c r="C167" s="20" t="s">
        <v>340</v>
      </c>
      <c r="D167" s="47">
        <v>6.8120927E7</v>
      </c>
    </row>
    <row r="168" ht="15.75" customHeight="1">
      <c r="A168" s="20" t="s">
        <v>258</v>
      </c>
      <c r="B168" s="20" t="s">
        <v>18</v>
      </c>
      <c r="C168" s="20" t="s">
        <v>340</v>
      </c>
      <c r="D168" s="47">
        <v>6.1022176E7</v>
      </c>
    </row>
    <row r="169" ht="15.75" customHeight="1">
      <c r="A169" s="20" t="s">
        <v>330</v>
      </c>
      <c r="B169" s="20" t="s">
        <v>18</v>
      </c>
      <c r="C169" s="20" t="s">
        <v>340</v>
      </c>
      <c r="D169" s="47">
        <v>4.7286845E7</v>
      </c>
    </row>
    <row r="170" ht="15.75" customHeight="1">
      <c r="A170" s="20" t="s">
        <v>262</v>
      </c>
      <c r="B170" s="20" t="s">
        <v>18</v>
      </c>
      <c r="C170" s="20" t="s">
        <v>340</v>
      </c>
      <c r="D170" s="47">
        <v>1.5381575E7</v>
      </c>
    </row>
    <row r="171" ht="15.75" customHeight="1">
      <c r="A171" s="20" t="s">
        <v>262</v>
      </c>
      <c r="B171" s="20" t="s">
        <v>71</v>
      </c>
      <c r="C171" s="20" t="s">
        <v>72</v>
      </c>
      <c r="D171" s="47">
        <v>1773899.0</v>
      </c>
    </row>
    <row r="172" ht="15.75" customHeight="1">
      <c r="A172" s="20" t="s">
        <v>262</v>
      </c>
      <c r="B172" s="20" t="s">
        <v>46</v>
      </c>
      <c r="C172" s="20" t="s">
        <v>47</v>
      </c>
      <c r="D172" s="47">
        <v>2.8847503E7</v>
      </c>
    </row>
    <row r="173" ht="15.75" customHeight="1">
      <c r="A173" s="20" t="s">
        <v>264</v>
      </c>
      <c r="B173" s="20" t="s">
        <v>18</v>
      </c>
      <c r="C173" s="20" t="s">
        <v>340</v>
      </c>
      <c r="D173" s="47">
        <v>1.25669939E8</v>
      </c>
    </row>
    <row r="174" ht="15.75" customHeight="1">
      <c r="A174" s="20" t="s">
        <v>264</v>
      </c>
      <c r="B174" s="20" t="s">
        <v>54</v>
      </c>
      <c r="C174" s="20" t="s">
        <v>55</v>
      </c>
      <c r="D174" s="47">
        <v>3828481.0</v>
      </c>
    </row>
    <row r="175" ht="15.75" customHeight="1">
      <c r="A175" s="20" t="s">
        <v>266</v>
      </c>
      <c r="B175" s="20" t="s">
        <v>18</v>
      </c>
      <c r="C175" s="20" t="s">
        <v>340</v>
      </c>
      <c r="D175" s="47">
        <v>4.5325222E7</v>
      </c>
    </row>
    <row r="176" ht="15.75" customHeight="1">
      <c r="A176" s="20" t="s">
        <v>268</v>
      </c>
      <c r="B176" s="20" t="s">
        <v>18</v>
      </c>
      <c r="C176" s="20" t="s">
        <v>340</v>
      </c>
      <c r="D176" s="47">
        <v>5577134.0</v>
      </c>
    </row>
    <row r="177" ht="15.75" customHeight="1">
      <c r="A177" s="20" t="s">
        <v>268</v>
      </c>
      <c r="B177" s="20" t="s">
        <v>46</v>
      </c>
      <c r="C177" s="20" t="s">
        <v>47</v>
      </c>
      <c r="D177" s="47">
        <v>5.0197694E7</v>
      </c>
    </row>
    <row r="178" ht="15.75" customHeight="1">
      <c r="A178" s="20" t="s">
        <v>270</v>
      </c>
      <c r="B178" s="20" t="s">
        <v>18</v>
      </c>
      <c r="C178" s="20" t="s">
        <v>340</v>
      </c>
      <c r="D178" s="47">
        <v>3.3945055E7</v>
      </c>
    </row>
    <row r="179" ht="15.75" customHeight="1">
      <c r="A179" s="20" t="s">
        <v>270</v>
      </c>
      <c r="B179" s="20" t="s">
        <v>46</v>
      </c>
      <c r="C179" s="20" t="s">
        <v>47</v>
      </c>
      <c r="D179" s="47">
        <v>9.4303745E7</v>
      </c>
    </row>
    <row r="180" ht="15.75" customHeight="1">
      <c r="A180" s="20" t="s">
        <v>272</v>
      </c>
      <c r="B180" s="20" t="s">
        <v>18</v>
      </c>
      <c r="C180" s="20" t="s">
        <v>340</v>
      </c>
      <c r="D180" s="47">
        <v>1.0198503E7</v>
      </c>
    </row>
    <row r="181" ht="15.75" customHeight="1">
      <c r="A181" s="20" t="s">
        <v>274</v>
      </c>
      <c r="B181" s="20" t="s">
        <v>18</v>
      </c>
      <c r="C181" s="20" t="s">
        <v>340</v>
      </c>
      <c r="D181" s="47">
        <v>5483705.0</v>
      </c>
    </row>
    <row r="182" ht="15.75" customHeight="1">
      <c r="A182" s="20" t="s">
        <v>276</v>
      </c>
      <c r="B182" s="20" t="s">
        <v>18</v>
      </c>
      <c r="C182" s="20" t="s">
        <v>340</v>
      </c>
      <c r="D182" s="47">
        <v>467511.0</v>
      </c>
    </row>
    <row r="183" ht="15.75" customHeight="1">
      <c r="A183" s="20" t="s">
        <v>278</v>
      </c>
      <c r="B183" s="20" t="s">
        <v>18</v>
      </c>
      <c r="C183" s="20" t="s">
        <v>340</v>
      </c>
      <c r="D183" s="47">
        <v>1.53632109E8</v>
      </c>
    </row>
    <row r="184" ht="15.75" customHeight="1">
      <c r="A184" s="20" t="s">
        <v>278</v>
      </c>
      <c r="B184" s="20" t="s">
        <v>71</v>
      </c>
      <c r="C184" s="20" t="s">
        <v>72</v>
      </c>
      <c r="D184" s="47">
        <v>5946478.0</v>
      </c>
    </row>
    <row r="185" ht="15.75" customHeight="1">
      <c r="A185" s="20" t="s">
        <v>278</v>
      </c>
      <c r="B185" s="20" t="s">
        <v>75</v>
      </c>
      <c r="C185" s="20" t="s">
        <v>76</v>
      </c>
      <c r="D185" s="47">
        <v>1.87154885E8</v>
      </c>
    </row>
    <row r="186" ht="15.75" customHeight="1">
      <c r="A186" s="20" t="s">
        <v>280</v>
      </c>
      <c r="B186" s="20" t="s">
        <v>71</v>
      </c>
      <c r="C186" s="20" t="s">
        <v>72</v>
      </c>
      <c r="D186" s="47">
        <v>1253376.0</v>
      </c>
    </row>
    <row r="187" ht="15.75" customHeight="1">
      <c r="A187" s="20" t="s">
        <v>280</v>
      </c>
      <c r="B187" s="20" t="s">
        <v>46</v>
      </c>
      <c r="C187" s="20" t="s">
        <v>47</v>
      </c>
      <c r="D187" s="47">
        <v>2.546837E7</v>
      </c>
    </row>
    <row r="188" ht="15.75" customHeight="1">
      <c r="A188" s="20" t="s">
        <v>282</v>
      </c>
      <c r="B188" s="20" t="s">
        <v>18</v>
      </c>
      <c r="C188" s="20" t="s">
        <v>340</v>
      </c>
      <c r="D188" s="47">
        <v>7.6433751E7</v>
      </c>
    </row>
    <row r="189" ht="15.75" customHeight="1">
      <c r="A189" s="20" t="s">
        <v>284</v>
      </c>
      <c r="B189" s="20" t="s">
        <v>75</v>
      </c>
      <c r="C189" s="20" t="s">
        <v>76</v>
      </c>
      <c r="D189" s="47">
        <v>1025050.0</v>
      </c>
    </row>
    <row r="190" ht="15.75" customHeight="1">
      <c r="A190" s="20" t="s">
        <v>284</v>
      </c>
      <c r="B190" s="20" t="s">
        <v>46</v>
      </c>
      <c r="C190" s="20" t="s">
        <v>47</v>
      </c>
      <c r="D190" s="47">
        <v>8.9725994E7</v>
      </c>
    </row>
    <row r="191" ht="15.75" customHeight="1">
      <c r="A191" s="20" t="s">
        <v>286</v>
      </c>
      <c r="B191" s="20" t="s">
        <v>18</v>
      </c>
      <c r="C191" s="20" t="s">
        <v>340</v>
      </c>
      <c r="D191" s="47">
        <v>3600133.0</v>
      </c>
    </row>
    <row r="192" ht="15.75" customHeight="1">
      <c r="A192" s="20" t="s">
        <v>286</v>
      </c>
      <c r="B192" s="20" t="s">
        <v>71</v>
      </c>
      <c r="C192" s="20" t="s">
        <v>72</v>
      </c>
      <c r="D192" s="47">
        <v>247405.0</v>
      </c>
    </row>
    <row r="193" ht="15.75" customHeight="1">
      <c r="A193" s="20" t="s">
        <v>288</v>
      </c>
      <c r="B193" s="20" t="s">
        <v>18</v>
      </c>
      <c r="C193" s="20" t="s">
        <v>340</v>
      </c>
      <c r="D193" s="47">
        <v>2.5580631E7</v>
      </c>
    </row>
    <row r="194" ht="15.75" customHeight="1">
      <c r="A194" s="20" t="s">
        <v>290</v>
      </c>
      <c r="B194" s="20" t="s">
        <v>18</v>
      </c>
      <c r="C194" s="20" t="s">
        <v>340</v>
      </c>
      <c r="D194" s="47">
        <v>3.0859569E7</v>
      </c>
    </row>
    <row r="195" ht="15.75" customHeight="1">
      <c r="A195" s="20" t="s">
        <v>292</v>
      </c>
      <c r="B195" s="20" t="s">
        <v>18</v>
      </c>
      <c r="C195" s="20" t="s">
        <v>340</v>
      </c>
      <c r="D195" s="47">
        <v>2.7712133E7</v>
      </c>
    </row>
    <row r="196" ht="15.75" customHeight="1">
      <c r="A196" s="20" t="s">
        <v>292</v>
      </c>
      <c r="B196" s="20" t="s">
        <v>71</v>
      </c>
      <c r="C196" s="20" t="s">
        <v>72</v>
      </c>
      <c r="D196" s="47">
        <v>4034273.0</v>
      </c>
    </row>
    <row r="197" ht="15.75" customHeight="1">
      <c r="A197" s="20" t="s">
        <v>294</v>
      </c>
      <c r="B197" s="20" t="s">
        <v>18</v>
      </c>
      <c r="C197" s="20" t="s">
        <v>340</v>
      </c>
      <c r="D197" s="47">
        <v>1.4734164E7</v>
      </c>
    </row>
    <row r="198" ht="15.75" customHeight="1">
      <c r="A198" s="20" t="s">
        <v>294</v>
      </c>
      <c r="B198" s="20" t="s">
        <v>75</v>
      </c>
      <c r="C198" s="20" t="s">
        <v>76</v>
      </c>
      <c r="D198" s="47">
        <v>8839621.0</v>
      </c>
    </row>
    <row r="199" ht="15.75" customHeight="1">
      <c r="A199" s="20" t="s">
        <v>296</v>
      </c>
      <c r="B199" s="20" t="s">
        <v>18</v>
      </c>
      <c r="C199" s="20" t="s">
        <v>340</v>
      </c>
      <c r="D199" s="47">
        <v>7.6353275E7</v>
      </c>
    </row>
    <row r="200" ht="15.75" customHeight="1">
      <c r="A200" s="20" t="s">
        <v>296</v>
      </c>
      <c r="B200" s="20" t="s">
        <v>46</v>
      </c>
      <c r="C200" s="20" t="s">
        <v>47</v>
      </c>
      <c r="D200" s="47">
        <v>2.1237988E7</v>
      </c>
    </row>
    <row r="201" ht="15.75" customHeight="1">
      <c r="A201" s="20" t="s">
        <v>298</v>
      </c>
      <c r="B201" s="20" t="s">
        <v>18</v>
      </c>
      <c r="C201" s="20" t="s">
        <v>340</v>
      </c>
      <c r="D201" s="47">
        <v>5.9671687E7</v>
      </c>
    </row>
    <row r="202" ht="15.75" customHeight="1">
      <c r="A202" s="20" t="s">
        <v>298</v>
      </c>
      <c r="B202" s="20" t="s">
        <v>46</v>
      </c>
      <c r="C202" s="20" t="s">
        <v>47</v>
      </c>
      <c r="D202" s="47">
        <v>3.5684571E7</v>
      </c>
    </row>
    <row r="203" ht="15.75" customHeight="1">
      <c r="A203" s="20" t="s">
        <v>300</v>
      </c>
      <c r="B203" s="20" t="s">
        <v>18</v>
      </c>
      <c r="C203" s="20" t="s">
        <v>340</v>
      </c>
      <c r="D203" s="47">
        <v>1.3420656E7</v>
      </c>
    </row>
    <row r="204" ht="15.75" customHeight="1">
      <c r="A204" s="20" t="s">
        <v>302</v>
      </c>
      <c r="B204" s="20" t="s">
        <v>18</v>
      </c>
      <c r="C204" s="20" t="s">
        <v>340</v>
      </c>
      <c r="D204" s="47">
        <v>3538480.0</v>
      </c>
    </row>
    <row r="205" ht="15.75" customHeight="1">
      <c r="A205" s="20" t="s">
        <v>302</v>
      </c>
      <c r="B205" s="20" t="s">
        <v>71</v>
      </c>
      <c r="C205" s="20" t="s">
        <v>72</v>
      </c>
      <c r="D205" s="47">
        <v>2602590.0</v>
      </c>
    </row>
    <row r="206" ht="15.75" customHeight="1">
      <c r="A206" s="20" t="s">
        <v>302</v>
      </c>
      <c r="B206" s="20" t="s">
        <v>46</v>
      </c>
      <c r="C206" s="20" t="s">
        <v>47</v>
      </c>
      <c r="D206" s="47">
        <v>1.7363094E7</v>
      </c>
    </row>
    <row r="207" ht="15.75" customHeight="1">
      <c r="D207" s="32">
        <f>SUM(D3:D206)</f>
        <v>11488045759</v>
      </c>
    </row>
    <row r="208" ht="15.75" customHeight="1">
      <c r="D208" s="32">
        <v>9.67869935E8</v>
      </c>
    </row>
    <row r="209" ht="15.75" customHeight="1">
      <c r="D209" s="32">
        <f>SUM(D207:D208)</f>
        <v>12455915694</v>
      </c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19.71"/>
    <col customWidth="1" min="4" max="4" width="12.29"/>
    <col customWidth="1" min="5" max="5" width="57.86"/>
    <col customWidth="1" min="6" max="6" width="14.0"/>
    <col customWidth="1" min="7" max="7" width="15.86"/>
    <col customWidth="1" min="8" max="9" width="10.0"/>
    <col customWidth="1" min="10" max="10" width="14.43"/>
    <col customWidth="1" min="11" max="26" width="10.0"/>
  </cols>
  <sheetData>
    <row r="3" ht="36.0" customHeight="1">
      <c r="A3" s="18" t="s">
        <v>6</v>
      </c>
      <c r="B3" s="18" t="s">
        <v>8</v>
      </c>
      <c r="C3" s="43" t="s">
        <v>317</v>
      </c>
      <c r="D3" s="44" t="s">
        <v>318</v>
      </c>
      <c r="E3" s="44" t="s">
        <v>319</v>
      </c>
      <c r="F3" s="44" t="s">
        <v>321</v>
      </c>
      <c r="G3" s="44" t="s">
        <v>322</v>
      </c>
      <c r="H3" s="44" t="s">
        <v>323</v>
      </c>
      <c r="I3" s="44" t="s">
        <v>324</v>
      </c>
      <c r="J3" s="44" t="s">
        <v>337</v>
      </c>
    </row>
    <row r="4">
      <c r="A4" s="20" t="s">
        <v>43</v>
      </c>
      <c r="B4" s="20" t="s">
        <v>47</v>
      </c>
      <c r="C4" s="47">
        <v>2.5145565E7</v>
      </c>
      <c r="D4" s="70">
        <v>8.90980643E8</v>
      </c>
      <c r="E4" s="21" t="s">
        <v>755</v>
      </c>
      <c r="F4" s="21">
        <v>2.5145565E7</v>
      </c>
      <c r="G4" s="70">
        <v>3.97669999807E11</v>
      </c>
      <c r="H4" s="21" t="s">
        <v>756</v>
      </c>
      <c r="I4" s="21" t="s">
        <v>757</v>
      </c>
      <c r="J4" s="20" t="s">
        <v>349</v>
      </c>
    </row>
    <row r="5">
      <c r="A5" s="20" t="s">
        <v>53</v>
      </c>
      <c r="B5" s="20" t="s">
        <v>47</v>
      </c>
      <c r="C5" s="47">
        <v>1.5602954E7</v>
      </c>
      <c r="D5" s="70">
        <v>8.90906346E8</v>
      </c>
      <c r="E5" s="21" t="s">
        <v>758</v>
      </c>
      <c r="F5" s="21">
        <v>1.5602954E7</v>
      </c>
      <c r="G5" s="70" t="s">
        <v>759</v>
      </c>
      <c r="H5" s="21" t="s">
        <v>756</v>
      </c>
      <c r="I5" s="21" t="s">
        <v>757</v>
      </c>
      <c r="J5" s="20" t="s">
        <v>357</v>
      </c>
    </row>
    <row r="6">
      <c r="A6" s="20" t="s">
        <v>57</v>
      </c>
      <c r="B6" s="20" t="s">
        <v>47</v>
      </c>
      <c r="C6" s="47">
        <v>4.083626E7</v>
      </c>
      <c r="D6" s="70">
        <v>8.90982101E8</v>
      </c>
      <c r="E6" s="21" t="s">
        <v>760</v>
      </c>
      <c r="F6" s="21">
        <v>4.083626E7</v>
      </c>
      <c r="G6" s="70">
        <v>7.4066655E7</v>
      </c>
      <c r="H6" s="21" t="s">
        <v>756</v>
      </c>
      <c r="I6" s="21" t="s">
        <v>761</v>
      </c>
      <c r="J6" s="20" t="s">
        <v>361</v>
      </c>
    </row>
    <row r="7">
      <c r="A7" s="20" t="s">
        <v>63</v>
      </c>
      <c r="B7" s="20" t="s">
        <v>47</v>
      </c>
      <c r="C7" s="47">
        <v>3.7459149E7</v>
      </c>
      <c r="D7" s="70">
        <v>8.90982183E8</v>
      </c>
      <c r="E7" s="21" t="s">
        <v>762</v>
      </c>
      <c r="F7" s="21">
        <v>3.7459149E7</v>
      </c>
      <c r="G7" s="70">
        <v>5.0380799687E10</v>
      </c>
      <c r="H7" s="21" t="s">
        <v>763</v>
      </c>
      <c r="I7" s="21" t="s">
        <v>757</v>
      </c>
      <c r="J7" s="20" t="s">
        <v>369</v>
      </c>
    </row>
    <row r="8">
      <c r="A8" s="20" t="s">
        <v>65</v>
      </c>
      <c r="B8" s="20" t="s">
        <v>47</v>
      </c>
      <c r="C8" s="47">
        <v>5.5344567E7</v>
      </c>
      <c r="D8" s="70">
        <v>8.90982138E8</v>
      </c>
      <c r="E8" s="21" t="s">
        <v>764</v>
      </c>
      <c r="F8" s="21">
        <v>5.5344567E7</v>
      </c>
      <c r="G8" s="70">
        <v>1.19367918E8</v>
      </c>
      <c r="H8" s="21" t="s">
        <v>763</v>
      </c>
      <c r="I8" s="21" t="s">
        <v>757</v>
      </c>
      <c r="J8" s="20" t="s">
        <v>373</v>
      </c>
    </row>
    <row r="9">
      <c r="A9" s="71" t="s">
        <v>16</v>
      </c>
      <c r="B9" s="20" t="s">
        <v>47</v>
      </c>
      <c r="C9" s="47">
        <v>4.8015306E7</v>
      </c>
      <c r="D9" s="70">
        <v>8.90982264E8</v>
      </c>
      <c r="E9" s="21" t="s">
        <v>765</v>
      </c>
      <c r="F9" s="21">
        <v>4.8015306E7</v>
      </c>
      <c r="G9" s="70">
        <v>9.130026775E9</v>
      </c>
      <c r="H9" s="21" t="s">
        <v>763</v>
      </c>
      <c r="I9" s="21" t="s">
        <v>761</v>
      </c>
      <c r="J9" s="20" t="s">
        <v>377</v>
      </c>
    </row>
    <row r="10">
      <c r="A10" s="20" t="s">
        <v>80</v>
      </c>
      <c r="B10" s="20" t="s">
        <v>47</v>
      </c>
      <c r="C10" s="47">
        <v>8179298.0</v>
      </c>
      <c r="D10" s="70">
        <v>8.90982153E8</v>
      </c>
      <c r="E10" s="21" t="s">
        <v>766</v>
      </c>
      <c r="F10" s="21">
        <v>8179298.0</v>
      </c>
      <c r="G10" s="70">
        <v>6.6580857703E10</v>
      </c>
      <c r="H10" s="21" t="s">
        <v>763</v>
      </c>
      <c r="I10" s="21" t="s">
        <v>757</v>
      </c>
      <c r="J10" s="20" t="s">
        <v>403</v>
      </c>
    </row>
    <row r="11">
      <c r="A11" s="20" t="s">
        <v>92</v>
      </c>
      <c r="B11" s="20" t="s">
        <v>47</v>
      </c>
      <c r="C11" s="47">
        <v>4.5550805E7</v>
      </c>
      <c r="D11" s="70">
        <v>8.90907241E8</v>
      </c>
      <c r="E11" s="21" t="s">
        <v>767</v>
      </c>
      <c r="F11" s="21">
        <v>4.5550805E7</v>
      </c>
      <c r="G11" s="70">
        <v>6.4182108621E10</v>
      </c>
      <c r="H11" s="21" t="s">
        <v>763</v>
      </c>
      <c r="I11" s="21" t="s">
        <v>757</v>
      </c>
      <c r="J11" s="20" t="s">
        <v>417</v>
      </c>
    </row>
    <row r="12">
      <c r="A12" s="20" t="s">
        <v>94</v>
      </c>
      <c r="B12" s="20" t="s">
        <v>47</v>
      </c>
      <c r="C12" s="47">
        <v>1.8909807E7</v>
      </c>
      <c r="D12" s="70">
        <v>8.0004432E8</v>
      </c>
      <c r="E12" s="21" t="s">
        <v>768</v>
      </c>
      <c r="F12" s="21">
        <v>1.8909807E7</v>
      </c>
      <c r="G12" s="70">
        <v>3.9656999999E11</v>
      </c>
      <c r="H12" s="21" t="s">
        <v>756</v>
      </c>
      <c r="I12" s="21" t="s">
        <v>757</v>
      </c>
      <c r="J12" s="20" t="s">
        <v>421</v>
      </c>
    </row>
    <row r="13">
      <c r="A13" s="20" t="s">
        <v>98</v>
      </c>
      <c r="B13" s="20" t="s">
        <v>47</v>
      </c>
      <c r="C13" s="47">
        <v>9299579.0</v>
      </c>
      <c r="D13" s="70">
        <v>8.9098243E8</v>
      </c>
      <c r="E13" s="21" t="s">
        <v>769</v>
      </c>
      <c r="F13" s="21">
        <v>9299579.0</v>
      </c>
      <c r="G13" s="70">
        <v>5.57053774E8</v>
      </c>
      <c r="H13" s="21" t="s">
        <v>770</v>
      </c>
      <c r="I13" s="21" t="s">
        <v>757</v>
      </c>
      <c r="J13" s="20" t="s">
        <v>428</v>
      </c>
    </row>
    <row r="14">
      <c r="A14" s="20" t="s">
        <v>118</v>
      </c>
      <c r="B14" s="20" t="s">
        <v>47</v>
      </c>
      <c r="C14" s="47">
        <v>1.32108221E8</v>
      </c>
      <c r="D14" s="70">
        <v>8.90980757E8</v>
      </c>
      <c r="E14" s="21" t="s">
        <v>771</v>
      </c>
      <c r="F14" s="21">
        <v>1.32108221E8</v>
      </c>
      <c r="G14" s="70">
        <v>2.71005845E8</v>
      </c>
      <c r="H14" s="21" t="s">
        <v>770</v>
      </c>
      <c r="I14" s="21" t="s">
        <v>757</v>
      </c>
      <c r="J14" s="20" t="s">
        <v>461</v>
      </c>
    </row>
    <row r="15">
      <c r="A15" s="20" t="s">
        <v>132</v>
      </c>
      <c r="B15" s="20" t="s">
        <v>47</v>
      </c>
      <c r="C15" s="47">
        <v>1819664.0</v>
      </c>
      <c r="D15" s="70">
        <v>8.9098467E8</v>
      </c>
      <c r="E15" s="21" t="s">
        <v>772</v>
      </c>
      <c r="F15" s="21">
        <v>1819664.0</v>
      </c>
      <c r="G15" s="70">
        <v>2.4039656015E10</v>
      </c>
      <c r="H15" s="21" t="s">
        <v>763</v>
      </c>
      <c r="I15" s="21" t="s">
        <v>757</v>
      </c>
      <c r="J15" s="20" t="s">
        <v>489</v>
      </c>
    </row>
    <row r="16">
      <c r="A16" s="20" t="s">
        <v>138</v>
      </c>
      <c r="B16" s="20" t="s">
        <v>47</v>
      </c>
      <c r="C16" s="47">
        <v>1.7548567E8</v>
      </c>
      <c r="D16" s="70">
        <v>8.00138311E8</v>
      </c>
      <c r="E16" s="21" t="s">
        <v>773</v>
      </c>
      <c r="F16" s="21">
        <v>1.7548567E8</v>
      </c>
      <c r="G16" s="70">
        <v>7.0573932945E10</v>
      </c>
      <c r="H16" s="21" t="s">
        <v>763</v>
      </c>
      <c r="I16" s="21" t="s">
        <v>757</v>
      </c>
      <c r="J16" s="20" t="s">
        <v>498</v>
      </c>
    </row>
    <row r="17">
      <c r="A17" s="20" t="s">
        <v>146</v>
      </c>
      <c r="B17" s="20" t="s">
        <v>47</v>
      </c>
      <c r="C17" s="47">
        <v>3198258.0</v>
      </c>
      <c r="D17" s="70">
        <v>8.90906991E8</v>
      </c>
      <c r="E17" s="21" t="s">
        <v>774</v>
      </c>
      <c r="F17" s="21">
        <v>3198258.0</v>
      </c>
      <c r="G17" s="70">
        <v>3.22197617E8</v>
      </c>
      <c r="H17" s="21" t="s">
        <v>775</v>
      </c>
      <c r="I17" s="21" t="s">
        <v>761</v>
      </c>
      <c r="J17" s="20" t="s">
        <v>507</v>
      </c>
    </row>
    <row r="18">
      <c r="A18" s="20" t="s">
        <v>164</v>
      </c>
      <c r="B18" s="20" t="s">
        <v>47</v>
      </c>
      <c r="C18" s="47">
        <v>8442467.0</v>
      </c>
      <c r="D18" s="70">
        <v>8.00068653E8</v>
      </c>
      <c r="E18" s="21" t="s">
        <v>776</v>
      </c>
      <c r="F18" s="21">
        <v>8442467.0</v>
      </c>
      <c r="G18" s="70" t="s">
        <v>777</v>
      </c>
      <c r="H18" s="21" t="s">
        <v>756</v>
      </c>
      <c r="I18" s="21" t="s">
        <v>757</v>
      </c>
      <c r="J18" s="20" t="s">
        <v>527</v>
      </c>
    </row>
    <row r="19">
      <c r="A19" s="20" t="s">
        <v>172</v>
      </c>
      <c r="B19" s="20" t="s">
        <v>47</v>
      </c>
      <c r="C19" s="47">
        <v>3.1945499E7</v>
      </c>
      <c r="D19" s="70">
        <v>8.90980765E8</v>
      </c>
      <c r="E19" s="21" t="s">
        <v>778</v>
      </c>
      <c r="F19" s="21">
        <v>3.1945499E7</v>
      </c>
      <c r="G19" s="70" t="s">
        <v>779</v>
      </c>
      <c r="H19" s="21" t="s">
        <v>756</v>
      </c>
      <c r="I19" s="21" t="s">
        <v>757</v>
      </c>
      <c r="J19" s="20" t="s">
        <v>536</v>
      </c>
    </row>
    <row r="20">
      <c r="A20" s="20" t="s">
        <v>200</v>
      </c>
      <c r="B20" s="20" t="s">
        <v>47</v>
      </c>
      <c r="C20" s="47">
        <v>3.458559E7</v>
      </c>
      <c r="D20" s="70">
        <v>8.00138011E8</v>
      </c>
      <c r="E20" s="21" t="s">
        <v>780</v>
      </c>
      <c r="F20" s="21">
        <v>3.458559E7</v>
      </c>
      <c r="G20" s="70">
        <v>3.7121954521E10</v>
      </c>
      <c r="H20" s="21" t="s">
        <v>763</v>
      </c>
      <c r="I20" s="21" t="s">
        <v>757</v>
      </c>
      <c r="J20" s="20" t="s">
        <v>575</v>
      </c>
    </row>
    <row r="21" ht="15.75" customHeight="1">
      <c r="A21" s="20" t="s">
        <v>206</v>
      </c>
      <c r="B21" s="20" t="s">
        <v>47</v>
      </c>
      <c r="C21" s="47">
        <v>1655337.0</v>
      </c>
      <c r="D21" s="70">
        <v>8.90983675E8</v>
      </c>
      <c r="E21" s="21" t="s">
        <v>781</v>
      </c>
      <c r="F21" s="21">
        <v>1655337.0</v>
      </c>
      <c r="G21" s="70">
        <v>1.4500000451E10</v>
      </c>
      <c r="H21" s="21" t="s">
        <v>782</v>
      </c>
      <c r="I21" s="21" t="s">
        <v>757</v>
      </c>
      <c r="J21" s="20" t="s">
        <v>585</v>
      </c>
    </row>
    <row r="22" ht="15.75" customHeight="1">
      <c r="A22" s="20" t="s">
        <v>208</v>
      </c>
      <c r="B22" s="20" t="s">
        <v>47</v>
      </c>
      <c r="C22" s="47">
        <v>1.6716239E7</v>
      </c>
      <c r="D22" s="70">
        <v>8.90981532E8</v>
      </c>
      <c r="E22" s="21" t="s">
        <v>783</v>
      </c>
      <c r="F22" s="21">
        <v>1.6716239E7</v>
      </c>
      <c r="G22" s="70" t="s">
        <v>784</v>
      </c>
      <c r="H22" s="21" t="s">
        <v>756</v>
      </c>
      <c r="I22" s="21" t="s">
        <v>757</v>
      </c>
      <c r="J22" s="20" t="s">
        <v>589</v>
      </c>
    </row>
    <row r="23" ht="15.75" customHeight="1">
      <c r="A23" s="20" t="s">
        <v>216</v>
      </c>
      <c r="B23" s="20" t="s">
        <v>47</v>
      </c>
      <c r="C23" s="47">
        <v>7.7593718E7</v>
      </c>
      <c r="D23" s="70">
        <v>8.90985092E8</v>
      </c>
      <c r="E23" s="21" t="s">
        <v>785</v>
      </c>
      <c r="F23" s="21">
        <v>7.7593718E7</v>
      </c>
      <c r="G23" s="70">
        <v>3.2163495511E10</v>
      </c>
      <c r="H23" s="21" t="s">
        <v>763</v>
      </c>
      <c r="I23" s="21" t="s">
        <v>761</v>
      </c>
      <c r="J23" s="20" t="s">
        <v>609</v>
      </c>
    </row>
    <row r="24" ht="15.75" customHeight="1">
      <c r="A24" s="20" t="s">
        <v>252</v>
      </c>
      <c r="B24" s="20" t="s">
        <v>47</v>
      </c>
      <c r="C24" s="47">
        <v>2.9278057E7</v>
      </c>
      <c r="D24" s="70">
        <v>8.90905198E8</v>
      </c>
      <c r="E24" s="21" t="s">
        <v>786</v>
      </c>
      <c r="F24" s="21">
        <v>2.9278057E7</v>
      </c>
      <c r="G24" s="70">
        <v>1.0447072442E10</v>
      </c>
      <c r="H24" s="21" t="s">
        <v>763</v>
      </c>
      <c r="I24" s="21" t="s">
        <v>761</v>
      </c>
      <c r="J24" s="20" t="s">
        <v>656</v>
      </c>
    </row>
    <row r="25" ht="15.75" customHeight="1">
      <c r="A25" s="20" t="s">
        <v>262</v>
      </c>
      <c r="B25" s="20" t="s">
        <v>47</v>
      </c>
      <c r="C25" s="47">
        <v>2.8847503E7</v>
      </c>
      <c r="D25" s="70">
        <v>8.00080586E8</v>
      </c>
      <c r="E25" s="21" t="s">
        <v>787</v>
      </c>
      <c r="F25" s="21">
        <v>2.8847503E7</v>
      </c>
      <c r="G25" s="70">
        <v>2.50052743E8</v>
      </c>
      <c r="H25" s="21" t="s">
        <v>775</v>
      </c>
      <c r="I25" s="21" t="s">
        <v>757</v>
      </c>
      <c r="J25" s="20" t="s">
        <v>669</v>
      </c>
    </row>
    <row r="26" ht="15.75" customHeight="1">
      <c r="A26" s="20" t="s">
        <v>268</v>
      </c>
      <c r="B26" s="20" t="s">
        <v>47</v>
      </c>
      <c r="C26" s="47">
        <v>5.0197694E7</v>
      </c>
      <c r="D26" s="70">
        <v>8.90980855E8</v>
      </c>
      <c r="E26" s="21" t="s">
        <v>788</v>
      </c>
      <c r="F26" s="21">
        <v>5.0197694E7</v>
      </c>
      <c r="G26" s="70" t="s">
        <v>789</v>
      </c>
      <c r="H26" s="21" t="s">
        <v>756</v>
      </c>
      <c r="I26" s="21" t="s">
        <v>757</v>
      </c>
      <c r="J26" s="20" t="s">
        <v>679</v>
      </c>
    </row>
    <row r="27" ht="15.75" customHeight="1">
      <c r="A27" s="20" t="s">
        <v>270</v>
      </c>
      <c r="B27" s="20" t="s">
        <v>47</v>
      </c>
      <c r="C27" s="47">
        <v>9.4303745E7</v>
      </c>
      <c r="D27" s="70">
        <v>8.90984696E8</v>
      </c>
      <c r="E27" s="21" t="s">
        <v>790</v>
      </c>
      <c r="F27" s="21">
        <v>9.4303745E7</v>
      </c>
      <c r="G27" s="70">
        <v>8.97005252E8</v>
      </c>
      <c r="H27" s="21" t="s">
        <v>775</v>
      </c>
      <c r="I27" s="21" t="s">
        <v>757</v>
      </c>
      <c r="J27" s="20" t="s">
        <v>683</v>
      </c>
    </row>
    <row r="28" ht="15.75" customHeight="1">
      <c r="A28" s="20" t="s">
        <v>280</v>
      </c>
      <c r="B28" s="20" t="s">
        <v>47</v>
      </c>
      <c r="C28" s="47">
        <v>2.546837E7</v>
      </c>
      <c r="D28" s="70">
        <v>8.00065395E8</v>
      </c>
      <c r="E28" s="21" t="s">
        <v>791</v>
      </c>
      <c r="F28" s="21">
        <v>2.546837E7</v>
      </c>
      <c r="G28" s="70">
        <v>3.22184912E8</v>
      </c>
      <c r="H28" s="21" t="s">
        <v>775</v>
      </c>
      <c r="I28" s="21" t="s">
        <v>757</v>
      </c>
      <c r="J28" s="20" t="s">
        <v>703</v>
      </c>
    </row>
    <row r="29" ht="15.75" customHeight="1">
      <c r="A29" s="20" t="s">
        <v>284</v>
      </c>
      <c r="B29" s="20" t="s">
        <v>47</v>
      </c>
      <c r="C29" s="47">
        <v>8.9725994E7</v>
      </c>
      <c r="D29" s="70">
        <v>8.91982129E8</v>
      </c>
      <c r="E29" s="21" t="s">
        <v>792</v>
      </c>
      <c r="F29" s="21">
        <v>8.9725994E7</v>
      </c>
      <c r="G29" s="70">
        <v>5.0396866358E10</v>
      </c>
      <c r="H29" s="21" t="s">
        <v>763</v>
      </c>
      <c r="I29" s="21" t="s">
        <v>757</v>
      </c>
      <c r="J29" s="20" t="s">
        <v>713</v>
      </c>
    </row>
    <row r="30" ht="15.75" customHeight="1">
      <c r="A30" s="20" t="s">
        <v>296</v>
      </c>
      <c r="B30" s="20" t="s">
        <v>47</v>
      </c>
      <c r="C30" s="47">
        <v>2.1237988E7</v>
      </c>
      <c r="D30" s="70">
        <v>8.90981726E8</v>
      </c>
      <c r="E30" s="21" t="s">
        <v>793</v>
      </c>
      <c r="F30" s="21">
        <v>2.1237988E7</v>
      </c>
      <c r="G30" s="70">
        <v>6.44033268E8</v>
      </c>
      <c r="H30" s="21" t="s">
        <v>775</v>
      </c>
      <c r="I30" s="21" t="s">
        <v>757</v>
      </c>
      <c r="J30" s="20" t="s">
        <v>735</v>
      </c>
    </row>
    <row r="31" ht="15.75" customHeight="1">
      <c r="A31" s="20" t="s">
        <v>298</v>
      </c>
      <c r="B31" s="20" t="s">
        <v>47</v>
      </c>
      <c r="C31" s="47">
        <v>3.5684571E7</v>
      </c>
      <c r="D31" s="70">
        <v>8.90981536E8</v>
      </c>
      <c r="E31" s="21" t="s">
        <v>794</v>
      </c>
      <c r="F31" s="21">
        <v>3.5684571E7</v>
      </c>
      <c r="G31" s="70">
        <v>1.10210010179E11</v>
      </c>
      <c r="H31" s="21" t="s">
        <v>795</v>
      </c>
      <c r="I31" s="21" t="s">
        <v>757</v>
      </c>
      <c r="J31" s="20" t="s">
        <v>739</v>
      </c>
    </row>
    <row r="32" ht="15.75" customHeight="1">
      <c r="A32" s="20" t="s">
        <v>302</v>
      </c>
      <c r="B32" s="20" t="s">
        <v>47</v>
      </c>
      <c r="C32" s="47">
        <v>1.7363094E7</v>
      </c>
      <c r="D32" s="70">
        <v>8.11041637E8</v>
      </c>
      <c r="E32" s="21" t="s">
        <v>796</v>
      </c>
      <c r="F32" s="21">
        <v>1.7363094E7</v>
      </c>
      <c r="G32" s="70">
        <v>3.116447061E9</v>
      </c>
      <c r="H32" s="21" t="s">
        <v>763</v>
      </c>
      <c r="I32" s="21" t="s">
        <v>761</v>
      </c>
      <c r="J32" s="20" t="s">
        <v>746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19.0"/>
    <col customWidth="1" min="4" max="4" width="12.29"/>
    <col customWidth="1" min="5" max="5" width="10.0"/>
    <col customWidth="1" min="6" max="6" width="4.29"/>
    <col customWidth="1" min="7" max="7" width="10.0"/>
    <col customWidth="1" min="8" max="8" width="14.71"/>
    <col customWidth="1" min="9" max="11" width="10.0"/>
    <col customWidth="1" min="12" max="12" width="13.57"/>
    <col customWidth="1" min="13" max="26" width="10.0"/>
  </cols>
  <sheetData>
    <row r="2" ht="56.25" customHeight="1">
      <c r="A2" s="18" t="s">
        <v>6</v>
      </c>
      <c r="B2" s="18" t="s">
        <v>8</v>
      </c>
      <c r="C2" s="43" t="s">
        <v>317</v>
      </c>
      <c r="D2" s="44" t="s">
        <v>318</v>
      </c>
      <c r="E2" s="44" t="s">
        <v>319</v>
      </c>
      <c r="F2" s="44" t="s">
        <v>320</v>
      </c>
      <c r="G2" s="44" t="s">
        <v>321</v>
      </c>
      <c r="H2" s="44" t="s">
        <v>322</v>
      </c>
      <c r="I2" s="44" t="s">
        <v>323</v>
      </c>
      <c r="J2" s="44" t="s">
        <v>324</v>
      </c>
      <c r="K2" s="44" t="s">
        <v>797</v>
      </c>
      <c r="L2" s="44" t="s">
        <v>337</v>
      </c>
    </row>
    <row r="3">
      <c r="A3" s="20" t="s">
        <v>17</v>
      </c>
      <c r="B3" s="20" t="s">
        <v>340</v>
      </c>
      <c r="C3" s="47">
        <v>5.070582762E9</v>
      </c>
      <c r="D3" s="70">
        <v>8.90906347E8</v>
      </c>
      <c r="E3" s="21" t="s">
        <v>798</v>
      </c>
      <c r="F3" s="21" t="s">
        <v>799</v>
      </c>
      <c r="G3" s="21">
        <v>2.0E9</v>
      </c>
      <c r="H3" s="21">
        <v>1.900781411E9</v>
      </c>
      <c r="I3" s="21" t="s">
        <v>763</v>
      </c>
      <c r="J3" s="21" t="s">
        <v>761</v>
      </c>
      <c r="K3" s="21" t="s">
        <v>800</v>
      </c>
      <c r="L3" s="20" t="s">
        <v>341</v>
      </c>
    </row>
    <row r="4">
      <c r="A4" s="20" t="s">
        <v>17</v>
      </c>
      <c r="B4" s="20" t="s">
        <v>340</v>
      </c>
      <c r="C4" s="47"/>
      <c r="D4" s="70">
        <v>8.90985703E8</v>
      </c>
      <c r="E4" s="21" t="s">
        <v>801</v>
      </c>
      <c r="F4" s="21" t="s">
        <v>802</v>
      </c>
      <c r="G4" s="21">
        <v>2.1E9</v>
      </c>
      <c r="H4" s="21">
        <v>6.5301928048E10</v>
      </c>
      <c r="I4" s="21" t="s">
        <v>763</v>
      </c>
      <c r="J4" s="21" t="s">
        <v>757</v>
      </c>
      <c r="K4" s="21" t="s">
        <v>803</v>
      </c>
      <c r="L4" s="20" t="s">
        <v>343</v>
      </c>
    </row>
    <row r="5">
      <c r="A5" s="20" t="s">
        <v>17</v>
      </c>
      <c r="B5" s="20" t="s">
        <v>340</v>
      </c>
      <c r="C5" s="47"/>
      <c r="D5" s="70">
        <v>8.90905177E8</v>
      </c>
      <c r="E5" s="21" t="s">
        <v>804</v>
      </c>
      <c r="F5" s="21" t="s">
        <v>802</v>
      </c>
      <c r="G5" s="21">
        <v>9.70582762E8</v>
      </c>
      <c r="H5" s="21">
        <v>1.0032788521E10</v>
      </c>
      <c r="I5" s="21" t="s">
        <v>763</v>
      </c>
      <c r="J5" s="21" t="s">
        <v>761</v>
      </c>
      <c r="K5" s="21" t="s">
        <v>805</v>
      </c>
      <c r="L5" s="20" t="s">
        <v>345</v>
      </c>
    </row>
    <row r="6">
      <c r="A6" s="20" t="s">
        <v>43</v>
      </c>
      <c r="B6" s="20" t="s">
        <v>340</v>
      </c>
      <c r="C6" s="47">
        <v>7.1025826E7</v>
      </c>
      <c r="D6" s="70">
        <v>8.90905166E8</v>
      </c>
      <c r="E6" s="21" t="s">
        <v>806</v>
      </c>
      <c r="F6" s="21" t="s">
        <v>807</v>
      </c>
      <c r="G6" s="21">
        <v>7.1025826E7</v>
      </c>
      <c r="H6" s="21">
        <v>3.7570158388E10</v>
      </c>
      <c r="I6" s="21" t="s">
        <v>756</v>
      </c>
      <c r="J6" s="21" t="s">
        <v>761</v>
      </c>
      <c r="K6" s="21" t="s">
        <v>808</v>
      </c>
      <c r="L6" s="20" t="s">
        <v>347</v>
      </c>
    </row>
    <row r="7">
      <c r="A7" s="20" t="s">
        <v>49</v>
      </c>
      <c r="B7" s="20" t="s">
        <v>340</v>
      </c>
      <c r="C7" s="47">
        <v>256580.0</v>
      </c>
      <c r="D7" s="70">
        <v>8.90980757E8</v>
      </c>
      <c r="E7" s="21" t="s">
        <v>771</v>
      </c>
      <c r="F7" s="21" t="s">
        <v>809</v>
      </c>
      <c r="G7" s="21">
        <v>256580.0</v>
      </c>
      <c r="H7" s="21">
        <v>2.71005845E8</v>
      </c>
      <c r="I7" s="21" t="s">
        <v>770</v>
      </c>
      <c r="J7" s="21" t="s">
        <v>757</v>
      </c>
      <c r="K7" s="21" t="s">
        <v>810</v>
      </c>
      <c r="L7" s="20" t="s">
        <v>351</v>
      </c>
    </row>
    <row r="8">
      <c r="A8" s="20" t="s">
        <v>51</v>
      </c>
      <c r="B8" s="20" t="s">
        <v>340</v>
      </c>
      <c r="C8" s="47">
        <v>1784707.0</v>
      </c>
      <c r="D8" s="70">
        <v>8.90980757E8</v>
      </c>
      <c r="E8" s="21" t="s">
        <v>771</v>
      </c>
      <c r="F8" s="21" t="s">
        <v>809</v>
      </c>
      <c r="G8" s="21">
        <v>1784707.0</v>
      </c>
      <c r="H8" s="21">
        <v>2.71005845E8</v>
      </c>
      <c r="I8" s="21" t="s">
        <v>770</v>
      </c>
      <c r="J8" s="21" t="s">
        <v>757</v>
      </c>
      <c r="K8" s="21" t="s">
        <v>810</v>
      </c>
      <c r="L8" s="20" t="s">
        <v>353</v>
      </c>
    </row>
    <row r="9">
      <c r="A9" s="20" t="s">
        <v>53</v>
      </c>
      <c r="B9" s="20" t="s">
        <v>340</v>
      </c>
      <c r="C9" s="47">
        <v>8997327.0</v>
      </c>
      <c r="D9" s="70">
        <v>8.90980757E8</v>
      </c>
      <c r="E9" s="21" t="s">
        <v>771</v>
      </c>
      <c r="F9" s="21" t="s">
        <v>809</v>
      </c>
      <c r="G9" s="21">
        <v>8997327.0</v>
      </c>
      <c r="H9" s="21">
        <v>2.71005845E8</v>
      </c>
      <c r="I9" s="21" t="s">
        <v>770</v>
      </c>
      <c r="J9" s="21" t="s">
        <v>757</v>
      </c>
      <c r="K9" s="21" t="s">
        <v>810</v>
      </c>
      <c r="L9" s="20" t="s">
        <v>355</v>
      </c>
    </row>
    <row r="10">
      <c r="A10" s="20" t="s">
        <v>57</v>
      </c>
      <c r="B10" s="20" t="s">
        <v>340</v>
      </c>
      <c r="C10" s="47">
        <v>1.5092302E7</v>
      </c>
      <c r="D10" s="70">
        <v>8.90982264E8</v>
      </c>
      <c r="E10" s="21" t="s">
        <v>765</v>
      </c>
      <c r="F10" s="21" t="s">
        <v>809</v>
      </c>
      <c r="G10" s="21">
        <v>1.5092302E7</v>
      </c>
      <c r="H10" s="70">
        <v>9.130026775E9</v>
      </c>
      <c r="I10" s="21" t="s">
        <v>763</v>
      </c>
      <c r="J10" s="21" t="s">
        <v>761</v>
      </c>
      <c r="K10" s="21" t="s">
        <v>811</v>
      </c>
      <c r="L10" s="20" t="s">
        <v>359</v>
      </c>
    </row>
    <row r="11">
      <c r="A11" s="20" t="s">
        <v>59</v>
      </c>
      <c r="B11" s="20" t="s">
        <v>340</v>
      </c>
      <c r="C11" s="47">
        <v>9.655004E7</v>
      </c>
      <c r="D11" s="70">
        <v>8.90907254E8</v>
      </c>
      <c r="E11" s="21" t="s">
        <v>812</v>
      </c>
      <c r="F11" s="21" t="s">
        <v>802</v>
      </c>
      <c r="G11" s="21">
        <v>9.655004E7</v>
      </c>
      <c r="H11" s="70">
        <v>7.1587022347E10</v>
      </c>
      <c r="I11" s="21" t="s">
        <v>763</v>
      </c>
      <c r="J11" s="21" t="s">
        <v>761</v>
      </c>
      <c r="K11" s="21" t="s">
        <v>813</v>
      </c>
      <c r="L11" s="20" t="s">
        <v>363</v>
      </c>
    </row>
    <row r="12">
      <c r="A12" s="20" t="s">
        <v>65</v>
      </c>
      <c r="B12" s="20" t="s">
        <v>340</v>
      </c>
      <c r="C12" s="47">
        <v>1.6876605E7</v>
      </c>
      <c r="D12" s="70">
        <v>8.90980066E8</v>
      </c>
      <c r="E12" s="21" t="s">
        <v>814</v>
      </c>
      <c r="F12" s="21" t="s">
        <v>809</v>
      </c>
      <c r="G12" s="21">
        <v>1.6876605E7</v>
      </c>
      <c r="H12" s="70">
        <v>6.650442399E10</v>
      </c>
      <c r="I12" s="21" t="s">
        <v>763</v>
      </c>
      <c r="J12" s="21" t="s">
        <v>761</v>
      </c>
      <c r="K12" s="21" t="s">
        <v>815</v>
      </c>
      <c r="L12" s="20" t="s">
        <v>371</v>
      </c>
    </row>
    <row r="13">
      <c r="A13" s="71" t="s">
        <v>16</v>
      </c>
      <c r="B13" s="20" t="s">
        <v>340</v>
      </c>
      <c r="C13" s="47">
        <v>3.7997603E7</v>
      </c>
      <c r="D13" s="70">
        <v>8.90980066E8</v>
      </c>
      <c r="E13" s="21" t="s">
        <v>814</v>
      </c>
      <c r="F13" s="21" t="s">
        <v>809</v>
      </c>
      <c r="G13" s="21">
        <v>3.7997603E7</v>
      </c>
      <c r="H13" s="70">
        <v>6.650442399E10</v>
      </c>
      <c r="I13" s="21" t="s">
        <v>763</v>
      </c>
      <c r="J13" s="21" t="s">
        <v>761</v>
      </c>
      <c r="K13" s="21" t="s">
        <v>815</v>
      </c>
      <c r="L13" s="20" t="s">
        <v>375</v>
      </c>
    </row>
    <row r="14">
      <c r="A14" s="20" t="s">
        <v>70</v>
      </c>
      <c r="B14" s="20" t="s">
        <v>340</v>
      </c>
      <c r="C14" s="47">
        <v>3.98873305E8</v>
      </c>
      <c r="D14" s="70">
        <v>8.90905177E8</v>
      </c>
      <c r="E14" s="21" t="s">
        <v>804</v>
      </c>
      <c r="F14" s="21" t="s">
        <v>802</v>
      </c>
      <c r="G14" s="21">
        <v>9.1651776E7</v>
      </c>
      <c r="H14" s="70">
        <v>1.0032788521E10</v>
      </c>
      <c r="I14" s="21" t="s">
        <v>763</v>
      </c>
      <c r="J14" s="21" t="s">
        <v>761</v>
      </c>
      <c r="K14" s="21" t="s">
        <v>805</v>
      </c>
      <c r="L14" s="20" t="s">
        <v>381</v>
      </c>
    </row>
    <row r="15">
      <c r="A15" s="20" t="s">
        <v>70</v>
      </c>
      <c r="B15" s="20" t="s">
        <v>340</v>
      </c>
      <c r="C15" s="47"/>
      <c r="D15" s="70">
        <v>8.90905166E8</v>
      </c>
      <c r="E15" s="21" t="s">
        <v>806</v>
      </c>
      <c r="F15" s="21" t="s">
        <v>807</v>
      </c>
      <c r="G15" s="21">
        <v>3.6116541E7</v>
      </c>
      <c r="H15" s="70">
        <v>3.7570158388E10</v>
      </c>
      <c r="I15" s="21" t="s">
        <v>756</v>
      </c>
      <c r="J15" s="21" t="s">
        <v>761</v>
      </c>
      <c r="K15" s="21" t="s">
        <v>808</v>
      </c>
      <c r="L15" s="20" t="s">
        <v>383</v>
      </c>
    </row>
    <row r="16">
      <c r="A16" s="20" t="s">
        <v>70</v>
      </c>
      <c r="B16" s="20" t="s">
        <v>340</v>
      </c>
      <c r="C16" s="47"/>
      <c r="D16" s="70">
        <v>8.90980066E8</v>
      </c>
      <c r="E16" s="21" t="s">
        <v>814</v>
      </c>
      <c r="F16" s="21" t="s">
        <v>809</v>
      </c>
      <c r="G16" s="21">
        <v>1.2520276E7</v>
      </c>
      <c r="H16" s="70">
        <v>6.650442399E10</v>
      </c>
      <c r="I16" s="21" t="s">
        <v>763</v>
      </c>
      <c r="J16" s="21" t="s">
        <v>761</v>
      </c>
      <c r="K16" s="21" t="s">
        <v>815</v>
      </c>
      <c r="L16" s="20" t="s">
        <v>385</v>
      </c>
    </row>
    <row r="17">
      <c r="A17" s="20" t="s">
        <v>70</v>
      </c>
      <c r="B17" s="20" t="s">
        <v>340</v>
      </c>
      <c r="C17" s="47"/>
      <c r="D17" s="70">
        <v>8.90980757E8</v>
      </c>
      <c r="E17" s="21" t="s">
        <v>771</v>
      </c>
      <c r="F17" s="21" t="s">
        <v>809</v>
      </c>
      <c r="G17" s="21">
        <v>5747791.0</v>
      </c>
      <c r="H17" s="70">
        <v>2.71005845E8</v>
      </c>
      <c r="I17" s="21" t="s">
        <v>770</v>
      </c>
      <c r="J17" s="21" t="s">
        <v>757</v>
      </c>
      <c r="K17" s="21" t="s">
        <v>810</v>
      </c>
      <c r="L17" s="20" t="s">
        <v>387</v>
      </c>
    </row>
    <row r="18">
      <c r="A18" s="20" t="s">
        <v>70</v>
      </c>
      <c r="B18" s="20" t="s">
        <v>340</v>
      </c>
      <c r="C18" s="47"/>
      <c r="D18" s="70">
        <v>8.90982264E8</v>
      </c>
      <c r="E18" s="21" t="s">
        <v>765</v>
      </c>
      <c r="F18" s="21" t="s">
        <v>809</v>
      </c>
      <c r="G18" s="21">
        <v>2.52836921E8</v>
      </c>
      <c r="H18" s="70">
        <v>9.130026775E9</v>
      </c>
      <c r="I18" s="21" t="s">
        <v>763</v>
      </c>
      <c r="J18" s="21" t="s">
        <v>761</v>
      </c>
      <c r="K18" s="21" t="s">
        <v>811</v>
      </c>
      <c r="L18" s="20" t="s">
        <v>389</v>
      </c>
    </row>
    <row r="19">
      <c r="A19" s="20" t="s">
        <v>74</v>
      </c>
      <c r="B19" s="20" t="s">
        <v>340</v>
      </c>
      <c r="C19" s="47">
        <v>1.7094606E8</v>
      </c>
      <c r="D19" s="70">
        <v>8.90907215E8</v>
      </c>
      <c r="E19" s="21" t="s">
        <v>816</v>
      </c>
      <c r="F19" s="21" t="s">
        <v>809</v>
      </c>
      <c r="G19" s="21">
        <v>1.7094606E8</v>
      </c>
      <c r="H19" s="70">
        <v>6.555071255E10</v>
      </c>
      <c r="I19" s="21" t="s">
        <v>763</v>
      </c>
      <c r="J19" s="21" t="s">
        <v>757</v>
      </c>
      <c r="K19" s="21" t="s">
        <v>817</v>
      </c>
      <c r="L19" s="20" t="s">
        <v>392</v>
      </c>
    </row>
    <row r="20">
      <c r="A20" s="20" t="s">
        <v>78</v>
      </c>
      <c r="B20" s="20" t="s">
        <v>340</v>
      </c>
      <c r="C20" s="47">
        <v>2.3783061E7</v>
      </c>
      <c r="D20" s="70">
        <v>8.90980066E8</v>
      </c>
      <c r="E20" s="21" t="s">
        <v>814</v>
      </c>
      <c r="F20" s="21" t="s">
        <v>809</v>
      </c>
      <c r="G20" s="21">
        <v>2.3783061E7</v>
      </c>
      <c r="H20" s="70">
        <v>6.650442399E10</v>
      </c>
      <c r="I20" s="21" t="s">
        <v>763</v>
      </c>
      <c r="J20" s="21" t="s">
        <v>761</v>
      </c>
      <c r="K20" s="21" t="s">
        <v>815</v>
      </c>
      <c r="L20" s="20" t="s">
        <v>399</v>
      </c>
    </row>
    <row r="21" ht="15.75" customHeight="1">
      <c r="A21" s="20" t="s">
        <v>80</v>
      </c>
      <c r="B21" s="20" t="s">
        <v>340</v>
      </c>
      <c r="C21" s="47">
        <v>2270887.0</v>
      </c>
      <c r="D21" s="70">
        <v>8.90980757E8</v>
      </c>
      <c r="E21" s="21" t="s">
        <v>771</v>
      </c>
      <c r="F21" s="21" t="s">
        <v>809</v>
      </c>
      <c r="G21" s="21">
        <v>2270887.0</v>
      </c>
      <c r="H21" s="70">
        <v>2.71005845E8</v>
      </c>
      <c r="I21" s="21" t="s">
        <v>770</v>
      </c>
      <c r="J21" s="21" t="s">
        <v>757</v>
      </c>
      <c r="K21" s="21" t="s">
        <v>810</v>
      </c>
      <c r="L21" s="20" t="s">
        <v>401</v>
      </c>
    </row>
    <row r="22" ht="15.75" customHeight="1">
      <c r="A22" s="20" t="s">
        <v>82</v>
      </c>
      <c r="B22" s="20" t="s">
        <v>340</v>
      </c>
      <c r="C22" s="47">
        <v>4.2590059E7</v>
      </c>
      <c r="D22" s="70">
        <v>8.90980066E8</v>
      </c>
      <c r="E22" s="21" t="s">
        <v>814</v>
      </c>
      <c r="F22" s="21" t="s">
        <v>809</v>
      </c>
      <c r="G22" s="21">
        <v>4.2590059E7</v>
      </c>
      <c r="H22" s="70">
        <v>6.650442399E10</v>
      </c>
      <c r="I22" s="21" t="s">
        <v>763</v>
      </c>
      <c r="J22" s="21" t="s">
        <v>761</v>
      </c>
      <c r="K22" s="21" t="s">
        <v>815</v>
      </c>
      <c r="L22" s="20" t="s">
        <v>405</v>
      </c>
    </row>
    <row r="23" ht="15.75" customHeight="1">
      <c r="A23" s="20" t="s">
        <v>84</v>
      </c>
      <c r="B23" s="20" t="s">
        <v>340</v>
      </c>
      <c r="C23" s="47">
        <v>1.0139116E7</v>
      </c>
      <c r="D23" s="70">
        <v>8.90982264E8</v>
      </c>
      <c r="E23" s="21" t="s">
        <v>765</v>
      </c>
      <c r="F23" s="21" t="s">
        <v>809</v>
      </c>
      <c r="G23" s="21">
        <v>1.0139116E7</v>
      </c>
      <c r="H23" s="70">
        <v>9.130026775E9</v>
      </c>
      <c r="I23" s="21" t="s">
        <v>763</v>
      </c>
      <c r="J23" s="21" t="s">
        <v>761</v>
      </c>
      <c r="K23" s="21" t="s">
        <v>811</v>
      </c>
      <c r="L23" s="20" t="s">
        <v>407</v>
      </c>
    </row>
    <row r="24" ht="15.75" customHeight="1">
      <c r="A24" s="20" t="s">
        <v>88</v>
      </c>
      <c r="B24" s="20" t="s">
        <v>340</v>
      </c>
      <c r="C24" s="47">
        <v>2.1246376E7</v>
      </c>
      <c r="D24" s="70">
        <v>8.90980066E8</v>
      </c>
      <c r="E24" s="21" t="s">
        <v>814</v>
      </c>
      <c r="F24" s="21" t="s">
        <v>809</v>
      </c>
      <c r="G24" s="21">
        <v>2.1246376E7</v>
      </c>
      <c r="H24" s="70">
        <v>6.650442399E10</v>
      </c>
      <c r="I24" s="21" t="s">
        <v>763</v>
      </c>
      <c r="J24" s="21" t="s">
        <v>761</v>
      </c>
      <c r="K24" s="21" t="s">
        <v>815</v>
      </c>
      <c r="L24" s="20" t="s">
        <v>409</v>
      </c>
    </row>
    <row r="25" ht="15.75" customHeight="1">
      <c r="A25" s="20" t="s">
        <v>90</v>
      </c>
      <c r="B25" s="20" t="s">
        <v>340</v>
      </c>
      <c r="C25" s="47">
        <v>5.2171495E7</v>
      </c>
      <c r="D25" s="70">
        <v>8.90905166E8</v>
      </c>
      <c r="E25" s="21" t="s">
        <v>806</v>
      </c>
      <c r="F25" s="21" t="s">
        <v>807</v>
      </c>
      <c r="G25" s="21">
        <v>5.2171495E7</v>
      </c>
      <c r="H25" s="70">
        <v>3.7570158388E10</v>
      </c>
      <c r="I25" s="21" t="s">
        <v>756</v>
      </c>
      <c r="J25" s="21" t="s">
        <v>761</v>
      </c>
      <c r="K25" s="21" t="s">
        <v>808</v>
      </c>
      <c r="L25" s="20" t="s">
        <v>413</v>
      </c>
    </row>
    <row r="26" ht="15.75" customHeight="1">
      <c r="A26" s="20" t="s">
        <v>92</v>
      </c>
      <c r="B26" s="20" t="s">
        <v>340</v>
      </c>
      <c r="C26" s="47">
        <v>3.7901487E7</v>
      </c>
      <c r="D26" s="70">
        <v>8.90980066E8</v>
      </c>
      <c r="E26" s="21" t="s">
        <v>814</v>
      </c>
      <c r="F26" s="21" t="s">
        <v>809</v>
      </c>
      <c r="G26" s="21">
        <v>3.7901487E7</v>
      </c>
      <c r="H26" s="70">
        <v>6.650442399E10</v>
      </c>
      <c r="I26" s="21" t="s">
        <v>763</v>
      </c>
      <c r="J26" s="21" t="s">
        <v>761</v>
      </c>
      <c r="K26" s="21" t="s">
        <v>815</v>
      </c>
      <c r="L26" s="20" t="s">
        <v>415</v>
      </c>
    </row>
    <row r="27" ht="15.75" customHeight="1">
      <c r="A27" s="20" t="s">
        <v>94</v>
      </c>
      <c r="B27" s="20" t="s">
        <v>340</v>
      </c>
      <c r="C27" s="47">
        <v>1.1939826E7</v>
      </c>
      <c r="D27" s="70">
        <v>8.90982264E8</v>
      </c>
      <c r="E27" s="21" t="s">
        <v>765</v>
      </c>
      <c r="F27" s="21" t="s">
        <v>809</v>
      </c>
      <c r="G27" s="21">
        <v>1.1939826E7</v>
      </c>
      <c r="H27" s="70">
        <v>9.130026775E9</v>
      </c>
      <c r="I27" s="21" t="s">
        <v>763</v>
      </c>
      <c r="J27" s="21" t="s">
        <v>761</v>
      </c>
      <c r="K27" s="21" t="s">
        <v>811</v>
      </c>
      <c r="L27" s="20" t="s">
        <v>419</v>
      </c>
    </row>
    <row r="28" ht="15.75" customHeight="1">
      <c r="A28" s="20" t="s">
        <v>96</v>
      </c>
      <c r="B28" s="20" t="s">
        <v>340</v>
      </c>
      <c r="C28" s="47">
        <v>1.8637441E7</v>
      </c>
      <c r="D28" s="70">
        <v>8.90980066E8</v>
      </c>
      <c r="E28" s="21" t="s">
        <v>814</v>
      </c>
      <c r="F28" s="21" t="s">
        <v>809</v>
      </c>
      <c r="G28" s="21">
        <v>1.8637441E7</v>
      </c>
      <c r="H28" s="70">
        <v>6.650442399E10</v>
      </c>
      <c r="I28" s="21" t="s">
        <v>763</v>
      </c>
      <c r="J28" s="21" t="s">
        <v>761</v>
      </c>
      <c r="K28" s="21" t="s">
        <v>815</v>
      </c>
      <c r="L28" s="20" t="s">
        <v>423</v>
      </c>
    </row>
    <row r="29" ht="15.75" customHeight="1">
      <c r="A29" s="20" t="s">
        <v>100</v>
      </c>
      <c r="B29" s="20" t="s">
        <v>340</v>
      </c>
      <c r="C29" s="47">
        <v>5.5378113E7</v>
      </c>
      <c r="D29" s="70">
        <v>8.90905166E8</v>
      </c>
      <c r="E29" s="21" t="s">
        <v>806</v>
      </c>
      <c r="F29" s="21" t="s">
        <v>807</v>
      </c>
      <c r="G29" s="21">
        <v>5.5378113E7</v>
      </c>
      <c r="H29" s="70">
        <v>3.7570158388E10</v>
      </c>
      <c r="I29" s="21" t="s">
        <v>756</v>
      </c>
      <c r="J29" s="21" t="s">
        <v>761</v>
      </c>
      <c r="K29" s="21" t="s">
        <v>808</v>
      </c>
      <c r="L29" s="20" t="s">
        <v>430</v>
      </c>
    </row>
    <row r="30" ht="15.75" customHeight="1">
      <c r="A30" s="20" t="s">
        <v>102</v>
      </c>
      <c r="B30" s="20" t="s">
        <v>340</v>
      </c>
      <c r="C30" s="47">
        <v>1.15042194E8</v>
      </c>
      <c r="D30" s="70">
        <v>8.90907215E8</v>
      </c>
      <c r="E30" s="21" t="s">
        <v>816</v>
      </c>
      <c r="F30" s="21" t="s">
        <v>809</v>
      </c>
      <c r="G30" s="21">
        <v>1.11604497E8</v>
      </c>
      <c r="H30" s="70">
        <v>6.555071255E10</v>
      </c>
      <c r="I30" s="21" t="s">
        <v>763</v>
      </c>
      <c r="J30" s="21" t="s">
        <v>757</v>
      </c>
      <c r="K30" s="21" t="s">
        <v>817</v>
      </c>
      <c r="L30" s="20" t="s">
        <v>432</v>
      </c>
    </row>
    <row r="31" ht="15.75" customHeight="1">
      <c r="A31" s="20" t="s">
        <v>102</v>
      </c>
      <c r="B31" s="20" t="s">
        <v>340</v>
      </c>
      <c r="C31" s="47"/>
      <c r="D31" s="70">
        <v>8.90905166E8</v>
      </c>
      <c r="E31" s="21" t="s">
        <v>806</v>
      </c>
      <c r="F31" s="21" t="s">
        <v>807</v>
      </c>
      <c r="G31" s="21">
        <v>3437697.0</v>
      </c>
      <c r="H31" s="70">
        <v>3.7570158388E10</v>
      </c>
      <c r="I31" s="21" t="s">
        <v>756</v>
      </c>
      <c r="J31" s="21" t="s">
        <v>761</v>
      </c>
      <c r="K31" s="21" t="s">
        <v>808</v>
      </c>
      <c r="L31" s="20" t="s">
        <v>434</v>
      </c>
    </row>
    <row r="32" ht="15.75" customHeight="1">
      <c r="A32" s="20" t="s">
        <v>104</v>
      </c>
      <c r="B32" s="20" t="s">
        <v>340</v>
      </c>
      <c r="C32" s="47">
        <v>1.2008436E7</v>
      </c>
      <c r="D32" s="70">
        <v>8.90982264E8</v>
      </c>
      <c r="E32" s="21" t="s">
        <v>765</v>
      </c>
      <c r="F32" s="21" t="s">
        <v>809</v>
      </c>
      <c r="G32" s="21">
        <v>1.2008436E7</v>
      </c>
      <c r="H32" s="70">
        <v>9.130026775E9</v>
      </c>
      <c r="I32" s="21" t="s">
        <v>763</v>
      </c>
      <c r="J32" s="21" t="s">
        <v>761</v>
      </c>
      <c r="K32" s="21" t="s">
        <v>811</v>
      </c>
      <c r="L32" s="20" t="s">
        <v>436</v>
      </c>
    </row>
    <row r="33" ht="15.75" customHeight="1">
      <c r="A33" s="20" t="s">
        <v>106</v>
      </c>
      <c r="B33" s="20" t="s">
        <v>340</v>
      </c>
      <c r="C33" s="47">
        <v>2.6079089E7</v>
      </c>
      <c r="D33" s="70">
        <v>8.90980066E8</v>
      </c>
      <c r="E33" s="21" t="s">
        <v>814</v>
      </c>
      <c r="F33" s="21" t="s">
        <v>809</v>
      </c>
      <c r="G33" s="21">
        <v>2.6079089E7</v>
      </c>
      <c r="H33" s="70">
        <v>6.650442399E10</v>
      </c>
      <c r="I33" s="21" t="s">
        <v>763</v>
      </c>
      <c r="J33" s="21" t="s">
        <v>761</v>
      </c>
      <c r="K33" s="21" t="s">
        <v>815</v>
      </c>
      <c r="L33" s="20" t="s">
        <v>438</v>
      </c>
    </row>
    <row r="34" ht="15.75" customHeight="1">
      <c r="A34" s="20" t="s">
        <v>108</v>
      </c>
      <c r="B34" s="20" t="s">
        <v>340</v>
      </c>
      <c r="C34" s="47">
        <v>9180152.0</v>
      </c>
      <c r="D34" s="70">
        <v>8.90982264E8</v>
      </c>
      <c r="E34" s="21" t="s">
        <v>765</v>
      </c>
      <c r="F34" s="21" t="s">
        <v>809</v>
      </c>
      <c r="G34" s="21">
        <v>9180152.0</v>
      </c>
      <c r="H34" s="70">
        <v>9.130026775E9</v>
      </c>
      <c r="I34" s="21" t="s">
        <v>763</v>
      </c>
      <c r="J34" s="21" t="s">
        <v>761</v>
      </c>
      <c r="K34" s="21" t="s">
        <v>811</v>
      </c>
      <c r="L34" s="20" t="s">
        <v>440</v>
      </c>
    </row>
    <row r="35" ht="15.75" customHeight="1">
      <c r="A35" s="20" t="s">
        <v>110</v>
      </c>
      <c r="B35" s="20" t="s">
        <v>340</v>
      </c>
      <c r="C35" s="47">
        <v>7349270.0</v>
      </c>
      <c r="D35" s="70">
        <v>8.90980757E8</v>
      </c>
      <c r="E35" s="21" t="s">
        <v>771</v>
      </c>
      <c r="F35" s="21" t="s">
        <v>809</v>
      </c>
      <c r="G35" s="21">
        <v>7349270.0</v>
      </c>
      <c r="H35" s="70">
        <v>2.71005845E8</v>
      </c>
      <c r="I35" s="21" t="s">
        <v>770</v>
      </c>
      <c r="J35" s="21" t="s">
        <v>757</v>
      </c>
      <c r="K35" s="21" t="s">
        <v>810</v>
      </c>
      <c r="L35" s="20" t="s">
        <v>442</v>
      </c>
    </row>
    <row r="36" ht="15.75" customHeight="1">
      <c r="A36" s="20" t="s">
        <v>112</v>
      </c>
      <c r="B36" s="20" t="s">
        <v>340</v>
      </c>
      <c r="C36" s="47">
        <v>9.5138685E7</v>
      </c>
      <c r="D36" s="70">
        <v>8.90907254E8</v>
      </c>
      <c r="E36" s="21" t="s">
        <v>812</v>
      </c>
      <c r="F36" s="21" t="s">
        <v>802</v>
      </c>
      <c r="G36" s="21">
        <v>9.5138685E7</v>
      </c>
      <c r="H36" s="70">
        <v>7.1587022347E10</v>
      </c>
      <c r="I36" s="21" t="s">
        <v>763</v>
      </c>
      <c r="J36" s="21" t="s">
        <v>761</v>
      </c>
      <c r="K36" s="21" t="s">
        <v>813</v>
      </c>
      <c r="L36" s="20" t="s">
        <v>444</v>
      </c>
    </row>
    <row r="37" ht="25.5" customHeight="1">
      <c r="A37" s="71" t="s">
        <v>114</v>
      </c>
      <c r="B37" s="20" t="s">
        <v>340</v>
      </c>
      <c r="C37" s="47">
        <v>2.4467339E7</v>
      </c>
      <c r="D37" s="70">
        <v>8.90980066E8</v>
      </c>
      <c r="E37" s="21" t="s">
        <v>814</v>
      </c>
      <c r="F37" s="21" t="s">
        <v>809</v>
      </c>
      <c r="G37" s="21">
        <v>2.4467339E7</v>
      </c>
      <c r="H37" s="70">
        <v>6.650442399E10</v>
      </c>
      <c r="I37" s="21" t="s">
        <v>763</v>
      </c>
      <c r="J37" s="21" t="s">
        <v>761</v>
      </c>
      <c r="K37" s="21" t="s">
        <v>815</v>
      </c>
      <c r="L37" s="20" t="s">
        <v>450</v>
      </c>
    </row>
    <row r="38" ht="15.75" customHeight="1">
      <c r="A38" s="20" t="s">
        <v>116</v>
      </c>
      <c r="B38" s="20" t="s">
        <v>340</v>
      </c>
      <c r="C38" s="47">
        <v>4332647.0</v>
      </c>
      <c r="D38" s="70">
        <v>8.90980757E8</v>
      </c>
      <c r="E38" s="21" t="s">
        <v>771</v>
      </c>
      <c r="F38" s="21" t="s">
        <v>809</v>
      </c>
      <c r="G38" s="21">
        <v>4332647.0</v>
      </c>
      <c r="H38" s="70">
        <v>2.71005845E8</v>
      </c>
      <c r="I38" s="21" t="s">
        <v>770</v>
      </c>
      <c r="J38" s="21" t="s">
        <v>757</v>
      </c>
      <c r="K38" s="21" t="s">
        <v>810</v>
      </c>
      <c r="L38" s="20" t="s">
        <v>454</v>
      </c>
    </row>
    <row r="39" ht="15.75" customHeight="1">
      <c r="A39" s="20" t="s">
        <v>118</v>
      </c>
      <c r="B39" s="20" t="s">
        <v>340</v>
      </c>
      <c r="C39" s="47">
        <v>1.19007455E8</v>
      </c>
      <c r="D39" s="70">
        <v>8.90907215E8</v>
      </c>
      <c r="E39" s="21" t="s">
        <v>816</v>
      </c>
      <c r="F39" s="21" t="s">
        <v>809</v>
      </c>
      <c r="G39" s="21">
        <v>1.19007455E8</v>
      </c>
      <c r="H39" s="70">
        <v>6.555071255E10</v>
      </c>
      <c r="I39" s="21" t="s">
        <v>763</v>
      </c>
      <c r="J39" s="21" t="s">
        <v>757</v>
      </c>
      <c r="K39" s="21" t="s">
        <v>817</v>
      </c>
      <c r="L39" s="20" t="s">
        <v>456</v>
      </c>
    </row>
    <row r="40" ht="15.75" customHeight="1">
      <c r="A40" s="20" t="s">
        <v>120</v>
      </c>
      <c r="B40" s="20" t="s">
        <v>340</v>
      </c>
      <c r="C40" s="47">
        <v>1.1913994E8</v>
      </c>
      <c r="D40" s="70">
        <v>8.90907215E8</v>
      </c>
      <c r="E40" s="21" t="s">
        <v>816</v>
      </c>
      <c r="F40" s="21" t="s">
        <v>809</v>
      </c>
      <c r="G40" s="21">
        <v>1.1913994E8</v>
      </c>
      <c r="H40" s="70">
        <v>6.555071255E10</v>
      </c>
      <c r="I40" s="21" t="s">
        <v>763</v>
      </c>
      <c r="J40" s="21" t="s">
        <v>757</v>
      </c>
      <c r="K40" s="21" t="s">
        <v>817</v>
      </c>
      <c r="L40" s="20" t="s">
        <v>463</v>
      </c>
    </row>
    <row r="41" ht="15.75" customHeight="1">
      <c r="A41" s="20" t="s">
        <v>122</v>
      </c>
      <c r="B41" s="20" t="s">
        <v>340</v>
      </c>
      <c r="C41" s="47">
        <v>3.1427245E7</v>
      </c>
      <c r="D41" s="70">
        <v>8.90980066E8</v>
      </c>
      <c r="E41" s="21" t="s">
        <v>814</v>
      </c>
      <c r="F41" s="21" t="s">
        <v>809</v>
      </c>
      <c r="G41" s="21">
        <v>3.1427245E7</v>
      </c>
      <c r="H41" s="70">
        <v>6.650442399E10</v>
      </c>
      <c r="I41" s="21" t="s">
        <v>763</v>
      </c>
      <c r="J41" s="21" t="s">
        <v>761</v>
      </c>
      <c r="K41" s="21" t="s">
        <v>815</v>
      </c>
      <c r="L41" s="20" t="s">
        <v>472</v>
      </c>
    </row>
    <row r="42" ht="15.75" customHeight="1">
      <c r="A42" s="20" t="s">
        <v>124</v>
      </c>
      <c r="B42" s="20" t="s">
        <v>340</v>
      </c>
      <c r="C42" s="47">
        <v>3.6163452E7</v>
      </c>
      <c r="D42" s="70">
        <v>8.90980066E8</v>
      </c>
      <c r="E42" s="21" t="s">
        <v>814</v>
      </c>
      <c r="F42" s="21" t="s">
        <v>809</v>
      </c>
      <c r="G42" s="21">
        <v>3.6163452E7</v>
      </c>
      <c r="H42" s="70">
        <v>6.650442399E10</v>
      </c>
      <c r="I42" s="21" t="s">
        <v>763</v>
      </c>
      <c r="J42" s="21" t="s">
        <v>761</v>
      </c>
      <c r="K42" s="21" t="s">
        <v>815</v>
      </c>
      <c r="L42" s="20" t="s">
        <v>474</v>
      </c>
    </row>
    <row r="43" ht="15.75" customHeight="1">
      <c r="A43" s="20" t="s">
        <v>126</v>
      </c>
      <c r="B43" s="20" t="s">
        <v>340</v>
      </c>
      <c r="C43" s="47">
        <v>4576952.0</v>
      </c>
      <c r="D43" s="70">
        <v>8.90980757E8</v>
      </c>
      <c r="E43" s="21" t="s">
        <v>771</v>
      </c>
      <c r="F43" s="21" t="s">
        <v>809</v>
      </c>
      <c r="G43" s="21">
        <v>4576952.0</v>
      </c>
      <c r="H43" s="70">
        <v>2.71005845E8</v>
      </c>
      <c r="I43" s="21" t="s">
        <v>770</v>
      </c>
      <c r="J43" s="21" t="s">
        <v>757</v>
      </c>
      <c r="K43" s="21" t="s">
        <v>810</v>
      </c>
      <c r="L43" s="20" t="s">
        <v>478</v>
      </c>
    </row>
    <row r="44" ht="15.75" customHeight="1">
      <c r="A44" s="20" t="s">
        <v>128</v>
      </c>
      <c r="B44" s="20" t="s">
        <v>340</v>
      </c>
      <c r="C44" s="47">
        <v>4.9709061E7</v>
      </c>
      <c r="D44" s="70">
        <v>8.90905166E8</v>
      </c>
      <c r="E44" s="21" t="s">
        <v>806</v>
      </c>
      <c r="F44" s="21" t="s">
        <v>807</v>
      </c>
      <c r="G44" s="21">
        <v>4.9709061E7</v>
      </c>
      <c r="H44" s="70">
        <v>3.7570158388E10</v>
      </c>
      <c r="I44" s="21" t="s">
        <v>756</v>
      </c>
      <c r="J44" s="21" t="s">
        <v>761</v>
      </c>
      <c r="K44" s="21" t="s">
        <v>808</v>
      </c>
      <c r="L44" s="20" t="s">
        <v>482</v>
      </c>
    </row>
    <row r="45" ht="15.75" customHeight="1">
      <c r="A45" s="20" t="s">
        <v>130</v>
      </c>
      <c r="B45" s="20" t="s">
        <v>340</v>
      </c>
      <c r="C45" s="47">
        <v>4.4551126E7</v>
      </c>
      <c r="D45" s="70">
        <v>8.90980066E8</v>
      </c>
      <c r="E45" s="21" t="s">
        <v>814</v>
      </c>
      <c r="F45" s="21" t="s">
        <v>809</v>
      </c>
      <c r="G45" s="21">
        <v>4.4551126E7</v>
      </c>
      <c r="H45" s="70">
        <v>6.650442399E10</v>
      </c>
      <c r="I45" s="21" t="s">
        <v>763</v>
      </c>
      <c r="J45" s="21" t="s">
        <v>761</v>
      </c>
      <c r="K45" s="21" t="s">
        <v>815</v>
      </c>
      <c r="L45" s="20" t="s">
        <v>486</v>
      </c>
    </row>
    <row r="46" ht="15.75" customHeight="1">
      <c r="A46" s="20" t="s">
        <v>134</v>
      </c>
      <c r="B46" s="20" t="s">
        <v>340</v>
      </c>
      <c r="C46" s="47">
        <v>3.6656047E7</v>
      </c>
      <c r="D46" s="70">
        <v>8.90980066E8</v>
      </c>
      <c r="E46" s="21" t="s">
        <v>814</v>
      </c>
      <c r="F46" s="21" t="s">
        <v>809</v>
      </c>
      <c r="G46" s="21">
        <v>3.6656047E7</v>
      </c>
      <c r="H46" s="70">
        <v>6.650442399E10</v>
      </c>
      <c r="I46" s="21" t="s">
        <v>763</v>
      </c>
      <c r="J46" s="21" t="s">
        <v>761</v>
      </c>
      <c r="K46" s="21" t="s">
        <v>815</v>
      </c>
      <c r="L46" s="20" t="s">
        <v>491</v>
      </c>
    </row>
    <row r="47" ht="15.75" customHeight="1">
      <c r="A47" s="20" t="s">
        <v>136</v>
      </c>
      <c r="B47" s="20" t="s">
        <v>340</v>
      </c>
      <c r="C47" s="47">
        <v>6.0043545E7</v>
      </c>
      <c r="D47" s="70">
        <v>8.90905166E8</v>
      </c>
      <c r="E47" s="21" t="s">
        <v>806</v>
      </c>
      <c r="F47" s="21" t="s">
        <v>807</v>
      </c>
      <c r="G47" s="21">
        <v>6.0043545E7</v>
      </c>
      <c r="H47" s="70">
        <v>3.7570158388E10</v>
      </c>
      <c r="I47" s="21" t="s">
        <v>756</v>
      </c>
      <c r="J47" s="21" t="s">
        <v>761</v>
      </c>
      <c r="K47" s="21" t="s">
        <v>808</v>
      </c>
      <c r="L47" s="20" t="s">
        <v>493</v>
      </c>
    </row>
    <row r="48" ht="15.75" customHeight="1">
      <c r="A48" s="20" t="s">
        <v>138</v>
      </c>
      <c r="B48" s="20" t="s">
        <v>340</v>
      </c>
      <c r="C48" s="47">
        <v>1.2743492E7</v>
      </c>
      <c r="D48" s="70">
        <v>8.90982264E8</v>
      </c>
      <c r="E48" s="21" t="s">
        <v>765</v>
      </c>
      <c r="F48" s="21" t="s">
        <v>809</v>
      </c>
      <c r="G48" s="21">
        <v>1.2743492E7</v>
      </c>
      <c r="H48" s="70">
        <v>9.130026775E9</v>
      </c>
      <c r="I48" s="21" t="s">
        <v>763</v>
      </c>
      <c r="J48" s="21" t="s">
        <v>761</v>
      </c>
      <c r="K48" s="21" t="s">
        <v>811</v>
      </c>
      <c r="L48" s="20" t="s">
        <v>495</v>
      </c>
    </row>
    <row r="49" ht="15.75" customHeight="1">
      <c r="A49" s="20" t="s">
        <v>140</v>
      </c>
      <c r="B49" s="20" t="s">
        <v>340</v>
      </c>
      <c r="C49" s="47">
        <v>2637254.0</v>
      </c>
      <c r="D49" s="70">
        <v>8.90980757E8</v>
      </c>
      <c r="E49" s="21" t="s">
        <v>771</v>
      </c>
      <c r="F49" s="21" t="s">
        <v>809</v>
      </c>
      <c r="G49" s="21">
        <v>2637254.0</v>
      </c>
      <c r="H49" s="70">
        <v>2.71005845E8</v>
      </c>
      <c r="I49" s="21" t="s">
        <v>770</v>
      </c>
      <c r="J49" s="21" t="s">
        <v>757</v>
      </c>
      <c r="K49" s="21" t="s">
        <v>810</v>
      </c>
      <c r="L49" s="20" t="s">
        <v>500</v>
      </c>
    </row>
    <row r="50" ht="15.75" customHeight="1">
      <c r="A50" s="20" t="s">
        <v>144</v>
      </c>
      <c r="B50" s="20" t="s">
        <v>340</v>
      </c>
      <c r="C50" s="47">
        <v>4.0212079E7</v>
      </c>
      <c r="D50" s="70">
        <v>8.90980066E8</v>
      </c>
      <c r="E50" s="21" t="s">
        <v>814</v>
      </c>
      <c r="F50" s="21" t="s">
        <v>809</v>
      </c>
      <c r="G50" s="21">
        <v>4.0212079E7</v>
      </c>
      <c r="H50" s="70">
        <v>6.650442399E10</v>
      </c>
      <c r="I50" s="21" t="s">
        <v>763</v>
      </c>
      <c r="J50" s="21" t="s">
        <v>761</v>
      </c>
      <c r="K50" s="21" t="s">
        <v>815</v>
      </c>
      <c r="L50" s="20" t="s">
        <v>502</v>
      </c>
    </row>
    <row r="51" ht="15.75" customHeight="1">
      <c r="A51" s="20" t="s">
        <v>146</v>
      </c>
      <c r="B51" s="20" t="s">
        <v>340</v>
      </c>
      <c r="C51" s="47">
        <v>833986.0</v>
      </c>
      <c r="D51" s="70">
        <v>8.90980757E8</v>
      </c>
      <c r="E51" s="21" t="s">
        <v>771</v>
      </c>
      <c r="F51" s="21" t="s">
        <v>809</v>
      </c>
      <c r="G51" s="21">
        <v>833986.0</v>
      </c>
      <c r="H51" s="70">
        <v>2.71005845E8</v>
      </c>
      <c r="I51" s="21" t="s">
        <v>770</v>
      </c>
      <c r="J51" s="21" t="s">
        <v>757</v>
      </c>
      <c r="K51" s="21" t="s">
        <v>810</v>
      </c>
      <c r="L51" s="20" t="s">
        <v>504</v>
      </c>
    </row>
    <row r="52" ht="15.75" customHeight="1">
      <c r="A52" s="20" t="s">
        <v>150</v>
      </c>
      <c r="B52" s="20" t="s">
        <v>340</v>
      </c>
      <c r="C52" s="47">
        <v>6.3018875E7</v>
      </c>
      <c r="D52" s="70">
        <v>8.90905166E8</v>
      </c>
      <c r="E52" s="21" t="s">
        <v>806</v>
      </c>
      <c r="F52" s="21" t="s">
        <v>807</v>
      </c>
      <c r="G52" s="21">
        <v>6.3018875E7</v>
      </c>
      <c r="H52" s="70">
        <v>3.7570158388E10</v>
      </c>
      <c r="I52" s="21" t="s">
        <v>756</v>
      </c>
      <c r="J52" s="21" t="s">
        <v>761</v>
      </c>
      <c r="K52" s="21" t="s">
        <v>808</v>
      </c>
      <c r="L52" s="20" t="s">
        <v>511</v>
      </c>
    </row>
    <row r="53" ht="15.75" customHeight="1">
      <c r="A53" s="20" t="s">
        <v>152</v>
      </c>
      <c r="B53" s="20" t="s">
        <v>340</v>
      </c>
      <c r="C53" s="47">
        <v>4.7331685E7</v>
      </c>
      <c r="D53" s="70">
        <v>8.90905166E8</v>
      </c>
      <c r="E53" s="21" t="s">
        <v>806</v>
      </c>
      <c r="F53" s="21" t="s">
        <v>807</v>
      </c>
      <c r="G53" s="21">
        <v>4.7331685E7</v>
      </c>
      <c r="H53" s="70">
        <v>3.7570158388E10</v>
      </c>
      <c r="I53" s="21" t="s">
        <v>756</v>
      </c>
      <c r="J53" s="21" t="s">
        <v>761</v>
      </c>
      <c r="K53" s="21" t="s">
        <v>808</v>
      </c>
      <c r="L53" s="20" t="s">
        <v>513</v>
      </c>
    </row>
    <row r="54" ht="15.75" customHeight="1">
      <c r="A54" s="20" t="s">
        <v>154</v>
      </c>
      <c r="B54" s="20" t="s">
        <v>340</v>
      </c>
      <c r="C54" s="47">
        <v>843758.0</v>
      </c>
      <c r="D54" s="70">
        <v>8.90980757E8</v>
      </c>
      <c r="E54" s="21" t="s">
        <v>771</v>
      </c>
      <c r="F54" s="21" t="s">
        <v>809</v>
      </c>
      <c r="G54" s="21">
        <v>843758.0</v>
      </c>
      <c r="H54" s="70">
        <v>2.71005845E8</v>
      </c>
      <c r="I54" s="21" t="s">
        <v>770</v>
      </c>
      <c r="J54" s="21" t="s">
        <v>757</v>
      </c>
      <c r="K54" s="21" t="s">
        <v>810</v>
      </c>
      <c r="L54" s="20" t="s">
        <v>515</v>
      </c>
    </row>
    <row r="55" ht="15.75" customHeight="1">
      <c r="A55" s="20" t="s">
        <v>156</v>
      </c>
      <c r="B55" s="20" t="s">
        <v>340</v>
      </c>
      <c r="C55" s="47">
        <v>4722742.0</v>
      </c>
      <c r="D55" s="70">
        <v>8.90980757E8</v>
      </c>
      <c r="E55" s="21" t="s">
        <v>771</v>
      </c>
      <c r="F55" s="21" t="s">
        <v>809</v>
      </c>
      <c r="G55" s="21">
        <v>4722742.0</v>
      </c>
      <c r="H55" s="70">
        <v>2.71005845E8</v>
      </c>
      <c r="I55" s="21" t="s">
        <v>770</v>
      </c>
      <c r="J55" s="21" t="s">
        <v>757</v>
      </c>
      <c r="K55" s="21" t="s">
        <v>810</v>
      </c>
      <c r="L55" s="20" t="s">
        <v>519</v>
      </c>
    </row>
    <row r="56" ht="15.75" customHeight="1">
      <c r="A56" s="20" t="s">
        <v>158</v>
      </c>
      <c r="B56" s="20" t="s">
        <v>340</v>
      </c>
      <c r="C56" s="47">
        <v>8475114.0</v>
      </c>
      <c r="D56" s="70">
        <v>8.90980757E8</v>
      </c>
      <c r="E56" s="21" t="s">
        <v>771</v>
      </c>
      <c r="F56" s="21" t="s">
        <v>809</v>
      </c>
      <c r="G56" s="21">
        <v>8475114.0</v>
      </c>
      <c r="H56" s="70">
        <v>2.71005845E8</v>
      </c>
      <c r="I56" s="21" t="s">
        <v>770</v>
      </c>
      <c r="J56" s="21" t="s">
        <v>757</v>
      </c>
      <c r="K56" s="21" t="s">
        <v>810</v>
      </c>
      <c r="L56" s="20" t="s">
        <v>521</v>
      </c>
    </row>
    <row r="57" ht="15.75" customHeight="1">
      <c r="A57" s="20" t="s">
        <v>162</v>
      </c>
      <c r="B57" s="20" t="s">
        <v>340</v>
      </c>
      <c r="C57" s="47">
        <v>2.2259199E7</v>
      </c>
      <c r="D57" s="70">
        <v>8.90980066E8</v>
      </c>
      <c r="E57" s="21" t="s">
        <v>814</v>
      </c>
      <c r="F57" s="21" t="s">
        <v>809</v>
      </c>
      <c r="G57" s="21">
        <v>2.2259199E7</v>
      </c>
      <c r="H57" s="70">
        <v>6.650442399E10</v>
      </c>
      <c r="I57" s="21" t="s">
        <v>763</v>
      </c>
      <c r="J57" s="21" t="s">
        <v>761</v>
      </c>
      <c r="K57" s="21" t="s">
        <v>815</v>
      </c>
      <c r="L57" s="20" t="s">
        <v>523</v>
      </c>
    </row>
    <row r="58" ht="15.75" customHeight="1">
      <c r="A58" s="20" t="s">
        <v>164</v>
      </c>
      <c r="B58" s="20" t="s">
        <v>340</v>
      </c>
      <c r="C58" s="47">
        <v>1107629.0</v>
      </c>
      <c r="D58" s="70">
        <v>8.90980757E8</v>
      </c>
      <c r="E58" s="21" t="s">
        <v>771</v>
      </c>
      <c r="F58" s="21" t="s">
        <v>809</v>
      </c>
      <c r="G58" s="21">
        <v>1107629.0</v>
      </c>
      <c r="H58" s="70">
        <v>2.71005845E8</v>
      </c>
      <c r="I58" s="21" t="s">
        <v>770</v>
      </c>
      <c r="J58" s="21" t="s">
        <v>757</v>
      </c>
      <c r="K58" s="21" t="s">
        <v>810</v>
      </c>
      <c r="L58" s="20" t="s">
        <v>525</v>
      </c>
    </row>
    <row r="59" ht="15.75" customHeight="1">
      <c r="A59" s="20" t="s">
        <v>166</v>
      </c>
      <c r="B59" s="20" t="s">
        <v>340</v>
      </c>
      <c r="C59" s="47">
        <v>2.59157502E8</v>
      </c>
      <c r="D59" s="70">
        <v>8.90905177E8</v>
      </c>
      <c r="E59" s="21" t="s">
        <v>804</v>
      </c>
      <c r="F59" s="21" t="s">
        <v>802</v>
      </c>
      <c r="G59" s="21">
        <v>2.59127502E8</v>
      </c>
      <c r="H59" s="70">
        <v>1.0032788521E10</v>
      </c>
      <c r="I59" s="21" t="s">
        <v>763</v>
      </c>
      <c r="J59" s="21" t="s">
        <v>761</v>
      </c>
      <c r="K59" s="21" t="s">
        <v>805</v>
      </c>
      <c r="L59" s="20" t="s">
        <v>529</v>
      </c>
    </row>
    <row r="60" ht="15.75" customHeight="1">
      <c r="A60" s="20" t="s">
        <v>168</v>
      </c>
      <c r="B60" s="20" t="s">
        <v>340</v>
      </c>
      <c r="C60" s="47">
        <v>1.8565062E7</v>
      </c>
      <c r="D60" s="70">
        <v>8.90980066E8</v>
      </c>
      <c r="E60" s="21" t="s">
        <v>814</v>
      </c>
      <c r="F60" s="21" t="s">
        <v>809</v>
      </c>
      <c r="G60" s="21">
        <v>1.8565062E7</v>
      </c>
      <c r="H60" s="70">
        <v>6.650442399E10</v>
      </c>
      <c r="I60" s="21" t="s">
        <v>763</v>
      </c>
      <c r="J60" s="21" t="s">
        <v>761</v>
      </c>
      <c r="K60" s="21" t="s">
        <v>815</v>
      </c>
      <c r="L60" s="20" t="s">
        <v>531</v>
      </c>
    </row>
    <row r="61" ht="15.75" customHeight="1">
      <c r="A61" s="20" t="s">
        <v>170</v>
      </c>
      <c r="B61" s="20" t="s">
        <v>340</v>
      </c>
      <c r="C61" s="47">
        <v>2.9499858E7</v>
      </c>
      <c r="D61" s="70">
        <v>8.90980066E8</v>
      </c>
      <c r="E61" s="21" t="s">
        <v>814</v>
      </c>
      <c r="F61" s="21" t="s">
        <v>809</v>
      </c>
      <c r="G61" s="21">
        <v>2.9499858E7</v>
      </c>
      <c r="H61" s="70">
        <v>6.650442399E10</v>
      </c>
      <c r="I61" s="21" t="s">
        <v>763</v>
      </c>
      <c r="J61" s="21" t="s">
        <v>761</v>
      </c>
      <c r="K61" s="21" t="s">
        <v>815</v>
      </c>
      <c r="L61" s="20" t="s">
        <v>533</v>
      </c>
    </row>
    <row r="62" ht="15.75" customHeight="1">
      <c r="A62" s="20" t="s">
        <v>174</v>
      </c>
      <c r="B62" s="20" t="s">
        <v>340</v>
      </c>
      <c r="C62" s="47">
        <v>1.4978127E7</v>
      </c>
      <c r="D62" s="70">
        <v>8.90982264E8</v>
      </c>
      <c r="E62" s="21" t="s">
        <v>765</v>
      </c>
      <c r="F62" s="21" t="s">
        <v>809</v>
      </c>
      <c r="G62" s="21">
        <v>1.4978127E7</v>
      </c>
      <c r="H62" s="70">
        <v>9.130026775E9</v>
      </c>
      <c r="I62" s="21" t="s">
        <v>763</v>
      </c>
      <c r="J62" s="21" t="s">
        <v>761</v>
      </c>
      <c r="K62" s="21" t="s">
        <v>811</v>
      </c>
      <c r="L62" s="20" t="s">
        <v>538</v>
      </c>
    </row>
    <row r="63" ht="15.75" customHeight="1">
      <c r="A63" s="20" t="s">
        <v>176</v>
      </c>
      <c r="B63" s="20" t="s">
        <v>340</v>
      </c>
      <c r="C63" s="47">
        <v>9.3935412E7</v>
      </c>
      <c r="D63" s="70">
        <v>8.90907254E8</v>
      </c>
      <c r="E63" s="21" t="s">
        <v>812</v>
      </c>
      <c r="F63" s="21" t="s">
        <v>802</v>
      </c>
      <c r="G63" s="21">
        <v>9.3935412E7</v>
      </c>
      <c r="H63" s="70">
        <v>7.1587022347E10</v>
      </c>
      <c r="I63" s="21" t="s">
        <v>763</v>
      </c>
      <c r="J63" s="21" t="s">
        <v>761</v>
      </c>
      <c r="K63" s="21" t="s">
        <v>813</v>
      </c>
      <c r="L63" s="20" t="s">
        <v>542</v>
      </c>
    </row>
    <row r="64" ht="15.75" customHeight="1">
      <c r="A64" s="20" t="s">
        <v>178</v>
      </c>
      <c r="B64" s="20" t="s">
        <v>340</v>
      </c>
      <c r="C64" s="47">
        <v>2.4992336E7</v>
      </c>
      <c r="D64" s="70">
        <v>8.90980066E8</v>
      </c>
      <c r="E64" s="21" t="s">
        <v>814</v>
      </c>
      <c r="F64" s="21" t="s">
        <v>809</v>
      </c>
      <c r="G64" s="21">
        <v>2.4992336E7</v>
      </c>
      <c r="H64" s="70">
        <v>6.650442399E10</v>
      </c>
      <c r="I64" s="21" t="s">
        <v>763</v>
      </c>
      <c r="J64" s="21" t="s">
        <v>761</v>
      </c>
      <c r="K64" s="21" t="s">
        <v>815</v>
      </c>
      <c r="L64" s="20" t="s">
        <v>544</v>
      </c>
    </row>
    <row r="65" ht="15.75" customHeight="1">
      <c r="A65" s="20" t="s">
        <v>182</v>
      </c>
      <c r="B65" s="20" t="s">
        <v>340</v>
      </c>
      <c r="C65" s="47">
        <v>7189712.0</v>
      </c>
      <c r="D65" s="70">
        <v>8.90980757E8</v>
      </c>
      <c r="E65" s="21" t="s">
        <v>771</v>
      </c>
      <c r="F65" s="21" t="s">
        <v>809</v>
      </c>
      <c r="G65" s="21">
        <v>7189712.0</v>
      </c>
      <c r="H65" s="70">
        <v>2.71005845E8</v>
      </c>
      <c r="I65" s="21" t="s">
        <v>770</v>
      </c>
      <c r="J65" s="21" t="s">
        <v>757</v>
      </c>
      <c r="K65" s="21" t="s">
        <v>810</v>
      </c>
      <c r="L65" s="20" t="s">
        <v>546</v>
      </c>
    </row>
    <row r="66" ht="15.75" customHeight="1">
      <c r="A66" s="20" t="s">
        <v>184</v>
      </c>
      <c r="B66" s="20" t="s">
        <v>340</v>
      </c>
      <c r="C66" s="47">
        <v>4.436221E7</v>
      </c>
      <c r="D66" s="70">
        <v>8.90980066E8</v>
      </c>
      <c r="E66" s="21" t="s">
        <v>814</v>
      </c>
      <c r="F66" s="21" t="s">
        <v>809</v>
      </c>
      <c r="G66" s="21">
        <v>4.436221E7</v>
      </c>
      <c r="H66" s="70">
        <v>6.650442399E10</v>
      </c>
      <c r="I66" s="21" t="s">
        <v>763</v>
      </c>
      <c r="J66" s="21" t="s">
        <v>761</v>
      </c>
      <c r="K66" s="21" t="s">
        <v>815</v>
      </c>
      <c r="L66" s="20" t="s">
        <v>548</v>
      </c>
    </row>
    <row r="67" ht="15.75" customHeight="1">
      <c r="A67" s="20" t="s">
        <v>186</v>
      </c>
      <c r="B67" s="20" t="s">
        <v>340</v>
      </c>
      <c r="C67" s="47">
        <v>5.3681734E7</v>
      </c>
      <c r="D67" s="70">
        <v>8.90905166E8</v>
      </c>
      <c r="E67" s="21" t="s">
        <v>806</v>
      </c>
      <c r="F67" s="21" t="s">
        <v>807</v>
      </c>
      <c r="G67" s="21">
        <v>5.3681734E7</v>
      </c>
      <c r="H67" s="70">
        <v>3.7570158388E10</v>
      </c>
      <c r="I67" s="21" t="s">
        <v>756</v>
      </c>
      <c r="J67" s="21" t="s">
        <v>761</v>
      </c>
      <c r="K67" s="21" t="s">
        <v>808</v>
      </c>
      <c r="L67" s="20" t="s">
        <v>550</v>
      </c>
    </row>
    <row r="68" ht="15.75" customHeight="1">
      <c r="A68" s="20" t="s">
        <v>192</v>
      </c>
      <c r="B68" s="20" t="s">
        <v>340</v>
      </c>
      <c r="C68" s="47">
        <v>5443584.0</v>
      </c>
      <c r="D68" s="70">
        <v>8.90980757E8</v>
      </c>
      <c r="E68" s="21" t="s">
        <v>771</v>
      </c>
      <c r="F68" s="21" t="s">
        <v>809</v>
      </c>
      <c r="G68" s="21">
        <v>5443584.0</v>
      </c>
      <c r="H68" s="70">
        <v>2.71005845E8</v>
      </c>
      <c r="I68" s="21" t="s">
        <v>770</v>
      </c>
      <c r="J68" s="21" t="s">
        <v>757</v>
      </c>
      <c r="K68" s="21" t="s">
        <v>810</v>
      </c>
      <c r="L68" s="20" t="s">
        <v>552</v>
      </c>
    </row>
    <row r="69" ht="15.75" customHeight="1">
      <c r="A69" s="20" t="s">
        <v>194</v>
      </c>
      <c r="B69" s="20" t="s">
        <v>340</v>
      </c>
      <c r="C69" s="47">
        <v>4.5820748E7</v>
      </c>
      <c r="D69" s="70">
        <v>8.90905166E8</v>
      </c>
      <c r="E69" s="21" t="s">
        <v>806</v>
      </c>
      <c r="F69" s="21" t="s">
        <v>807</v>
      </c>
      <c r="G69" s="21">
        <v>4.5820748E7</v>
      </c>
      <c r="H69" s="70">
        <v>3.7570158388E10</v>
      </c>
      <c r="I69" s="21" t="s">
        <v>756</v>
      </c>
      <c r="J69" s="21" t="s">
        <v>761</v>
      </c>
      <c r="K69" s="21" t="s">
        <v>808</v>
      </c>
      <c r="L69" s="20" t="s">
        <v>555</v>
      </c>
    </row>
    <row r="70" ht="15.75" customHeight="1">
      <c r="A70" s="20" t="s">
        <v>196</v>
      </c>
      <c r="B70" s="20" t="s">
        <v>340</v>
      </c>
      <c r="C70" s="47">
        <v>4.5042787E7</v>
      </c>
      <c r="D70" s="70">
        <v>8.90980066E8</v>
      </c>
      <c r="E70" s="21" t="s">
        <v>814</v>
      </c>
      <c r="F70" s="21" t="s">
        <v>809</v>
      </c>
      <c r="G70" s="21">
        <v>4.5042787E7</v>
      </c>
      <c r="H70" s="70">
        <v>6.650442399E10</v>
      </c>
      <c r="I70" s="21" t="s">
        <v>763</v>
      </c>
      <c r="J70" s="21" t="s">
        <v>761</v>
      </c>
      <c r="K70" s="21" t="s">
        <v>815</v>
      </c>
      <c r="L70" s="20" t="s">
        <v>562</v>
      </c>
    </row>
    <row r="71" ht="15.75" customHeight="1">
      <c r="A71" s="20" t="s">
        <v>198</v>
      </c>
      <c r="B71" s="20" t="s">
        <v>340</v>
      </c>
      <c r="C71" s="47">
        <v>9.5802714E7</v>
      </c>
      <c r="D71" s="70">
        <v>8.90907254E8</v>
      </c>
      <c r="E71" s="21" t="s">
        <v>812</v>
      </c>
      <c r="F71" s="21" t="s">
        <v>802</v>
      </c>
      <c r="G71" s="21">
        <v>9.5802714E7</v>
      </c>
      <c r="H71" s="70">
        <v>7.1587022347E10</v>
      </c>
      <c r="I71" s="21" t="s">
        <v>763</v>
      </c>
      <c r="J71" s="21" t="s">
        <v>761</v>
      </c>
      <c r="K71" s="21" t="s">
        <v>813</v>
      </c>
      <c r="L71" s="20" t="s">
        <v>566</v>
      </c>
    </row>
    <row r="72" ht="15.75" customHeight="1">
      <c r="A72" s="20" t="s">
        <v>202</v>
      </c>
      <c r="B72" s="20" t="s">
        <v>340</v>
      </c>
      <c r="C72" s="47">
        <v>1502742.0</v>
      </c>
      <c r="D72" s="70">
        <v>8.90980757E8</v>
      </c>
      <c r="E72" s="21" t="s">
        <v>771</v>
      </c>
      <c r="F72" s="21" t="s">
        <v>809</v>
      </c>
      <c r="G72" s="21">
        <v>1502742.0</v>
      </c>
      <c r="H72" s="70">
        <v>2.71005845E8</v>
      </c>
      <c r="I72" s="21" t="s">
        <v>770</v>
      </c>
      <c r="J72" s="21" t="s">
        <v>757</v>
      </c>
      <c r="K72" s="21" t="s">
        <v>810</v>
      </c>
      <c r="L72" s="20" t="s">
        <v>577</v>
      </c>
    </row>
    <row r="73" ht="15.75" customHeight="1">
      <c r="A73" s="20" t="s">
        <v>204</v>
      </c>
      <c r="B73" s="20" t="s">
        <v>340</v>
      </c>
      <c r="C73" s="47">
        <v>3.4148806E7</v>
      </c>
      <c r="D73" s="70">
        <v>8.90980066E8</v>
      </c>
      <c r="E73" s="21" t="s">
        <v>814</v>
      </c>
      <c r="F73" s="21" t="s">
        <v>809</v>
      </c>
      <c r="G73" s="21">
        <v>3.4148806E7</v>
      </c>
      <c r="H73" s="70">
        <v>6.650442399E10</v>
      </c>
      <c r="I73" s="21" t="s">
        <v>763</v>
      </c>
      <c r="J73" s="21" t="s">
        <v>761</v>
      </c>
      <c r="K73" s="21" t="s">
        <v>815</v>
      </c>
      <c r="L73" s="20" t="s">
        <v>579</v>
      </c>
    </row>
    <row r="74" ht="15.75" customHeight="1">
      <c r="A74" s="20" t="s">
        <v>206</v>
      </c>
      <c r="B74" s="20" t="s">
        <v>340</v>
      </c>
      <c r="C74" s="47">
        <v>961326.0</v>
      </c>
      <c r="D74" s="70">
        <v>8.90980757E8</v>
      </c>
      <c r="E74" s="21" t="s">
        <v>771</v>
      </c>
      <c r="F74" s="21" t="s">
        <v>809</v>
      </c>
      <c r="G74" s="21">
        <v>961326.0</v>
      </c>
      <c r="H74" s="70">
        <v>2.71005845E8</v>
      </c>
      <c r="I74" s="21" t="s">
        <v>770</v>
      </c>
      <c r="J74" s="21" t="s">
        <v>757</v>
      </c>
      <c r="K74" s="21" t="s">
        <v>810</v>
      </c>
      <c r="L74" s="20" t="s">
        <v>583</v>
      </c>
    </row>
    <row r="75" ht="15.75" customHeight="1">
      <c r="A75" s="20" t="s">
        <v>208</v>
      </c>
      <c r="B75" s="20" t="s">
        <v>340</v>
      </c>
      <c r="C75" s="47">
        <v>4388917.0</v>
      </c>
      <c r="D75" s="70">
        <v>8.90980757E8</v>
      </c>
      <c r="E75" s="21" t="s">
        <v>771</v>
      </c>
      <c r="F75" s="21" t="s">
        <v>809</v>
      </c>
      <c r="G75" s="21">
        <v>4388917.0</v>
      </c>
      <c r="H75" s="70">
        <v>2.71005845E8</v>
      </c>
      <c r="I75" s="21" t="s">
        <v>770</v>
      </c>
      <c r="J75" s="21" t="s">
        <v>757</v>
      </c>
      <c r="K75" s="21" t="s">
        <v>810</v>
      </c>
      <c r="L75" s="20" t="s">
        <v>587</v>
      </c>
    </row>
    <row r="76" ht="15.75" customHeight="1">
      <c r="A76" s="20" t="s">
        <v>210</v>
      </c>
      <c r="B76" s="20" t="s">
        <v>340</v>
      </c>
      <c r="C76" s="47">
        <v>1.7860796E8</v>
      </c>
      <c r="D76" s="70">
        <v>8.90905177E8</v>
      </c>
      <c r="E76" s="21" t="s">
        <v>804</v>
      </c>
      <c r="F76" s="21" t="s">
        <v>802</v>
      </c>
      <c r="G76" s="21">
        <v>1.7860796E8</v>
      </c>
      <c r="H76" s="70">
        <v>1.0032788521E10</v>
      </c>
      <c r="I76" s="21" t="s">
        <v>763</v>
      </c>
      <c r="J76" s="21" t="s">
        <v>761</v>
      </c>
      <c r="K76" s="21" t="s">
        <v>805</v>
      </c>
      <c r="L76" s="20" t="s">
        <v>593</v>
      </c>
    </row>
    <row r="77" ht="15.75" customHeight="1">
      <c r="A77" s="20" t="s">
        <v>212</v>
      </c>
      <c r="B77" s="20" t="s">
        <v>340</v>
      </c>
      <c r="C77" s="47">
        <v>4.9363098E7</v>
      </c>
      <c r="D77" s="70">
        <v>8.90905166E8</v>
      </c>
      <c r="E77" s="21" t="s">
        <v>806</v>
      </c>
      <c r="F77" s="21" t="s">
        <v>807</v>
      </c>
      <c r="G77" s="21">
        <v>4.9363098E7</v>
      </c>
      <c r="H77" s="70">
        <v>3.7570158388E10</v>
      </c>
      <c r="I77" s="21" t="s">
        <v>756</v>
      </c>
      <c r="J77" s="21" t="s">
        <v>761</v>
      </c>
      <c r="K77" s="21" t="s">
        <v>808</v>
      </c>
      <c r="L77" s="20" t="s">
        <v>599</v>
      </c>
    </row>
    <row r="78" ht="15.75" customHeight="1">
      <c r="A78" s="20" t="s">
        <v>214</v>
      </c>
      <c r="B78" s="20" t="s">
        <v>340</v>
      </c>
      <c r="C78" s="47">
        <v>6.7448922E7</v>
      </c>
      <c r="D78" s="70">
        <v>8.90905166E8</v>
      </c>
      <c r="E78" s="21" t="s">
        <v>806</v>
      </c>
      <c r="F78" s="21" t="s">
        <v>807</v>
      </c>
      <c r="G78" s="21">
        <v>6.7448922E7</v>
      </c>
      <c r="H78" s="70">
        <v>3.7570158388E10</v>
      </c>
      <c r="I78" s="21" t="s">
        <v>756</v>
      </c>
      <c r="J78" s="21" t="s">
        <v>761</v>
      </c>
      <c r="K78" s="21" t="s">
        <v>808</v>
      </c>
      <c r="L78" s="20" t="s">
        <v>603</v>
      </c>
    </row>
    <row r="79" ht="15.75" customHeight="1">
      <c r="A79" s="20" t="s">
        <v>216</v>
      </c>
      <c r="B79" s="20" t="s">
        <v>340</v>
      </c>
      <c r="C79" s="47">
        <v>2.0113251E7</v>
      </c>
      <c r="D79" s="70">
        <v>8.90980066E8</v>
      </c>
      <c r="E79" s="21" t="s">
        <v>814</v>
      </c>
      <c r="F79" s="21" t="s">
        <v>809</v>
      </c>
      <c r="G79" s="21">
        <v>2.0113251E7</v>
      </c>
      <c r="H79" s="70">
        <v>6.650442399E10</v>
      </c>
      <c r="I79" s="21" t="s">
        <v>763</v>
      </c>
      <c r="J79" s="21" t="s">
        <v>761</v>
      </c>
      <c r="K79" s="21" t="s">
        <v>815</v>
      </c>
      <c r="L79" s="20" t="s">
        <v>607</v>
      </c>
    </row>
    <row r="80" ht="15.75" customHeight="1">
      <c r="A80" s="20" t="s">
        <v>218</v>
      </c>
      <c r="B80" s="20" t="s">
        <v>340</v>
      </c>
      <c r="C80" s="47">
        <v>6109086.0</v>
      </c>
      <c r="D80" s="70">
        <v>8.90980757E8</v>
      </c>
      <c r="E80" s="21" t="s">
        <v>771</v>
      </c>
      <c r="F80" s="21" t="s">
        <v>809</v>
      </c>
      <c r="G80" s="21">
        <v>6109086.0</v>
      </c>
      <c r="H80" s="70">
        <v>2.71005845E8</v>
      </c>
      <c r="I80" s="21" t="s">
        <v>770</v>
      </c>
      <c r="J80" s="21" t="s">
        <v>757</v>
      </c>
      <c r="K80" s="21" t="s">
        <v>810</v>
      </c>
      <c r="L80" s="20" t="s">
        <v>611</v>
      </c>
    </row>
    <row r="81" ht="15.75" customHeight="1">
      <c r="A81" s="20" t="s">
        <v>222</v>
      </c>
      <c r="B81" s="20" t="s">
        <v>340</v>
      </c>
      <c r="C81" s="47">
        <v>2.5605603E7</v>
      </c>
      <c r="D81" s="70">
        <v>8.90980066E8</v>
      </c>
      <c r="E81" s="21" t="s">
        <v>814</v>
      </c>
      <c r="F81" s="21" t="s">
        <v>809</v>
      </c>
      <c r="G81" s="21">
        <v>2.5605603E7</v>
      </c>
      <c r="H81" s="70">
        <v>6.650442399E10</v>
      </c>
      <c r="I81" s="21" t="s">
        <v>763</v>
      </c>
      <c r="J81" s="21" t="s">
        <v>761</v>
      </c>
      <c r="K81" s="21" t="s">
        <v>815</v>
      </c>
      <c r="L81" s="20" t="s">
        <v>615</v>
      </c>
    </row>
    <row r="82" ht="15.75" customHeight="1">
      <c r="A82" s="20" t="s">
        <v>226</v>
      </c>
      <c r="B82" s="20" t="s">
        <v>340</v>
      </c>
      <c r="C82" s="47">
        <v>2.5693918E7</v>
      </c>
      <c r="D82" s="70">
        <v>8.90980066E8</v>
      </c>
      <c r="E82" s="21" t="s">
        <v>814</v>
      </c>
      <c r="F82" s="21" t="s">
        <v>809</v>
      </c>
      <c r="G82" s="21">
        <v>2.5693918E7</v>
      </c>
      <c r="H82" s="70">
        <v>6.650442399E10</v>
      </c>
      <c r="I82" s="21" t="s">
        <v>763</v>
      </c>
      <c r="J82" s="21" t="s">
        <v>761</v>
      </c>
      <c r="K82" s="21" t="s">
        <v>815</v>
      </c>
      <c r="L82" s="20" t="s">
        <v>619</v>
      </c>
    </row>
    <row r="83" ht="15.75" customHeight="1">
      <c r="A83" s="20" t="s">
        <v>228</v>
      </c>
      <c r="B83" s="20" t="s">
        <v>340</v>
      </c>
      <c r="C83" s="47">
        <v>1.1742994E7</v>
      </c>
      <c r="D83" s="70">
        <v>8.90982264E8</v>
      </c>
      <c r="E83" s="21" t="s">
        <v>765</v>
      </c>
      <c r="F83" s="21" t="s">
        <v>809</v>
      </c>
      <c r="G83" s="21">
        <v>1.1742994E7</v>
      </c>
      <c r="H83" s="70">
        <v>9.130026775E9</v>
      </c>
      <c r="I83" s="21" t="s">
        <v>763</v>
      </c>
      <c r="J83" s="21" t="s">
        <v>761</v>
      </c>
      <c r="K83" s="21" t="s">
        <v>811</v>
      </c>
      <c r="L83" s="20" t="s">
        <v>623</v>
      </c>
    </row>
    <row r="84" ht="15.75" customHeight="1">
      <c r="A84" s="20" t="s">
        <v>232</v>
      </c>
      <c r="B84" s="20" t="s">
        <v>340</v>
      </c>
      <c r="C84" s="47">
        <v>934732.0</v>
      </c>
      <c r="D84" s="70">
        <v>8.90980757E8</v>
      </c>
      <c r="E84" s="21" t="s">
        <v>771</v>
      </c>
      <c r="F84" s="21" t="s">
        <v>809</v>
      </c>
      <c r="G84" s="21">
        <v>934732.0</v>
      </c>
      <c r="H84" s="70">
        <v>2.71005845E8</v>
      </c>
      <c r="I84" s="21" t="s">
        <v>770</v>
      </c>
      <c r="J84" s="21" t="s">
        <v>757</v>
      </c>
      <c r="K84" s="21" t="s">
        <v>810</v>
      </c>
      <c r="L84" s="20" t="s">
        <v>625</v>
      </c>
    </row>
    <row r="85" ht="15.75" customHeight="1">
      <c r="A85" s="20" t="s">
        <v>234</v>
      </c>
      <c r="B85" s="20" t="s">
        <v>340</v>
      </c>
      <c r="C85" s="47">
        <v>1.0442384E7</v>
      </c>
      <c r="D85" s="70">
        <v>8.90982264E8</v>
      </c>
      <c r="E85" s="21" t="s">
        <v>765</v>
      </c>
      <c r="F85" s="21" t="s">
        <v>809</v>
      </c>
      <c r="G85" s="21">
        <v>1.0442384E7</v>
      </c>
      <c r="H85" s="70">
        <v>9.130026775E9</v>
      </c>
      <c r="I85" s="21" t="s">
        <v>763</v>
      </c>
      <c r="J85" s="21" t="s">
        <v>761</v>
      </c>
      <c r="K85" s="21" t="s">
        <v>811</v>
      </c>
      <c r="L85" s="20" t="s">
        <v>627</v>
      </c>
    </row>
    <row r="86" ht="15.75" customHeight="1">
      <c r="A86" s="20" t="s">
        <v>329</v>
      </c>
      <c r="B86" s="20" t="s">
        <v>340</v>
      </c>
      <c r="C86" s="47">
        <v>873072.0</v>
      </c>
      <c r="D86" s="70">
        <v>8.90980757E8</v>
      </c>
      <c r="E86" s="21" t="s">
        <v>771</v>
      </c>
      <c r="F86" s="21" t="s">
        <v>809</v>
      </c>
      <c r="G86" s="21">
        <v>873072.0</v>
      </c>
      <c r="H86" s="70">
        <v>2.71005845E8</v>
      </c>
      <c r="I86" s="21" t="s">
        <v>770</v>
      </c>
      <c r="J86" s="21" t="s">
        <v>757</v>
      </c>
      <c r="K86" s="21" t="s">
        <v>810</v>
      </c>
      <c r="L86" s="20" t="s">
        <v>631</v>
      </c>
    </row>
    <row r="87" ht="15.75" customHeight="1">
      <c r="A87" s="20" t="s">
        <v>238</v>
      </c>
      <c r="B87" s="20" t="s">
        <v>340</v>
      </c>
      <c r="C87" s="47">
        <v>4.655444E7</v>
      </c>
      <c r="D87" s="70">
        <v>8.90905166E8</v>
      </c>
      <c r="E87" s="21" t="s">
        <v>806</v>
      </c>
      <c r="F87" s="21" t="s">
        <v>807</v>
      </c>
      <c r="G87" s="21">
        <v>4.655444E7</v>
      </c>
      <c r="H87" s="70">
        <v>3.7570158388E10</v>
      </c>
      <c r="I87" s="21" t="s">
        <v>756</v>
      </c>
      <c r="J87" s="21" t="s">
        <v>761</v>
      </c>
      <c r="K87" s="21" t="s">
        <v>808</v>
      </c>
      <c r="L87" s="20" t="s">
        <v>633</v>
      </c>
    </row>
    <row r="88" ht="15.75" customHeight="1">
      <c r="A88" s="20" t="s">
        <v>240</v>
      </c>
      <c r="B88" s="20" t="s">
        <v>340</v>
      </c>
      <c r="C88" s="47">
        <v>1.9772749E7</v>
      </c>
      <c r="D88" s="70">
        <v>8.90980066E8</v>
      </c>
      <c r="E88" s="21" t="s">
        <v>814</v>
      </c>
      <c r="F88" s="21" t="s">
        <v>809</v>
      </c>
      <c r="G88" s="21">
        <v>1.9772749E7</v>
      </c>
      <c r="H88" s="70">
        <v>6.650442399E10</v>
      </c>
      <c r="I88" s="21" t="s">
        <v>763</v>
      </c>
      <c r="J88" s="21" t="s">
        <v>761</v>
      </c>
      <c r="K88" s="21" t="s">
        <v>815</v>
      </c>
      <c r="L88" s="20" t="s">
        <v>640</v>
      </c>
    </row>
    <row r="89" ht="15.75" customHeight="1">
      <c r="A89" s="20" t="s">
        <v>244</v>
      </c>
      <c r="B89" s="20" t="s">
        <v>340</v>
      </c>
      <c r="C89" s="47">
        <v>1.14889893E8</v>
      </c>
      <c r="D89" s="70">
        <v>8.90907254E8</v>
      </c>
      <c r="E89" s="21" t="s">
        <v>812</v>
      </c>
      <c r="F89" s="21" t="s">
        <v>802</v>
      </c>
      <c r="G89" s="21">
        <v>1.14889893E8</v>
      </c>
      <c r="H89" s="70">
        <v>7.1587022347E10</v>
      </c>
      <c r="I89" s="21" t="s">
        <v>763</v>
      </c>
      <c r="J89" s="21" t="s">
        <v>761</v>
      </c>
      <c r="K89" s="21" t="s">
        <v>813</v>
      </c>
      <c r="L89" s="20" t="s">
        <v>642</v>
      </c>
    </row>
    <row r="90" ht="15.75" customHeight="1">
      <c r="A90" s="20" t="s">
        <v>246</v>
      </c>
      <c r="B90" s="20" t="s">
        <v>340</v>
      </c>
      <c r="C90" s="47">
        <v>3.6903113E7</v>
      </c>
      <c r="D90" s="70">
        <v>8.90980066E8</v>
      </c>
      <c r="E90" s="21" t="s">
        <v>814</v>
      </c>
      <c r="F90" s="21" t="s">
        <v>809</v>
      </c>
      <c r="G90" s="21">
        <v>3.6903113E7</v>
      </c>
      <c r="H90" s="70">
        <v>6.650442399E10</v>
      </c>
      <c r="I90" s="21" t="s">
        <v>763</v>
      </c>
      <c r="J90" s="21" t="s">
        <v>761</v>
      </c>
      <c r="K90" s="21" t="s">
        <v>815</v>
      </c>
      <c r="L90" s="20" t="s">
        <v>646</v>
      </c>
    </row>
    <row r="91" ht="15.75" customHeight="1">
      <c r="A91" s="20" t="s">
        <v>248</v>
      </c>
      <c r="B91" s="20" t="s">
        <v>340</v>
      </c>
      <c r="C91" s="47">
        <v>5.6066639E7</v>
      </c>
      <c r="D91" s="70">
        <v>8.90905166E8</v>
      </c>
      <c r="E91" s="21" t="s">
        <v>806</v>
      </c>
      <c r="F91" s="21" t="s">
        <v>807</v>
      </c>
      <c r="G91" s="21">
        <v>5.6066639E7</v>
      </c>
      <c r="H91" s="70">
        <v>3.7570158388E10</v>
      </c>
      <c r="I91" s="21" t="s">
        <v>756</v>
      </c>
      <c r="J91" s="21" t="s">
        <v>761</v>
      </c>
      <c r="K91" s="21" t="s">
        <v>808</v>
      </c>
      <c r="L91" s="20" t="s">
        <v>650</v>
      </c>
    </row>
    <row r="92" ht="15.75" customHeight="1">
      <c r="A92" s="20" t="s">
        <v>250</v>
      </c>
      <c r="B92" s="20" t="s">
        <v>340</v>
      </c>
      <c r="C92" s="47">
        <v>8.2562022E7</v>
      </c>
      <c r="D92" s="70">
        <v>8.90907254E8</v>
      </c>
      <c r="E92" s="21" t="s">
        <v>812</v>
      </c>
      <c r="F92" s="21" t="s">
        <v>802</v>
      </c>
      <c r="G92" s="21">
        <v>8.2562022E7</v>
      </c>
      <c r="H92" s="70">
        <v>7.1587022347E10</v>
      </c>
      <c r="I92" s="21" t="s">
        <v>763</v>
      </c>
      <c r="J92" s="21" t="s">
        <v>761</v>
      </c>
      <c r="K92" s="21" t="s">
        <v>813</v>
      </c>
      <c r="L92" s="20" t="s">
        <v>652</v>
      </c>
    </row>
    <row r="93" ht="15.75" customHeight="1">
      <c r="A93" s="20" t="s">
        <v>252</v>
      </c>
      <c r="B93" s="20" t="s">
        <v>340</v>
      </c>
      <c r="C93" s="47">
        <v>5.1681206E7</v>
      </c>
      <c r="D93" s="70">
        <v>8.90905166E8</v>
      </c>
      <c r="E93" s="21" t="s">
        <v>806</v>
      </c>
      <c r="F93" s="21" t="s">
        <v>807</v>
      </c>
      <c r="G93" s="21">
        <v>5.1681206E7</v>
      </c>
      <c r="H93" s="70">
        <v>3.7570158388E10</v>
      </c>
      <c r="I93" s="21" t="s">
        <v>756</v>
      </c>
      <c r="J93" s="21" t="s">
        <v>761</v>
      </c>
      <c r="K93" s="21" t="s">
        <v>808</v>
      </c>
      <c r="L93" s="20" t="s">
        <v>654</v>
      </c>
    </row>
    <row r="94" ht="15.75" customHeight="1">
      <c r="A94" s="20" t="s">
        <v>254</v>
      </c>
      <c r="B94" s="20" t="s">
        <v>340</v>
      </c>
      <c r="C94" s="47">
        <v>6.8120927E7</v>
      </c>
      <c r="D94" s="70">
        <v>8.90905166E8</v>
      </c>
      <c r="E94" s="21" t="s">
        <v>806</v>
      </c>
      <c r="F94" s="21" t="s">
        <v>807</v>
      </c>
      <c r="G94" s="21">
        <v>6.8120927E7</v>
      </c>
      <c r="H94" s="70">
        <v>3.7570158388E10</v>
      </c>
      <c r="I94" s="21" t="s">
        <v>756</v>
      </c>
      <c r="J94" s="21" t="s">
        <v>761</v>
      </c>
      <c r="K94" s="21" t="s">
        <v>808</v>
      </c>
      <c r="L94" s="20" t="s">
        <v>660</v>
      </c>
    </row>
    <row r="95" ht="15.75" customHeight="1">
      <c r="A95" s="20" t="s">
        <v>258</v>
      </c>
      <c r="B95" s="20" t="s">
        <v>340</v>
      </c>
      <c r="C95" s="47">
        <v>6.1022176E7</v>
      </c>
      <c r="D95" s="70">
        <v>8.90905166E8</v>
      </c>
      <c r="E95" s="21" t="s">
        <v>806</v>
      </c>
      <c r="F95" s="21"/>
      <c r="G95" s="21">
        <v>6.1022176E7</v>
      </c>
      <c r="H95" s="70">
        <v>3.7570158388E10</v>
      </c>
      <c r="I95" s="21" t="s">
        <v>756</v>
      </c>
      <c r="J95" s="21" t="s">
        <v>761</v>
      </c>
      <c r="K95" s="21" t="s">
        <v>808</v>
      </c>
      <c r="L95" s="20" t="s">
        <v>662</v>
      </c>
    </row>
    <row r="96" ht="15.75" customHeight="1">
      <c r="A96" s="71" t="s">
        <v>260</v>
      </c>
      <c r="B96" s="20" t="s">
        <v>340</v>
      </c>
      <c r="C96" s="47">
        <v>4.7286845E7</v>
      </c>
      <c r="D96" s="70">
        <v>8.90905166E8</v>
      </c>
      <c r="E96" s="21" t="s">
        <v>806</v>
      </c>
      <c r="F96" s="21" t="s">
        <v>807</v>
      </c>
      <c r="G96" s="21">
        <v>4.7286845E7</v>
      </c>
      <c r="H96" s="70">
        <v>3.7570158388E10</v>
      </c>
      <c r="I96" s="21" t="s">
        <v>756</v>
      </c>
      <c r="J96" s="21" t="s">
        <v>761</v>
      </c>
      <c r="K96" s="21" t="s">
        <v>808</v>
      </c>
      <c r="L96" s="20" t="s">
        <v>664</v>
      </c>
    </row>
    <row r="97" ht="15.75" customHeight="1">
      <c r="A97" s="20" t="s">
        <v>262</v>
      </c>
      <c r="B97" s="20" t="s">
        <v>340</v>
      </c>
      <c r="C97" s="47">
        <v>1.5381575E7</v>
      </c>
      <c r="D97" s="70">
        <v>8.90980066E8</v>
      </c>
      <c r="E97" s="21" t="s">
        <v>814</v>
      </c>
      <c r="F97" s="21" t="s">
        <v>809</v>
      </c>
      <c r="G97" s="21">
        <v>1.5381575E7</v>
      </c>
      <c r="H97" s="70">
        <v>6.650442399E10</v>
      </c>
      <c r="I97" s="21" t="s">
        <v>763</v>
      </c>
      <c r="J97" s="21" t="s">
        <v>761</v>
      </c>
      <c r="K97" s="21" t="s">
        <v>815</v>
      </c>
      <c r="L97" s="20" t="s">
        <v>666</v>
      </c>
    </row>
    <row r="98" ht="15.75" customHeight="1">
      <c r="A98" s="20" t="s">
        <v>264</v>
      </c>
      <c r="B98" s="20" t="s">
        <v>340</v>
      </c>
      <c r="C98" s="47">
        <v>1.25669939E8</v>
      </c>
      <c r="D98" s="70">
        <v>8.90907215E8</v>
      </c>
      <c r="E98" s="21" t="s">
        <v>816</v>
      </c>
      <c r="F98" s="21" t="s">
        <v>809</v>
      </c>
      <c r="G98" s="21">
        <v>1.25669939E8</v>
      </c>
      <c r="H98" s="70">
        <v>6.555071255E10</v>
      </c>
      <c r="I98" s="21" t="s">
        <v>763</v>
      </c>
      <c r="J98" s="21" t="s">
        <v>757</v>
      </c>
      <c r="K98" s="21" t="s">
        <v>817</v>
      </c>
      <c r="L98" s="20" t="s">
        <v>671</v>
      </c>
    </row>
    <row r="99" ht="15.75" customHeight="1">
      <c r="A99" s="20" t="s">
        <v>266</v>
      </c>
      <c r="B99" s="20" t="s">
        <v>340</v>
      </c>
      <c r="C99" s="47">
        <v>4.5325222E7</v>
      </c>
      <c r="D99" s="70">
        <v>8.90980066E8</v>
      </c>
      <c r="E99" s="21" t="s">
        <v>814</v>
      </c>
      <c r="F99" s="21" t="s">
        <v>809</v>
      </c>
      <c r="G99" s="21">
        <v>4.5325222E7</v>
      </c>
      <c r="H99" s="70">
        <v>6.650442399E10</v>
      </c>
      <c r="I99" s="21" t="s">
        <v>763</v>
      </c>
      <c r="J99" s="21" t="s">
        <v>761</v>
      </c>
      <c r="K99" s="21" t="s">
        <v>815</v>
      </c>
      <c r="L99" s="20" t="s">
        <v>675</v>
      </c>
    </row>
    <row r="100" ht="15.75" customHeight="1">
      <c r="A100" s="20" t="s">
        <v>268</v>
      </c>
      <c r="B100" s="20" t="s">
        <v>340</v>
      </c>
      <c r="C100" s="47">
        <v>5577134.0</v>
      </c>
      <c r="D100" s="70">
        <v>8.90980757E8</v>
      </c>
      <c r="E100" s="21" t="s">
        <v>771</v>
      </c>
      <c r="F100" s="21" t="s">
        <v>809</v>
      </c>
      <c r="G100" s="21">
        <v>5577134.0</v>
      </c>
      <c r="H100" s="70">
        <v>2.71005845E8</v>
      </c>
      <c r="I100" s="21" t="s">
        <v>770</v>
      </c>
      <c r="J100" s="21" t="s">
        <v>757</v>
      </c>
      <c r="K100" s="21" t="s">
        <v>810</v>
      </c>
      <c r="L100" s="20" t="s">
        <v>677</v>
      </c>
    </row>
    <row r="101" ht="15.75" customHeight="1">
      <c r="A101" s="20" t="s">
        <v>270</v>
      </c>
      <c r="B101" s="20" t="s">
        <v>340</v>
      </c>
      <c r="C101" s="47">
        <v>3.3945055E7</v>
      </c>
      <c r="D101" s="70">
        <v>8.90980066E8</v>
      </c>
      <c r="E101" s="21" t="s">
        <v>814</v>
      </c>
      <c r="F101" s="21" t="s">
        <v>809</v>
      </c>
      <c r="G101" s="21">
        <v>3.3945055E7</v>
      </c>
      <c r="H101" s="70">
        <v>6.650442399E10</v>
      </c>
      <c r="I101" s="21" t="s">
        <v>763</v>
      </c>
      <c r="J101" s="21" t="s">
        <v>761</v>
      </c>
      <c r="K101" s="21" t="s">
        <v>815</v>
      </c>
      <c r="L101" s="20" t="s">
        <v>681</v>
      </c>
    </row>
    <row r="102" ht="15.75" customHeight="1">
      <c r="A102" s="20" t="s">
        <v>272</v>
      </c>
      <c r="B102" s="20" t="s">
        <v>340</v>
      </c>
      <c r="C102" s="47">
        <v>1.0198503E7</v>
      </c>
      <c r="D102" s="70">
        <v>8.90982264E8</v>
      </c>
      <c r="E102" s="21" t="s">
        <v>765</v>
      </c>
      <c r="F102" s="21" t="s">
        <v>809</v>
      </c>
      <c r="G102" s="21">
        <v>1.0198503E7</v>
      </c>
      <c r="H102" s="70">
        <v>9.130026775E9</v>
      </c>
      <c r="I102" s="21" t="s">
        <v>763</v>
      </c>
      <c r="J102" s="21" t="s">
        <v>761</v>
      </c>
      <c r="K102" s="21" t="s">
        <v>811</v>
      </c>
      <c r="L102" s="20" t="s">
        <v>685</v>
      </c>
    </row>
    <row r="103" ht="15.75" customHeight="1">
      <c r="A103" s="20" t="s">
        <v>274</v>
      </c>
      <c r="B103" s="20" t="s">
        <v>340</v>
      </c>
      <c r="C103" s="47">
        <v>5483705.0</v>
      </c>
      <c r="D103" s="70">
        <v>8.90980757E8</v>
      </c>
      <c r="E103" s="21" t="s">
        <v>771</v>
      </c>
      <c r="F103" s="21" t="s">
        <v>809</v>
      </c>
      <c r="G103" s="21">
        <v>5483705.0</v>
      </c>
      <c r="H103" s="70">
        <v>2.71005845E8</v>
      </c>
      <c r="I103" s="21" t="s">
        <v>770</v>
      </c>
      <c r="J103" s="21" t="s">
        <v>757</v>
      </c>
      <c r="K103" s="21" t="s">
        <v>810</v>
      </c>
      <c r="L103" s="20" t="s">
        <v>687</v>
      </c>
    </row>
    <row r="104" ht="15.75" customHeight="1">
      <c r="A104" s="20" t="s">
        <v>276</v>
      </c>
      <c r="B104" s="20" t="s">
        <v>340</v>
      </c>
      <c r="C104" s="47">
        <v>467511.0</v>
      </c>
      <c r="D104" s="70">
        <v>8.90980757E8</v>
      </c>
      <c r="E104" s="21" t="s">
        <v>771</v>
      </c>
      <c r="F104" s="21" t="s">
        <v>809</v>
      </c>
      <c r="G104" s="21">
        <v>467511.0</v>
      </c>
      <c r="H104" s="70">
        <v>2.71005845E8</v>
      </c>
      <c r="I104" s="21" t="s">
        <v>770</v>
      </c>
      <c r="J104" s="21" t="s">
        <v>757</v>
      </c>
      <c r="K104" s="21" t="s">
        <v>810</v>
      </c>
      <c r="L104" s="20" t="s">
        <v>689</v>
      </c>
    </row>
    <row r="105" ht="15.75" customHeight="1">
      <c r="A105" s="20" t="s">
        <v>278</v>
      </c>
      <c r="B105" s="20" t="s">
        <v>340</v>
      </c>
      <c r="C105" s="47">
        <v>1.53632109E8</v>
      </c>
      <c r="D105" s="70">
        <v>8.90907215E8</v>
      </c>
      <c r="E105" s="21" t="s">
        <v>816</v>
      </c>
      <c r="F105" s="21" t="s">
        <v>809</v>
      </c>
      <c r="G105" s="21">
        <v>1.53632109E8</v>
      </c>
      <c r="H105" s="70">
        <v>6.555071255E10</v>
      </c>
      <c r="I105" s="21" t="s">
        <v>763</v>
      </c>
      <c r="J105" s="21" t="s">
        <v>757</v>
      </c>
      <c r="K105" s="21" t="s">
        <v>817</v>
      </c>
      <c r="L105" s="20" t="s">
        <v>691</v>
      </c>
    </row>
    <row r="106" ht="15.75" customHeight="1">
      <c r="A106" s="20" t="s">
        <v>282</v>
      </c>
      <c r="B106" s="20" t="s">
        <v>340</v>
      </c>
      <c r="C106" s="47">
        <v>7.6433751E7</v>
      </c>
      <c r="D106" s="70">
        <v>8.90907254E8</v>
      </c>
      <c r="E106" s="21" t="s">
        <v>812</v>
      </c>
      <c r="F106" s="21" t="s">
        <v>802</v>
      </c>
      <c r="G106" s="21">
        <v>7.1509865E7</v>
      </c>
      <c r="H106" s="70">
        <v>7.1587022347E10</v>
      </c>
      <c r="I106" s="21" t="s">
        <v>763</v>
      </c>
      <c r="J106" s="21" t="s">
        <v>761</v>
      </c>
      <c r="K106" s="21" t="s">
        <v>813</v>
      </c>
      <c r="L106" s="20" t="s">
        <v>705</v>
      </c>
    </row>
    <row r="107" ht="15.75" customHeight="1">
      <c r="A107" s="20" t="s">
        <v>282</v>
      </c>
      <c r="B107" s="20" t="s">
        <v>340</v>
      </c>
      <c r="C107" s="47"/>
      <c r="D107" s="70">
        <v>8.90905166E8</v>
      </c>
      <c r="E107" s="21" t="s">
        <v>806</v>
      </c>
      <c r="F107" s="21" t="s">
        <v>807</v>
      </c>
      <c r="G107" s="21">
        <v>4923886.0</v>
      </c>
      <c r="H107" s="70">
        <v>3.7570158388E10</v>
      </c>
      <c r="I107" s="21" t="s">
        <v>756</v>
      </c>
      <c r="J107" s="21" t="s">
        <v>761</v>
      </c>
      <c r="K107" s="21" t="s">
        <v>808</v>
      </c>
      <c r="L107" s="20" t="s">
        <v>707</v>
      </c>
    </row>
    <row r="108" ht="15.75" customHeight="1">
      <c r="A108" s="20" t="s">
        <v>286</v>
      </c>
      <c r="B108" s="20" t="s">
        <v>340</v>
      </c>
      <c r="C108" s="47">
        <v>3600133.0</v>
      </c>
      <c r="D108" s="70">
        <v>8.90980757E8</v>
      </c>
      <c r="E108" s="21" t="s">
        <v>771</v>
      </c>
      <c r="F108" s="21" t="s">
        <v>809</v>
      </c>
      <c r="G108" s="21">
        <v>3600133.0</v>
      </c>
      <c r="H108" s="70">
        <v>2.71005845E8</v>
      </c>
      <c r="I108" s="21" t="s">
        <v>770</v>
      </c>
      <c r="J108" s="21" t="s">
        <v>757</v>
      </c>
      <c r="K108" s="21" t="s">
        <v>810</v>
      </c>
      <c r="L108" s="20" t="s">
        <v>715</v>
      </c>
    </row>
    <row r="109" ht="15.75" customHeight="1">
      <c r="A109" s="20" t="s">
        <v>288</v>
      </c>
      <c r="B109" s="20" t="s">
        <v>340</v>
      </c>
      <c r="C109" s="47">
        <v>2.5580631E7</v>
      </c>
      <c r="D109" s="70">
        <v>8.90980066E8</v>
      </c>
      <c r="E109" s="21" t="s">
        <v>814</v>
      </c>
      <c r="F109" s="21" t="s">
        <v>809</v>
      </c>
      <c r="G109" s="21">
        <v>2.5580631E7</v>
      </c>
      <c r="H109" s="70">
        <v>6.650442399E10</v>
      </c>
      <c r="I109" s="21" t="s">
        <v>763</v>
      </c>
      <c r="J109" s="21" t="s">
        <v>761</v>
      </c>
      <c r="K109" s="21" t="s">
        <v>815</v>
      </c>
      <c r="L109" s="20" t="s">
        <v>718</v>
      </c>
    </row>
    <row r="110" ht="15.75" customHeight="1">
      <c r="A110" s="20" t="s">
        <v>290</v>
      </c>
      <c r="B110" s="20" t="s">
        <v>340</v>
      </c>
      <c r="C110" s="47">
        <v>3.0859569E7</v>
      </c>
      <c r="D110" s="70">
        <v>8.90980066E8</v>
      </c>
      <c r="E110" s="21" t="s">
        <v>814</v>
      </c>
      <c r="F110" s="21" t="s">
        <v>809</v>
      </c>
      <c r="G110" s="21">
        <v>3.0859569E7</v>
      </c>
      <c r="H110" s="70">
        <v>6.650442399E10</v>
      </c>
      <c r="I110" s="21" t="s">
        <v>763</v>
      </c>
      <c r="J110" s="21" t="s">
        <v>761</v>
      </c>
      <c r="K110" s="21" t="s">
        <v>815</v>
      </c>
      <c r="L110" s="20" t="s">
        <v>720</v>
      </c>
    </row>
    <row r="111" ht="15.75" customHeight="1">
      <c r="A111" s="20" t="s">
        <v>292</v>
      </c>
      <c r="B111" s="20" t="s">
        <v>340</v>
      </c>
      <c r="C111" s="47">
        <v>2.7712133E7</v>
      </c>
      <c r="D111" s="70">
        <v>8.90980066E8</v>
      </c>
      <c r="E111" s="21" t="s">
        <v>814</v>
      </c>
      <c r="F111" s="21" t="s">
        <v>809</v>
      </c>
      <c r="G111" s="21">
        <v>2.7712133E7</v>
      </c>
      <c r="H111" s="70">
        <v>6.650442399E10</v>
      </c>
      <c r="I111" s="21" t="s">
        <v>763</v>
      </c>
      <c r="J111" s="21" t="s">
        <v>761</v>
      </c>
      <c r="K111" s="21" t="s">
        <v>815</v>
      </c>
      <c r="L111" s="20" t="s">
        <v>722</v>
      </c>
    </row>
    <row r="112" ht="15.75" customHeight="1">
      <c r="A112" s="20" t="s">
        <v>294</v>
      </c>
      <c r="B112" s="20" t="s">
        <v>340</v>
      </c>
      <c r="C112" s="47">
        <v>1.4734164E7</v>
      </c>
      <c r="D112" s="70">
        <v>8.90982264E8</v>
      </c>
      <c r="E112" s="21" t="s">
        <v>765</v>
      </c>
      <c r="F112" s="21" t="s">
        <v>809</v>
      </c>
      <c r="G112" s="21">
        <v>1.4734164E7</v>
      </c>
      <c r="H112" s="70">
        <v>9.130026775E9</v>
      </c>
      <c r="I112" s="21" t="s">
        <v>763</v>
      </c>
      <c r="J112" s="21" t="s">
        <v>761</v>
      </c>
      <c r="K112" s="21" t="s">
        <v>811</v>
      </c>
      <c r="L112" s="20" t="s">
        <v>725</v>
      </c>
    </row>
    <row r="113" ht="15.75" customHeight="1">
      <c r="A113" s="20" t="s">
        <v>296</v>
      </c>
      <c r="B113" s="20" t="s">
        <v>340</v>
      </c>
      <c r="C113" s="47">
        <v>7.6353275E7</v>
      </c>
      <c r="D113" s="70">
        <v>8.90905166E8</v>
      </c>
      <c r="E113" s="21" t="s">
        <v>806</v>
      </c>
      <c r="F113" s="21" t="s">
        <v>807</v>
      </c>
      <c r="G113" s="21">
        <v>7.6353275E7</v>
      </c>
      <c r="H113" s="70">
        <v>3.7570158388E10</v>
      </c>
      <c r="I113" s="21" t="s">
        <v>756</v>
      </c>
      <c r="J113" s="21" t="s">
        <v>761</v>
      </c>
      <c r="K113" s="21" t="s">
        <v>808</v>
      </c>
      <c r="L113" s="20" t="s">
        <v>733</v>
      </c>
    </row>
    <row r="114" ht="15.75" customHeight="1">
      <c r="A114" s="20" t="s">
        <v>298</v>
      </c>
      <c r="B114" s="20" t="s">
        <v>340</v>
      </c>
      <c r="C114" s="47">
        <v>5.9671687E7</v>
      </c>
      <c r="D114" s="70">
        <v>8.90905166E8</v>
      </c>
      <c r="E114" s="21" t="s">
        <v>806</v>
      </c>
      <c r="F114" s="21" t="s">
        <v>807</v>
      </c>
      <c r="G114" s="21">
        <v>5.9671687E7</v>
      </c>
      <c r="H114" s="70">
        <v>3.7570158388E10</v>
      </c>
      <c r="I114" s="21" t="s">
        <v>756</v>
      </c>
      <c r="J114" s="21" t="s">
        <v>761</v>
      </c>
      <c r="K114" s="21" t="s">
        <v>808</v>
      </c>
      <c r="L114" s="20" t="s">
        <v>737</v>
      </c>
    </row>
    <row r="115" ht="15.75" customHeight="1">
      <c r="A115" s="20" t="s">
        <v>300</v>
      </c>
      <c r="B115" s="20" t="s">
        <v>340</v>
      </c>
      <c r="C115" s="47">
        <v>1.3420656E7</v>
      </c>
      <c r="D115" s="70">
        <v>8.90982264E8</v>
      </c>
      <c r="E115" s="21" t="s">
        <v>765</v>
      </c>
      <c r="F115" s="21" t="s">
        <v>809</v>
      </c>
      <c r="G115" s="21">
        <v>1.3420656E7</v>
      </c>
      <c r="H115" s="70">
        <v>9.130026775E9</v>
      </c>
      <c r="I115" s="21" t="s">
        <v>763</v>
      </c>
      <c r="J115" s="21" t="s">
        <v>761</v>
      </c>
      <c r="K115" s="21" t="s">
        <v>811</v>
      </c>
      <c r="L115" s="20" t="s">
        <v>741</v>
      </c>
    </row>
    <row r="116" ht="15.75" customHeight="1">
      <c r="A116" s="20" t="s">
        <v>302</v>
      </c>
      <c r="B116" s="20" t="s">
        <v>340</v>
      </c>
      <c r="C116" s="47">
        <v>3538480.0</v>
      </c>
      <c r="D116" s="70">
        <v>8.90980757E8</v>
      </c>
      <c r="E116" s="21" t="s">
        <v>771</v>
      </c>
      <c r="F116" s="21" t="s">
        <v>809</v>
      </c>
      <c r="G116" s="21">
        <v>3538480.0</v>
      </c>
      <c r="H116" s="70">
        <v>2.71005845E8</v>
      </c>
      <c r="I116" s="21" t="s">
        <v>770</v>
      </c>
      <c r="J116" s="21" t="s">
        <v>757</v>
      </c>
      <c r="K116" s="21" t="s">
        <v>810</v>
      </c>
      <c r="L116" s="20" t="s">
        <v>743</v>
      </c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18.86"/>
    <col customWidth="1" min="4" max="4" width="12.29"/>
    <col customWidth="1" min="5" max="5" width="21.29"/>
    <col customWidth="1" min="6" max="6" width="3.71"/>
    <col customWidth="1" min="7" max="7" width="10.0"/>
    <col customWidth="1" min="8" max="8" width="15.43"/>
    <col customWidth="1" min="9" max="10" width="10.0"/>
    <col customWidth="1" min="11" max="11" width="14.43"/>
    <col customWidth="1" min="12" max="26" width="10.0"/>
  </cols>
  <sheetData>
    <row r="2" ht="78.75" customHeight="1">
      <c r="A2" s="18" t="s">
        <v>6</v>
      </c>
      <c r="B2" s="18" t="s">
        <v>8</v>
      </c>
      <c r="C2" s="43" t="s">
        <v>317</v>
      </c>
      <c r="D2" s="44" t="s">
        <v>318</v>
      </c>
      <c r="E2" s="44" t="s">
        <v>319</v>
      </c>
      <c r="F2" s="44" t="s">
        <v>320</v>
      </c>
      <c r="G2" s="44" t="s">
        <v>321</v>
      </c>
      <c r="H2" s="44" t="s">
        <v>322</v>
      </c>
      <c r="I2" s="44" t="s">
        <v>323</v>
      </c>
      <c r="J2" s="44" t="s">
        <v>324</v>
      </c>
      <c r="K2" s="44" t="s">
        <v>337</v>
      </c>
    </row>
    <row r="3">
      <c r="A3" s="20" t="s">
        <v>59</v>
      </c>
      <c r="B3" s="20" t="s">
        <v>55</v>
      </c>
      <c r="C3" s="47">
        <v>1.1687751E7</v>
      </c>
      <c r="D3" s="70">
        <v>8.90904646E8</v>
      </c>
      <c r="E3" s="21" t="s">
        <v>818</v>
      </c>
      <c r="F3" s="21"/>
      <c r="G3" s="21">
        <v>1.1687751E7</v>
      </c>
      <c r="H3" s="70">
        <v>1.019256232E10</v>
      </c>
      <c r="I3" s="21" t="s">
        <v>763</v>
      </c>
      <c r="J3" s="21" t="s">
        <v>761</v>
      </c>
      <c r="K3" s="20" t="s">
        <v>365</v>
      </c>
    </row>
    <row r="4">
      <c r="A4" s="20" t="s">
        <v>61</v>
      </c>
      <c r="B4" s="20" t="s">
        <v>55</v>
      </c>
      <c r="C4" s="47">
        <v>1.991953E7</v>
      </c>
      <c r="D4" s="70">
        <v>8.90905154E8</v>
      </c>
      <c r="E4" s="21" t="s">
        <v>819</v>
      </c>
      <c r="F4" s="21"/>
      <c r="G4" s="21">
        <v>1.991953E7</v>
      </c>
      <c r="H4" s="70">
        <v>2.390515402E9</v>
      </c>
      <c r="I4" s="21" t="s">
        <v>763</v>
      </c>
      <c r="J4" s="21" t="s">
        <v>757</v>
      </c>
      <c r="K4" s="20" t="s">
        <v>367</v>
      </c>
    </row>
    <row r="5">
      <c r="A5" s="71" t="s">
        <v>16</v>
      </c>
      <c r="B5" s="20" t="s">
        <v>55</v>
      </c>
      <c r="C5" s="47">
        <v>1180688.0</v>
      </c>
      <c r="D5" s="70">
        <v>8.90904646E8</v>
      </c>
      <c r="E5" s="21" t="s">
        <v>818</v>
      </c>
      <c r="F5" s="21"/>
      <c r="G5" s="21">
        <v>1180688.0</v>
      </c>
      <c r="H5" s="70">
        <v>1.019256232E10</v>
      </c>
      <c r="I5" s="21" t="s">
        <v>763</v>
      </c>
      <c r="J5" s="21" t="s">
        <v>761</v>
      </c>
      <c r="K5" s="20" t="s">
        <v>379</v>
      </c>
    </row>
    <row r="6">
      <c r="A6" s="20" t="s">
        <v>88</v>
      </c>
      <c r="B6" s="20" t="s">
        <v>55</v>
      </c>
      <c r="C6" s="47">
        <v>1.6997789E7</v>
      </c>
      <c r="D6" s="70">
        <v>8.90901826E8</v>
      </c>
      <c r="E6" s="21" t="s">
        <v>820</v>
      </c>
      <c r="F6" s="21"/>
      <c r="G6" s="21">
        <v>1.6997789E7</v>
      </c>
      <c r="H6" s="70">
        <v>1.12203193E8</v>
      </c>
      <c r="I6" s="21" t="s">
        <v>763</v>
      </c>
      <c r="J6" s="21" t="s">
        <v>757</v>
      </c>
      <c r="K6" s="20" t="s">
        <v>411</v>
      </c>
    </row>
    <row r="7">
      <c r="A7" s="20" t="s">
        <v>96</v>
      </c>
      <c r="B7" s="20" t="s">
        <v>55</v>
      </c>
      <c r="C7" s="47">
        <v>3009991.0</v>
      </c>
      <c r="D7" s="70">
        <v>8.90905177E8</v>
      </c>
      <c r="E7" s="21" t="s">
        <v>804</v>
      </c>
      <c r="F7" s="21"/>
      <c r="G7" s="21">
        <v>3009991.0</v>
      </c>
      <c r="H7" s="70">
        <v>1.0032788521E10</v>
      </c>
      <c r="I7" s="21" t="s">
        <v>763</v>
      </c>
      <c r="J7" s="21" t="s">
        <v>761</v>
      </c>
      <c r="K7" s="20" t="s">
        <v>425</v>
      </c>
    </row>
    <row r="8" ht="25.5" customHeight="1">
      <c r="A8" s="71" t="s">
        <v>114</v>
      </c>
      <c r="B8" s="20" t="s">
        <v>55</v>
      </c>
      <c r="C8" s="47">
        <v>5188859.0</v>
      </c>
      <c r="D8" s="70">
        <v>8.90905177E8</v>
      </c>
      <c r="E8" s="21" t="s">
        <v>804</v>
      </c>
      <c r="F8" s="21"/>
      <c r="G8" s="21">
        <v>5188859.0</v>
      </c>
      <c r="H8" s="70">
        <v>1.0032788521E10</v>
      </c>
      <c r="I8" s="21" t="s">
        <v>763</v>
      </c>
      <c r="J8" s="21" t="s">
        <v>761</v>
      </c>
      <c r="K8" s="20" t="s">
        <v>452</v>
      </c>
    </row>
    <row r="9">
      <c r="A9" s="20" t="s">
        <v>124</v>
      </c>
      <c r="B9" s="20" t="s">
        <v>55</v>
      </c>
      <c r="C9" s="47">
        <v>9716512.0</v>
      </c>
      <c r="D9" s="70">
        <v>8.90905177E8</v>
      </c>
      <c r="E9" s="21" t="s">
        <v>804</v>
      </c>
      <c r="F9" s="21"/>
      <c r="G9" s="21">
        <v>9716512.0</v>
      </c>
      <c r="H9" s="70">
        <v>1.0032788521E10</v>
      </c>
      <c r="I9" s="21" t="s">
        <v>763</v>
      </c>
      <c r="J9" s="21" t="s">
        <v>761</v>
      </c>
      <c r="K9" s="20" t="s">
        <v>476</v>
      </c>
    </row>
    <row r="10">
      <c r="A10" s="20" t="s">
        <v>126</v>
      </c>
      <c r="B10" s="20" t="s">
        <v>55</v>
      </c>
      <c r="C10" s="47">
        <v>1132460.0</v>
      </c>
      <c r="D10" s="70">
        <v>8.90907215E8</v>
      </c>
      <c r="E10" s="21" t="s">
        <v>816</v>
      </c>
      <c r="F10" s="21"/>
      <c r="G10" s="21">
        <v>1132460.0</v>
      </c>
      <c r="H10" s="70">
        <v>6.555071255E10</v>
      </c>
      <c r="I10" s="21" t="s">
        <v>763</v>
      </c>
      <c r="J10" s="21" t="s">
        <v>757</v>
      </c>
      <c r="K10" s="20" t="s">
        <v>480</v>
      </c>
    </row>
    <row r="11">
      <c r="A11" s="20" t="s">
        <v>128</v>
      </c>
      <c r="B11" s="20" t="s">
        <v>55</v>
      </c>
      <c r="C11" s="47">
        <v>5957807.0</v>
      </c>
      <c r="D11" s="70">
        <v>8.90907215E8</v>
      </c>
      <c r="E11" s="21" t="s">
        <v>816</v>
      </c>
      <c r="F11" s="21"/>
      <c r="G11" s="21">
        <v>5957807.0</v>
      </c>
      <c r="H11" s="70">
        <v>6.555071255E10</v>
      </c>
      <c r="I11" s="21" t="s">
        <v>763</v>
      </c>
      <c r="J11" s="21" t="s">
        <v>757</v>
      </c>
      <c r="K11" s="20" t="s">
        <v>484</v>
      </c>
    </row>
    <row r="12">
      <c r="A12" s="20" t="s">
        <v>148</v>
      </c>
      <c r="B12" s="20" t="s">
        <v>55</v>
      </c>
      <c r="C12" s="47">
        <v>1725641.0</v>
      </c>
      <c r="D12" s="70">
        <v>8.90905198E8</v>
      </c>
      <c r="E12" s="21" t="s">
        <v>786</v>
      </c>
      <c r="F12" s="21"/>
      <c r="G12" s="21">
        <v>1725641.0</v>
      </c>
      <c r="H12" s="70">
        <v>1.0447072442E10</v>
      </c>
      <c r="I12" s="21" t="s">
        <v>763</v>
      </c>
      <c r="J12" s="21" t="s">
        <v>761</v>
      </c>
      <c r="K12" s="20" t="s">
        <v>509</v>
      </c>
    </row>
    <row r="13">
      <c r="A13" s="20" t="s">
        <v>154</v>
      </c>
      <c r="B13" s="20" t="s">
        <v>55</v>
      </c>
      <c r="C13" s="47">
        <v>331673.0</v>
      </c>
      <c r="D13" s="70">
        <v>9.00625317E8</v>
      </c>
      <c r="E13" s="21" t="s">
        <v>821</v>
      </c>
      <c r="F13" s="21"/>
      <c r="G13" s="21">
        <v>331673.0</v>
      </c>
      <c r="H13" s="70">
        <v>2.99002527E8</v>
      </c>
      <c r="I13" s="21" t="s">
        <v>770</v>
      </c>
      <c r="J13" s="21" t="s">
        <v>761</v>
      </c>
      <c r="K13" s="20" t="s">
        <v>517</v>
      </c>
    </row>
    <row r="14">
      <c r="A14" s="20" t="s">
        <v>174</v>
      </c>
      <c r="B14" s="20" t="s">
        <v>55</v>
      </c>
      <c r="C14" s="47">
        <v>1.6875044E7</v>
      </c>
      <c r="D14" s="70">
        <v>8.90907254E8</v>
      </c>
      <c r="E14" s="21" t="s">
        <v>812</v>
      </c>
      <c r="F14" s="21"/>
      <c r="G14" s="21">
        <v>1.6875044E7</v>
      </c>
      <c r="H14" s="70">
        <v>7.1587022347E10</v>
      </c>
      <c r="I14" s="21" t="s">
        <v>763</v>
      </c>
      <c r="J14" s="21" t="s">
        <v>761</v>
      </c>
      <c r="K14" s="20" t="s">
        <v>540</v>
      </c>
    </row>
    <row r="15">
      <c r="A15" s="20" t="s">
        <v>196</v>
      </c>
      <c r="B15" s="20" t="s">
        <v>55</v>
      </c>
      <c r="C15" s="47">
        <v>2104163.0</v>
      </c>
      <c r="D15" s="70">
        <v>8.90907215E8</v>
      </c>
      <c r="E15" s="21" t="s">
        <v>816</v>
      </c>
      <c r="F15" s="21"/>
      <c r="G15" s="21">
        <v>2104163.0</v>
      </c>
      <c r="H15" s="70">
        <v>6.555071255E10</v>
      </c>
      <c r="I15" s="21" t="s">
        <v>763</v>
      </c>
      <c r="J15" s="21" t="s">
        <v>757</v>
      </c>
      <c r="K15" s="20" t="s">
        <v>564</v>
      </c>
    </row>
    <row r="16">
      <c r="A16" s="20" t="s">
        <v>204</v>
      </c>
      <c r="B16" s="20" t="s">
        <v>55</v>
      </c>
      <c r="C16" s="47">
        <v>1.7264065E7</v>
      </c>
      <c r="D16" s="70">
        <v>8.90980066E8</v>
      </c>
      <c r="E16" s="21" t="s">
        <v>814</v>
      </c>
      <c r="F16" s="21"/>
      <c r="G16" s="21">
        <v>1.7264065E7</v>
      </c>
      <c r="H16" s="70">
        <v>6.650442399E10</v>
      </c>
      <c r="I16" s="21" t="s">
        <v>763</v>
      </c>
      <c r="J16" s="21" t="s">
        <v>761</v>
      </c>
      <c r="K16" s="20" t="s">
        <v>581</v>
      </c>
    </row>
    <row r="17">
      <c r="A17" s="20" t="s">
        <v>208</v>
      </c>
      <c r="B17" s="20" t="s">
        <v>55</v>
      </c>
      <c r="C17" s="47">
        <v>1220756.0</v>
      </c>
      <c r="D17" s="70">
        <v>8.90907215E8</v>
      </c>
      <c r="E17" s="21" t="s">
        <v>816</v>
      </c>
      <c r="F17" s="21"/>
      <c r="G17" s="21">
        <v>1220756.0</v>
      </c>
      <c r="H17" s="70">
        <v>6.555071255E10</v>
      </c>
      <c r="I17" s="21" t="s">
        <v>763</v>
      </c>
      <c r="J17" s="21" t="s">
        <v>757</v>
      </c>
      <c r="K17" s="20" t="s">
        <v>591</v>
      </c>
    </row>
    <row r="18">
      <c r="A18" s="20" t="s">
        <v>212</v>
      </c>
      <c r="B18" s="20" t="s">
        <v>55</v>
      </c>
      <c r="C18" s="47">
        <v>1.2995772E7</v>
      </c>
      <c r="D18" s="72">
        <v>8.00036229E8</v>
      </c>
      <c r="E18" s="21" t="s">
        <v>822</v>
      </c>
      <c r="F18" s="21"/>
      <c r="G18" s="21">
        <v>1.2995772E7</v>
      </c>
      <c r="H18" s="70">
        <v>1.03592593292E11</v>
      </c>
      <c r="I18" s="21" t="s">
        <v>763</v>
      </c>
      <c r="J18" s="21" t="s">
        <v>761</v>
      </c>
      <c r="K18" s="20" t="s">
        <v>601</v>
      </c>
    </row>
    <row r="19">
      <c r="A19" s="20" t="s">
        <v>214</v>
      </c>
      <c r="B19" s="20" t="s">
        <v>55</v>
      </c>
      <c r="C19" s="47">
        <v>1.6632319E7</v>
      </c>
      <c r="D19" s="70">
        <v>8.90907215E8</v>
      </c>
      <c r="E19" s="21" t="s">
        <v>816</v>
      </c>
      <c r="F19" s="21"/>
      <c r="G19" s="21">
        <v>1.6632319E7</v>
      </c>
      <c r="H19" s="70">
        <v>6.555071255E10</v>
      </c>
      <c r="I19" s="21" t="s">
        <v>763</v>
      </c>
      <c r="J19" s="21" t="s">
        <v>757</v>
      </c>
      <c r="K19" s="20" t="s">
        <v>605</v>
      </c>
    </row>
    <row r="20">
      <c r="A20" s="20" t="s">
        <v>218</v>
      </c>
      <c r="B20" s="20" t="s">
        <v>55</v>
      </c>
      <c r="C20" s="47">
        <v>531733.0</v>
      </c>
      <c r="D20" s="70">
        <v>8.90905154E8</v>
      </c>
      <c r="E20" s="21" t="s">
        <v>819</v>
      </c>
      <c r="F20" s="21"/>
      <c r="G20" s="21">
        <v>531733.0</v>
      </c>
      <c r="H20" s="70">
        <v>2.390515402E9</v>
      </c>
      <c r="I20" s="21" t="s">
        <v>763</v>
      </c>
      <c r="J20" s="21" t="s">
        <v>757</v>
      </c>
      <c r="K20" s="20" t="s">
        <v>613</v>
      </c>
    </row>
    <row r="21" ht="15.75" customHeight="1">
      <c r="A21" s="20" t="s">
        <v>222</v>
      </c>
      <c r="B21" s="20" t="s">
        <v>55</v>
      </c>
      <c r="C21" s="47">
        <v>570818.0</v>
      </c>
      <c r="D21" s="70">
        <v>8.90905154E8</v>
      </c>
      <c r="E21" s="21" t="s">
        <v>819</v>
      </c>
      <c r="F21" s="21"/>
      <c r="G21" s="21">
        <v>570818.0</v>
      </c>
      <c r="H21" s="70">
        <v>2.390515402E9</v>
      </c>
      <c r="I21" s="21" t="s">
        <v>763</v>
      </c>
      <c r="J21" s="21" t="s">
        <v>757</v>
      </c>
      <c r="K21" s="20" t="s">
        <v>617</v>
      </c>
    </row>
    <row r="22" ht="15.75" customHeight="1">
      <c r="A22" s="20" t="s">
        <v>226</v>
      </c>
      <c r="B22" s="20" t="s">
        <v>55</v>
      </c>
      <c r="C22" s="47">
        <v>2.5669144E7</v>
      </c>
      <c r="D22" s="70">
        <v>8.00196652E8</v>
      </c>
      <c r="E22" s="21" t="s">
        <v>823</v>
      </c>
      <c r="F22" s="21"/>
      <c r="G22" s="21">
        <v>2.5669144E7</v>
      </c>
      <c r="H22" s="70">
        <v>3.7700000021E10</v>
      </c>
      <c r="I22" s="21" t="s">
        <v>756</v>
      </c>
      <c r="J22" s="21" t="s">
        <v>761</v>
      </c>
      <c r="K22" s="20" t="s">
        <v>621</v>
      </c>
    </row>
    <row r="23" ht="15.75" customHeight="1">
      <c r="A23" s="20" t="s">
        <v>234</v>
      </c>
      <c r="B23" s="20" t="s">
        <v>55</v>
      </c>
      <c r="C23" s="47">
        <v>2311926.0</v>
      </c>
      <c r="D23" s="70">
        <v>8.90905198E8</v>
      </c>
      <c r="E23" s="21" t="s">
        <v>786</v>
      </c>
      <c r="F23" s="21"/>
      <c r="G23" s="21">
        <v>2311926.0</v>
      </c>
      <c r="H23" s="70">
        <v>1.0447072442E10</v>
      </c>
      <c r="I23" s="21" t="s">
        <v>763</v>
      </c>
      <c r="J23" s="21" t="s">
        <v>761</v>
      </c>
      <c r="K23" s="20" t="s">
        <v>629</v>
      </c>
    </row>
    <row r="24" ht="15.75" customHeight="1">
      <c r="A24" s="20" t="s">
        <v>246</v>
      </c>
      <c r="B24" s="20" t="s">
        <v>55</v>
      </c>
      <c r="C24" s="47">
        <v>2550704.0</v>
      </c>
      <c r="D24" s="70">
        <v>9.00625317E8</v>
      </c>
      <c r="E24" s="21" t="s">
        <v>821</v>
      </c>
      <c r="F24" s="21"/>
      <c r="G24" s="21">
        <v>2550704.0</v>
      </c>
      <c r="H24" s="70">
        <v>2.99002527E8</v>
      </c>
      <c r="I24" s="21" t="s">
        <v>770</v>
      </c>
      <c r="J24" s="21" t="s">
        <v>761</v>
      </c>
      <c r="K24" s="20" t="s">
        <v>648</v>
      </c>
    </row>
    <row r="25" ht="15.75" customHeight="1">
      <c r="A25" s="20" t="s">
        <v>252</v>
      </c>
      <c r="B25" s="20" t="s">
        <v>55</v>
      </c>
      <c r="C25" s="47">
        <v>7433295.0</v>
      </c>
      <c r="D25" s="70">
        <v>9.00625317E8</v>
      </c>
      <c r="E25" s="21" t="s">
        <v>821</v>
      </c>
      <c r="F25" s="21"/>
      <c r="G25" s="21">
        <v>7433295.0</v>
      </c>
      <c r="H25" s="70">
        <v>2.99002527E8</v>
      </c>
      <c r="I25" s="21" t="s">
        <v>770</v>
      </c>
      <c r="J25" s="21" t="s">
        <v>761</v>
      </c>
      <c r="K25" s="20" t="s">
        <v>658</v>
      </c>
    </row>
    <row r="26" ht="15.75" customHeight="1">
      <c r="A26" s="20" t="s">
        <v>264</v>
      </c>
      <c r="B26" s="20" t="s">
        <v>55</v>
      </c>
      <c r="C26" s="47">
        <v>3828481.0</v>
      </c>
      <c r="D26" s="70">
        <v>8.90981424E8</v>
      </c>
      <c r="E26" s="21" t="s">
        <v>824</v>
      </c>
      <c r="F26" s="21"/>
      <c r="G26" s="21">
        <v>3828481.0</v>
      </c>
      <c r="H26" s="70" t="s">
        <v>825</v>
      </c>
      <c r="I26" s="21" t="s">
        <v>756</v>
      </c>
      <c r="J26" s="21" t="s">
        <v>757</v>
      </c>
      <c r="K26" s="20" t="s">
        <v>673</v>
      </c>
    </row>
    <row r="27" ht="15.75" customHeight="1">
      <c r="A27" s="20" t="s">
        <v>74</v>
      </c>
      <c r="B27" s="20" t="s">
        <v>76</v>
      </c>
      <c r="C27" s="47">
        <v>1.7813452E7</v>
      </c>
      <c r="D27" s="70">
        <v>8.90982134E8</v>
      </c>
      <c r="E27" s="21" t="s">
        <v>826</v>
      </c>
      <c r="F27" s="21"/>
      <c r="G27" s="21">
        <v>6457336.0</v>
      </c>
      <c r="H27" s="70" t="s">
        <v>827</v>
      </c>
      <c r="I27" s="21" t="s">
        <v>763</v>
      </c>
      <c r="J27" s="21" t="s">
        <v>757</v>
      </c>
      <c r="K27" s="20" t="s">
        <v>395</v>
      </c>
    </row>
    <row r="28" ht="15.75" customHeight="1">
      <c r="A28" s="20" t="s">
        <v>74</v>
      </c>
      <c r="B28" s="20" t="s">
        <v>76</v>
      </c>
      <c r="C28" s="47"/>
      <c r="D28" s="70">
        <v>8.90985603E8</v>
      </c>
      <c r="E28" s="21" t="s">
        <v>828</v>
      </c>
      <c r="F28" s="21"/>
      <c r="G28" s="21">
        <v>1.1356116E7</v>
      </c>
      <c r="H28" s="70">
        <v>9.5969934117E10</v>
      </c>
      <c r="I28" s="21" t="s">
        <v>763</v>
      </c>
      <c r="J28" s="21" t="s">
        <v>761</v>
      </c>
      <c r="K28" s="20" t="s">
        <v>397</v>
      </c>
    </row>
    <row r="29" ht="15.75" customHeight="1">
      <c r="A29" s="20" t="s">
        <v>112</v>
      </c>
      <c r="B29" s="20" t="s">
        <v>76</v>
      </c>
      <c r="C29" s="47">
        <v>4521888.0</v>
      </c>
      <c r="D29" s="70">
        <v>8.00227877E8</v>
      </c>
      <c r="E29" s="21" t="s">
        <v>829</v>
      </c>
      <c r="F29" s="21"/>
      <c r="G29" s="21">
        <v>1853090.0</v>
      </c>
      <c r="H29" s="70">
        <v>6.4532364866E10</v>
      </c>
      <c r="I29" s="21" t="s">
        <v>763</v>
      </c>
      <c r="J29" s="21" t="s">
        <v>761</v>
      </c>
      <c r="K29" s="20" t="s">
        <v>446</v>
      </c>
    </row>
    <row r="30" ht="15.75" customHeight="1">
      <c r="A30" s="20" t="s">
        <v>112</v>
      </c>
      <c r="B30" s="20" t="s">
        <v>76</v>
      </c>
      <c r="C30" s="47"/>
      <c r="D30" s="70">
        <v>8.90985603E8</v>
      </c>
      <c r="E30" s="21" t="s">
        <v>828</v>
      </c>
      <c r="F30" s="21"/>
      <c r="G30" s="21">
        <v>2668798.0</v>
      </c>
      <c r="H30" s="70">
        <v>9.5969934117E10</v>
      </c>
      <c r="I30" s="21" t="s">
        <v>763</v>
      </c>
      <c r="J30" s="21" t="s">
        <v>761</v>
      </c>
      <c r="K30" s="20" t="s">
        <v>448</v>
      </c>
    </row>
    <row r="31" ht="15.75" customHeight="1">
      <c r="A31" s="20" t="s">
        <v>118</v>
      </c>
      <c r="B31" s="20" t="s">
        <v>76</v>
      </c>
      <c r="C31" s="47">
        <v>744105.0</v>
      </c>
      <c r="D31" s="70">
        <v>8.90980757E8</v>
      </c>
      <c r="E31" s="21" t="s">
        <v>771</v>
      </c>
      <c r="F31" s="21"/>
      <c r="G31" s="21">
        <v>744105.0</v>
      </c>
      <c r="H31" s="70">
        <v>2.71005845E8</v>
      </c>
      <c r="I31" s="21" t="s">
        <v>770</v>
      </c>
      <c r="J31" s="21" t="s">
        <v>757</v>
      </c>
      <c r="K31" s="20" t="s">
        <v>459</v>
      </c>
    </row>
    <row r="32" ht="15.75" customHeight="1">
      <c r="A32" s="20" t="s">
        <v>120</v>
      </c>
      <c r="B32" s="20" t="s">
        <v>76</v>
      </c>
      <c r="C32" s="47">
        <v>5799505.0</v>
      </c>
      <c r="D32" s="70">
        <v>8.90980997E8</v>
      </c>
      <c r="E32" s="21" t="s">
        <v>830</v>
      </c>
      <c r="F32" s="21"/>
      <c r="G32" s="21">
        <v>1460217.0</v>
      </c>
      <c r="H32" s="70" t="s">
        <v>831</v>
      </c>
      <c r="I32" s="21" t="s">
        <v>795</v>
      </c>
      <c r="J32" s="21" t="s">
        <v>757</v>
      </c>
      <c r="K32" s="20" t="s">
        <v>466</v>
      </c>
    </row>
    <row r="33" ht="15.75" customHeight="1">
      <c r="A33" s="20" t="s">
        <v>120</v>
      </c>
      <c r="B33" s="20" t="s">
        <v>76</v>
      </c>
      <c r="C33" s="47"/>
      <c r="D33" s="72">
        <v>8.41000236E8</v>
      </c>
      <c r="E33" s="21" t="s">
        <v>832</v>
      </c>
      <c r="F33" s="21"/>
      <c r="G33" s="21">
        <v>613241.0</v>
      </c>
      <c r="H33" s="70">
        <v>9.20003233E8</v>
      </c>
      <c r="I33" s="21" t="s">
        <v>770</v>
      </c>
      <c r="J33" s="21" t="s">
        <v>757</v>
      </c>
      <c r="K33" s="20" t="s">
        <v>468</v>
      </c>
    </row>
    <row r="34" ht="15.75" customHeight="1">
      <c r="A34" s="20" t="s">
        <v>120</v>
      </c>
      <c r="B34" s="20" t="s">
        <v>76</v>
      </c>
      <c r="C34" s="47"/>
      <c r="D34" s="70">
        <v>8.90985603E8</v>
      </c>
      <c r="E34" s="21" t="s">
        <v>828</v>
      </c>
      <c r="F34" s="21"/>
      <c r="G34" s="21">
        <v>3726047.0</v>
      </c>
      <c r="H34" s="70">
        <v>9.5969934117E10</v>
      </c>
      <c r="I34" s="21" t="s">
        <v>763</v>
      </c>
      <c r="J34" s="21" t="s">
        <v>761</v>
      </c>
      <c r="K34" s="20" t="s">
        <v>470</v>
      </c>
    </row>
    <row r="35" ht="15.75" customHeight="1">
      <c r="A35" s="20" t="s">
        <v>194</v>
      </c>
      <c r="B35" s="20" t="s">
        <v>76</v>
      </c>
      <c r="C35" s="47">
        <v>2334935.0</v>
      </c>
      <c r="D35" s="70">
        <v>8.90981268E8</v>
      </c>
      <c r="E35" s="21" t="s">
        <v>833</v>
      </c>
      <c r="F35" s="21"/>
      <c r="G35" s="21">
        <v>598270.0</v>
      </c>
      <c r="H35" s="70">
        <v>1.28044963E8</v>
      </c>
      <c r="I35" s="21" t="s">
        <v>775</v>
      </c>
      <c r="J35" s="21" t="s">
        <v>757</v>
      </c>
      <c r="K35" s="20" t="s">
        <v>558</v>
      </c>
    </row>
    <row r="36" ht="15.75" customHeight="1">
      <c r="A36" s="20" t="s">
        <v>194</v>
      </c>
      <c r="B36" s="20" t="s">
        <v>76</v>
      </c>
      <c r="C36" s="47"/>
      <c r="D36" s="70">
        <v>8.90985603E8</v>
      </c>
      <c r="E36" s="21" t="s">
        <v>828</v>
      </c>
      <c r="F36" s="21"/>
      <c r="G36" s="21">
        <v>1736665.0</v>
      </c>
      <c r="H36" s="70">
        <v>9.5969934117E10</v>
      </c>
      <c r="I36" s="21" t="s">
        <v>763</v>
      </c>
      <c r="J36" s="21" t="s">
        <v>761</v>
      </c>
      <c r="K36" s="20" t="s">
        <v>560</v>
      </c>
    </row>
    <row r="37" ht="15.75" customHeight="1">
      <c r="A37" s="20" t="s">
        <v>198</v>
      </c>
      <c r="B37" s="20" t="s">
        <v>76</v>
      </c>
      <c r="C37" s="47">
        <v>1.20234912E8</v>
      </c>
      <c r="D37" s="70">
        <v>8.90985603E8</v>
      </c>
      <c r="E37" s="21" t="s">
        <v>828</v>
      </c>
      <c r="F37" s="21"/>
      <c r="G37" s="21">
        <v>2.0234912E7</v>
      </c>
      <c r="H37" s="70">
        <v>9.5969934117E10</v>
      </c>
      <c r="I37" s="21" t="s">
        <v>763</v>
      </c>
      <c r="J37" s="21" t="s">
        <v>761</v>
      </c>
      <c r="K37" s="20" t="s">
        <v>569</v>
      </c>
    </row>
    <row r="38" ht="15.75" customHeight="1">
      <c r="A38" s="20" t="s">
        <v>198</v>
      </c>
      <c r="B38" s="20" t="s">
        <v>76</v>
      </c>
      <c r="C38" s="47"/>
      <c r="D38" s="70">
        <v>9.00390423E8</v>
      </c>
      <c r="E38" s="21" t="s">
        <v>834</v>
      </c>
      <c r="F38" s="21"/>
      <c r="G38" s="21">
        <v>1.0E8</v>
      </c>
      <c r="H38" s="70">
        <v>6.4563831991E10</v>
      </c>
      <c r="I38" s="21" t="s">
        <v>763</v>
      </c>
      <c r="J38" s="21" t="s">
        <v>757</v>
      </c>
      <c r="K38" s="20" t="s">
        <v>571</v>
      </c>
    </row>
    <row r="39" ht="15.75" customHeight="1">
      <c r="A39" s="20" t="s">
        <v>200</v>
      </c>
      <c r="B39" s="20" t="s">
        <v>76</v>
      </c>
      <c r="C39" s="47">
        <v>806947.0</v>
      </c>
      <c r="D39" s="70">
        <v>8.90985603E8</v>
      </c>
      <c r="E39" s="21" t="s">
        <v>828</v>
      </c>
      <c r="F39" s="21"/>
      <c r="G39" s="21">
        <v>806947.0</v>
      </c>
      <c r="H39" s="70">
        <v>9.5969934117E10</v>
      </c>
      <c r="I39" s="21" t="s">
        <v>763</v>
      </c>
      <c r="J39" s="21" t="s">
        <v>761</v>
      </c>
      <c r="K39" s="20" t="s">
        <v>573</v>
      </c>
    </row>
    <row r="40" ht="15.75" customHeight="1">
      <c r="A40" s="20" t="s">
        <v>210</v>
      </c>
      <c r="B40" s="20" t="s">
        <v>76</v>
      </c>
      <c r="C40" s="47">
        <v>2.4543792E7</v>
      </c>
      <c r="D40" s="70">
        <v>9.00421287E8</v>
      </c>
      <c r="E40" s="21" t="s">
        <v>835</v>
      </c>
      <c r="F40" s="21"/>
      <c r="G40" s="21">
        <v>4780125.0</v>
      </c>
      <c r="H40" s="70">
        <v>3.1668493891E10</v>
      </c>
      <c r="I40" s="21" t="s">
        <v>763</v>
      </c>
      <c r="J40" s="21" t="s">
        <v>757</v>
      </c>
      <c r="K40" s="20" t="s">
        <v>595</v>
      </c>
    </row>
    <row r="41" ht="15.75" customHeight="1">
      <c r="A41" s="20" t="s">
        <v>210</v>
      </c>
      <c r="B41" s="20" t="s">
        <v>76</v>
      </c>
      <c r="C41" s="47"/>
      <c r="D41" s="70">
        <v>8.90985603E8</v>
      </c>
      <c r="E41" s="21" t="s">
        <v>828</v>
      </c>
      <c r="F41" s="21"/>
      <c r="G41" s="21">
        <v>1.9763667E7</v>
      </c>
      <c r="H41" s="70">
        <v>9.5969934117E10</v>
      </c>
      <c r="I41" s="21" t="s">
        <v>763</v>
      </c>
      <c r="J41" s="21" t="s">
        <v>761</v>
      </c>
      <c r="K41" s="20" t="s">
        <v>597</v>
      </c>
    </row>
    <row r="42" ht="15.75" customHeight="1">
      <c r="A42" s="20" t="s">
        <v>238</v>
      </c>
      <c r="B42" s="20" t="s">
        <v>76</v>
      </c>
      <c r="C42" s="47">
        <v>3684640.0</v>
      </c>
      <c r="D42" s="70">
        <v>8.00143438E8</v>
      </c>
      <c r="E42" s="21" t="s">
        <v>836</v>
      </c>
      <c r="F42" s="21"/>
      <c r="G42" s="21">
        <v>1425155.0</v>
      </c>
      <c r="H42" s="70">
        <v>7.351011208E9</v>
      </c>
      <c r="I42" s="21" t="s">
        <v>837</v>
      </c>
      <c r="J42" s="21" t="s">
        <v>757</v>
      </c>
      <c r="K42" s="20" t="s">
        <v>636</v>
      </c>
    </row>
    <row r="43" ht="15.75" customHeight="1">
      <c r="A43" s="20" t="s">
        <v>238</v>
      </c>
      <c r="B43" s="20" t="s">
        <v>76</v>
      </c>
      <c r="C43" s="47"/>
      <c r="D43" s="70">
        <v>8.90985603E8</v>
      </c>
      <c r="E43" s="21" t="s">
        <v>828</v>
      </c>
      <c r="F43" s="21"/>
      <c r="G43" s="21">
        <v>2259485.0</v>
      </c>
      <c r="H43" s="70">
        <v>9.5969934117E10</v>
      </c>
      <c r="I43" s="21" t="s">
        <v>763</v>
      </c>
      <c r="J43" s="21" t="s">
        <v>761</v>
      </c>
      <c r="K43" s="20" t="s">
        <v>638</v>
      </c>
    </row>
    <row r="44" ht="15.75" customHeight="1">
      <c r="A44" s="20" t="s">
        <v>244</v>
      </c>
      <c r="B44" s="20" t="s">
        <v>76</v>
      </c>
      <c r="C44" s="47">
        <v>2995.0</v>
      </c>
      <c r="D44" s="70">
        <v>8.90985603E8</v>
      </c>
      <c r="E44" s="21" t="s">
        <v>828</v>
      </c>
      <c r="F44" s="21"/>
      <c r="G44" s="21">
        <v>2995.0</v>
      </c>
      <c r="H44" s="70">
        <v>9.5969934117E10</v>
      </c>
      <c r="I44" s="21" t="s">
        <v>763</v>
      </c>
      <c r="J44" s="21" t="s">
        <v>761</v>
      </c>
      <c r="K44" s="20" t="s">
        <v>644</v>
      </c>
    </row>
    <row r="45" ht="15.75" customHeight="1">
      <c r="A45" s="20" t="s">
        <v>278</v>
      </c>
      <c r="B45" s="20" t="s">
        <v>76</v>
      </c>
      <c r="C45" s="47">
        <v>1.87154885E8</v>
      </c>
      <c r="D45" s="70">
        <v>8.41000236E8</v>
      </c>
      <c r="E45" s="21" t="s">
        <v>832</v>
      </c>
      <c r="F45" s="21"/>
      <c r="G45" s="21">
        <v>5473469.0</v>
      </c>
      <c r="H45" s="70">
        <v>9.20003233E8</v>
      </c>
      <c r="I45" s="21" t="s">
        <v>770</v>
      </c>
      <c r="J45" s="21" t="s">
        <v>757</v>
      </c>
      <c r="K45" s="20" t="s">
        <v>694</v>
      </c>
    </row>
    <row r="46" ht="15.75" customHeight="1">
      <c r="A46" s="20" t="s">
        <v>278</v>
      </c>
      <c r="B46" s="20" t="s">
        <v>76</v>
      </c>
      <c r="C46" s="47"/>
      <c r="D46" s="70">
        <v>8.41000236E8</v>
      </c>
      <c r="E46" s="21" t="s">
        <v>832</v>
      </c>
      <c r="F46" s="21"/>
      <c r="G46" s="21">
        <v>4.0838235E7</v>
      </c>
      <c r="H46" s="70">
        <v>9.20003233E8</v>
      </c>
      <c r="I46" s="21" t="s">
        <v>770</v>
      </c>
      <c r="J46" s="21" t="s">
        <v>757</v>
      </c>
      <c r="K46" s="20" t="s">
        <v>696</v>
      </c>
    </row>
    <row r="47" ht="15.75" customHeight="1">
      <c r="A47" s="20" t="s">
        <v>278</v>
      </c>
      <c r="B47" s="20" t="s">
        <v>76</v>
      </c>
      <c r="C47" s="47"/>
      <c r="D47" s="70">
        <v>8.90985603E8</v>
      </c>
      <c r="E47" s="21" t="s">
        <v>828</v>
      </c>
      <c r="F47" s="21"/>
      <c r="G47" s="21">
        <v>5.6611554E7</v>
      </c>
      <c r="H47" s="70">
        <v>9.5969934117E10</v>
      </c>
      <c r="I47" s="21" t="s">
        <v>763</v>
      </c>
      <c r="J47" s="21" t="s">
        <v>761</v>
      </c>
      <c r="K47" s="20" t="s">
        <v>698</v>
      </c>
    </row>
    <row r="48" ht="15.75" customHeight="1">
      <c r="A48" s="20" t="s">
        <v>278</v>
      </c>
      <c r="B48" s="20" t="s">
        <v>76</v>
      </c>
      <c r="C48" s="47"/>
      <c r="D48" s="70">
        <v>8.90981137E8</v>
      </c>
      <c r="E48" s="21" t="s">
        <v>838</v>
      </c>
      <c r="F48" s="21"/>
      <c r="G48" s="21">
        <v>8.4231627E7</v>
      </c>
      <c r="H48" s="70">
        <v>9.20016045E8</v>
      </c>
      <c r="I48" s="21" t="s">
        <v>770</v>
      </c>
      <c r="J48" s="21" t="s">
        <v>757</v>
      </c>
      <c r="K48" s="20" t="s">
        <v>700</v>
      </c>
    </row>
    <row r="49" ht="15.75" customHeight="1">
      <c r="A49" s="20" t="s">
        <v>284</v>
      </c>
      <c r="B49" s="20" t="s">
        <v>76</v>
      </c>
      <c r="C49" s="47">
        <v>1025050.0</v>
      </c>
      <c r="D49" s="70">
        <v>8.91982129E8</v>
      </c>
      <c r="E49" s="21" t="s">
        <v>792</v>
      </c>
      <c r="F49" s="21"/>
      <c r="G49" s="21">
        <v>615712.0</v>
      </c>
      <c r="H49" s="70">
        <v>5.0396866358E10</v>
      </c>
      <c r="I49" s="21" t="s">
        <v>763</v>
      </c>
      <c r="J49" s="21" t="s">
        <v>757</v>
      </c>
      <c r="K49" s="20" t="s">
        <v>709</v>
      </c>
    </row>
    <row r="50" ht="15.75" customHeight="1">
      <c r="A50" s="20" t="s">
        <v>284</v>
      </c>
      <c r="B50" s="20" t="s">
        <v>76</v>
      </c>
      <c r="C50" s="47"/>
      <c r="D50" s="70">
        <v>8.90985603E8</v>
      </c>
      <c r="E50" s="21" t="s">
        <v>828</v>
      </c>
      <c r="F50" s="21"/>
      <c r="G50" s="21">
        <v>409338.0</v>
      </c>
      <c r="H50" s="70">
        <v>9.5969934117E10</v>
      </c>
      <c r="I50" s="21" t="s">
        <v>763</v>
      </c>
      <c r="J50" s="21" t="s">
        <v>761</v>
      </c>
      <c r="K50" s="20" t="s">
        <v>711</v>
      </c>
    </row>
    <row r="51" ht="15.75" customHeight="1">
      <c r="A51" s="20" t="s">
        <v>294</v>
      </c>
      <c r="B51" s="20" t="s">
        <v>76</v>
      </c>
      <c r="C51" s="47">
        <v>8839621.0</v>
      </c>
      <c r="D51" s="70">
        <v>8.41000236E8</v>
      </c>
      <c r="E51" s="21" t="s">
        <v>832</v>
      </c>
      <c r="F51" s="21"/>
      <c r="G51" s="21">
        <v>5148567.0</v>
      </c>
      <c r="H51" s="70">
        <v>9.20003233E8</v>
      </c>
      <c r="I51" s="21" t="s">
        <v>770</v>
      </c>
      <c r="J51" s="21" t="s">
        <v>757</v>
      </c>
      <c r="K51" s="20" t="s">
        <v>727</v>
      </c>
    </row>
    <row r="52" ht="15.75" customHeight="1">
      <c r="A52" s="20" t="s">
        <v>294</v>
      </c>
      <c r="B52" s="20" t="s">
        <v>76</v>
      </c>
      <c r="C52" s="47"/>
      <c r="D52" s="70">
        <v>8.90982162E8</v>
      </c>
      <c r="E52" s="21" t="s">
        <v>839</v>
      </c>
      <c r="F52" s="21"/>
      <c r="G52" s="21">
        <v>3602973.0</v>
      </c>
      <c r="H52" s="70">
        <v>2.65082644E8</v>
      </c>
      <c r="I52" s="21" t="s">
        <v>756</v>
      </c>
      <c r="J52" s="21" t="s">
        <v>757</v>
      </c>
      <c r="K52" s="20" t="s">
        <v>729</v>
      </c>
    </row>
    <row r="53" ht="15.75" customHeight="1">
      <c r="A53" s="20" t="s">
        <v>294</v>
      </c>
      <c r="B53" s="20" t="s">
        <v>76</v>
      </c>
      <c r="C53" s="47"/>
      <c r="D53" s="70">
        <v>8.90985603E8</v>
      </c>
      <c r="E53" s="21" t="s">
        <v>828</v>
      </c>
      <c r="F53" s="21"/>
      <c r="G53" s="21">
        <v>88081.0</v>
      </c>
      <c r="H53" s="70">
        <v>9.5969934117E10</v>
      </c>
      <c r="I53" s="21" t="s">
        <v>763</v>
      </c>
      <c r="J53" s="21" t="s">
        <v>761</v>
      </c>
      <c r="K53" s="20" t="s">
        <v>731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