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ECOBROS\Recobros de las EPSS\Circular 011\2025\JUNIO\"/>
    </mc:Choice>
  </mc:AlternateContent>
  <xr:revisionPtr revIDLastSave="0" documentId="13_ncr:1_{13B9D74D-C736-4978-AF2E-65276C49DFAC}" xr6:coauthVersionLast="36" xr6:coauthVersionMax="47" xr10:uidLastSave="{00000000-0000-0000-0000-000000000000}"/>
  <bookViews>
    <workbookView xWindow="-120" yWindow="-120" windowWidth="29040" windowHeight="15720" xr2:uid="{A02DB82B-43AA-440C-81D1-7DF36F7940C0}"/>
  </bookViews>
  <sheets>
    <sheet name="CIRCULAR 011 MAYO 2025 EXCEL" sheetId="8" r:id="rId1"/>
    <sheet name="PAGOS MAYO" sheetId="9" r:id="rId2"/>
  </sheets>
  <definedNames>
    <definedName name="_xlnm._FilterDatabase" localSheetId="0" hidden="1">'CIRCULAR 011 MAYO 2025 EXCEL'!$A$2:$I$40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8" i="9" l="1"/>
  <c r="E163" i="9"/>
  <c r="E158" i="9"/>
  <c r="E153" i="9"/>
  <c r="E148" i="9"/>
  <c r="E144" i="9"/>
  <c r="E139" i="9"/>
  <c r="E133" i="9"/>
  <c r="E126" i="9"/>
  <c r="E121" i="9"/>
  <c r="E115" i="9"/>
  <c r="E107" i="9"/>
  <c r="E100" i="9"/>
  <c r="E93" i="9"/>
  <c r="E88" i="9"/>
  <c r="E78" i="9"/>
  <c r="E70" i="9"/>
  <c r="E64" i="9"/>
  <c r="E57" i="9"/>
  <c r="E43" i="9"/>
  <c r="E38" i="9"/>
  <c r="E31" i="9"/>
  <c r="E24" i="9"/>
  <c r="E19" i="9"/>
  <c r="H1" i="8"/>
  <c r="G1" i="8"/>
  <c r="F1" i="8"/>
</calcChain>
</file>

<file path=xl/sharedStrings.xml><?xml version="1.0" encoding="utf-8"?>
<sst xmlns="http://schemas.openxmlformats.org/spreadsheetml/2006/main" count="387" uniqueCount="130">
  <si>
    <t>TIPO ID</t>
  </si>
  <si>
    <t>NIT</t>
  </si>
  <si>
    <t>NOMBRE INSTITUCION PRESTADORA  DE SERVICIOS DE SALUD</t>
  </si>
  <si>
    <t>FECHA DE COMPROMISO</t>
  </si>
  <si>
    <t>TIPO VALOR CONCILIADO</t>
  </si>
  <si>
    <t>FECHA</t>
  </si>
  <si>
    <t>NI</t>
  </si>
  <si>
    <t>CLINICA ANTIOQUIA S.A.</t>
  </si>
  <si>
    <t>CLINICA GENEZEN S.A.S</t>
  </si>
  <si>
    <t>CLINICA UNIVERSITARIA BOLIVARIANA</t>
  </si>
  <si>
    <t>CORPORACION PARA ESTUDIOS EN SALUD CLINICA CES</t>
  </si>
  <si>
    <t>E.S.E HOSPITAL LA MARIA</t>
  </si>
  <si>
    <t>E.S.E. HOSPITAL MANUEL URIBE ANGEL</t>
  </si>
  <si>
    <t>FUNDACION HOSPITALARIA SAN VICENTE DE PAUL</t>
  </si>
  <si>
    <t>HOSPITAL PABLO TOBON URIBE</t>
  </si>
  <si>
    <t>FUNDACION INSTITUTO NEUROLOGICO DE COLOMBIA</t>
  </si>
  <si>
    <t>INVERSIONES MEDICAS DE ANTIOQUIA S.A. CLINICA LAS VEGAS</t>
  </si>
  <si>
    <t>SOCIEDAD MÉDICA RIONEGRO S.A. SOMER S.A.</t>
  </si>
  <si>
    <t>FUNDACION HOSPITAL SAN VICENTE DE PAUL RIONEGRO</t>
  </si>
  <si>
    <t>NUEVA CLINICA SAGRADO CORAZON S.A.S</t>
  </si>
  <si>
    <t>ANGIOSUR S.A.S.</t>
  </si>
  <si>
    <t>HOSPITAL DE ALTA COMPLEJIDAD DEL MAGDALENA CENTRO S.A.S</t>
  </si>
  <si>
    <t>EMPRESA SOCIAL DEL ESTADO METROSALUD</t>
  </si>
  <si>
    <t>ESE HOSPITAL LA MISERICORDIA</t>
  </si>
  <si>
    <t>INSTITUTO DE CANCEROLOGIA</t>
  </si>
  <si>
    <t>CLINICA PAJONAL LIMITADA</t>
  </si>
  <si>
    <t>HOSPITAL ALMA MÁTER DE ANTIOQUIA</t>
  </si>
  <si>
    <t>CLINICA SAN JUAN DE DIOS LA CEJA</t>
  </si>
  <si>
    <t>CLINICA EL ROSARIO SEDE CENTRO</t>
  </si>
  <si>
    <t>E.S.E HOSPITAL SAN VICENTE DE PAUL DE CALDAS</t>
  </si>
  <si>
    <t>HOSPITAL SAN JUAN DE DIOS E.S.E RIONEGRO - ANTIOQUIA</t>
  </si>
  <si>
    <t>ESE HOSPITAL CESAR URIBE PIEDRAHITA</t>
  </si>
  <si>
    <t>E.S.E. HOSPITAL SAN RAFAEL DE YOLOMBO</t>
  </si>
  <si>
    <t>ESE HOSPITAL SAN JUAN DE DIOS</t>
  </si>
  <si>
    <t>ESE HOSPITAL MARCO FIDEL SUAREZ</t>
  </si>
  <si>
    <t>VALOR PAGADO</t>
  </si>
  <si>
    <t>FECHA DE PAGO</t>
  </si>
  <si>
    <t>INSTITUCION</t>
  </si>
  <si>
    <t>NUMERO ACTA DE PAGO</t>
  </si>
  <si>
    <t>01-2025</t>
  </si>
  <si>
    <t>E.S.E METROSALUD</t>
  </si>
  <si>
    <t>E.S.E HOSPITAL LA MISERICORDIA</t>
  </si>
  <si>
    <t>09-2024</t>
  </si>
  <si>
    <t>02-2025</t>
  </si>
  <si>
    <t>03-2025</t>
  </si>
  <si>
    <t>04-2025</t>
  </si>
  <si>
    <t>36-2024</t>
  </si>
  <si>
    <t>E.S.E HOSPITAL GENERAL DE MEDELLIN LUZ CASTRO DE GUTIERREZ</t>
  </si>
  <si>
    <t>02-C-2025</t>
  </si>
  <si>
    <t>03-C-2025</t>
  </si>
  <si>
    <t>04-C-2025</t>
  </si>
  <si>
    <t>05-C-2025</t>
  </si>
  <si>
    <t>06-C-2025</t>
  </si>
  <si>
    <t>E.S.E HOSPITAL SAN JUAN DE DIOS RIONEGRO</t>
  </si>
  <si>
    <t>E.S.E HOSPITAL CESAR URIBE PIEDRAHITA</t>
  </si>
  <si>
    <t>E.S.E HOSPITAL SAN RAFAEL - YOLOMBO</t>
  </si>
  <si>
    <t>E.S.E HOSPITAL MARCO FIDEL SUAREZ</t>
  </si>
  <si>
    <t>PROMOTORA MEDICA Y ODONTOLOGICA DE ANTIOQUIA S.A.</t>
  </si>
  <si>
    <t>FUNDACION AMIGOS DE LA SALUD</t>
  </si>
  <si>
    <t>HOSPITAL GENERAL DE MEDELLIN LUZ CASTRO DE GUTIERREZ, EMPRESA SOCIAL DEL ESTADO</t>
  </si>
  <si>
    <t>ESE HOSPITAL LA MARIA</t>
  </si>
  <si>
    <t>E.S.E. HOSPITAL SAN RAFAEL DE ITAGUÍ</t>
  </si>
  <si>
    <t>IPS FUNDACION SOMA - CHIGORODO</t>
  </si>
  <si>
    <t>05-2025</t>
  </si>
  <si>
    <t>06-2025</t>
  </si>
  <si>
    <t>07-2025</t>
  </si>
  <si>
    <t>08-2025</t>
  </si>
  <si>
    <t>11-2025</t>
  </si>
  <si>
    <t>12-2025</t>
  </si>
  <si>
    <t>13-2025</t>
  </si>
  <si>
    <t>INSTITUTO DE CANCEROLOGIA S.A</t>
  </si>
  <si>
    <t>38-2024</t>
  </si>
  <si>
    <t>08-C-2025</t>
  </si>
  <si>
    <t>09-C-2025</t>
  </si>
  <si>
    <t>10-C-2025</t>
  </si>
  <si>
    <t>11-C-2025</t>
  </si>
  <si>
    <t>12-C-2025</t>
  </si>
  <si>
    <t>13-C-2025</t>
  </si>
  <si>
    <t>14-C-2025</t>
  </si>
  <si>
    <t>05-2023</t>
  </si>
  <si>
    <t>VALOR PENDIENTE MAYO</t>
  </si>
  <si>
    <t>VALOR CONCILIADO MAYO</t>
  </si>
  <si>
    <t>PAGOS EFECTUADOS MES MAYO</t>
  </si>
  <si>
    <t>CAMILO GUERRA PALACIO</t>
  </si>
  <si>
    <t>01052025</t>
  </si>
  <si>
    <t>31052025</t>
  </si>
  <si>
    <t>RTS S.A.S</t>
  </si>
  <si>
    <t>SERVIUCIS S.A.S.</t>
  </si>
  <si>
    <t>CENTRO CARDIOVASCULAR SOMER INCARE S.A.</t>
  </si>
  <si>
    <t>CLINICA MEDELLIN S.A.S.</t>
  </si>
  <si>
    <t>E.S.E HOSPITAL FRANCISCO VALDERRAMA - TURBO</t>
  </si>
  <si>
    <t>FUNDACION SOMA</t>
  </si>
  <si>
    <t>IPS DAVITA S.A.S.</t>
  </si>
  <si>
    <t>35-2024</t>
  </si>
  <si>
    <t>37-2024</t>
  </si>
  <si>
    <t>39-2024</t>
  </si>
  <si>
    <t>40-2024</t>
  </si>
  <si>
    <t>41-2024</t>
  </si>
  <si>
    <t>14-2025</t>
  </si>
  <si>
    <t>15-2025</t>
  </si>
  <si>
    <t>16-2025</t>
  </si>
  <si>
    <t>17-2025</t>
  </si>
  <si>
    <t>18-2025</t>
  </si>
  <si>
    <t>19-2025</t>
  </si>
  <si>
    <t>20-2025</t>
  </si>
  <si>
    <t>21-2025</t>
  </si>
  <si>
    <t>12-2024</t>
  </si>
  <si>
    <t>21-2024</t>
  </si>
  <si>
    <t>22-2024</t>
  </si>
  <si>
    <t>23-2024</t>
  </si>
  <si>
    <t>24-2024</t>
  </si>
  <si>
    <t>18-2024</t>
  </si>
  <si>
    <t>37-C-2024</t>
  </si>
  <si>
    <t>15-C-2025</t>
  </si>
  <si>
    <t>16-C-2025</t>
  </si>
  <si>
    <t>38-C-2024</t>
  </si>
  <si>
    <t>17-C-2025</t>
  </si>
  <si>
    <t>18-C-2025</t>
  </si>
  <si>
    <t>19-C-2025</t>
  </si>
  <si>
    <t>20-C-2025</t>
  </si>
  <si>
    <t>21-C-2025</t>
  </si>
  <si>
    <t>E.S.E HOSPITAL SAN VICENTE DE PAÚL</t>
  </si>
  <si>
    <t>04-2023</t>
  </si>
  <si>
    <t>01-C-2025</t>
  </si>
  <si>
    <t>28-2024</t>
  </si>
  <si>
    <t>30-2024</t>
  </si>
  <si>
    <t>22-2023</t>
  </si>
  <si>
    <t>CLINICA PAJONAL S.A.S.</t>
  </si>
  <si>
    <t>07-C-20258</t>
  </si>
  <si>
    <t>E.S.E HOSPITAL SAN 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</si>
</sst>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164" fontId="3" fillId="0" borderId="0" xfId="1" applyNumberFormat="1" applyFont="1"/>
    <xf numFmtId="0" fontId="0" fillId="0" borderId="1" xfId="0" applyBorder="1"/>
    <xf numFmtId="0" fontId="0" fillId="0" borderId="0" xfId="0" applyFill="1"/>
    <xf numFmtId="164" fontId="4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1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6" fillId="3" borderId="1" xfId="3" applyFont="1" applyFill="1" applyBorder="1" applyAlignment="1">
      <alignment horizontal="center" vertical="center"/>
    </xf>
    <xf numFmtId="14" fontId="0" fillId="0" borderId="1" xfId="0" applyNumberFormat="1" applyBorder="1"/>
    <xf numFmtId="165" fontId="0" fillId="0" borderId="1" xfId="3" applyNumberFormat="1" applyFont="1" applyBorder="1"/>
    <xf numFmtId="14" fontId="0" fillId="0" borderId="0" xfId="0" applyNumberFormat="1"/>
    <xf numFmtId="165" fontId="0" fillId="0" borderId="0" xfId="3" applyNumberFormat="1" applyFont="1"/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/>
    </xf>
    <xf numFmtId="44" fontId="6" fillId="3" borderId="6" xfId="3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4" xfId="0" quotePrefix="1" applyFont="1" applyBorder="1" applyAlignment="1">
      <alignment horizontal="right"/>
    </xf>
    <xf numFmtId="49" fontId="3" fillId="0" borderId="1" xfId="0" applyNumberFormat="1" applyFont="1" applyBorder="1"/>
    <xf numFmtId="165" fontId="2" fillId="2" borderId="1" xfId="4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2" fillId="0" borderId="0" xfId="0" applyNumberFormat="1" applyFont="1"/>
    <xf numFmtId="165" fontId="2" fillId="0" borderId="0" xfId="3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Millares" xfId="1" builtinId="3"/>
    <cellStyle name="Moneda" xfId="3" builtinId="4"/>
    <cellStyle name="Moneda 2" xfId="4" xr:uid="{3F2FC460-2D5A-468F-9DE5-C5DC99BF4F45}"/>
    <cellStyle name="Normal" xfId="0" builtinId="0"/>
    <cellStyle name="Normal 2" xfId="2" xr:uid="{E2F54BF0-E295-4BDB-AB39-FC1FAEC16D92}"/>
  </cellStyles>
  <dxfs count="1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BEB711-FF4D-4D9F-B115-EA5A92374856}" name="Tabla1" displayName="Tabla1" ref="A22:E24" totalsRowShown="0" headerRowDxfId="114" dataDxfId="113" headerRowBorderDxfId="111" tableBorderDxfId="112">
  <autoFilter ref="A22:E24" xr:uid="{167AF526-6275-4520-A745-5D33615377ED}"/>
  <tableColumns count="5">
    <tableColumn id="1" xr3:uid="{30880764-16CD-4627-9D98-4830A4BAE15E}" name="NIT" dataDxfId="110"/>
    <tableColumn id="2" xr3:uid="{75ED1F41-8E83-4F0D-B2E0-D97E7BF7B2BB}" name="INSTITUCION" dataDxfId="109"/>
    <tableColumn id="3" xr3:uid="{23A4301A-0875-4CE2-973E-BE2AE241A382}" name="NUMERO ACTA DE PAGO" dataDxfId="108"/>
    <tableColumn id="4" xr3:uid="{CC8BF638-B80A-45A1-A182-B123651E2F64}" name="FECHA DE PAGO"/>
    <tableColumn id="5" xr3:uid="{007473FB-4259-4505-A099-523CD75D95CD}" name="VALOR PAGADO" dataDxfId="107" dataCellStyle="Moneda">
      <calculatedColumnFormula>SUM(E22)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409AA1-D80A-47F5-B5B9-7BFFCEB64A64}" name="Tabla8" displayName="Tabla8" ref="A166:E168" totalsRowShown="0" headerRowDxfId="106" dataDxfId="105" headerRowBorderDxfId="103" tableBorderDxfId="104">
  <autoFilter ref="A166:E168" xr:uid="{1AF0EF15-AF9E-4AFF-8D40-230D67DD2F9E}"/>
  <tableColumns count="5">
    <tableColumn id="1" xr3:uid="{8440FA54-2663-4E48-9F9E-AC982E29843B}" name="NIT" dataDxfId="102"/>
    <tableColumn id="2" xr3:uid="{BEBED607-14D1-467B-9FDA-3B86020E8347}" name="INSTITUCION" dataDxfId="101"/>
    <tableColumn id="3" xr3:uid="{5BF940CE-8F58-4809-949D-92E3EB59FFD0}" name="NUMERO ACTA DE PAGO" dataDxfId="100"/>
    <tableColumn id="4" xr3:uid="{427D28B3-2B55-40A8-A81B-C4E8B7C88977}" name="FECHA DE PAGO"/>
    <tableColumn id="5" xr3:uid="{18AC7300-1461-411D-B6F8-36760FF55D11}" name="VALOR PAGADO" dataDxfId="99" dataCellStyle="Moneda">
      <calculatedColumnFormula>SUM(E166)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7BEEBC-8D1F-4FE0-801D-5F6782D35058}" name="Tabla15" displayName="Tabla15" ref="A161:E163" totalsRowShown="0" headerRowDxfId="98" dataDxfId="97" headerRowBorderDxfId="95" tableBorderDxfId="96">
  <autoFilter ref="A161:E163" xr:uid="{9186D7AF-B1E1-425A-919C-311AA138E051}"/>
  <tableColumns count="5">
    <tableColumn id="1" xr3:uid="{C7D08109-5686-4D45-B017-5E319A5F649C}" name="NIT" dataDxfId="94"/>
    <tableColumn id="2" xr3:uid="{DB49FFC4-EBB4-4C29-A0F9-695C0A046998}" name="INSTITUCION" dataDxfId="93"/>
    <tableColumn id="3" xr3:uid="{A443C27F-7AC8-4224-B179-7065CB39D72E}" name="NUMERO ACTA DE PAGO" dataDxfId="92"/>
    <tableColumn id="4" xr3:uid="{081A7BE5-28CE-41CC-A1FA-37A8EC7C54B2}" name="FECHA DE PAGO" dataDxfId="91"/>
    <tableColumn id="5" xr3:uid="{2FA4E9AC-502A-4C0C-8530-F756CF15C2A7}" name="VALOR PAGADO" dataDxfId="90" dataCellStyle="Moneda">
      <calculatedColumnFormula>SUM(E161)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B259B6-C7E0-4C5A-AFA0-FD3BD63C5751}" name="Tabla19" displayName="Tabla19" ref="A156:E158" totalsRowShown="0" headerRowDxfId="89" dataDxfId="88" headerRowBorderDxfId="86" tableBorderDxfId="87">
  <autoFilter ref="A156:E158" xr:uid="{022D9509-B763-4626-852F-C4C74D13E26F}"/>
  <tableColumns count="5">
    <tableColumn id="1" xr3:uid="{B7B4F919-EA12-408A-975E-6CF344E43073}" name="NIT" dataDxfId="85"/>
    <tableColumn id="2" xr3:uid="{FF5C3D10-68A6-480A-ADCA-05F534C362BC}" name="INSTITUCION" dataDxfId="84"/>
    <tableColumn id="3" xr3:uid="{B9E5A58F-119F-4F69-9051-305202EDF280}" name="NUMERO ACTA DE PAGO" dataDxfId="83"/>
    <tableColumn id="4" xr3:uid="{A70FA789-8DEE-4A28-A764-4A39A4C8C20A}" name="FECHA DE PAGO" dataDxfId="82"/>
    <tableColumn id="5" xr3:uid="{368DC586-E05F-4362-A7E6-CF60A455111D}" name="VALOR PAGADO" dataDxfId="81" dataCellStyle="Moneda">
      <calculatedColumnFormula>SUM(E156)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73628BB-54CF-4AE7-8B40-F99CCB6DFB79}" name="Tabla20" displayName="Tabla20" ref="A151:E153" totalsRowShown="0" headerRowDxfId="80" dataDxfId="79" headerRowBorderDxfId="77" tableBorderDxfId="78">
  <autoFilter ref="A151:E153" xr:uid="{BF6F9775-5CFE-4B1A-B585-F6E887F15996}"/>
  <tableColumns count="5">
    <tableColumn id="1" xr3:uid="{CFE11CFB-9D64-4AE7-B139-EDD944D55644}" name="NIT" dataDxfId="76"/>
    <tableColumn id="2" xr3:uid="{1F7A386E-2052-4666-B8B3-F66BB8769059}" name="INSTITUCION" dataDxfId="75"/>
    <tableColumn id="3" xr3:uid="{167ED360-11D1-4326-A600-2A463B4651FA}" name="NUMERO ACTA DE PAGO" dataDxfId="74"/>
    <tableColumn id="4" xr3:uid="{0D1C2171-7593-4F33-B20A-FCA0C9AE09C5}" name="FECHA DE PAGO" dataDxfId="73"/>
    <tableColumn id="5" xr3:uid="{642B4F20-3012-457C-8DC9-74F4EA5291F7}" name="VALOR PAGADO" dataDxfId="72" dataCellStyle="Moneda">
      <calculatedColumnFormula>SUM(E151)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2A1A2F3-4B7D-43A9-BF91-A9E162B3B9E9}" name="Tabla21" displayName="Tabla21" ref="A146:E148" totalsRowShown="0" headerRowDxfId="71" dataDxfId="70" headerRowBorderDxfId="68" tableBorderDxfId="69">
  <autoFilter ref="A146:E148" xr:uid="{BAE2FDA4-EDB4-4B14-B1DD-9ACA42C29674}"/>
  <tableColumns count="5">
    <tableColumn id="1" xr3:uid="{ADE64148-9905-4DAB-8E82-26069900CF5F}" name="NIT" dataDxfId="67"/>
    <tableColumn id="2" xr3:uid="{AC87080A-F5E6-4401-BAC4-F3B1B2512D3B}" name="INSTITUCION" dataDxfId="66"/>
    <tableColumn id="3" xr3:uid="{6D9E31C3-BBEE-4366-B863-C27039E14B83}" name="NUMERO ACTA DE PAGO" dataDxfId="65"/>
    <tableColumn id="4" xr3:uid="{C5F5E8DB-5C65-46E0-B39B-BAD0CCF636EC}" name="FECHA DE PAGO" dataDxfId="64"/>
    <tableColumn id="5" xr3:uid="{06479587-F266-4A55-BE2C-3B48EE2350ED}" name="VALOR PAGADO" dataDxfId="63" dataCellStyle="Moneda">
      <calculatedColumnFormula>SUM(E146)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363E2F2-CA01-4E2B-93A8-6BA157940946}" name="Tabla22" displayName="Tabla22" ref="A142:E143" totalsRowShown="0" headerRowDxfId="62" dataDxfId="61" headerRowBorderDxfId="59" tableBorderDxfId="60">
  <autoFilter ref="A142:E143" xr:uid="{03AB5884-6F02-4C65-A279-97791D900C4A}"/>
  <tableColumns count="5">
    <tableColumn id="1" xr3:uid="{03CBDBDF-0C1E-4E0C-93CB-E0C4EAD0E33A}" name="NIT" dataDxfId="58"/>
    <tableColumn id="2" xr3:uid="{93AB5216-11A3-42A4-87CA-E7C4D768BAAF}" name="INSTITUCION" dataDxfId="57"/>
    <tableColumn id="3" xr3:uid="{80ED34D6-8DBC-4161-A639-B77FA1A0BB01}" name="NUMERO ACTA DE PAGO" dataDxfId="56"/>
    <tableColumn id="4" xr3:uid="{81C1EFAF-A9F3-4D16-86D4-8017AC5B6D2D}" name="FECHA DE PAGO" dataDxfId="55"/>
    <tableColumn id="5" xr3:uid="{3EC66422-FDEA-4967-B98E-B3B4352B1D54}" name="VALOR PAGADO" dataDxfId="54" dataCellStyle="Moned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B180B2F-2F88-47A1-909E-C9F5AE0BB513}" name="Tabla23" displayName="Tabla23" ref="A136:E139" totalsRowShown="0" headerRowDxfId="53" dataDxfId="52" headerRowBorderDxfId="50" tableBorderDxfId="51">
  <autoFilter ref="A136:E139" xr:uid="{4E90AA80-394A-4B4D-A1F6-62ABE60EC7DC}"/>
  <tableColumns count="5">
    <tableColumn id="1" xr3:uid="{A4F216C9-4A82-42D7-AD84-BEF53491B9E3}" name="NIT" dataDxfId="49"/>
    <tableColumn id="2" xr3:uid="{27442D5C-0961-4780-9804-C9D23177F83B}" name="INSTITUCION" dataDxfId="48"/>
    <tableColumn id="3" xr3:uid="{1F97C29F-D01B-4FC3-9062-F56323571DE2}" name="NUMERO ACTA DE PAGO" dataDxfId="47"/>
    <tableColumn id="4" xr3:uid="{97751D12-8DDE-4C2B-9A6D-8C1E7119B1AB}" name="FECHA DE PAGO" dataDxfId="46"/>
    <tableColumn id="5" xr3:uid="{D287AA47-7DD8-42AC-8116-4DB3B37E2DA3}" name="VALOR PAGADO" dataDxfId="45" dataCellStyle="Moned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369CA86-4696-4F09-9F37-4DAA308F116D}" name="Tabla24" displayName="Tabla24" ref="A41:E43" totalsRowShown="0" headerRowDxfId="44" dataDxfId="43" headerRowBorderDxfId="41" tableBorderDxfId="42">
  <autoFilter ref="A41:E43" xr:uid="{8E08AA45-660E-4F87-B238-8BC13D2E63E7}"/>
  <tableColumns count="5">
    <tableColumn id="1" xr3:uid="{CA44A356-7C4D-4F31-BDAB-8309D797639A}" name="NIT" dataDxfId="40"/>
    <tableColumn id="2" xr3:uid="{D81F6EB4-0A1A-4C62-9E70-C0A41D0BCF59}" name="INSTITUCION" dataDxfId="39"/>
    <tableColumn id="3" xr3:uid="{0E4DB4DB-189B-4AAC-8094-8FBCF31A6173}" name="NUMERO ACTA DE PAGO" dataDxfId="38"/>
    <tableColumn id="4" xr3:uid="{D8945036-24A8-499F-AF65-D31C15322A23}" name="FECHA DE PAGO" dataDxfId="37"/>
    <tableColumn id="5" xr3:uid="{5D4B264D-5BF8-4494-A889-AFEF9568D70B}" name="VALOR PAGADO" dataDxfId="36" dataCellStyle="Moneda">
      <calculatedColumnFormula>SUM(E41)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5B1FB3E-4ED1-4AF2-B108-75B12A5AB9DA}" name="Tabla25" displayName="Tabla25" ref="A67:E70" totalsRowShown="0" headerRowDxfId="35" dataDxfId="34" headerRowBorderDxfId="32" tableBorderDxfId="33">
  <autoFilter ref="A67:E70" xr:uid="{4BD80FF3-8B1A-499A-9F48-AB77A5C516B2}"/>
  <tableColumns count="5">
    <tableColumn id="1" xr3:uid="{22A51714-D7E3-488D-9024-BB0AD4FE2A01}" name="NIT" dataDxfId="31"/>
    <tableColumn id="2" xr3:uid="{2189962F-D6DC-4362-A642-AE057F379A24}" name="INSTITUCION" dataDxfId="30"/>
    <tableColumn id="3" xr3:uid="{2B9A8ABF-22EB-4AED-9BEC-52F4EDF000FB}" name="NUMERO ACTA DE PAGO" dataDxfId="29"/>
    <tableColumn id="4" xr3:uid="{0B4B060E-3A90-47BE-8C59-D9FF7DD1EF07}" name="FECHA DE PAGO" dataDxfId="28"/>
    <tableColumn id="5" xr3:uid="{89115583-BA62-433E-B27C-79CAD2EEC45B}" name="VALOR PAGADO" dataDxfId="27" dataCellStyle="Moned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453E838-2336-469E-B672-2B6B08743874}" name="Tabla26" displayName="Tabla26" ref="A91:E93" totalsRowShown="0" headerRowDxfId="26" dataDxfId="25" headerRowBorderDxfId="23" tableBorderDxfId="24">
  <autoFilter ref="A91:E93" xr:uid="{DE0EA358-014B-4BD1-A649-4358AD5745CA}"/>
  <tableColumns count="5">
    <tableColumn id="1" xr3:uid="{73DCEF57-92DD-43C3-8B6F-E3BD32897575}" name="NIT" dataDxfId="22"/>
    <tableColumn id="2" xr3:uid="{09599258-057E-4A98-9C55-4568A9D8D824}" name="INSTITUCION" dataDxfId="21"/>
    <tableColumn id="3" xr3:uid="{427A8CEC-3630-436C-85E1-69D2B0DCDE10}" name="NUMERO ACTA DE PAGO" dataDxfId="20"/>
    <tableColumn id="4" xr3:uid="{B6A1281E-83B7-4859-A2A1-9AE4FD9D152B}" name="FECHA DE PAGO" dataDxfId="19"/>
    <tableColumn id="5" xr3:uid="{C1B15EE6-2FF4-4520-A1B9-DEFF9A8AD38D}" name="VALOR PAGADO" dataDxfId="18" dataCellStyle="Moneda">
      <calculatedColumnFormula>SUM(E91)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14E93A4-C5FD-47FD-8741-671AC171C2A1}" name="Tabla27" displayName="Tabla27" ref="A119:E121" totalsRowShown="0" headerRowDxfId="17" dataDxfId="16" headerRowBorderDxfId="14" tableBorderDxfId="15">
  <autoFilter ref="A119:E121" xr:uid="{EC502649-7CD5-40BA-A2BD-2E43401C66BE}"/>
  <tableColumns count="5">
    <tableColumn id="1" xr3:uid="{C8A5FDA2-FE8E-4244-8120-286F35084F21}" name="NIT" dataDxfId="13"/>
    <tableColumn id="2" xr3:uid="{589D195A-E035-4E71-89D6-6189702F04CE}" name="INSTITUCION" dataDxfId="12"/>
    <tableColumn id="3" xr3:uid="{6CA9689F-3ABA-4DC9-A59E-9DF5552A1B31}" name="NUMERO ACTA DE PAGO" dataDxfId="11"/>
    <tableColumn id="4" xr3:uid="{178101AE-790E-4CFF-88B7-34F085313D08}" name="FECHA DE PAGO" dataDxfId="10"/>
    <tableColumn id="5" xr3:uid="{C3C568A6-549A-4B4A-80A8-9CBF69EEE95E}" name="VALOR PAGADO" dataDxfId="9" dataCellStyle="Moneda">
      <calculatedColumnFormula>SUM(E119)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3A1F428-A2D5-4C1C-81A8-3ECF06C75C18}" name="Tabla28" displayName="Tabla28" ref="A124:E126" totalsRowShown="0" headerRowDxfId="8" dataDxfId="7" headerRowBorderDxfId="5" tableBorderDxfId="6">
  <autoFilter ref="A124:E126" xr:uid="{18C9EFEF-2276-4D2F-9468-941C4DFDA867}"/>
  <tableColumns count="5">
    <tableColumn id="1" xr3:uid="{223598CD-72F1-4A67-B791-C247FE5430DF}" name="NIT" dataDxfId="4"/>
    <tableColumn id="2" xr3:uid="{A900D793-CEFA-46A7-AB2B-90554E1500BE}" name="INSTITUCION" dataDxfId="3"/>
    <tableColumn id="3" xr3:uid="{FBD31634-8757-4C96-9530-D439E19F6DCF}" name="NUMERO ACTA DE PAGO" dataDxfId="2"/>
    <tableColumn id="4" xr3:uid="{ADF27B3D-FBEC-4974-ACF4-73815FA7938A}" name="FECHA DE PAGO" dataDxfId="1"/>
    <tableColumn id="5" xr3:uid="{A77649E2-9E87-4CDB-BF10-6C65B261BF6C}" name="VALOR PAGADO" dataDxfId="0" dataCellStyle="Moneda">
      <calculatedColumnFormula>SUM(E124)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92C80-B08C-41F8-851A-0F880492D64B}">
  <dimension ref="A1:I42"/>
  <sheetViews>
    <sheetView tabSelected="1" zoomScaleNormal="100" workbookViewId="0">
      <pane ySplit="2" topLeftCell="A6" activePane="bottomLeft" state="frozen"/>
      <selection pane="bottomLeft" activeCell="A2" sqref="A2"/>
    </sheetView>
  </sheetViews>
  <sheetFormatPr baseColWidth="10" defaultRowHeight="15" x14ac:dyDescent="0.25"/>
  <cols>
    <col min="1" max="1" width="8.7109375" customWidth="1"/>
    <col min="2" max="2" width="13.28515625" customWidth="1"/>
    <col min="3" max="3" width="49.5703125" customWidth="1"/>
    <col min="4" max="4" width="17.28515625" customWidth="1"/>
    <col min="5" max="5" width="15.28515625" customWidth="1"/>
    <col min="6" max="6" width="19.28515625" style="1" customWidth="1"/>
    <col min="7" max="7" width="25.28515625" customWidth="1"/>
    <col min="8" max="8" width="24.42578125" style="1" customWidth="1"/>
    <col min="9" max="9" width="13.28515625" customWidth="1"/>
  </cols>
  <sheetData>
    <row r="1" spans="1:9" ht="15.75" thickBot="1" x14ac:dyDescent="0.3">
      <c r="F1" s="1">
        <f>SUBTOTAL(9,F3:F42)</f>
        <v>5883112878</v>
      </c>
      <c r="G1" s="1">
        <f>SUBTOTAL(9,G3:G42)</f>
        <v>367655685</v>
      </c>
      <c r="H1" s="1">
        <f>SUBTOTAL(9,H3:H42)</f>
        <v>1584566616</v>
      </c>
    </row>
    <row r="2" spans="1:9" ht="61.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80</v>
      </c>
      <c r="G2" s="7" t="s">
        <v>81</v>
      </c>
      <c r="H2" s="4" t="s">
        <v>82</v>
      </c>
      <c r="I2" s="4" t="s">
        <v>5</v>
      </c>
    </row>
    <row r="3" spans="1:9" s="3" customFormat="1" x14ac:dyDescent="0.25">
      <c r="A3" s="2" t="s">
        <v>6</v>
      </c>
      <c r="B3" s="2">
        <v>70129835</v>
      </c>
      <c r="C3" s="2" t="s">
        <v>83</v>
      </c>
      <c r="D3" s="31" t="s">
        <v>84</v>
      </c>
      <c r="E3" s="8">
        <v>1</v>
      </c>
      <c r="F3" s="8">
        <v>0</v>
      </c>
      <c r="G3" s="9">
        <v>0</v>
      </c>
      <c r="H3" s="9">
        <v>3300000</v>
      </c>
      <c r="I3" s="32" t="s">
        <v>85</v>
      </c>
    </row>
    <row r="4" spans="1:9" s="3" customFormat="1" x14ac:dyDescent="0.25">
      <c r="A4" s="2" t="s">
        <v>6</v>
      </c>
      <c r="B4" s="2">
        <v>800044402</v>
      </c>
      <c r="C4" s="2" t="s">
        <v>16</v>
      </c>
      <c r="D4" s="31" t="s">
        <v>84</v>
      </c>
      <c r="E4" s="8">
        <v>1</v>
      </c>
      <c r="F4" s="8">
        <v>32451230</v>
      </c>
      <c r="G4" s="9">
        <v>0</v>
      </c>
      <c r="H4" s="9">
        <v>0</v>
      </c>
      <c r="I4" s="32" t="s">
        <v>85</v>
      </c>
    </row>
    <row r="5" spans="1:9" s="3" customFormat="1" x14ac:dyDescent="0.25">
      <c r="A5" s="2" t="s">
        <v>6</v>
      </c>
      <c r="B5" s="2">
        <v>800058016</v>
      </c>
      <c r="C5" s="2" t="s">
        <v>22</v>
      </c>
      <c r="D5" s="31" t="s">
        <v>84</v>
      </c>
      <c r="E5" s="8">
        <v>1</v>
      </c>
      <c r="F5" s="8">
        <v>393085535</v>
      </c>
      <c r="G5" s="9">
        <v>0</v>
      </c>
      <c r="H5" s="9">
        <v>197883793</v>
      </c>
      <c r="I5" s="32" t="s">
        <v>85</v>
      </c>
    </row>
    <row r="6" spans="1:9" s="3" customFormat="1" x14ac:dyDescent="0.25">
      <c r="A6" s="2" t="s">
        <v>6</v>
      </c>
      <c r="B6" s="2">
        <v>800138011</v>
      </c>
      <c r="C6" s="2" t="s">
        <v>23</v>
      </c>
      <c r="D6" s="31" t="s">
        <v>84</v>
      </c>
      <c r="E6" s="8">
        <v>1</v>
      </c>
      <c r="F6" s="8">
        <v>86044932</v>
      </c>
      <c r="G6" s="9">
        <v>0</v>
      </c>
      <c r="H6" s="9">
        <v>2005777</v>
      </c>
      <c r="I6" s="32" t="s">
        <v>85</v>
      </c>
    </row>
    <row r="7" spans="1:9" x14ac:dyDescent="0.25">
      <c r="A7" s="2" t="s">
        <v>6</v>
      </c>
      <c r="B7" s="2">
        <v>800149026</v>
      </c>
      <c r="C7" s="2" t="s">
        <v>24</v>
      </c>
      <c r="D7" s="31" t="s">
        <v>84</v>
      </c>
      <c r="E7" s="8">
        <v>1</v>
      </c>
      <c r="F7" s="8">
        <v>260494165</v>
      </c>
      <c r="G7" s="9">
        <v>0</v>
      </c>
      <c r="H7" s="9">
        <v>196636218</v>
      </c>
      <c r="I7" s="32" t="s">
        <v>85</v>
      </c>
    </row>
    <row r="8" spans="1:9" x14ac:dyDescent="0.25">
      <c r="A8" s="2" t="s">
        <v>6</v>
      </c>
      <c r="B8" s="2">
        <v>800190884</v>
      </c>
      <c r="C8" s="2" t="s">
        <v>7</v>
      </c>
      <c r="D8" s="31" t="s">
        <v>84</v>
      </c>
      <c r="E8" s="8">
        <v>1</v>
      </c>
      <c r="F8" s="8">
        <v>17017888</v>
      </c>
      <c r="G8" s="9">
        <v>0</v>
      </c>
      <c r="H8" s="9">
        <v>0</v>
      </c>
      <c r="I8" s="32" t="s">
        <v>85</v>
      </c>
    </row>
    <row r="9" spans="1:9" x14ac:dyDescent="0.25">
      <c r="A9" s="2" t="s">
        <v>6</v>
      </c>
      <c r="B9" s="2">
        <v>805011262</v>
      </c>
      <c r="C9" s="2" t="s">
        <v>86</v>
      </c>
      <c r="D9" s="31" t="s">
        <v>84</v>
      </c>
      <c r="E9" s="8">
        <v>1</v>
      </c>
      <c r="F9" s="8">
        <v>6597162</v>
      </c>
      <c r="G9" s="9">
        <v>0</v>
      </c>
      <c r="H9" s="9">
        <v>0</v>
      </c>
      <c r="I9" s="32" t="s">
        <v>85</v>
      </c>
    </row>
    <row r="10" spans="1:9" x14ac:dyDescent="0.25">
      <c r="A10" s="2" t="s">
        <v>6</v>
      </c>
      <c r="B10" s="2">
        <v>811002429</v>
      </c>
      <c r="C10" s="2" t="s">
        <v>25</v>
      </c>
      <c r="D10" s="31" t="s">
        <v>84</v>
      </c>
      <c r="E10" s="8">
        <v>1</v>
      </c>
      <c r="F10" s="8">
        <v>43283333</v>
      </c>
      <c r="G10" s="9">
        <v>0</v>
      </c>
      <c r="H10" s="9">
        <v>29180768</v>
      </c>
      <c r="I10" s="32" t="s">
        <v>85</v>
      </c>
    </row>
    <row r="11" spans="1:9" x14ac:dyDescent="0.25">
      <c r="A11" s="2" t="s">
        <v>6</v>
      </c>
      <c r="B11" s="2">
        <v>811042050</v>
      </c>
      <c r="C11" s="2" t="s">
        <v>87</v>
      </c>
      <c r="D11" s="31" t="s">
        <v>84</v>
      </c>
      <c r="E11" s="8">
        <v>1</v>
      </c>
      <c r="F11" s="8">
        <v>0</v>
      </c>
      <c r="G11" s="9">
        <v>0</v>
      </c>
      <c r="H11" s="9">
        <v>5934757</v>
      </c>
      <c r="I11" s="32" t="s">
        <v>85</v>
      </c>
    </row>
    <row r="12" spans="1:9" x14ac:dyDescent="0.25">
      <c r="A12" s="2" t="s">
        <v>6</v>
      </c>
      <c r="B12" s="2">
        <v>811042064</v>
      </c>
      <c r="C12" s="2" t="s">
        <v>88</v>
      </c>
      <c r="D12" s="31" t="s">
        <v>84</v>
      </c>
      <c r="E12" s="8">
        <v>1</v>
      </c>
      <c r="F12" s="8">
        <v>0</v>
      </c>
      <c r="G12" s="9">
        <v>0</v>
      </c>
      <c r="H12" s="9">
        <v>24342951</v>
      </c>
      <c r="I12" s="32" t="s">
        <v>85</v>
      </c>
    </row>
    <row r="13" spans="1:9" x14ac:dyDescent="0.25">
      <c r="A13" s="2" t="s">
        <v>6</v>
      </c>
      <c r="B13" s="2">
        <v>811016192</v>
      </c>
      <c r="C13" s="2" t="s">
        <v>26</v>
      </c>
      <c r="D13" s="31" t="s">
        <v>84</v>
      </c>
      <c r="E13" s="8">
        <v>1</v>
      </c>
      <c r="F13" s="8">
        <v>89916427</v>
      </c>
      <c r="G13" s="9">
        <v>0</v>
      </c>
      <c r="H13" s="9">
        <v>0</v>
      </c>
      <c r="I13" s="32" t="s">
        <v>85</v>
      </c>
    </row>
    <row r="14" spans="1:9" x14ac:dyDescent="0.25">
      <c r="A14" s="2" t="s">
        <v>6</v>
      </c>
      <c r="B14" s="2">
        <v>812005522</v>
      </c>
      <c r="C14" s="2" t="s">
        <v>58</v>
      </c>
      <c r="D14" s="31" t="s">
        <v>84</v>
      </c>
      <c r="E14" s="8">
        <v>1</v>
      </c>
      <c r="F14" s="8">
        <v>84681860</v>
      </c>
      <c r="G14" s="9">
        <v>0</v>
      </c>
      <c r="H14" s="9">
        <v>0</v>
      </c>
      <c r="I14" s="32" t="s">
        <v>85</v>
      </c>
    </row>
    <row r="15" spans="1:9" x14ac:dyDescent="0.25">
      <c r="A15" s="2" t="s">
        <v>6</v>
      </c>
      <c r="B15" s="2">
        <v>890900518</v>
      </c>
      <c r="C15" s="2" t="s">
        <v>13</v>
      </c>
      <c r="D15" s="31" t="s">
        <v>84</v>
      </c>
      <c r="E15" s="8">
        <v>1</v>
      </c>
      <c r="F15" s="8">
        <v>92397331</v>
      </c>
      <c r="G15" s="9">
        <v>0</v>
      </c>
      <c r="H15" s="9">
        <v>0</v>
      </c>
      <c r="I15" s="32" t="s">
        <v>85</v>
      </c>
    </row>
    <row r="16" spans="1:9" x14ac:dyDescent="0.25">
      <c r="A16" s="2" t="s">
        <v>6</v>
      </c>
      <c r="B16" s="2">
        <v>890901826</v>
      </c>
      <c r="C16" s="2" t="s">
        <v>14</v>
      </c>
      <c r="D16" s="31" t="s">
        <v>84</v>
      </c>
      <c r="E16" s="8">
        <v>1</v>
      </c>
      <c r="F16" s="8">
        <v>325340167</v>
      </c>
      <c r="G16" s="9">
        <v>0</v>
      </c>
      <c r="H16" s="9">
        <v>48937159</v>
      </c>
      <c r="I16" s="32" t="s">
        <v>85</v>
      </c>
    </row>
    <row r="17" spans="1:9" x14ac:dyDescent="0.25">
      <c r="A17" s="2" t="s">
        <v>6</v>
      </c>
      <c r="B17" s="2">
        <v>890902922</v>
      </c>
      <c r="C17" s="2" t="s">
        <v>9</v>
      </c>
      <c r="D17" s="31" t="s">
        <v>84</v>
      </c>
      <c r="E17" s="8">
        <v>1</v>
      </c>
      <c r="F17" s="8">
        <v>11894534</v>
      </c>
      <c r="G17" s="9">
        <v>34975601</v>
      </c>
      <c r="H17" s="9">
        <v>3103546</v>
      </c>
      <c r="I17" s="32" t="s">
        <v>85</v>
      </c>
    </row>
    <row r="18" spans="1:9" x14ac:dyDescent="0.25">
      <c r="A18" s="2" t="s">
        <v>6</v>
      </c>
      <c r="B18" s="2">
        <v>890904646</v>
      </c>
      <c r="C18" s="2" t="s">
        <v>59</v>
      </c>
      <c r="D18" s="31" t="s">
        <v>84</v>
      </c>
      <c r="E18" s="8">
        <v>1</v>
      </c>
      <c r="F18" s="8">
        <v>2725168945</v>
      </c>
      <c r="G18" s="9">
        <v>0</v>
      </c>
      <c r="H18" s="9">
        <v>203095811</v>
      </c>
      <c r="I18" s="32" t="s">
        <v>85</v>
      </c>
    </row>
    <row r="19" spans="1:9" x14ac:dyDescent="0.25">
      <c r="A19" s="2" t="s">
        <v>6</v>
      </c>
      <c r="B19" s="2">
        <v>890905154</v>
      </c>
      <c r="C19" s="2" t="s">
        <v>27</v>
      </c>
      <c r="D19" s="31" t="s">
        <v>84</v>
      </c>
      <c r="E19" s="8">
        <v>1</v>
      </c>
      <c r="F19" s="8">
        <v>457649393</v>
      </c>
      <c r="G19" s="9">
        <v>0</v>
      </c>
      <c r="H19" s="9">
        <v>0</v>
      </c>
      <c r="I19" s="32" t="s">
        <v>85</v>
      </c>
    </row>
    <row r="20" spans="1:9" x14ac:dyDescent="0.25">
      <c r="A20" s="2" t="s">
        <v>6</v>
      </c>
      <c r="B20" s="2">
        <v>890905177</v>
      </c>
      <c r="C20" s="2" t="s">
        <v>60</v>
      </c>
      <c r="D20" s="31" t="s">
        <v>84</v>
      </c>
      <c r="E20" s="8">
        <v>1</v>
      </c>
      <c r="F20" s="8">
        <v>218492723</v>
      </c>
      <c r="G20" s="9">
        <v>0</v>
      </c>
      <c r="H20" s="9">
        <v>372791362</v>
      </c>
      <c r="I20" s="32" t="s">
        <v>85</v>
      </c>
    </row>
    <row r="21" spans="1:9" x14ac:dyDescent="0.25">
      <c r="A21" s="2" t="s">
        <v>6</v>
      </c>
      <c r="B21" s="2">
        <v>890905843</v>
      </c>
      <c r="C21" s="2" t="s">
        <v>28</v>
      </c>
      <c r="D21" s="31" t="s">
        <v>84</v>
      </c>
      <c r="E21" s="8">
        <v>1</v>
      </c>
      <c r="F21" s="8">
        <v>24707800</v>
      </c>
      <c r="G21" s="9">
        <v>0</v>
      </c>
      <c r="H21" s="9">
        <v>0</v>
      </c>
      <c r="I21" s="32" t="s">
        <v>85</v>
      </c>
    </row>
    <row r="22" spans="1:9" x14ac:dyDescent="0.25">
      <c r="A22" s="2" t="s">
        <v>6</v>
      </c>
      <c r="B22" s="2">
        <v>890906347</v>
      </c>
      <c r="C22" s="2" t="s">
        <v>12</v>
      </c>
      <c r="D22" s="31" t="s">
        <v>84</v>
      </c>
      <c r="E22" s="8">
        <v>1</v>
      </c>
      <c r="F22" s="8">
        <v>71310082</v>
      </c>
      <c r="G22" s="9">
        <v>0</v>
      </c>
      <c r="H22" s="9">
        <v>12147014</v>
      </c>
      <c r="I22" s="32" t="s">
        <v>85</v>
      </c>
    </row>
    <row r="23" spans="1:9" x14ac:dyDescent="0.25">
      <c r="A23" s="2" t="s">
        <v>6</v>
      </c>
      <c r="B23" s="2">
        <v>890907215</v>
      </c>
      <c r="C23" s="2" t="s">
        <v>29</v>
      </c>
      <c r="D23" s="31" t="s">
        <v>84</v>
      </c>
      <c r="E23" s="8">
        <v>1</v>
      </c>
      <c r="F23" s="8">
        <v>37874116</v>
      </c>
      <c r="G23" s="9">
        <v>0</v>
      </c>
      <c r="H23" s="9">
        <v>7552466</v>
      </c>
      <c r="I23" s="32" t="s">
        <v>85</v>
      </c>
    </row>
    <row r="24" spans="1:9" x14ac:dyDescent="0.25">
      <c r="A24" s="2" t="s">
        <v>6</v>
      </c>
      <c r="B24" s="2">
        <v>890907254</v>
      </c>
      <c r="C24" s="2" t="s">
        <v>30</v>
      </c>
      <c r="D24" s="31" t="s">
        <v>84</v>
      </c>
      <c r="E24" s="8">
        <v>1</v>
      </c>
      <c r="F24" s="8">
        <v>179746110</v>
      </c>
      <c r="G24" s="9">
        <v>0</v>
      </c>
      <c r="H24" s="9">
        <v>81130824</v>
      </c>
      <c r="I24" s="32" t="s">
        <v>85</v>
      </c>
    </row>
    <row r="25" spans="1:9" x14ac:dyDescent="0.25">
      <c r="A25" s="2" t="s">
        <v>6</v>
      </c>
      <c r="B25" s="2">
        <v>890911816</v>
      </c>
      <c r="C25" s="2" t="s">
        <v>89</v>
      </c>
      <c r="D25" s="31" t="s">
        <v>84</v>
      </c>
      <c r="E25" s="8">
        <v>1</v>
      </c>
      <c r="F25" s="8">
        <v>228869303</v>
      </c>
      <c r="G25" s="9">
        <v>0</v>
      </c>
      <c r="H25" s="9">
        <v>0</v>
      </c>
      <c r="I25" s="32" t="s">
        <v>85</v>
      </c>
    </row>
    <row r="26" spans="1:9" x14ac:dyDescent="0.25">
      <c r="A26" s="2" t="s">
        <v>6</v>
      </c>
      <c r="B26" s="2">
        <v>890939936</v>
      </c>
      <c r="C26" s="2" t="s">
        <v>17</v>
      </c>
      <c r="D26" s="31" t="s">
        <v>84</v>
      </c>
      <c r="E26" s="8">
        <v>1</v>
      </c>
      <c r="F26" s="8">
        <v>55596038</v>
      </c>
      <c r="G26" s="9">
        <v>332680084</v>
      </c>
      <c r="H26" s="9">
        <v>60022357</v>
      </c>
      <c r="I26" s="32" t="s">
        <v>85</v>
      </c>
    </row>
    <row r="27" spans="1:9" x14ac:dyDescent="0.25">
      <c r="A27" s="2" t="s">
        <v>6</v>
      </c>
      <c r="B27" s="2">
        <v>890980066</v>
      </c>
      <c r="C27" s="2" t="s">
        <v>61</v>
      </c>
      <c r="D27" s="31" t="s">
        <v>84</v>
      </c>
      <c r="E27" s="8">
        <v>1</v>
      </c>
      <c r="F27" s="8">
        <v>21215360</v>
      </c>
      <c r="G27" s="9">
        <v>0</v>
      </c>
      <c r="H27" s="9">
        <v>107379</v>
      </c>
      <c r="I27" s="32" t="s">
        <v>85</v>
      </c>
    </row>
    <row r="28" spans="1:9" x14ac:dyDescent="0.25">
      <c r="A28" s="2" t="s">
        <v>6</v>
      </c>
      <c r="B28" s="2">
        <v>890980757</v>
      </c>
      <c r="C28" s="2" t="s">
        <v>31</v>
      </c>
      <c r="D28" s="31" t="s">
        <v>84</v>
      </c>
      <c r="E28" s="8">
        <v>1</v>
      </c>
      <c r="F28" s="8">
        <v>8442907</v>
      </c>
      <c r="G28" s="9">
        <v>0</v>
      </c>
      <c r="H28" s="9">
        <v>20481047</v>
      </c>
      <c r="I28" s="32" t="s">
        <v>85</v>
      </c>
    </row>
    <row r="29" spans="1:9" x14ac:dyDescent="0.25">
      <c r="A29" s="2" t="s">
        <v>6</v>
      </c>
      <c r="B29" s="2">
        <v>890981137</v>
      </c>
      <c r="C29" s="2" t="s">
        <v>90</v>
      </c>
      <c r="D29" s="31" t="s">
        <v>84</v>
      </c>
      <c r="E29" s="8">
        <v>1</v>
      </c>
      <c r="F29" s="8">
        <v>0</v>
      </c>
      <c r="G29" s="9">
        <v>0</v>
      </c>
      <c r="H29" s="9">
        <v>14076345</v>
      </c>
      <c r="I29" s="32" t="s">
        <v>85</v>
      </c>
    </row>
    <row r="30" spans="1:9" x14ac:dyDescent="0.25">
      <c r="A30" s="2" t="s">
        <v>6</v>
      </c>
      <c r="B30" s="2">
        <v>890981374</v>
      </c>
      <c r="C30" s="2" t="s">
        <v>15</v>
      </c>
      <c r="D30" s="31" t="s">
        <v>84</v>
      </c>
      <c r="E30" s="8">
        <v>1</v>
      </c>
      <c r="F30" s="8">
        <v>1758812</v>
      </c>
      <c r="G30" s="9">
        <v>0</v>
      </c>
      <c r="H30" s="9">
        <v>0</v>
      </c>
      <c r="I30" s="32" t="s">
        <v>85</v>
      </c>
    </row>
    <row r="31" spans="1:9" x14ac:dyDescent="0.25">
      <c r="A31" s="2" t="s">
        <v>6</v>
      </c>
      <c r="B31" s="2">
        <v>890981536</v>
      </c>
      <c r="C31" s="2" t="s">
        <v>32</v>
      </c>
      <c r="D31" s="31" t="s">
        <v>84</v>
      </c>
      <c r="E31" s="8">
        <v>1</v>
      </c>
      <c r="F31" s="8">
        <v>12126289</v>
      </c>
      <c r="G31" s="9">
        <v>0</v>
      </c>
      <c r="H31" s="9">
        <v>42222941</v>
      </c>
      <c r="I31" s="32" t="s">
        <v>85</v>
      </c>
    </row>
    <row r="32" spans="1:9" x14ac:dyDescent="0.25">
      <c r="A32" s="2" t="s">
        <v>6</v>
      </c>
      <c r="B32" s="2">
        <v>890981726</v>
      </c>
      <c r="C32" s="2" t="s">
        <v>33</v>
      </c>
      <c r="D32" s="31" t="s">
        <v>84</v>
      </c>
      <c r="E32" s="8">
        <v>1</v>
      </c>
      <c r="F32" s="8">
        <v>4944022</v>
      </c>
      <c r="G32" s="9">
        <v>0</v>
      </c>
      <c r="H32" s="9">
        <v>0</v>
      </c>
      <c r="I32" s="32" t="s">
        <v>85</v>
      </c>
    </row>
    <row r="33" spans="1:9" x14ac:dyDescent="0.25">
      <c r="A33" s="2" t="s">
        <v>6</v>
      </c>
      <c r="B33" s="2">
        <v>890982608</v>
      </c>
      <c r="C33" s="2" t="s">
        <v>10</v>
      </c>
      <c r="D33" s="31" t="s">
        <v>84</v>
      </c>
      <c r="E33" s="8">
        <v>1</v>
      </c>
      <c r="F33" s="8">
        <v>4150142</v>
      </c>
      <c r="G33" s="9">
        <v>0</v>
      </c>
      <c r="H33" s="9">
        <v>0</v>
      </c>
      <c r="I33" s="32" t="s">
        <v>85</v>
      </c>
    </row>
    <row r="34" spans="1:9" x14ac:dyDescent="0.25">
      <c r="A34" s="2" t="s">
        <v>6</v>
      </c>
      <c r="B34" s="2">
        <v>890985703</v>
      </c>
      <c r="C34" s="2" t="s">
        <v>34</v>
      </c>
      <c r="D34" s="31" t="s">
        <v>84</v>
      </c>
      <c r="E34" s="8">
        <v>1</v>
      </c>
      <c r="F34" s="8">
        <v>10518141</v>
      </c>
      <c r="G34" s="9">
        <v>0</v>
      </c>
      <c r="H34" s="9">
        <v>154742480</v>
      </c>
      <c r="I34" s="32" t="s">
        <v>85</v>
      </c>
    </row>
    <row r="35" spans="1:9" x14ac:dyDescent="0.25">
      <c r="A35" s="2" t="s">
        <v>6</v>
      </c>
      <c r="B35" s="2">
        <v>900038926</v>
      </c>
      <c r="C35" s="2" t="s">
        <v>57</v>
      </c>
      <c r="D35" s="31" t="s">
        <v>84</v>
      </c>
      <c r="E35" s="8">
        <v>1</v>
      </c>
      <c r="F35" s="9">
        <v>0</v>
      </c>
      <c r="G35" s="9">
        <v>0</v>
      </c>
      <c r="H35" s="9">
        <v>7826668</v>
      </c>
      <c r="I35" s="32" t="s">
        <v>85</v>
      </c>
    </row>
    <row r="36" spans="1:9" x14ac:dyDescent="0.25">
      <c r="A36" s="2" t="s">
        <v>6</v>
      </c>
      <c r="B36" s="2">
        <v>900124689</v>
      </c>
      <c r="C36" s="2" t="s">
        <v>91</v>
      </c>
      <c r="D36" s="31" t="s">
        <v>84</v>
      </c>
      <c r="E36" s="8">
        <v>1</v>
      </c>
      <c r="F36" s="8">
        <v>4141898</v>
      </c>
      <c r="G36" s="9">
        <v>0</v>
      </c>
      <c r="H36" s="9">
        <v>2065600</v>
      </c>
      <c r="I36" s="32" t="s">
        <v>85</v>
      </c>
    </row>
    <row r="37" spans="1:9" x14ac:dyDescent="0.25">
      <c r="A37" s="2" t="s">
        <v>6</v>
      </c>
      <c r="B37" s="2">
        <v>900261353</v>
      </c>
      <c r="C37" s="2" t="s">
        <v>18</v>
      </c>
      <c r="D37" s="31" t="s">
        <v>84</v>
      </c>
      <c r="E37" s="8">
        <v>1</v>
      </c>
      <c r="F37" s="8">
        <v>301954711</v>
      </c>
      <c r="G37" s="9">
        <v>0</v>
      </c>
      <c r="H37" s="9">
        <v>0</v>
      </c>
      <c r="I37" s="32" t="s">
        <v>85</v>
      </c>
    </row>
    <row r="38" spans="1:9" x14ac:dyDescent="0.25">
      <c r="A38" s="2" t="s">
        <v>6</v>
      </c>
      <c r="B38" s="2">
        <v>900408220</v>
      </c>
      <c r="C38" s="2" t="s">
        <v>19</v>
      </c>
      <c r="D38" s="31" t="s">
        <v>84</v>
      </c>
      <c r="E38" s="8">
        <v>1</v>
      </c>
      <c r="F38" s="8">
        <v>1739977</v>
      </c>
      <c r="G38" s="9">
        <v>0</v>
      </c>
      <c r="H38" s="9">
        <v>0</v>
      </c>
      <c r="I38" s="32" t="s">
        <v>85</v>
      </c>
    </row>
    <row r="39" spans="1:9" x14ac:dyDescent="0.25">
      <c r="A39" s="2" t="s">
        <v>6</v>
      </c>
      <c r="B39" s="2">
        <v>900438216</v>
      </c>
      <c r="C39" s="2" t="s">
        <v>8</v>
      </c>
      <c r="D39" s="31" t="s">
        <v>84</v>
      </c>
      <c r="E39" s="8">
        <v>1</v>
      </c>
      <c r="F39" s="8">
        <v>15614711</v>
      </c>
      <c r="G39" s="9">
        <v>0</v>
      </c>
      <c r="H39" s="9">
        <v>82056268</v>
      </c>
      <c r="I39" s="32" t="s">
        <v>85</v>
      </c>
    </row>
    <row r="40" spans="1:9" x14ac:dyDescent="0.25">
      <c r="A40" s="2" t="s">
        <v>6</v>
      </c>
      <c r="B40" s="2">
        <v>900532504</v>
      </c>
      <c r="C40" s="2" t="s">
        <v>92</v>
      </c>
      <c r="D40" s="31" t="s">
        <v>84</v>
      </c>
      <c r="E40" s="8">
        <v>1</v>
      </c>
      <c r="F40" s="8">
        <v>0</v>
      </c>
      <c r="G40" s="9">
        <v>0</v>
      </c>
      <c r="H40" s="9">
        <v>12923085</v>
      </c>
      <c r="I40" s="32" t="s">
        <v>85</v>
      </c>
    </row>
    <row r="41" spans="1:9" x14ac:dyDescent="0.25">
      <c r="A41" s="2" t="s">
        <v>6</v>
      </c>
      <c r="B41" s="2">
        <v>900857186</v>
      </c>
      <c r="C41" s="2" t="s">
        <v>20</v>
      </c>
      <c r="D41" s="31" t="s">
        <v>84</v>
      </c>
      <c r="E41" s="8">
        <v>1</v>
      </c>
      <c r="F41" s="8">
        <v>2169322</v>
      </c>
      <c r="G41" s="9">
        <v>0</v>
      </c>
      <c r="H41" s="9">
        <v>0</v>
      </c>
      <c r="I41" s="32" t="s">
        <v>85</v>
      </c>
    </row>
    <row r="42" spans="1:9" x14ac:dyDescent="0.25">
      <c r="A42" s="2" t="s">
        <v>6</v>
      </c>
      <c r="B42" s="2">
        <v>901532463</v>
      </c>
      <c r="C42" s="2" t="s">
        <v>21</v>
      </c>
      <c r="D42" s="31" t="s">
        <v>84</v>
      </c>
      <c r="E42" s="8">
        <v>1</v>
      </c>
      <c r="F42" s="8">
        <v>51717512</v>
      </c>
      <c r="G42" s="9">
        <v>0</v>
      </c>
      <c r="H42" s="9">
        <v>0</v>
      </c>
      <c r="I42" s="32" t="s">
        <v>85</v>
      </c>
    </row>
  </sheetData>
  <autoFilter ref="A2:I40" xr:uid="{B4F818A7-7992-4F29-9228-AD717431EAC5}"/>
  <conditionalFormatting sqref="B3">
    <cfRule type="duplicateValues" dxfId="119" priority="1"/>
  </conditionalFormatting>
  <conditionalFormatting sqref="B4:B31">
    <cfRule type="duplicateValues" dxfId="118" priority="3"/>
  </conditionalFormatting>
  <conditionalFormatting sqref="B32:B41">
    <cfRule type="duplicateValues" dxfId="117" priority="4"/>
  </conditionalFormatting>
  <conditionalFormatting sqref="B42">
    <cfRule type="duplicateValues" dxfId="116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1BDF0-1166-4C22-A6A6-C194CB8C4DE9}">
  <dimension ref="A1:E168"/>
  <sheetViews>
    <sheetView zoomScaleNormal="100" workbookViewId="0">
      <selection activeCell="A2" sqref="A2:A18"/>
    </sheetView>
  </sheetViews>
  <sheetFormatPr baseColWidth="10" defaultRowHeight="15" x14ac:dyDescent="0.25"/>
  <cols>
    <col min="2" max="2" width="31.7109375" customWidth="1"/>
    <col min="3" max="3" width="24.85546875" customWidth="1"/>
    <col min="4" max="4" width="19.140625" customWidth="1"/>
    <col min="5" max="5" width="22.28515625" customWidth="1"/>
  </cols>
  <sheetData>
    <row r="1" spans="1:5" x14ac:dyDescent="0.25">
      <c r="A1" s="10" t="s">
        <v>1</v>
      </c>
      <c r="B1" s="11" t="s">
        <v>37</v>
      </c>
      <c r="C1" s="10" t="s">
        <v>38</v>
      </c>
      <c r="D1" s="12" t="s">
        <v>36</v>
      </c>
      <c r="E1" s="17" t="s">
        <v>35</v>
      </c>
    </row>
    <row r="2" spans="1:5" x14ac:dyDescent="0.25">
      <c r="A2" s="30">
        <v>800058016</v>
      </c>
      <c r="B2" s="30" t="s">
        <v>40</v>
      </c>
      <c r="C2" s="16" t="s">
        <v>48</v>
      </c>
      <c r="D2" s="18">
        <v>45792</v>
      </c>
      <c r="E2" s="19">
        <v>35494382</v>
      </c>
    </row>
    <row r="3" spans="1:5" x14ac:dyDescent="0.25">
      <c r="A3" s="30"/>
      <c r="B3" s="30"/>
      <c r="C3" s="16" t="s">
        <v>71</v>
      </c>
      <c r="D3" s="18">
        <v>45792</v>
      </c>
      <c r="E3" s="19">
        <v>50000</v>
      </c>
    </row>
    <row r="4" spans="1:5" x14ac:dyDescent="0.25">
      <c r="A4" s="30"/>
      <c r="B4" s="30"/>
      <c r="C4" s="16" t="s">
        <v>46</v>
      </c>
      <c r="D4" s="18">
        <v>45792</v>
      </c>
      <c r="E4" s="19">
        <v>5199633</v>
      </c>
    </row>
    <row r="5" spans="1:5" x14ac:dyDescent="0.25">
      <c r="A5" s="30"/>
      <c r="B5" s="30"/>
      <c r="C5" s="16" t="s">
        <v>93</v>
      </c>
      <c r="D5" s="18">
        <v>45792</v>
      </c>
      <c r="E5" s="19">
        <v>10381102</v>
      </c>
    </row>
    <row r="6" spans="1:5" x14ac:dyDescent="0.25">
      <c r="A6" s="30"/>
      <c r="B6" s="30"/>
      <c r="C6" s="16" t="s">
        <v>94</v>
      </c>
      <c r="D6" s="18">
        <v>45792</v>
      </c>
      <c r="E6" s="19">
        <v>62201336</v>
      </c>
    </row>
    <row r="7" spans="1:5" x14ac:dyDescent="0.25">
      <c r="A7" s="30"/>
      <c r="B7" s="30"/>
      <c r="C7" s="16" t="s">
        <v>95</v>
      </c>
      <c r="D7" s="18">
        <v>45792</v>
      </c>
      <c r="E7" s="19">
        <v>4781648</v>
      </c>
    </row>
    <row r="8" spans="1:5" x14ac:dyDescent="0.25">
      <c r="A8" s="30"/>
      <c r="B8" s="30"/>
      <c r="C8" s="16" t="s">
        <v>96</v>
      </c>
      <c r="D8" s="18">
        <v>45792</v>
      </c>
      <c r="E8" s="19">
        <v>1081246</v>
      </c>
    </row>
    <row r="9" spans="1:5" x14ac:dyDescent="0.25">
      <c r="A9" s="30"/>
      <c r="B9" s="30"/>
      <c r="C9" s="16" t="s">
        <v>97</v>
      </c>
      <c r="D9" s="18">
        <v>45792</v>
      </c>
      <c r="E9" s="19">
        <v>225482</v>
      </c>
    </row>
    <row r="10" spans="1:5" x14ac:dyDescent="0.25">
      <c r="A10" s="30"/>
      <c r="B10" s="30"/>
      <c r="C10" s="16" t="s">
        <v>98</v>
      </c>
      <c r="D10" s="18">
        <v>45792</v>
      </c>
      <c r="E10" s="19">
        <v>1486256</v>
      </c>
    </row>
    <row r="11" spans="1:5" x14ac:dyDescent="0.25">
      <c r="A11" s="30"/>
      <c r="B11" s="30"/>
      <c r="C11" s="16" t="s">
        <v>99</v>
      </c>
      <c r="D11" s="18">
        <v>45792</v>
      </c>
      <c r="E11" s="19">
        <v>212810</v>
      </c>
    </row>
    <row r="12" spans="1:5" x14ac:dyDescent="0.25">
      <c r="A12" s="30"/>
      <c r="B12" s="30"/>
      <c r="C12" s="16" t="s">
        <v>100</v>
      </c>
      <c r="D12" s="18">
        <v>45792</v>
      </c>
      <c r="E12" s="19">
        <v>23182</v>
      </c>
    </row>
    <row r="13" spans="1:5" x14ac:dyDescent="0.25">
      <c r="A13" s="30"/>
      <c r="B13" s="30"/>
      <c r="C13" s="16" t="s">
        <v>101</v>
      </c>
      <c r="D13" s="18">
        <v>45792</v>
      </c>
      <c r="E13" s="19">
        <v>11920400</v>
      </c>
    </row>
    <row r="14" spans="1:5" x14ac:dyDescent="0.25">
      <c r="A14" s="30"/>
      <c r="B14" s="30"/>
      <c r="C14" s="16" t="s">
        <v>102</v>
      </c>
      <c r="D14" s="18">
        <v>45792</v>
      </c>
      <c r="E14" s="19">
        <v>12005135</v>
      </c>
    </row>
    <row r="15" spans="1:5" x14ac:dyDescent="0.25">
      <c r="A15" s="30"/>
      <c r="B15" s="30"/>
      <c r="C15" s="16" t="s">
        <v>103</v>
      </c>
      <c r="D15" s="18">
        <v>45792</v>
      </c>
      <c r="E15" s="19">
        <v>569323</v>
      </c>
    </row>
    <row r="16" spans="1:5" x14ac:dyDescent="0.25">
      <c r="A16" s="30"/>
      <c r="B16" s="30"/>
      <c r="C16" s="16" t="s">
        <v>104</v>
      </c>
      <c r="D16" s="18">
        <v>45792</v>
      </c>
      <c r="E16" s="19">
        <v>10165042</v>
      </c>
    </row>
    <row r="17" spans="1:5" x14ac:dyDescent="0.25">
      <c r="A17" s="30"/>
      <c r="B17" s="30"/>
      <c r="C17" s="16" t="s">
        <v>105</v>
      </c>
      <c r="D17" s="18">
        <v>45792</v>
      </c>
      <c r="E17" s="19">
        <v>32828037</v>
      </c>
    </row>
    <row r="18" spans="1:5" x14ac:dyDescent="0.25">
      <c r="A18" s="30"/>
      <c r="B18" s="30"/>
      <c r="C18" s="16" t="s">
        <v>49</v>
      </c>
      <c r="D18" s="18">
        <v>45799</v>
      </c>
      <c r="E18" s="19">
        <v>9258779</v>
      </c>
    </row>
    <row r="19" spans="1:5" x14ac:dyDescent="0.25">
      <c r="A19" s="13"/>
      <c r="B19" s="14"/>
      <c r="C19" s="13"/>
      <c r="D19" s="15"/>
      <c r="E19" s="33">
        <f>SUM(E2:E18)</f>
        <v>197883793</v>
      </c>
    </row>
    <row r="22" spans="1:5" x14ac:dyDescent="0.25">
      <c r="A22" s="22" t="s">
        <v>1</v>
      </c>
      <c r="B22" s="23" t="s">
        <v>37</v>
      </c>
      <c r="C22" s="22" t="s">
        <v>38</v>
      </c>
      <c r="D22" s="24" t="s">
        <v>36</v>
      </c>
      <c r="E22" s="25" t="s">
        <v>35</v>
      </c>
    </row>
    <row r="23" spans="1:5" x14ac:dyDescent="0.25">
      <c r="A23">
        <v>800138011</v>
      </c>
      <c r="B23" t="s">
        <v>41</v>
      </c>
      <c r="C23" s="34" t="s">
        <v>106</v>
      </c>
      <c r="D23" s="20">
        <v>45785</v>
      </c>
      <c r="E23" s="21">
        <v>2005777</v>
      </c>
    </row>
    <row r="24" spans="1:5" x14ac:dyDescent="0.25">
      <c r="E24" s="35">
        <f>SUM(E23)</f>
        <v>2005777</v>
      </c>
    </row>
    <row r="26" spans="1:5" x14ac:dyDescent="0.25">
      <c r="A26" s="10" t="s">
        <v>1</v>
      </c>
      <c r="B26" s="11" t="s">
        <v>37</v>
      </c>
      <c r="C26" s="10" t="s">
        <v>38</v>
      </c>
      <c r="D26" s="12" t="s">
        <v>36</v>
      </c>
      <c r="E26" s="17" t="s">
        <v>35</v>
      </c>
    </row>
    <row r="27" spans="1:5" x14ac:dyDescent="0.25">
      <c r="A27" s="26">
        <v>800149026</v>
      </c>
      <c r="B27" s="26" t="s">
        <v>70</v>
      </c>
      <c r="C27" s="16" t="s">
        <v>107</v>
      </c>
      <c r="D27" s="18">
        <v>45783</v>
      </c>
      <c r="E27" s="19">
        <v>37665371</v>
      </c>
    </row>
    <row r="28" spans="1:5" x14ac:dyDescent="0.25">
      <c r="A28" s="27"/>
      <c r="B28" s="27"/>
      <c r="C28" s="16" t="s">
        <v>108</v>
      </c>
      <c r="D28" s="18">
        <v>45783</v>
      </c>
      <c r="E28" s="19">
        <v>113260894</v>
      </c>
    </row>
    <row r="29" spans="1:5" x14ac:dyDescent="0.25">
      <c r="A29" s="27"/>
      <c r="B29" s="27"/>
      <c r="C29" s="16" t="s">
        <v>109</v>
      </c>
      <c r="D29" s="18">
        <v>45783</v>
      </c>
      <c r="E29" s="19">
        <v>11573884</v>
      </c>
    </row>
    <row r="30" spans="1:5" x14ac:dyDescent="0.25">
      <c r="A30" s="28"/>
      <c r="B30" s="28"/>
      <c r="C30" s="16" t="s">
        <v>110</v>
      </c>
      <c r="D30" s="18">
        <v>45783</v>
      </c>
      <c r="E30" s="19">
        <v>34136069</v>
      </c>
    </row>
    <row r="31" spans="1:5" x14ac:dyDescent="0.25">
      <c r="A31" s="13"/>
      <c r="B31" s="14"/>
      <c r="C31" s="13"/>
      <c r="D31" s="15"/>
      <c r="E31" s="33">
        <f>SUM(E27:E30)</f>
        <v>196636218</v>
      </c>
    </row>
    <row r="34" spans="1:5" x14ac:dyDescent="0.25">
      <c r="A34" s="10" t="s">
        <v>1</v>
      </c>
      <c r="B34" s="11" t="s">
        <v>37</v>
      </c>
      <c r="C34" s="10" t="s">
        <v>38</v>
      </c>
      <c r="D34" s="12" t="s">
        <v>36</v>
      </c>
      <c r="E34" s="17" t="s">
        <v>35</v>
      </c>
    </row>
    <row r="35" spans="1:5" x14ac:dyDescent="0.25">
      <c r="A35" s="30">
        <v>890901826</v>
      </c>
      <c r="B35" s="29" t="s">
        <v>14</v>
      </c>
      <c r="C35" s="16" t="s">
        <v>67</v>
      </c>
      <c r="D35" s="18">
        <v>45783</v>
      </c>
      <c r="E35" s="19">
        <v>16731316</v>
      </c>
    </row>
    <row r="36" spans="1:5" x14ac:dyDescent="0.25">
      <c r="A36" s="30"/>
      <c r="B36" s="29"/>
      <c r="C36" s="16" t="s">
        <v>68</v>
      </c>
      <c r="D36" s="18">
        <v>45783</v>
      </c>
      <c r="E36" s="19">
        <v>31653948</v>
      </c>
    </row>
    <row r="37" spans="1:5" x14ac:dyDescent="0.25">
      <c r="A37" s="30"/>
      <c r="B37" s="29"/>
      <c r="C37" s="16" t="s">
        <v>69</v>
      </c>
      <c r="D37" s="18">
        <v>45783</v>
      </c>
      <c r="E37" s="19">
        <v>551895</v>
      </c>
    </row>
    <row r="38" spans="1:5" x14ac:dyDescent="0.25">
      <c r="A38" s="13"/>
      <c r="B38" s="14"/>
      <c r="C38" s="13"/>
      <c r="D38" s="15"/>
      <c r="E38" s="33">
        <f>SUM(E35:E37)</f>
        <v>48937159</v>
      </c>
    </row>
    <row r="39" spans="1:5" x14ac:dyDescent="0.25">
      <c r="D39" s="20"/>
      <c r="E39" s="21"/>
    </row>
    <row r="40" spans="1:5" x14ac:dyDescent="0.25">
      <c r="D40" s="20"/>
      <c r="E40" s="21"/>
    </row>
    <row r="41" spans="1:5" x14ac:dyDescent="0.25">
      <c r="A41" s="22" t="s">
        <v>1</v>
      </c>
      <c r="B41" s="23" t="s">
        <v>37</v>
      </c>
      <c r="C41" s="22" t="s">
        <v>38</v>
      </c>
      <c r="D41" s="24" t="s">
        <v>36</v>
      </c>
      <c r="E41" s="25" t="s">
        <v>35</v>
      </c>
    </row>
    <row r="42" spans="1:5" x14ac:dyDescent="0.25">
      <c r="A42">
        <v>890902922</v>
      </c>
      <c r="B42" t="s">
        <v>9</v>
      </c>
      <c r="C42" s="34" t="s">
        <v>44</v>
      </c>
      <c r="D42" s="20">
        <v>45785</v>
      </c>
      <c r="E42" s="21">
        <v>3103546</v>
      </c>
    </row>
    <row r="43" spans="1:5" x14ac:dyDescent="0.25">
      <c r="C43" s="34"/>
      <c r="D43" s="20"/>
      <c r="E43" s="36">
        <f>SUM(E42)</f>
        <v>3103546</v>
      </c>
    </row>
    <row r="44" spans="1:5" x14ac:dyDescent="0.25">
      <c r="C44" s="34"/>
      <c r="D44" s="20"/>
      <c r="E44" s="21"/>
    </row>
    <row r="45" spans="1:5" x14ac:dyDescent="0.25">
      <c r="C45" s="34"/>
      <c r="D45" s="20"/>
      <c r="E45" s="21"/>
    </row>
    <row r="46" spans="1:5" x14ac:dyDescent="0.25">
      <c r="A46" s="10" t="s">
        <v>1</v>
      </c>
      <c r="B46" s="11" t="s">
        <v>37</v>
      </c>
      <c r="C46" s="10" t="s">
        <v>38</v>
      </c>
      <c r="D46" s="12" t="s">
        <v>36</v>
      </c>
      <c r="E46" s="17" t="s">
        <v>35</v>
      </c>
    </row>
    <row r="47" spans="1:5" x14ac:dyDescent="0.25">
      <c r="A47" s="26">
        <v>890904646</v>
      </c>
      <c r="B47" s="26" t="s">
        <v>47</v>
      </c>
      <c r="C47" s="16" t="s">
        <v>111</v>
      </c>
      <c r="D47" s="18">
        <v>45785</v>
      </c>
      <c r="E47" s="19">
        <v>14591257</v>
      </c>
    </row>
    <row r="48" spans="1:5" x14ac:dyDescent="0.25">
      <c r="A48" s="27"/>
      <c r="B48" s="27"/>
      <c r="C48" s="16" t="s">
        <v>112</v>
      </c>
      <c r="D48" s="18">
        <v>45785</v>
      </c>
      <c r="E48" s="19">
        <v>37924737</v>
      </c>
    </row>
    <row r="49" spans="1:5" x14ac:dyDescent="0.25">
      <c r="A49" s="27"/>
      <c r="B49" s="27"/>
      <c r="C49" s="16" t="s">
        <v>113</v>
      </c>
      <c r="D49" s="18">
        <v>45785</v>
      </c>
      <c r="E49" s="19">
        <v>2297491</v>
      </c>
    </row>
    <row r="50" spans="1:5" x14ac:dyDescent="0.25">
      <c r="A50" s="27"/>
      <c r="B50" s="27"/>
      <c r="C50" s="16" t="s">
        <v>114</v>
      </c>
      <c r="D50" s="18">
        <v>45785</v>
      </c>
      <c r="E50" s="19">
        <v>54068875</v>
      </c>
    </row>
    <row r="51" spans="1:5" x14ac:dyDescent="0.25">
      <c r="A51" s="27"/>
      <c r="B51" s="27"/>
      <c r="C51" s="16" t="s">
        <v>115</v>
      </c>
      <c r="D51" s="18">
        <v>45792</v>
      </c>
      <c r="E51" s="19">
        <v>4676917</v>
      </c>
    </row>
    <row r="52" spans="1:5" x14ac:dyDescent="0.25">
      <c r="A52" s="27"/>
      <c r="B52" s="27"/>
      <c r="C52" s="16" t="s">
        <v>116</v>
      </c>
      <c r="D52" s="18">
        <v>45792</v>
      </c>
      <c r="E52" s="19">
        <v>3272723</v>
      </c>
    </row>
    <row r="53" spans="1:5" x14ac:dyDescent="0.25">
      <c r="A53" s="27"/>
      <c r="B53" s="27"/>
      <c r="C53" s="16" t="s">
        <v>117</v>
      </c>
      <c r="D53" s="18">
        <v>45792</v>
      </c>
      <c r="E53" s="19">
        <v>16011257</v>
      </c>
    </row>
    <row r="54" spans="1:5" x14ac:dyDescent="0.25">
      <c r="A54" s="27"/>
      <c r="B54" s="27"/>
      <c r="C54" s="16" t="s">
        <v>118</v>
      </c>
      <c r="D54" s="18">
        <v>45803</v>
      </c>
      <c r="E54" s="19">
        <v>48185253</v>
      </c>
    </row>
    <row r="55" spans="1:5" x14ac:dyDescent="0.25">
      <c r="A55" s="27"/>
      <c r="B55" s="27"/>
      <c r="C55" s="16" t="s">
        <v>119</v>
      </c>
      <c r="D55" s="18">
        <v>45803</v>
      </c>
      <c r="E55" s="19">
        <v>9092639</v>
      </c>
    </row>
    <row r="56" spans="1:5" x14ac:dyDescent="0.25">
      <c r="A56" s="28"/>
      <c r="B56" s="28"/>
      <c r="C56" s="16" t="s">
        <v>120</v>
      </c>
      <c r="D56" s="18">
        <v>45803</v>
      </c>
      <c r="E56" s="19">
        <v>12974662</v>
      </c>
    </row>
    <row r="57" spans="1:5" x14ac:dyDescent="0.25">
      <c r="A57" s="13"/>
      <c r="B57" s="14"/>
      <c r="C57" s="13"/>
      <c r="D57" s="15"/>
      <c r="E57" s="33">
        <f>SUM(E47:E56)</f>
        <v>203095811</v>
      </c>
    </row>
    <row r="58" spans="1:5" x14ac:dyDescent="0.25">
      <c r="D58" s="20"/>
      <c r="E58" s="21"/>
    </row>
    <row r="59" spans="1:5" x14ac:dyDescent="0.25">
      <c r="D59" s="20"/>
      <c r="E59" s="21"/>
    </row>
    <row r="60" spans="1:5" x14ac:dyDescent="0.25">
      <c r="A60" s="10" t="s">
        <v>1</v>
      </c>
      <c r="B60" s="11" t="s">
        <v>37</v>
      </c>
      <c r="C60" s="10" t="s">
        <v>38</v>
      </c>
      <c r="D60" s="12" t="s">
        <v>36</v>
      </c>
      <c r="E60" s="17" t="s">
        <v>35</v>
      </c>
    </row>
    <row r="61" spans="1:5" x14ac:dyDescent="0.25">
      <c r="A61" s="29">
        <v>890905177</v>
      </c>
      <c r="B61" s="29" t="s">
        <v>11</v>
      </c>
      <c r="C61" s="37" t="s">
        <v>72</v>
      </c>
      <c r="D61" s="18">
        <v>45785</v>
      </c>
      <c r="E61" s="19">
        <v>149053850</v>
      </c>
    </row>
    <row r="62" spans="1:5" x14ac:dyDescent="0.25">
      <c r="A62" s="29"/>
      <c r="B62" s="29"/>
      <c r="C62" s="37" t="s">
        <v>73</v>
      </c>
      <c r="D62" s="18">
        <v>45799</v>
      </c>
      <c r="E62" s="19">
        <v>164356576</v>
      </c>
    </row>
    <row r="63" spans="1:5" x14ac:dyDescent="0.25">
      <c r="A63" s="29"/>
      <c r="B63" s="29"/>
      <c r="C63" s="37" t="s">
        <v>74</v>
      </c>
      <c r="D63" s="18">
        <v>45799</v>
      </c>
      <c r="E63" s="19">
        <v>59380936</v>
      </c>
    </row>
    <row r="64" spans="1:5" x14ac:dyDescent="0.25">
      <c r="A64" s="13"/>
      <c r="B64" s="14"/>
      <c r="C64" s="13"/>
      <c r="D64" s="15"/>
      <c r="E64" s="33">
        <f>SUM(E61:E63)</f>
        <v>372791362</v>
      </c>
    </row>
    <row r="65" spans="1:5" x14ac:dyDescent="0.25">
      <c r="D65" s="20"/>
      <c r="E65" s="21"/>
    </row>
    <row r="66" spans="1:5" x14ac:dyDescent="0.25">
      <c r="D66" s="20"/>
      <c r="E66" s="21"/>
    </row>
    <row r="67" spans="1:5" x14ac:dyDescent="0.25">
      <c r="A67" s="22" t="s">
        <v>1</v>
      </c>
      <c r="B67" s="23" t="s">
        <v>37</v>
      </c>
      <c r="C67" s="22" t="s">
        <v>38</v>
      </c>
      <c r="D67" s="24" t="s">
        <v>36</v>
      </c>
      <c r="E67" s="25" t="s">
        <v>35</v>
      </c>
    </row>
    <row r="68" spans="1:5" x14ac:dyDescent="0.25">
      <c r="A68">
        <v>890906347</v>
      </c>
      <c r="B68" t="s">
        <v>12</v>
      </c>
      <c r="C68" s="34" t="s">
        <v>51</v>
      </c>
      <c r="D68" s="20">
        <v>45792</v>
      </c>
      <c r="E68" s="21">
        <v>5523959</v>
      </c>
    </row>
    <row r="69" spans="1:5" x14ac:dyDescent="0.25">
      <c r="C69" s="34" t="s">
        <v>52</v>
      </c>
      <c r="D69" s="20">
        <v>45792</v>
      </c>
      <c r="E69" s="21">
        <v>6623055</v>
      </c>
    </row>
    <row r="70" spans="1:5" x14ac:dyDescent="0.25">
      <c r="D70" s="20"/>
      <c r="E70" s="36">
        <f>SUM(E68:E69)</f>
        <v>12147014</v>
      </c>
    </row>
    <row r="71" spans="1:5" x14ac:dyDescent="0.25">
      <c r="D71" s="20"/>
      <c r="E71" s="21"/>
    </row>
    <row r="72" spans="1:5" x14ac:dyDescent="0.25">
      <c r="D72" s="20"/>
      <c r="E72" s="21"/>
    </row>
    <row r="73" spans="1:5" x14ac:dyDescent="0.25">
      <c r="A73" s="10" t="s">
        <v>1</v>
      </c>
      <c r="B73" s="11" t="s">
        <v>37</v>
      </c>
      <c r="C73" s="10" t="s">
        <v>38</v>
      </c>
      <c r="D73" s="12" t="s">
        <v>36</v>
      </c>
      <c r="E73" s="17" t="s">
        <v>35</v>
      </c>
    </row>
    <row r="74" spans="1:5" x14ac:dyDescent="0.25">
      <c r="A74" s="26">
        <v>890907215</v>
      </c>
      <c r="B74" s="26" t="s">
        <v>121</v>
      </c>
      <c r="C74" s="16" t="s">
        <v>64</v>
      </c>
      <c r="D74" s="18">
        <v>45785</v>
      </c>
      <c r="E74" s="19">
        <v>217200</v>
      </c>
    </row>
    <row r="75" spans="1:5" x14ac:dyDescent="0.25">
      <c r="A75" s="27"/>
      <c r="B75" s="27"/>
      <c r="C75" s="16" t="s">
        <v>65</v>
      </c>
      <c r="D75" s="18">
        <v>45785</v>
      </c>
      <c r="E75" s="19">
        <v>5435525</v>
      </c>
    </row>
    <row r="76" spans="1:5" x14ac:dyDescent="0.25">
      <c r="A76" s="27"/>
      <c r="B76" s="27"/>
      <c r="C76" s="16" t="s">
        <v>79</v>
      </c>
      <c r="D76" s="18">
        <v>45783</v>
      </c>
      <c r="E76" s="19">
        <v>1343100</v>
      </c>
    </row>
    <row r="77" spans="1:5" x14ac:dyDescent="0.25">
      <c r="A77" s="28"/>
      <c r="B77" s="28"/>
      <c r="C77" s="16" t="s">
        <v>122</v>
      </c>
      <c r="D77" s="18">
        <v>45783</v>
      </c>
      <c r="E77" s="19">
        <v>556641</v>
      </c>
    </row>
    <row r="78" spans="1:5" x14ac:dyDescent="0.25">
      <c r="A78" s="13"/>
      <c r="B78" s="14"/>
      <c r="C78" s="13"/>
      <c r="D78" s="15"/>
      <c r="E78" s="33">
        <f>SUM(E74:E77)</f>
        <v>7552466</v>
      </c>
    </row>
    <row r="79" spans="1:5" x14ac:dyDescent="0.25">
      <c r="D79" s="20"/>
      <c r="E79" s="21"/>
    </row>
    <row r="80" spans="1:5" x14ac:dyDescent="0.25">
      <c r="D80" s="20"/>
      <c r="E80" s="21"/>
    </row>
    <row r="81" spans="1:5" x14ac:dyDescent="0.25">
      <c r="A81" s="10" t="s">
        <v>1</v>
      </c>
      <c r="B81" s="11" t="s">
        <v>37</v>
      </c>
      <c r="C81" s="10" t="s">
        <v>38</v>
      </c>
      <c r="D81" s="12" t="s">
        <v>36</v>
      </c>
      <c r="E81" s="17" t="s">
        <v>35</v>
      </c>
    </row>
    <row r="82" spans="1:5" x14ac:dyDescent="0.25">
      <c r="A82" s="29">
        <v>890907254</v>
      </c>
      <c r="B82" s="29" t="s">
        <v>53</v>
      </c>
      <c r="C82" s="2" t="s">
        <v>73</v>
      </c>
      <c r="D82" s="18">
        <v>45785</v>
      </c>
      <c r="E82" s="19">
        <v>18451321</v>
      </c>
    </row>
    <row r="83" spans="1:5" x14ac:dyDescent="0.25">
      <c r="A83" s="29"/>
      <c r="B83" s="29"/>
      <c r="C83" s="2" t="s">
        <v>74</v>
      </c>
      <c r="D83" s="18">
        <v>45785</v>
      </c>
      <c r="E83" s="19">
        <v>8466050</v>
      </c>
    </row>
    <row r="84" spans="1:5" x14ac:dyDescent="0.25">
      <c r="A84" s="29"/>
      <c r="B84" s="29"/>
      <c r="C84" s="2" t="s">
        <v>75</v>
      </c>
      <c r="D84" s="18">
        <v>45799</v>
      </c>
      <c r="E84" s="19">
        <v>3963406</v>
      </c>
    </row>
    <row r="85" spans="1:5" x14ac:dyDescent="0.25">
      <c r="A85" s="29"/>
      <c r="B85" s="29"/>
      <c r="C85" s="2" t="s">
        <v>76</v>
      </c>
      <c r="D85" s="18">
        <v>45805</v>
      </c>
      <c r="E85" s="19">
        <v>38066699</v>
      </c>
    </row>
    <row r="86" spans="1:5" x14ac:dyDescent="0.25">
      <c r="A86" s="29"/>
      <c r="B86" s="29"/>
      <c r="C86" s="2" t="s">
        <v>77</v>
      </c>
      <c r="D86" s="18">
        <v>45803</v>
      </c>
      <c r="E86" s="19">
        <v>10253778</v>
      </c>
    </row>
    <row r="87" spans="1:5" x14ac:dyDescent="0.25">
      <c r="A87" s="29"/>
      <c r="B87" s="29"/>
      <c r="C87" s="2" t="s">
        <v>78</v>
      </c>
      <c r="D87" s="18">
        <v>45803</v>
      </c>
      <c r="E87" s="19">
        <v>1929570</v>
      </c>
    </row>
    <row r="88" spans="1:5" x14ac:dyDescent="0.25">
      <c r="A88" s="13"/>
      <c r="B88" s="14"/>
      <c r="C88" s="13"/>
      <c r="D88" s="15"/>
      <c r="E88" s="33">
        <f>SUM(E82:E87)</f>
        <v>81130824</v>
      </c>
    </row>
    <row r="89" spans="1:5" x14ac:dyDescent="0.25">
      <c r="D89" s="20"/>
      <c r="E89" s="21"/>
    </row>
    <row r="90" spans="1:5" x14ac:dyDescent="0.25">
      <c r="D90" s="20"/>
      <c r="E90" s="21"/>
    </row>
    <row r="91" spans="1:5" x14ac:dyDescent="0.25">
      <c r="A91" s="22" t="s">
        <v>1</v>
      </c>
      <c r="B91" s="23" t="s">
        <v>37</v>
      </c>
      <c r="C91" s="22" t="s">
        <v>38</v>
      </c>
      <c r="D91" s="24" t="s">
        <v>36</v>
      </c>
      <c r="E91" s="25" t="s">
        <v>35</v>
      </c>
    </row>
    <row r="92" spans="1:5" x14ac:dyDescent="0.25">
      <c r="A92">
        <v>890939936</v>
      </c>
      <c r="B92" t="s">
        <v>17</v>
      </c>
      <c r="C92" s="34" t="s">
        <v>39</v>
      </c>
      <c r="D92" s="20">
        <v>45792</v>
      </c>
      <c r="E92" s="21">
        <v>60022357</v>
      </c>
    </row>
    <row r="93" spans="1:5" x14ac:dyDescent="0.25">
      <c r="D93" s="20"/>
      <c r="E93" s="36">
        <f>SUM(E92)</f>
        <v>60022357</v>
      </c>
    </row>
    <row r="94" spans="1:5" x14ac:dyDescent="0.25">
      <c r="D94" s="20"/>
      <c r="E94" s="21"/>
    </row>
    <row r="95" spans="1:5" x14ac:dyDescent="0.25">
      <c r="D95" s="20"/>
      <c r="E95" s="21"/>
    </row>
    <row r="96" spans="1:5" x14ac:dyDescent="0.25">
      <c r="A96" s="10" t="s">
        <v>1</v>
      </c>
      <c r="B96" s="11" t="s">
        <v>37</v>
      </c>
      <c r="C96" s="10" t="s">
        <v>38</v>
      </c>
      <c r="D96" s="12" t="s">
        <v>36</v>
      </c>
      <c r="E96" s="17" t="s">
        <v>35</v>
      </c>
    </row>
    <row r="97" spans="1:5" x14ac:dyDescent="0.25">
      <c r="A97" s="29">
        <v>890981536</v>
      </c>
      <c r="B97" s="29" t="s">
        <v>55</v>
      </c>
      <c r="C97" s="16" t="s">
        <v>63</v>
      </c>
      <c r="D97" s="18">
        <v>45783</v>
      </c>
      <c r="E97" s="19">
        <v>3784459</v>
      </c>
    </row>
    <row r="98" spans="1:5" x14ac:dyDescent="0.25">
      <c r="A98" s="29"/>
      <c r="B98" s="29"/>
      <c r="C98" s="16" t="s">
        <v>64</v>
      </c>
      <c r="D98" s="18">
        <v>45785</v>
      </c>
      <c r="E98" s="19">
        <v>10225033</v>
      </c>
    </row>
    <row r="99" spans="1:5" x14ac:dyDescent="0.25">
      <c r="A99" s="29"/>
      <c r="B99" s="29"/>
      <c r="C99" s="16" t="s">
        <v>65</v>
      </c>
      <c r="D99" s="18">
        <v>45792</v>
      </c>
      <c r="E99" s="19">
        <v>28213449</v>
      </c>
    </row>
    <row r="100" spans="1:5" x14ac:dyDescent="0.25">
      <c r="A100" s="13"/>
      <c r="B100" s="14"/>
      <c r="C100" s="13"/>
      <c r="D100" s="15"/>
      <c r="E100" s="33">
        <f>SUM(E96:E99)</f>
        <v>42222941</v>
      </c>
    </row>
    <row r="101" spans="1:5" x14ac:dyDescent="0.25">
      <c r="D101" s="20"/>
      <c r="E101" s="21"/>
    </row>
    <row r="102" spans="1:5" x14ac:dyDescent="0.25">
      <c r="D102" s="20"/>
      <c r="E102" s="21"/>
    </row>
    <row r="103" spans="1:5" x14ac:dyDescent="0.25">
      <c r="A103" s="10" t="s">
        <v>1</v>
      </c>
      <c r="B103" s="11" t="s">
        <v>37</v>
      </c>
      <c r="C103" s="10" t="s">
        <v>38</v>
      </c>
      <c r="D103" s="12" t="s">
        <v>36</v>
      </c>
      <c r="E103" s="17" t="s">
        <v>35</v>
      </c>
    </row>
    <row r="104" spans="1:5" x14ac:dyDescent="0.25">
      <c r="A104" s="26">
        <v>890985703</v>
      </c>
      <c r="B104" s="26" t="s">
        <v>56</v>
      </c>
      <c r="C104" s="16" t="s">
        <v>48</v>
      </c>
      <c r="D104" s="18">
        <v>45803</v>
      </c>
      <c r="E104" s="19">
        <v>31605821</v>
      </c>
    </row>
    <row r="105" spans="1:5" x14ac:dyDescent="0.25">
      <c r="A105" s="27"/>
      <c r="B105" s="27"/>
      <c r="C105" s="16" t="s">
        <v>63</v>
      </c>
      <c r="D105" s="18">
        <v>45785</v>
      </c>
      <c r="E105" s="19">
        <v>106900561</v>
      </c>
    </row>
    <row r="106" spans="1:5" x14ac:dyDescent="0.25">
      <c r="A106" s="28"/>
      <c r="B106" s="28"/>
      <c r="C106" s="16" t="s">
        <v>123</v>
      </c>
      <c r="D106" s="18">
        <v>45796</v>
      </c>
      <c r="E106" s="19">
        <v>16236098</v>
      </c>
    </row>
    <row r="107" spans="1:5" x14ac:dyDescent="0.25">
      <c r="A107" s="13"/>
      <c r="B107" s="14"/>
      <c r="C107" s="13"/>
      <c r="D107" s="15"/>
      <c r="E107" s="33">
        <f>SUM(E103:E106)</f>
        <v>154742480</v>
      </c>
    </row>
    <row r="108" spans="1:5" x14ac:dyDescent="0.25">
      <c r="D108" s="20"/>
      <c r="E108" s="21"/>
    </row>
    <row r="109" spans="1:5" x14ac:dyDescent="0.25">
      <c r="D109" s="20"/>
      <c r="E109" s="21"/>
    </row>
    <row r="110" spans="1:5" x14ac:dyDescent="0.25">
      <c r="D110" s="20"/>
      <c r="E110" s="21"/>
    </row>
    <row r="111" spans="1:5" x14ac:dyDescent="0.25">
      <c r="A111" s="10" t="s">
        <v>1</v>
      </c>
      <c r="B111" s="11" t="s">
        <v>37</v>
      </c>
      <c r="C111" s="10" t="s">
        <v>38</v>
      </c>
      <c r="D111" s="12" t="s">
        <v>36</v>
      </c>
      <c r="E111" s="17" t="s">
        <v>35</v>
      </c>
    </row>
    <row r="112" spans="1:5" x14ac:dyDescent="0.25">
      <c r="A112" s="29">
        <v>900038926</v>
      </c>
      <c r="B112" s="29" t="s">
        <v>57</v>
      </c>
      <c r="C112" s="16" t="s">
        <v>66</v>
      </c>
      <c r="D112" s="18">
        <v>45785</v>
      </c>
      <c r="E112" s="19">
        <v>2357100</v>
      </c>
    </row>
    <row r="113" spans="1:5" x14ac:dyDescent="0.25">
      <c r="A113" s="29"/>
      <c r="B113" s="29"/>
      <c r="C113" s="16" t="s">
        <v>124</v>
      </c>
      <c r="D113" s="18">
        <v>45785</v>
      </c>
      <c r="E113" s="19">
        <v>5405218</v>
      </c>
    </row>
    <row r="114" spans="1:5" x14ac:dyDescent="0.25">
      <c r="A114" s="29"/>
      <c r="B114" s="29"/>
      <c r="C114" s="16" t="s">
        <v>125</v>
      </c>
      <c r="D114" s="18">
        <v>45792</v>
      </c>
      <c r="E114" s="19">
        <v>64350</v>
      </c>
    </row>
    <row r="115" spans="1:5" x14ac:dyDescent="0.25">
      <c r="A115" s="13"/>
      <c r="B115" s="14"/>
      <c r="C115" s="13"/>
      <c r="D115" s="15"/>
      <c r="E115" s="33">
        <f>SUM(E112:E114)</f>
        <v>7826668</v>
      </c>
    </row>
    <row r="116" spans="1:5" x14ac:dyDescent="0.25">
      <c r="D116" s="20"/>
      <c r="E116" s="21"/>
    </row>
    <row r="117" spans="1:5" x14ac:dyDescent="0.25">
      <c r="D117" s="20"/>
      <c r="E117" s="21"/>
    </row>
    <row r="118" spans="1:5" x14ac:dyDescent="0.25">
      <c r="D118" s="20"/>
      <c r="E118" s="21"/>
    </row>
    <row r="119" spans="1:5" x14ac:dyDescent="0.25">
      <c r="A119" s="22" t="s">
        <v>1</v>
      </c>
      <c r="B119" s="23" t="s">
        <v>37</v>
      </c>
      <c r="C119" s="22" t="s">
        <v>38</v>
      </c>
      <c r="D119" s="24" t="s">
        <v>36</v>
      </c>
      <c r="E119" s="25" t="s">
        <v>35</v>
      </c>
    </row>
    <row r="120" spans="1:5" x14ac:dyDescent="0.25">
      <c r="A120">
        <v>900124689</v>
      </c>
      <c r="B120" t="s">
        <v>62</v>
      </c>
      <c r="C120" s="38" t="s">
        <v>43</v>
      </c>
      <c r="D120" s="20">
        <v>45792</v>
      </c>
      <c r="E120" s="21">
        <v>2065600</v>
      </c>
    </row>
    <row r="121" spans="1:5" x14ac:dyDescent="0.25">
      <c r="D121" s="20"/>
      <c r="E121" s="36">
        <f>SUM(E120)</f>
        <v>2065600</v>
      </c>
    </row>
    <row r="122" spans="1:5" x14ac:dyDescent="0.25">
      <c r="D122" s="20"/>
      <c r="E122" s="21"/>
    </row>
    <row r="123" spans="1:5" x14ac:dyDescent="0.25">
      <c r="D123" s="20"/>
      <c r="E123" s="21"/>
    </row>
    <row r="124" spans="1:5" x14ac:dyDescent="0.25">
      <c r="A124" s="22" t="s">
        <v>1</v>
      </c>
      <c r="B124" s="23" t="s">
        <v>37</v>
      </c>
      <c r="C124" s="22" t="s">
        <v>38</v>
      </c>
      <c r="D124" s="24" t="s">
        <v>36</v>
      </c>
      <c r="E124" s="25" t="s">
        <v>35</v>
      </c>
    </row>
    <row r="125" spans="1:5" x14ac:dyDescent="0.25">
      <c r="A125">
        <v>900532504</v>
      </c>
      <c r="B125" t="s">
        <v>92</v>
      </c>
      <c r="C125" s="38" t="s">
        <v>44</v>
      </c>
      <c r="D125" s="20">
        <v>45783</v>
      </c>
      <c r="E125" s="21">
        <v>12923085</v>
      </c>
    </row>
    <row r="126" spans="1:5" x14ac:dyDescent="0.25">
      <c r="D126" s="20"/>
      <c r="E126" s="36">
        <f>SUM(E125)</f>
        <v>12923085</v>
      </c>
    </row>
    <row r="127" spans="1:5" x14ac:dyDescent="0.25">
      <c r="D127" s="20"/>
      <c r="E127" s="21"/>
    </row>
    <row r="128" spans="1:5" x14ac:dyDescent="0.25">
      <c r="D128" s="20"/>
      <c r="E128" s="21"/>
    </row>
    <row r="129" spans="1:5" x14ac:dyDescent="0.25">
      <c r="A129" s="10" t="s">
        <v>1</v>
      </c>
      <c r="B129" s="11" t="s">
        <v>37</v>
      </c>
      <c r="C129" s="10" t="s">
        <v>38</v>
      </c>
      <c r="D129" s="12" t="s">
        <v>36</v>
      </c>
      <c r="E129" s="17" t="s">
        <v>35</v>
      </c>
    </row>
    <row r="130" spans="1:5" x14ac:dyDescent="0.25">
      <c r="A130" s="29">
        <v>900438216</v>
      </c>
      <c r="B130" s="29" t="s">
        <v>8</v>
      </c>
      <c r="C130" s="37" t="s">
        <v>63</v>
      </c>
      <c r="D130" s="18">
        <v>45783</v>
      </c>
      <c r="E130" s="19">
        <v>54709646</v>
      </c>
    </row>
    <row r="131" spans="1:5" x14ac:dyDescent="0.25">
      <c r="A131" s="29"/>
      <c r="B131" s="29"/>
      <c r="C131" s="37" t="s">
        <v>64</v>
      </c>
      <c r="D131" s="18">
        <v>45783</v>
      </c>
      <c r="E131" s="19">
        <v>9342801</v>
      </c>
    </row>
    <row r="132" spans="1:5" x14ac:dyDescent="0.25">
      <c r="A132" s="29"/>
      <c r="B132" s="29"/>
      <c r="C132" s="37" t="s">
        <v>109</v>
      </c>
      <c r="D132" s="18">
        <v>45783</v>
      </c>
      <c r="E132" s="19">
        <v>18003821</v>
      </c>
    </row>
    <row r="133" spans="1:5" x14ac:dyDescent="0.25">
      <c r="A133" s="13"/>
      <c r="B133" s="14"/>
      <c r="C133" s="13"/>
      <c r="D133" s="15"/>
      <c r="E133" s="33">
        <f>SUM(E130:E132)</f>
        <v>82056268</v>
      </c>
    </row>
    <row r="134" spans="1:5" x14ac:dyDescent="0.25">
      <c r="D134" s="20"/>
      <c r="E134" s="21"/>
    </row>
    <row r="135" spans="1:5" x14ac:dyDescent="0.25">
      <c r="C135" s="38"/>
      <c r="D135" s="20"/>
      <c r="E135" s="21"/>
    </row>
    <row r="136" spans="1:5" x14ac:dyDescent="0.25">
      <c r="A136" s="22" t="s">
        <v>1</v>
      </c>
      <c r="B136" s="23" t="s">
        <v>37</v>
      </c>
      <c r="C136" s="22" t="s">
        <v>38</v>
      </c>
      <c r="D136" s="24" t="s">
        <v>36</v>
      </c>
      <c r="E136" s="25" t="s">
        <v>35</v>
      </c>
    </row>
    <row r="137" spans="1:5" x14ac:dyDescent="0.25">
      <c r="A137">
        <v>890981137</v>
      </c>
      <c r="B137" t="s">
        <v>90</v>
      </c>
      <c r="C137" s="38" t="s">
        <v>126</v>
      </c>
      <c r="D137" s="20">
        <v>45803</v>
      </c>
      <c r="E137" s="21">
        <v>10111100</v>
      </c>
    </row>
    <row r="138" spans="1:5" x14ac:dyDescent="0.25">
      <c r="C138" s="38" t="s">
        <v>45</v>
      </c>
      <c r="D138" s="20">
        <v>45796</v>
      </c>
      <c r="E138" s="21">
        <v>3965245</v>
      </c>
    </row>
    <row r="139" spans="1:5" x14ac:dyDescent="0.25">
      <c r="C139" s="38"/>
      <c r="D139" s="20"/>
      <c r="E139" s="36">
        <f>SUM(E137:E138)</f>
        <v>14076345</v>
      </c>
    </row>
    <row r="140" spans="1:5" x14ac:dyDescent="0.25">
      <c r="C140" s="38"/>
      <c r="D140" s="20"/>
      <c r="E140" s="21"/>
    </row>
    <row r="141" spans="1:5" x14ac:dyDescent="0.25">
      <c r="C141" s="38"/>
      <c r="D141" s="20"/>
      <c r="E141" s="21"/>
    </row>
    <row r="142" spans="1:5" x14ac:dyDescent="0.25">
      <c r="A142" s="22" t="s">
        <v>1</v>
      </c>
      <c r="B142" s="23" t="s">
        <v>37</v>
      </c>
      <c r="C142" s="22" t="s">
        <v>38</v>
      </c>
      <c r="D142" s="24" t="s">
        <v>36</v>
      </c>
      <c r="E142" s="25" t="s">
        <v>35</v>
      </c>
    </row>
    <row r="143" spans="1:5" x14ac:dyDescent="0.25">
      <c r="A143">
        <v>811002429</v>
      </c>
      <c r="B143" t="s">
        <v>127</v>
      </c>
      <c r="C143" s="38" t="s">
        <v>42</v>
      </c>
      <c r="D143" s="20">
        <v>45785</v>
      </c>
      <c r="E143" s="21">
        <v>29180768</v>
      </c>
    </row>
    <row r="144" spans="1:5" x14ac:dyDescent="0.25">
      <c r="C144" s="38"/>
      <c r="D144" s="20"/>
      <c r="E144" s="36">
        <f>SUBTOTAL(109,Tabla22[VALOR PAGADO])</f>
        <v>29180768</v>
      </c>
    </row>
    <row r="145" spans="1:5" x14ac:dyDescent="0.25">
      <c r="C145" s="38"/>
      <c r="D145" s="20"/>
      <c r="E145" s="21"/>
    </row>
    <row r="146" spans="1:5" x14ac:dyDescent="0.25">
      <c r="A146" s="22" t="s">
        <v>1</v>
      </c>
      <c r="B146" s="23" t="s">
        <v>37</v>
      </c>
      <c r="C146" s="22" t="s">
        <v>38</v>
      </c>
      <c r="D146" s="24" t="s">
        <v>36</v>
      </c>
      <c r="E146" s="25" t="s">
        <v>35</v>
      </c>
    </row>
    <row r="147" spans="1:5" x14ac:dyDescent="0.25">
      <c r="A147">
        <v>70129835</v>
      </c>
      <c r="B147" t="s">
        <v>83</v>
      </c>
      <c r="C147" s="38" t="s">
        <v>43</v>
      </c>
      <c r="D147" s="20">
        <v>45785</v>
      </c>
      <c r="E147" s="21">
        <v>3300000</v>
      </c>
    </row>
    <row r="148" spans="1:5" x14ac:dyDescent="0.25">
      <c r="C148" s="38"/>
      <c r="D148" s="20"/>
      <c r="E148" s="36">
        <f>SUM(E147)</f>
        <v>3300000</v>
      </c>
    </row>
    <row r="149" spans="1:5" x14ac:dyDescent="0.25">
      <c r="C149" s="38"/>
      <c r="D149" s="20"/>
      <c r="E149" s="21"/>
    </row>
    <row r="150" spans="1:5" x14ac:dyDescent="0.25">
      <c r="C150" s="38"/>
      <c r="D150" s="20"/>
      <c r="E150" s="21"/>
    </row>
    <row r="151" spans="1:5" x14ac:dyDescent="0.25">
      <c r="A151" s="22" t="s">
        <v>1</v>
      </c>
      <c r="B151" s="23" t="s">
        <v>37</v>
      </c>
      <c r="C151" s="22" t="s">
        <v>38</v>
      </c>
      <c r="D151" s="24" t="s">
        <v>36</v>
      </c>
      <c r="E151" s="25" t="s">
        <v>35</v>
      </c>
    </row>
    <row r="152" spans="1:5" x14ac:dyDescent="0.25">
      <c r="A152">
        <v>811042050</v>
      </c>
      <c r="B152" t="s">
        <v>87</v>
      </c>
      <c r="C152" s="38" t="s">
        <v>44</v>
      </c>
      <c r="D152" s="20">
        <v>45792</v>
      </c>
      <c r="E152" s="21">
        <v>5934757</v>
      </c>
    </row>
    <row r="153" spans="1:5" x14ac:dyDescent="0.25">
      <c r="C153" s="38"/>
      <c r="D153" s="20"/>
      <c r="E153" s="36">
        <f>SUM(E152)</f>
        <v>5934757</v>
      </c>
    </row>
    <row r="154" spans="1:5" x14ac:dyDescent="0.25">
      <c r="C154" s="38"/>
      <c r="D154" s="20"/>
      <c r="E154" s="21"/>
    </row>
    <row r="155" spans="1:5" x14ac:dyDescent="0.25">
      <c r="C155" s="38"/>
      <c r="D155" s="20"/>
      <c r="E155" s="21"/>
    </row>
    <row r="156" spans="1:5" x14ac:dyDescent="0.25">
      <c r="A156" s="22" t="s">
        <v>1</v>
      </c>
      <c r="B156" s="23" t="s">
        <v>37</v>
      </c>
      <c r="C156" s="22" t="s">
        <v>38</v>
      </c>
      <c r="D156" s="24" t="s">
        <v>36</v>
      </c>
      <c r="E156" s="25" t="s">
        <v>35</v>
      </c>
    </row>
    <row r="157" spans="1:5" x14ac:dyDescent="0.25">
      <c r="A157">
        <v>811042064</v>
      </c>
      <c r="B157" t="s">
        <v>88</v>
      </c>
      <c r="C157" s="38" t="s">
        <v>39</v>
      </c>
      <c r="D157" s="20">
        <v>45792</v>
      </c>
      <c r="E157" s="21">
        <v>24342951</v>
      </c>
    </row>
    <row r="158" spans="1:5" x14ac:dyDescent="0.25">
      <c r="C158" s="38"/>
      <c r="D158" s="20"/>
      <c r="E158" s="36">
        <f>SUM(E157)</f>
        <v>24342951</v>
      </c>
    </row>
    <row r="159" spans="1:5" x14ac:dyDescent="0.25">
      <c r="C159" s="38"/>
      <c r="D159" s="20"/>
      <c r="E159" s="21"/>
    </row>
    <row r="160" spans="1:5" x14ac:dyDescent="0.25">
      <c r="C160" s="38"/>
      <c r="D160" s="20"/>
      <c r="E160" s="21"/>
    </row>
    <row r="161" spans="1:5" x14ac:dyDescent="0.25">
      <c r="A161" s="22" t="s">
        <v>1</v>
      </c>
      <c r="B161" s="23" t="s">
        <v>37</v>
      </c>
      <c r="C161" s="22" t="s">
        <v>38</v>
      </c>
      <c r="D161" s="24" t="s">
        <v>36</v>
      </c>
      <c r="E161" s="25" t="s">
        <v>35</v>
      </c>
    </row>
    <row r="162" spans="1:5" x14ac:dyDescent="0.25">
      <c r="A162">
        <v>890980757</v>
      </c>
      <c r="B162" t="s">
        <v>54</v>
      </c>
      <c r="C162" s="38" t="s">
        <v>128</v>
      </c>
      <c r="D162" s="20">
        <v>45799</v>
      </c>
      <c r="E162" s="21">
        <v>20481047</v>
      </c>
    </row>
    <row r="163" spans="1:5" x14ac:dyDescent="0.25">
      <c r="C163" s="38"/>
      <c r="D163" s="20"/>
      <c r="E163" s="36">
        <f>SUM(E162)</f>
        <v>20481047</v>
      </c>
    </row>
    <row r="164" spans="1:5" x14ac:dyDescent="0.25">
      <c r="C164" s="38"/>
      <c r="D164" s="20"/>
      <c r="E164" s="21"/>
    </row>
    <row r="165" spans="1:5" x14ac:dyDescent="0.25">
      <c r="C165" s="38"/>
      <c r="D165" s="20"/>
      <c r="E165" s="21"/>
    </row>
    <row r="166" spans="1:5" x14ac:dyDescent="0.25">
      <c r="A166" s="22" t="s">
        <v>1</v>
      </c>
      <c r="B166" s="23" t="s">
        <v>37</v>
      </c>
      <c r="C166" s="22" t="s">
        <v>38</v>
      </c>
      <c r="D166" s="24" t="s">
        <v>36</v>
      </c>
      <c r="E166" s="25" t="s">
        <v>35</v>
      </c>
    </row>
    <row r="167" spans="1:5" x14ac:dyDescent="0.25">
      <c r="A167">
        <v>890980066</v>
      </c>
      <c r="B167" t="s">
        <v>129</v>
      </c>
      <c r="C167" s="38" t="s">
        <v>50</v>
      </c>
      <c r="D167" s="20">
        <v>45803</v>
      </c>
      <c r="E167" s="21">
        <v>107379</v>
      </c>
    </row>
    <row r="168" spans="1:5" x14ac:dyDescent="0.25">
      <c r="E168" s="35">
        <f>SUM(E167)</f>
        <v>107379</v>
      </c>
    </row>
  </sheetData>
  <mergeCells count="22">
    <mergeCell ref="A130:A132"/>
    <mergeCell ref="B130:B132"/>
    <mergeCell ref="A61:A63"/>
    <mergeCell ref="B61:B63"/>
    <mergeCell ref="A74:A77"/>
    <mergeCell ref="B74:B77"/>
    <mergeCell ref="A82:A87"/>
    <mergeCell ref="B82:B87"/>
    <mergeCell ref="A27:A30"/>
    <mergeCell ref="B27:B30"/>
    <mergeCell ref="A35:A37"/>
    <mergeCell ref="B35:B37"/>
    <mergeCell ref="A47:A56"/>
    <mergeCell ref="B47:B56"/>
    <mergeCell ref="A2:A18"/>
    <mergeCell ref="B2:B18"/>
    <mergeCell ref="A97:A99"/>
    <mergeCell ref="B97:B99"/>
    <mergeCell ref="A104:A106"/>
    <mergeCell ref="B104:B106"/>
    <mergeCell ref="A112:A114"/>
    <mergeCell ref="B112:B114"/>
  </mergeCells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CIRCULAR 011 MAYO 2025 EXCEL</vt:lpstr>
      <vt:lpstr>PAGOS MAYO</vt:lpstr>
    </vt:vector>
  </TitlesOfParts>
  <Company>GOBERNACION DE ANTIOQUIA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JOSSARY VARGAS ALZATE</dc:creator>
  <cp:lastModifiedBy>JANETH HIGUITA HURTADO</cp:lastModifiedBy>
  <dcterms:created xsi:type="dcterms:W3CDTF">2024-12-04T18:48:38Z</dcterms:created>
  <dcterms:modified xsi:type="dcterms:W3CDTF">2025-06-09T17:22:48Z</dcterms:modified>
</cp:coreProperties>
</file>