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gallegoa\Desktop\MISIÓN MEDICA ACTUALIZACIÓN INFORMACIÓN EN LA WEB\"/>
    </mc:Choice>
  </mc:AlternateContent>
  <bookViews>
    <workbookView xWindow="120" yWindow="405" windowWidth="19320" windowHeight="966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1" i="1" s="1"/>
  <c r="B92" i="1" l="1"/>
  <c r="C82" i="1" s="1"/>
  <c r="C90" i="1" l="1"/>
  <c r="B112" i="1"/>
  <c r="C110" i="1" s="1"/>
  <c r="B99" i="1"/>
  <c r="C98" i="1" s="1"/>
  <c r="C111" i="1" l="1"/>
  <c r="C109" i="1"/>
  <c r="C112" i="1" s="1"/>
  <c r="C97" i="1"/>
  <c r="C99" i="1" s="1"/>
  <c r="B65" i="1"/>
  <c r="C63" i="1" s="1"/>
  <c r="C61" i="1" l="1"/>
  <c r="C44" i="1"/>
  <c r="C71" i="1"/>
  <c r="C62" i="1"/>
  <c r="C58" i="1"/>
  <c r="C59" i="1"/>
  <c r="C57" i="1"/>
  <c r="C60" i="1"/>
  <c r="C54" i="1"/>
  <c r="C56" i="1"/>
  <c r="C53" i="1"/>
  <c r="C52" i="1"/>
  <c r="C55" i="1"/>
  <c r="C50" i="1"/>
  <c r="C51" i="1"/>
  <c r="C29" i="1"/>
  <c r="C33" i="1"/>
  <c r="C37" i="1"/>
  <c r="C41" i="1"/>
  <c r="C46" i="1"/>
  <c r="C64" i="1"/>
  <c r="C30" i="1"/>
  <c r="C34" i="1"/>
  <c r="C38" i="1"/>
  <c r="C47" i="1"/>
  <c r="C70" i="1"/>
  <c r="C27" i="1"/>
  <c r="C31" i="1"/>
  <c r="C35" i="1"/>
  <c r="C39" i="1"/>
  <c r="C43" i="1"/>
  <c r="C48" i="1"/>
  <c r="C72" i="1"/>
  <c r="C28" i="1"/>
  <c r="C32" i="1"/>
  <c r="C36" i="1"/>
  <c r="C40" i="1"/>
  <c r="C45" i="1"/>
  <c r="C49" i="1"/>
  <c r="C42" i="1"/>
  <c r="B73" i="1"/>
  <c r="C73" i="1" s="1"/>
  <c r="B23" i="1" l="1"/>
  <c r="C21" i="1" s="1"/>
  <c r="C20" i="1" l="1"/>
  <c r="C19" i="1"/>
  <c r="C22" i="1"/>
  <c r="C17" i="1"/>
  <c r="C18" i="1"/>
  <c r="C69" i="1"/>
  <c r="C23" i="1"/>
  <c r="C16" i="1"/>
  <c r="C87" i="1" l="1"/>
  <c r="C80" i="1" l="1"/>
  <c r="C81" i="1"/>
  <c r="C79" i="1"/>
  <c r="C85" i="1"/>
  <c r="C91" i="1"/>
  <c r="C83" i="1"/>
  <c r="C86" i="1"/>
  <c r="C77" i="1"/>
  <c r="C84" i="1"/>
  <c r="C88" i="1"/>
  <c r="C78" i="1"/>
  <c r="C89" i="1"/>
  <c r="C5" i="1" l="1"/>
  <c r="C9" i="1"/>
  <c r="C4" i="1"/>
  <c r="C6" i="1"/>
  <c r="C10" i="1"/>
  <c r="C7" i="1"/>
  <c r="C8" i="1"/>
  <c r="C3" i="1"/>
  <c r="C12" i="1" l="1"/>
  <c r="C65" i="1"/>
  <c r="C92" i="1" l="1"/>
</calcChain>
</file>

<file path=xl/sharedStrings.xml><?xml version="1.0" encoding="utf-8"?>
<sst xmlns="http://schemas.openxmlformats.org/spreadsheetml/2006/main" count="113" uniqueCount="96">
  <si>
    <t>REGIONAL</t>
  </si>
  <si>
    <t>ORIENTE</t>
  </si>
  <si>
    <t>CASOS</t>
  </si>
  <si>
    <t>%</t>
  </si>
  <si>
    <t>NORTE</t>
  </si>
  <si>
    <t>VALLE DE ABURRA</t>
  </si>
  <si>
    <t>SUROESTE</t>
  </si>
  <si>
    <t>OCCIDENTE</t>
  </si>
  <si>
    <t>BAJO CAUCA</t>
  </si>
  <si>
    <t>TOTAL</t>
  </si>
  <si>
    <t>AÑO</t>
  </si>
  <si>
    <t>MUNICIPIO</t>
  </si>
  <si>
    <t>EL BAGRE</t>
  </si>
  <si>
    <t>CACERES</t>
  </si>
  <si>
    <t>JARDIN</t>
  </si>
  <si>
    <t>ITUANGO</t>
  </si>
  <si>
    <t>TIPO INFRACCION</t>
  </si>
  <si>
    <t>Contra la vida y la integridad</t>
  </si>
  <si>
    <t>Contra la infraestructura</t>
  </si>
  <si>
    <t>TOTAL CASOS</t>
  </si>
  <si>
    <t>Restricción servicio ambulancia</t>
  </si>
  <si>
    <t>Amenazas al personal de salud</t>
  </si>
  <si>
    <t>Ataque a ambulancia</t>
  </si>
  <si>
    <t>Homicidio</t>
  </si>
  <si>
    <t>CAUSAL DE INFRACCION</t>
  </si>
  <si>
    <t>AÑO 2012</t>
  </si>
  <si>
    <t>AÑO 2013</t>
  </si>
  <si>
    <t>AÑO 2014</t>
  </si>
  <si>
    <t>BRICEÑO</t>
  </si>
  <si>
    <t>Ataque a unidad sanitaria</t>
  </si>
  <si>
    <t>MEDELLIN</t>
  </si>
  <si>
    <t>AÑO 2015</t>
  </si>
  <si>
    <t>Incidente</t>
  </si>
  <si>
    <t>URAMITA</t>
  </si>
  <si>
    <t>SAN CARLOS</t>
  </si>
  <si>
    <t>TOLEDO</t>
  </si>
  <si>
    <t>CIUDAD BOLÍVAR</t>
  </si>
  <si>
    <t>SAN ROQUE</t>
  </si>
  <si>
    <t>ZARAGOZA</t>
  </si>
  <si>
    <t xml:space="preserve">Contra las actividades sanitarias
</t>
  </si>
  <si>
    <t>Restricción a la prestación del servicio de salud</t>
  </si>
  <si>
    <t>AÑO 2016</t>
  </si>
  <si>
    <t>MURINDO</t>
  </si>
  <si>
    <t>CHIGORODO</t>
  </si>
  <si>
    <t xml:space="preserve">URRAO </t>
  </si>
  <si>
    <t>Infracciones</t>
  </si>
  <si>
    <t>Incidentes</t>
  </si>
  <si>
    <t>Actores conflicto armado interno</t>
  </si>
  <si>
    <t>Usuarios/Familiares</t>
  </si>
  <si>
    <t>TIPO DE EVENTO</t>
  </si>
  <si>
    <t>NO REGIONALIZADOS</t>
  </si>
  <si>
    <t>TIPO DE GENERADOR</t>
  </si>
  <si>
    <t>GUARNE</t>
  </si>
  <si>
    <t>SONSON</t>
  </si>
  <si>
    <t>ANGELÓPOLIS</t>
  </si>
  <si>
    <t>Robo de insumos/equipos</t>
  </si>
  <si>
    <t>Otros (Combos, delincuencia común, manifestantes, NI)</t>
  </si>
  <si>
    <t xml:space="preserve">URABA </t>
  </si>
  <si>
    <t>AÑO 2017</t>
  </si>
  <si>
    <t>SANTAFE DE ANTIOQUIA</t>
  </si>
  <si>
    <t>SANTA BÁRBARA</t>
  </si>
  <si>
    <t>Retención de ambulancia</t>
  </si>
  <si>
    <t xml:space="preserve">Robo de transporte sanitario </t>
  </si>
  <si>
    <t>Forzar atenciones en condiciones inadecuadas</t>
  </si>
  <si>
    <t>Irrespeto a la prioridad médica</t>
  </si>
  <si>
    <t>Irrespeto al principio de Neutra..</t>
  </si>
  <si>
    <t>NORDESTE</t>
  </si>
  <si>
    <t>TÁMESIS</t>
  </si>
  <si>
    <t>REMEDIOS</t>
  </si>
  <si>
    <t>SEGOVIA</t>
  </si>
  <si>
    <t>COPACABANA</t>
  </si>
  <si>
    <t>VALDIVIA</t>
  </si>
  <si>
    <t xml:space="preserve">DON MATÍAS </t>
  </si>
  <si>
    <t>GUATAPÉ</t>
  </si>
  <si>
    <t>SAN PEDRO DE URABÁ</t>
  </si>
  <si>
    <t>SAN PEDRO DE LOS M.</t>
  </si>
  <si>
    <t>Agresiones físicas/verbales</t>
  </si>
  <si>
    <t>AÑO 2018</t>
  </si>
  <si>
    <t>TARAZÁ</t>
  </si>
  <si>
    <t xml:space="preserve">TURBO </t>
  </si>
  <si>
    <t xml:space="preserve">Perfidia
</t>
  </si>
  <si>
    <t>Similar ser de institución de salud</t>
  </si>
  <si>
    <t>INFRACCIONES/INCIDENTES CONTRA LA MISION MEDICA
 2016-2017 - 2018</t>
  </si>
  <si>
    <t>GENERADORES DE EVENTOS  CONTRA LA MISION MEDICA  
 2016 - 2017 - 2018</t>
  </si>
  <si>
    <t xml:space="preserve">OLAYA </t>
  </si>
  <si>
    <t>MARINILLA</t>
  </si>
  <si>
    <t xml:space="preserve">CAUCASIA  </t>
  </si>
  <si>
    <t>SAN ANDRES DE CUERQUIA</t>
  </si>
  <si>
    <t>BELLO</t>
  </si>
  <si>
    <t>VENECIA</t>
  </si>
  <si>
    <t xml:space="preserve"> YARUMAL</t>
  </si>
  <si>
    <t xml:space="preserve">  INFRACCIONES A LA MISION MEDICA EN ANTIOQUIA                  1996  A  A DICIEMBRE 31 DE 2018</t>
  </si>
  <si>
    <t>INFRACCIONES A LA MISION MEDICA REPORTADOS                           1° DE ENERO 2012  A DICIEMBRE 31 DE 2018</t>
  </si>
  <si>
    <t>INFRACCIONES A LA MISION MEDICA REPORTADOS SEGÚN MUNICIPIO 1° DE ENERO 2012  A  DICIEMBRE 31 DE 2018</t>
  </si>
  <si>
    <t>TIPOS DE INFRACCIONES A LA MISION MEDICA REPORTADOS  1° DE ENERO 2012  A DICIEBRE 31 DE 2018</t>
  </si>
  <si>
    <t>CAUSALES EN LAS INFRACCIONES A LA MISION MEDICA REPORTADOS  1° DE ENERO 2012 A DICIEMBRE 31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</si>
</sst>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164" fontId="1" fillId="0" borderId="0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CO" sz="1050"/>
              <a:t>  INFRACCIONES A LA MISION MEDICA EN ANTIOQUIA 1996</a:t>
            </a:r>
            <a:r>
              <a:rPr lang="es-CO" sz="1050" baseline="0"/>
              <a:t> </a:t>
            </a:r>
            <a:r>
              <a:rPr lang="es-CO" sz="1050"/>
              <a:t>A </a:t>
            </a:r>
            <a:r>
              <a:rPr lang="es-CO" sz="1050" baseline="0"/>
              <a:t> DICIEMBRE 31 DE 2018</a:t>
            </a:r>
            <a:endParaRPr lang="es-CO" sz="1050"/>
          </a:p>
        </c:rich>
      </c:tx>
      <c:layout>
        <c:manualLayout>
          <c:xMode val="edge"/>
          <c:yMode val="edge"/>
          <c:x val="0.1022351157149435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114775766264539E-2"/>
          <c:y val="0.24005797101449278"/>
          <c:w val="0.86489100907062244"/>
          <c:h val="0.48930183727034132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9.2485537907782932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7F-49BF-B2F7-BC835121D2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7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7F-49BF-B2F7-BC835121D2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33140505437106E-2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7F-49BF-B2F7-BC835121D2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Hoja1!$A$3:$A$10</c:f>
              <c:strCache>
                <c:ptCount val="8"/>
                <c:pt idx="0">
                  <c:v>VALLE DE ABURRA</c:v>
                </c:pt>
                <c:pt idx="1">
                  <c:v>NO REGIONALIZADOS</c:v>
                </c:pt>
                <c:pt idx="2">
                  <c:v>NORTE</c:v>
                </c:pt>
                <c:pt idx="3">
                  <c:v>BAJO CAUCA</c:v>
                </c:pt>
                <c:pt idx="4">
                  <c:v>ORIENTE</c:v>
                </c:pt>
                <c:pt idx="5">
                  <c:v>SUROESTE</c:v>
                </c:pt>
                <c:pt idx="6">
                  <c:v>URABA </c:v>
                </c:pt>
                <c:pt idx="7">
                  <c:v>OCCIDENTE</c:v>
                </c:pt>
              </c:strCache>
            </c:strRef>
          </c:cat>
          <c:val>
            <c:numRef>
              <c:f>Hoja1!$C$3:$C$10</c:f>
              <c:numCache>
                <c:formatCode>0%</c:formatCode>
                <c:ptCount val="8"/>
                <c:pt idx="0">
                  <c:v>0.36445783132530118</c:v>
                </c:pt>
                <c:pt idx="1">
                  <c:v>0.16566265060240964</c:v>
                </c:pt>
                <c:pt idx="2">
                  <c:v>0.1144578313253012</c:v>
                </c:pt>
                <c:pt idx="3">
                  <c:v>0.11144578313253012</c:v>
                </c:pt>
                <c:pt idx="4">
                  <c:v>9.036144578313253E-2</c:v>
                </c:pt>
                <c:pt idx="5">
                  <c:v>5.7228915662650599E-2</c:v>
                </c:pt>
                <c:pt idx="6">
                  <c:v>4.5180722891566265E-2</c:v>
                </c:pt>
                <c:pt idx="7">
                  <c:v>3.9156626506024098E-2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7F-49BF-B2F7-BC835121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4630672"/>
        <c:axId val="230044560"/>
        <c:axId val="0"/>
      </c:bar3DChart>
      <c:catAx>
        <c:axId val="21463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30044560"/>
        <c:crosses val="autoZero"/>
        <c:auto val="1"/>
        <c:lblAlgn val="ctr"/>
        <c:lblOffset val="100"/>
        <c:noMultiLvlLbl val="0"/>
      </c:catAx>
      <c:valAx>
        <c:axId val="230044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1463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CO" sz="1050"/>
              <a:t>INFRACCIONES A LA MISION MEDICA REPORTADOS SEGÚN MUNICIPIO 1° DE ENERO</a:t>
            </a:r>
            <a:r>
              <a:rPr lang="es-CO" sz="1050" baseline="0"/>
              <a:t> </a:t>
            </a:r>
            <a:r>
              <a:rPr lang="es-CO" sz="1050"/>
              <a:t>2012</a:t>
            </a:r>
            <a:r>
              <a:rPr lang="es-CO" sz="1050" baseline="0"/>
              <a:t> A DICIEMBRE 31 DE 2018</a:t>
            </a:r>
            <a:endParaRPr lang="es-CO" sz="1050"/>
          </a:p>
        </c:rich>
      </c:tx>
      <c:layout>
        <c:manualLayout>
          <c:xMode val="edge"/>
          <c:yMode val="edge"/>
          <c:x val="0.11396682950376615"/>
          <c:y val="5.82241630276564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226707897295025"/>
          <c:y val="0.14239456627061403"/>
          <c:w val="0.63959408647803273"/>
          <c:h val="0.74112574356153094"/>
        </c:manualLayout>
      </c:layout>
      <c:bar3DChart>
        <c:barDir val="bar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Hoja1!$A$27:$A$64</c:f>
              <c:strCache>
                <c:ptCount val="38"/>
                <c:pt idx="0">
                  <c:v>MEDELLIN</c:v>
                </c:pt>
                <c:pt idx="1">
                  <c:v>EL BAGRE</c:v>
                </c:pt>
                <c:pt idx="2">
                  <c:v>ITUANGO</c:v>
                </c:pt>
                <c:pt idx="3">
                  <c:v>CAUCASIA  </c:v>
                </c:pt>
                <c:pt idx="4">
                  <c:v>CACERES</c:v>
                </c:pt>
                <c:pt idx="5">
                  <c:v>SAN ANDRES DE CUERQUIA</c:v>
                </c:pt>
                <c:pt idx="6">
                  <c:v> YARUMAL</c:v>
                </c:pt>
                <c:pt idx="7">
                  <c:v>TOLEDO</c:v>
                </c:pt>
                <c:pt idx="8">
                  <c:v>ZARAGOZA</c:v>
                </c:pt>
                <c:pt idx="9">
                  <c:v>CIUDAD BOLÍVAR</c:v>
                </c:pt>
                <c:pt idx="10">
                  <c:v>TURBO </c:v>
                </c:pt>
                <c:pt idx="11">
                  <c:v>SAN PEDRO DE URABÁ</c:v>
                </c:pt>
                <c:pt idx="12">
                  <c:v>SAN CARLOS</c:v>
                </c:pt>
                <c:pt idx="13">
                  <c:v>TARAZÁ</c:v>
                </c:pt>
                <c:pt idx="14">
                  <c:v>JARDIN</c:v>
                </c:pt>
                <c:pt idx="15">
                  <c:v>SONSON</c:v>
                </c:pt>
                <c:pt idx="16">
                  <c:v>REMEDIOS</c:v>
                </c:pt>
                <c:pt idx="17">
                  <c:v>BELLO</c:v>
                </c:pt>
                <c:pt idx="18">
                  <c:v>SEGOVIA</c:v>
                </c:pt>
                <c:pt idx="19">
                  <c:v>DON MATÍAS </c:v>
                </c:pt>
                <c:pt idx="20">
                  <c:v>BRICEÑO</c:v>
                </c:pt>
                <c:pt idx="21">
                  <c:v>CHIGORODO</c:v>
                </c:pt>
                <c:pt idx="22">
                  <c:v>OLAYA </c:v>
                </c:pt>
                <c:pt idx="23">
                  <c:v>GUARNE</c:v>
                </c:pt>
                <c:pt idx="24">
                  <c:v>SANTAFE DE ANTIOQUIA</c:v>
                </c:pt>
                <c:pt idx="25">
                  <c:v>ANGELÓPOLIS</c:v>
                </c:pt>
                <c:pt idx="26">
                  <c:v>SAN ROQUE</c:v>
                </c:pt>
                <c:pt idx="27">
                  <c:v>URRAO </c:v>
                </c:pt>
                <c:pt idx="28">
                  <c:v>SAN PEDRO DE LOS M.</c:v>
                </c:pt>
                <c:pt idx="29">
                  <c:v>GUATAPÉ</c:v>
                </c:pt>
                <c:pt idx="30">
                  <c:v>URAMITA</c:v>
                </c:pt>
                <c:pt idx="31">
                  <c:v>COPACABANA</c:v>
                </c:pt>
                <c:pt idx="32">
                  <c:v>VALDIVIA</c:v>
                </c:pt>
                <c:pt idx="33">
                  <c:v>TÁMESIS</c:v>
                </c:pt>
                <c:pt idx="34">
                  <c:v>MARINILLA</c:v>
                </c:pt>
                <c:pt idx="35">
                  <c:v>MURINDO</c:v>
                </c:pt>
                <c:pt idx="36">
                  <c:v>VENECIA</c:v>
                </c:pt>
                <c:pt idx="37">
                  <c:v>SANTA BÁRBARA</c:v>
                </c:pt>
              </c:strCache>
            </c:strRef>
          </c:cat>
          <c:val>
            <c:numRef>
              <c:f>Hoja1!$C$27:$C$64</c:f>
              <c:numCache>
                <c:formatCode>0%</c:formatCode>
                <c:ptCount val="38"/>
                <c:pt idx="0">
                  <c:v>0.48076923076923078</c:v>
                </c:pt>
                <c:pt idx="1">
                  <c:v>0.10096153846153846</c:v>
                </c:pt>
                <c:pt idx="2">
                  <c:v>4.807692307692308E-2</c:v>
                </c:pt>
                <c:pt idx="3">
                  <c:v>2.8846153846153848E-2</c:v>
                </c:pt>
                <c:pt idx="4">
                  <c:v>2.403846153846154E-2</c:v>
                </c:pt>
                <c:pt idx="5">
                  <c:v>2.403846153846154E-2</c:v>
                </c:pt>
                <c:pt idx="6">
                  <c:v>2.8846153846153848E-2</c:v>
                </c:pt>
                <c:pt idx="7">
                  <c:v>1.9230769230769232E-2</c:v>
                </c:pt>
                <c:pt idx="8">
                  <c:v>1.9230769230769232E-2</c:v>
                </c:pt>
                <c:pt idx="9">
                  <c:v>1.4423076923076924E-2</c:v>
                </c:pt>
                <c:pt idx="10">
                  <c:v>1.4423076923076924E-2</c:v>
                </c:pt>
                <c:pt idx="11">
                  <c:v>1.4423076923076924E-2</c:v>
                </c:pt>
                <c:pt idx="12">
                  <c:v>9.6153846153846159E-3</c:v>
                </c:pt>
                <c:pt idx="13">
                  <c:v>9.6153846153846159E-3</c:v>
                </c:pt>
                <c:pt idx="14">
                  <c:v>9.6153846153846159E-3</c:v>
                </c:pt>
                <c:pt idx="15">
                  <c:v>9.6153846153846159E-3</c:v>
                </c:pt>
                <c:pt idx="16">
                  <c:v>9.6153846153846159E-3</c:v>
                </c:pt>
                <c:pt idx="17">
                  <c:v>1.4423076923076924E-2</c:v>
                </c:pt>
                <c:pt idx="18">
                  <c:v>9.6153846153846159E-3</c:v>
                </c:pt>
                <c:pt idx="19">
                  <c:v>9.6153846153846159E-3</c:v>
                </c:pt>
                <c:pt idx="20">
                  <c:v>9.6153846153846159E-3</c:v>
                </c:pt>
                <c:pt idx="21">
                  <c:v>9.6153846153846159E-3</c:v>
                </c:pt>
                <c:pt idx="22">
                  <c:v>9.6153846153846159E-3</c:v>
                </c:pt>
                <c:pt idx="23">
                  <c:v>4.807692307692308E-3</c:v>
                </c:pt>
                <c:pt idx="24">
                  <c:v>4.807692307692308E-3</c:v>
                </c:pt>
                <c:pt idx="25">
                  <c:v>4.807692307692308E-3</c:v>
                </c:pt>
                <c:pt idx="26">
                  <c:v>4.807692307692308E-3</c:v>
                </c:pt>
                <c:pt idx="27">
                  <c:v>4.807692307692308E-3</c:v>
                </c:pt>
                <c:pt idx="28">
                  <c:v>4.807692307692308E-3</c:v>
                </c:pt>
                <c:pt idx="29">
                  <c:v>4.807692307692308E-3</c:v>
                </c:pt>
                <c:pt idx="30">
                  <c:v>4.807692307692308E-3</c:v>
                </c:pt>
                <c:pt idx="31">
                  <c:v>4.807692307692308E-3</c:v>
                </c:pt>
                <c:pt idx="32">
                  <c:v>4.807692307692308E-3</c:v>
                </c:pt>
                <c:pt idx="33">
                  <c:v>4.807692307692308E-3</c:v>
                </c:pt>
                <c:pt idx="34">
                  <c:v>4.807692307692308E-3</c:v>
                </c:pt>
                <c:pt idx="35">
                  <c:v>4.807692307692308E-3</c:v>
                </c:pt>
                <c:pt idx="36">
                  <c:v>4.807692307692308E-3</c:v>
                </c:pt>
                <c:pt idx="37">
                  <c:v>4.807692307692308E-3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E-4436-9D00-30321B15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046800"/>
        <c:axId val="230047360"/>
        <c:axId val="0"/>
      </c:bar3DChart>
      <c:catAx>
        <c:axId val="2300468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30047360"/>
        <c:crosses val="autoZero"/>
        <c:auto val="1"/>
        <c:lblAlgn val="ctr"/>
        <c:lblOffset val="100"/>
        <c:noMultiLvlLbl val="0"/>
      </c:catAx>
      <c:valAx>
        <c:axId val="2300473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3004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TIPOS DE INFRACCIONES A LA MISION MEDICA REPORTADOS  1° DE ENERO 2012  A  DICIEMBRE 31 DE 2018</a:t>
            </a:r>
          </a:p>
        </c:rich>
      </c:tx>
      <c:layout>
        <c:manualLayout>
          <c:xMode val="edge"/>
          <c:yMode val="edge"/>
          <c:x val="0.14484367297820605"/>
          <c:y val="3.95480225988700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Hoja1!$A$69:$A$72</c:f>
              <c:strCache>
                <c:ptCount val="4"/>
                <c:pt idx="0">
                  <c:v>Contra la vida y la integridad</c:v>
                </c:pt>
                <c:pt idx="1">
                  <c:v>Contra la infraestructura</c:v>
                </c:pt>
                <c:pt idx="2">
                  <c:v>Contra las actividades sanitarias
</c:v>
                </c:pt>
                <c:pt idx="3">
                  <c:v>Perfidia
</c:v>
                </c:pt>
              </c:strCache>
            </c:strRef>
          </c:cat>
          <c:val>
            <c:numRef>
              <c:f>Hoja1!$B$69:$B$72</c:f>
              <c:numCache>
                <c:formatCode>General</c:formatCode>
                <c:ptCount val="4"/>
                <c:pt idx="0">
                  <c:v>156</c:v>
                </c:pt>
                <c:pt idx="1">
                  <c:v>32</c:v>
                </c:pt>
                <c:pt idx="2">
                  <c:v>19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5-4D41-9C93-237008F40453}"/>
            </c:ext>
          </c:extLst>
        </c:ser>
        <c:ser>
          <c:idx val="1"/>
          <c:order val="1"/>
          <c:cat>
            <c:strRef>
              <c:f>Hoja1!$A$69:$A$72</c:f>
              <c:strCache>
                <c:ptCount val="4"/>
                <c:pt idx="0">
                  <c:v>Contra la vida y la integridad</c:v>
                </c:pt>
                <c:pt idx="1">
                  <c:v>Contra la infraestructura</c:v>
                </c:pt>
                <c:pt idx="2">
                  <c:v>Contra las actividades sanitarias
</c:v>
                </c:pt>
                <c:pt idx="3">
                  <c:v>Perfidia
</c:v>
                </c:pt>
              </c:strCache>
            </c:strRef>
          </c:cat>
          <c:val>
            <c:numRef>
              <c:f>Hoja1!$C$69:$C$72</c:f>
              <c:numCache>
                <c:formatCode>0%</c:formatCode>
                <c:ptCount val="4"/>
                <c:pt idx="0">
                  <c:v>0.75</c:v>
                </c:pt>
                <c:pt idx="1">
                  <c:v>0.15384615384615385</c:v>
                </c:pt>
                <c:pt idx="2">
                  <c:v>9.1346153846153841E-2</c:v>
                </c:pt>
                <c:pt idx="3">
                  <c:v>4.807692307692308E-3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75-4D41-9C93-237008F4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CAUSALES EN LAS INFRACCIONES A LA MISION MEDICA REPORTADOS 1° DE ENERO 2012</a:t>
            </a:r>
            <a:r>
              <a:rPr lang="es-CO" sz="1050" baseline="0"/>
              <a:t> A DICIEMBRE 31 DE 2018</a:t>
            </a:r>
            <a:endParaRPr lang="es-CO" sz="1050"/>
          </a:p>
        </c:rich>
      </c:tx>
      <c:layout>
        <c:manualLayout>
          <c:xMode val="edge"/>
          <c:yMode val="edge"/>
          <c:x val="0.1183351936696701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4274557841909046"/>
          <c:y val="0.24337236106356272"/>
          <c:w val="0.51690605541306667"/>
          <c:h val="0.69285952299440845"/>
        </c:manualLayout>
      </c:layout>
      <c:bar3DChart>
        <c:barDir val="bar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Hoja1!$A$77:$A$91</c:f>
              <c:strCache>
                <c:ptCount val="15"/>
                <c:pt idx="0">
                  <c:v>Amenazas al personal de salud</c:v>
                </c:pt>
                <c:pt idx="1">
                  <c:v>Agresiones físicas/verbales</c:v>
                </c:pt>
                <c:pt idx="2">
                  <c:v>Restricción a la prestación del servicio de salud</c:v>
                </c:pt>
                <c:pt idx="3">
                  <c:v>Ataque a unidad sanitaria</c:v>
                </c:pt>
                <c:pt idx="4">
                  <c:v>Irrespeto a la prioridad médica</c:v>
                </c:pt>
                <c:pt idx="5">
                  <c:v>Robo de insumos/equipos</c:v>
                </c:pt>
                <c:pt idx="6">
                  <c:v>Ataque a ambulancia</c:v>
                </c:pt>
                <c:pt idx="7">
                  <c:v>Homicidio</c:v>
                </c:pt>
                <c:pt idx="8">
                  <c:v>Retención de ambulancia</c:v>
                </c:pt>
                <c:pt idx="9">
                  <c:v>Restricción servicio ambulancia</c:v>
                </c:pt>
                <c:pt idx="10">
                  <c:v>Irrespeto al principio de Neutra..</c:v>
                </c:pt>
                <c:pt idx="11">
                  <c:v>Robo de transporte sanitario </c:v>
                </c:pt>
                <c:pt idx="12">
                  <c:v>Forzar atenciones en condiciones inadecuadas</c:v>
                </c:pt>
                <c:pt idx="13">
                  <c:v>Similar ser de institución de salud</c:v>
                </c:pt>
                <c:pt idx="14">
                  <c:v>Incidente</c:v>
                </c:pt>
              </c:strCache>
            </c:strRef>
          </c:cat>
          <c:val>
            <c:numRef>
              <c:f>Hoja1!$B$77:$B$91</c:f>
              <c:numCache>
                <c:formatCode>General</c:formatCode>
                <c:ptCount val="15"/>
                <c:pt idx="0">
                  <c:v>118</c:v>
                </c:pt>
                <c:pt idx="1">
                  <c:v>26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5C-4BBB-B466-F0F312561944}"/>
            </c:ext>
          </c:extLst>
        </c:ser>
        <c:ser>
          <c:idx val="1"/>
          <c:order val="1"/>
          <c:invertIfNegative val="0"/>
          <c:cat>
            <c:strRef>
              <c:f>Hoja1!$A$77:$A$91</c:f>
              <c:strCache>
                <c:ptCount val="15"/>
                <c:pt idx="0">
                  <c:v>Amenazas al personal de salud</c:v>
                </c:pt>
                <c:pt idx="1">
                  <c:v>Agresiones físicas/verbales</c:v>
                </c:pt>
                <c:pt idx="2">
                  <c:v>Restricción a la prestación del servicio de salud</c:v>
                </c:pt>
                <c:pt idx="3">
                  <c:v>Ataque a unidad sanitaria</c:v>
                </c:pt>
                <c:pt idx="4">
                  <c:v>Irrespeto a la prioridad médica</c:v>
                </c:pt>
                <c:pt idx="5">
                  <c:v>Robo de insumos/equipos</c:v>
                </c:pt>
                <c:pt idx="6">
                  <c:v>Ataque a ambulancia</c:v>
                </c:pt>
                <c:pt idx="7">
                  <c:v>Homicidio</c:v>
                </c:pt>
                <c:pt idx="8">
                  <c:v>Retención de ambulancia</c:v>
                </c:pt>
                <c:pt idx="9">
                  <c:v>Restricción servicio ambulancia</c:v>
                </c:pt>
                <c:pt idx="10">
                  <c:v>Irrespeto al principio de Neutra..</c:v>
                </c:pt>
                <c:pt idx="11">
                  <c:v>Robo de transporte sanitario </c:v>
                </c:pt>
                <c:pt idx="12">
                  <c:v>Forzar atenciones en condiciones inadecuadas</c:v>
                </c:pt>
                <c:pt idx="13">
                  <c:v>Similar ser de institución de salud</c:v>
                </c:pt>
                <c:pt idx="14">
                  <c:v>Incidente</c:v>
                </c:pt>
              </c:strCache>
            </c:strRef>
          </c:cat>
          <c:val>
            <c:numRef>
              <c:f>Hoja1!$C$77:$C$91</c:f>
              <c:numCache>
                <c:formatCode>0%</c:formatCode>
                <c:ptCount val="15"/>
                <c:pt idx="0">
                  <c:v>0.56730769230769229</c:v>
                </c:pt>
                <c:pt idx="1">
                  <c:v>0.125</c:v>
                </c:pt>
                <c:pt idx="2">
                  <c:v>8.6538461538461536E-2</c:v>
                </c:pt>
                <c:pt idx="3">
                  <c:v>4.807692307692308E-2</c:v>
                </c:pt>
                <c:pt idx="4">
                  <c:v>3.8461538461538464E-2</c:v>
                </c:pt>
                <c:pt idx="5">
                  <c:v>2.8846153846153848E-2</c:v>
                </c:pt>
                <c:pt idx="6">
                  <c:v>2.403846153846154E-2</c:v>
                </c:pt>
                <c:pt idx="7">
                  <c:v>1.9230769230769232E-2</c:v>
                </c:pt>
                <c:pt idx="8">
                  <c:v>1.9230769230769232E-2</c:v>
                </c:pt>
                <c:pt idx="9">
                  <c:v>1.9230769230769232E-2</c:v>
                </c:pt>
                <c:pt idx="10">
                  <c:v>4.807692307692308E-3</c:v>
                </c:pt>
                <c:pt idx="11">
                  <c:v>4.807692307692308E-3</c:v>
                </c:pt>
                <c:pt idx="12">
                  <c:v>4.807692307692308E-3</c:v>
                </c:pt>
                <c:pt idx="13">
                  <c:v>4.807692307692308E-3</c:v>
                </c:pt>
                <c:pt idx="14">
                  <c:v>4.807692307692308E-3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5C-4BBB-B466-F0F312561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234112"/>
        <c:axId val="230234672"/>
        <c:axId val="0"/>
      </c:bar3DChart>
      <c:catAx>
        <c:axId val="230234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0234672"/>
        <c:crosses val="autoZero"/>
        <c:auto val="1"/>
        <c:lblAlgn val="ctr"/>
        <c:lblOffset val="100"/>
        <c:noMultiLvlLbl val="0"/>
      </c:catAx>
      <c:valAx>
        <c:axId val="23023467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3023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GENERADORES DE EVENTOS  CONTRA LA MISION MEDICA  </a:t>
            </a:r>
          </a:p>
          <a:p>
            <a:pPr>
              <a:defRPr/>
            </a:pPr>
            <a:r>
              <a:rPr lang="es-CO" sz="1050"/>
              <a:t> 2016 - 2017 - 2018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Hoja1!$A$109:$A$111</c:f>
              <c:strCache>
                <c:ptCount val="3"/>
                <c:pt idx="0">
                  <c:v>Usuarios/Familiares</c:v>
                </c:pt>
                <c:pt idx="1">
                  <c:v>Actores conflicto armado interno</c:v>
                </c:pt>
                <c:pt idx="2">
                  <c:v>Otros (Combos, delincuencia común, manifestantes, NI)</c:v>
                </c:pt>
              </c:strCache>
            </c:strRef>
          </c:cat>
          <c:val>
            <c:numRef>
              <c:f>Hoja1!$B$109:$B$111</c:f>
              <c:numCache>
                <c:formatCode>General</c:formatCode>
                <c:ptCount val="3"/>
                <c:pt idx="0">
                  <c:v>136</c:v>
                </c:pt>
                <c:pt idx="1">
                  <c:v>15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3-425A-9A50-0E285A91A4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CO" sz="1050" b="1" i="0" baseline="0">
                <a:effectLst/>
              </a:rPr>
              <a:t>INFRACCIONES A LA MISION MEDICA REPORTADOS 1° DE ENERO 2012 A DICIEMBRE 31 DE 2018</a:t>
            </a:r>
            <a:endParaRPr lang="es-CO" sz="105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CASOS</c:v>
                </c:pt>
              </c:strCache>
            </c:strRef>
          </c:tx>
          <c:marker>
            <c:symbol val="none"/>
          </c:marker>
          <c:cat>
            <c:strRef>
              <c:f>Hoja1!$A$16:$A$22</c:f>
              <c:strCache>
                <c:ptCount val="7"/>
                <c:pt idx="0">
                  <c:v>AÑO 2012</c:v>
                </c:pt>
                <c:pt idx="1">
                  <c:v>AÑO 2013</c:v>
                </c:pt>
                <c:pt idx="2">
                  <c:v>AÑO 2014</c:v>
                </c:pt>
                <c:pt idx="3">
                  <c:v>AÑO 2015</c:v>
                </c:pt>
                <c:pt idx="4">
                  <c:v>AÑO 2016</c:v>
                </c:pt>
                <c:pt idx="5">
                  <c:v>AÑO 2017</c:v>
                </c:pt>
                <c:pt idx="6">
                  <c:v>AÑO 2018</c:v>
                </c:pt>
              </c:strCache>
            </c:strRef>
          </c:cat>
          <c:val>
            <c:numRef>
              <c:f>Hoja1!$B$16:$B$22</c:f>
              <c:numCache>
                <c:formatCode>General</c:formatCode>
                <c:ptCount val="7"/>
                <c:pt idx="0">
                  <c:v>3</c:v>
                </c:pt>
                <c:pt idx="1">
                  <c:v>12</c:v>
                </c:pt>
                <c:pt idx="2">
                  <c:v>15</c:v>
                </c:pt>
                <c:pt idx="3">
                  <c:v>19</c:v>
                </c:pt>
                <c:pt idx="4">
                  <c:v>62</c:v>
                </c:pt>
                <c:pt idx="5">
                  <c:v>48</c:v>
                </c:pt>
                <c:pt idx="6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2D-4D0B-87B5-1FE3EFE3B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38592"/>
        <c:axId val="230239152"/>
      </c:lineChart>
      <c:catAx>
        <c:axId val="23023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0239152"/>
        <c:crosses val="autoZero"/>
        <c:auto val="1"/>
        <c:lblAlgn val="ctr"/>
        <c:lblOffset val="100"/>
        <c:noMultiLvlLbl val="0"/>
      </c:catAx>
      <c:valAx>
        <c:axId val="23023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23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INFRACCIONES/INCIDENTES CONTRA LA MISION MEDICA 2016 - 2017 -2018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Hoja1!$B$96</c:f>
              <c:strCache>
                <c:ptCount val="1"/>
                <c:pt idx="0">
                  <c:v>CASOS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Hoja1!$A$97:$A$98</c:f>
              <c:strCache>
                <c:ptCount val="2"/>
                <c:pt idx="0">
                  <c:v>Infracciones</c:v>
                </c:pt>
                <c:pt idx="1">
                  <c:v>Incidentes</c:v>
                </c:pt>
              </c:strCache>
            </c:strRef>
          </c:cat>
          <c:val>
            <c:numRef>
              <c:f>Hoja1!$B$97:$B$98</c:f>
              <c:numCache>
                <c:formatCode>General</c:formatCode>
                <c:ptCount val="2"/>
                <c:pt idx="0">
                  <c:v>14</c:v>
                </c:pt>
                <c:pt idx="1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8-42DB-8C1C-F91BC6C8A0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585787</xdr:colOff>
      <xdr:row>0</xdr:row>
      <xdr:rowOff>19050</xdr:rowOff>
    </xdr:from>
    <xdr:to>
      <xdr:col>9</xdr:col>
      <xdr:colOff>133350</xdr:colOff>
      <xdr:row>11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557212</xdr:colOff>
      <xdr:row>24</xdr:row>
      <xdr:rowOff>9525</xdr:rowOff>
    </xdr:from>
    <xdr:to>
      <xdr:col>9</xdr:col>
      <xdr:colOff>190500</xdr:colOff>
      <xdr:row>64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642937</xdr:colOff>
      <xdr:row>66</xdr:row>
      <xdr:rowOff>0</xdr:rowOff>
    </xdr:from>
    <xdr:to>
      <xdr:col>9</xdr:col>
      <xdr:colOff>180975</xdr:colOff>
      <xdr:row>73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595312</xdr:colOff>
      <xdr:row>74</xdr:row>
      <xdr:rowOff>57150</xdr:rowOff>
    </xdr:from>
    <xdr:to>
      <xdr:col>9</xdr:col>
      <xdr:colOff>123825</xdr:colOff>
      <xdr:row>92</xdr:row>
      <xdr:rowOff>66675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561975</xdr:colOff>
      <xdr:row>105</xdr:row>
      <xdr:rowOff>42862</xdr:rowOff>
    </xdr:from>
    <xdr:to>
      <xdr:col>9</xdr:col>
      <xdr:colOff>133350</xdr:colOff>
      <xdr:row>115</xdr:row>
      <xdr:rowOff>57150</xdr:rowOff>
    </xdr:to>
    <xdr:graphicFrame macro="">
      <xdr:nvGraphicFramePr>
        <xdr:cNvPr id="18" name="17 Gráfico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323850</xdr:colOff>
      <xdr:row>13</xdr:row>
      <xdr:rowOff>66675</xdr:rowOff>
    </xdr:from>
    <xdr:to>
      <xdr:col>9</xdr:col>
      <xdr:colOff>47625</xdr:colOff>
      <xdr:row>22</xdr:row>
      <xdr:rowOff>519111</xdr:rowOff>
    </xdr:to>
    <xdr:graphicFrame macro="">
      <xdr:nvGraphicFramePr>
        <xdr:cNvPr id="19" name="18 Gráfico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581025</xdr:colOff>
      <xdr:row>93</xdr:row>
      <xdr:rowOff>180974</xdr:rowOff>
    </xdr:from>
    <xdr:to>
      <xdr:col>9</xdr:col>
      <xdr:colOff>142875</xdr:colOff>
      <xdr:row>104</xdr:row>
      <xdr:rowOff>28574</xdr:rowOff>
    </xdr:to>
    <xdr:graphicFrame macro="">
      <xdr:nvGraphicFramePr>
        <xdr:cNvPr id="23" name="22 Gráfico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workbookViewId="0">
      <selection activeCell="A75" sqref="A75:C75"/>
    </sheetView>
  </sheetViews>
  <sheetFormatPr baseColWidth="10" defaultRowHeight="15" x14ac:dyDescent="0.25"/>
  <cols>
    <col min="1" max="1" width="33.140625" customWidth="1"/>
    <col min="2" max="3" width="11.42578125" style="1"/>
    <col min="9" max="9" width="11.42578125" customWidth="1"/>
    <col min="10" max="10" width="5.5703125" customWidth="1"/>
  </cols>
  <sheetData>
    <row r="1" spans="1:3" ht="41.25" customHeight="1" x14ac:dyDescent="0.25">
      <c r="A1" s="36" t="s">
        <v>91</v>
      </c>
      <c r="B1" s="36"/>
      <c r="C1" s="36"/>
    </row>
    <row r="2" spans="1:3" x14ac:dyDescent="0.25">
      <c r="A2" s="8" t="s">
        <v>0</v>
      </c>
      <c r="B2" s="8" t="s">
        <v>2</v>
      </c>
      <c r="C2" s="8" t="s">
        <v>3</v>
      </c>
    </row>
    <row r="3" spans="1:3" x14ac:dyDescent="0.25">
      <c r="A3" s="3" t="s">
        <v>5</v>
      </c>
      <c r="B3" s="2">
        <v>121</v>
      </c>
      <c r="C3" s="19">
        <f>B3/$B$12</f>
        <v>0.36445783132530118</v>
      </c>
    </row>
    <row r="4" spans="1:3" x14ac:dyDescent="0.25">
      <c r="A4" s="3" t="s">
        <v>50</v>
      </c>
      <c r="B4" s="2">
        <v>55</v>
      </c>
      <c r="C4" s="19">
        <f t="shared" ref="C4:C11" si="0">B4/$B$12</f>
        <v>0.16566265060240964</v>
      </c>
    </row>
    <row r="5" spans="1:3" x14ac:dyDescent="0.25">
      <c r="A5" s="3" t="s">
        <v>4</v>
      </c>
      <c r="B5" s="2">
        <v>38</v>
      </c>
      <c r="C5" s="19">
        <f t="shared" si="0"/>
        <v>0.1144578313253012</v>
      </c>
    </row>
    <row r="6" spans="1:3" x14ac:dyDescent="0.25">
      <c r="A6" s="3" t="s">
        <v>8</v>
      </c>
      <c r="B6" s="2">
        <v>37</v>
      </c>
      <c r="C6" s="19">
        <f t="shared" si="0"/>
        <v>0.11144578313253012</v>
      </c>
    </row>
    <row r="7" spans="1:3" x14ac:dyDescent="0.25">
      <c r="A7" s="3" t="s">
        <v>1</v>
      </c>
      <c r="B7" s="2">
        <v>30</v>
      </c>
      <c r="C7" s="19">
        <f t="shared" si="0"/>
        <v>9.036144578313253E-2</v>
      </c>
    </row>
    <row r="8" spans="1:3" x14ac:dyDescent="0.25">
      <c r="A8" s="3" t="s">
        <v>6</v>
      </c>
      <c r="B8" s="2">
        <v>19</v>
      </c>
      <c r="C8" s="19">
        <f t="shared" si="0"/>
        <v>5.7228915662650599E-2</v>
      </c>
    </row>
    <row r="9" spans="1:3" x14ac:dyDescent="0.25">
      <c r="A9" s="3" t="s">
        <v>57</v>
      </c>
      <c r="B9" s="2">
        <v>15</v>
      </c>
      <c r="C9" s="19">
        <f t="shared" si="0"/>
        <v>4.5180722891566265E-2</v>
      </c>
    </row>
    <row r="10" spans="1:3" x14ac:dyDescent="0.25">
      <c r="A10" s="3" t="s">
        <v>7</v>
      </c>
      <c r="B10" s="2">
        <v>13</v>
      </c>
      <c r="C10" s="19">
        <f t="shared" si="0"/>
        <v>3.9156626506024098E-2</v>
      </c>
    </row>
    <row r="11" spans="1:3" x14ac:dyDescent="0.25">
      <c r="A11" s="3" t="s">
        <v>66</v>
      </c>
      <c r="B11" s="2">
        <v>4</v>
      </c>
      <c r="C11" s="19">
        <f t="shared" si="0"/>
        <v>1.2048192771084338E-2</v>
      </c>
    </row>
    <row r="12" spans="1:3" x14ac:dyDescent="0.25">
      <c r="A12" s="9" t="s">
        <v>9</v>
      </c>
      <c r="B12" s="8">
        <f>SUM(B3:B11)</f>
        <v>332</v>
      </c>
      <c r="C12" s="10">
        <f>SUM(C3:C11)</f>
        <v>1</v>
      </c>
    </row>
    <row r="13" spans="1:3" x14ac:dyDescent="0.25">
      <c r="A13" s="11"/>
      <c r="B13" s="12"/>
      <c r="C13" s="16"/>
    </row>
    <row r="14" spans="1:3" ht="46.5" customHeight="1" x14ac:dyDescent="0.25">
      <c r="A14" s="36" t="s">
        <v>92</v>
      </c>
      <c r="B14" s="36"/>
      <c r="C14" s="36"/>
    </row>
    <row r="15" spans="1:3" x14ac:dyDescent="0.25">
      <c r="A15" s="8" t="s">
        <v>10</v>
      </c>
      <c r="B15" s="8" t="s">
        <v>2</v>
      </c>
      <c r="C15" s="8" t="s">
        <v>3</v>
      </c>
    </row>
    <row r="16" spans="1:3" x14ac:dyDescent="0.25">
      <c r="A16" s="4" t="s">
        <v>25</v>
      </c>
      <c r="B16" s="2">
        <v>3</v>
      </c>
      <c r="C16" s="19">
        <f>B16/$B$23</f>
        <v>1.4423076923076924E-2</v>
      </c>
    </row>
    <row r="17" spans="1:3" x14ac:dyDescent="0.25">
      <c r="A17" s="4" t="s">
        <v>26</v>
      </c>
      <c r="B17" s="2">
        <v>12</v>
      </c>
      <c r="C17" s="19">
        <f>B17/$B$23</f>
        <v>5.7692307692307696E-2</v>
      </c>
    </row>
    <row r="18" spans="1:3" x14ac:dyDescent="0.25">
      <c r="A18" s="4" t="s">
        <v>27</v>
      </c>
      <c r="B18" s="2">
        <v>15</v>
      </c>
      <c r="C18" s="19">
        <f>B18/$B$23</f>
        <v>7.2115384615384609E-2</v>
      </c>
    </row>
    <row r="19" spans="1:3" x14ac:dyDescent="0.25">
      <c r="A19" s="4" t="s">
        <v>31</v>
      </c>
      <c r="B19" s="2">
        <v>19</v>
      </c>
      <c r="C19" s="19">
        <f>B19/$B$23</f>
        <v>9.1346153846153841E-2</v>
      </c>
    </row>
    <row r="20" spans="1:3" x14ac:dyDescent="0.25">
      <c r="A20" s="4" t="s">
        <v>41</v>
      </c>
      <c r="B20" s="2">
        <v>62</v>
      </c>
      <c r="C20" s="19">
        <f>B20/$B$23</f>
        <v>0.29807692307692307</v>
      </c>
    </row>
    <row r="21" spans="1:3" x14ac:dyDescent="0.25">
      <c r="A21" s="4" t="s">
        <v>58</v>
      </c>
      <c r="B21" s="2">
        <v>48</v>
      </c>
      <c r="C21" s="19">
        <f t="shared" ref="C21" si="1">B21/$B$23</f>
        <v>0.23076923076923078</v>
      </c>
    </row>
    <row r="22" spans="1:3" x14ac:dyDescent="0.25">
      <c r="A22" s="4" t="s">
        <v>77</v>
      </c>
      <c r="B22" s="2">
        <v>49</v>
      </c>
      <c r="C22" s="19">
        <f>B22/$B$23</f>
        <v>0.23557692307692307</v>
      </c>
    </row>
    <row r="23" spans="1:3" ht="48.75" customHeight="1" x14ac:dyDescent="0.25">
      <c r="A23" s="9" t="s">
        <v>9</v>
      </c>
      <c r="B23" s="8">
        <f>SUM(B16:B22)</f>
        <v>208</v>
      </c>
      <c r="C23" s="22">
        <f>B23/$B$23</f>
        <v>1</v>
      </c>
    </row>
    <row r="24" spans="1:3" ht="38.25" customHeight="1" x14ac:dyDescent="0.25">
      <c r="A24" s="11"/>
      <c r="B24" s="12"/>
      <c r="C24" s="13"/>
    </row>
    <row r="25" spans="1:3" ht="30.75" customHeight="1" x14ac:dyDescent="0.25">
      <c r="A25" s="36" t="s">
        <v>93</v>
      </c>
      <c r="B25" s="36"/>
      <c r="C25" s="36"/>
    </row>
    <row r="26" spans="1:3" x14ac:dyDescent="0.25">
      <c r="A26" s="8" t="s">
        <v>11</v>
      </c>
      <c r="B26" s="8" t="s">
        <v>2</v>
      </c>
      <c r="C26" s="8" t="s">
        <v>3</v>
      </c>
    </row>
    <row r="27" spans="1:3" x14ac:dyDescent="0.25">
      <c r="A27" s="3" t="s">
        <v>30</v>
      </c>
      <c r="B27" s="2">
        <v>100</v>
      </c>
      <c r="C27" s="19">
        <f>+B27/B$65</f>
        <v>0.48076923076923078</v>
      </c>
    </row>
    <row r="28" spans="1:3" x14ac:dyDescent="0.25">
      <c r="A28" s="23" t="s">
        <v>12</v>
      </c>
      <c r="B28" s="24">
        <v>21</v>
      </c>
      <c r="C28" s="25">
        <f t="shared" ref="C28:C64" si="2">B28/$B$65</f>
        <v>0.10096153846153846</v>
      </c>
    </row>
    <row r="29" spans="1:3" x14ac:dyDescent="0.25">
      <c r="A29" s="23" t="s">
        <v>15</v>
      </c>
      <c r="B29" s="24">
        <v>10</v>
      </c>
      <c r="C29" s="25">
        <f t="shared" si="2"/>
        <v>4.807692307692308E-2</v>
      </c>
    </row>
    <row r="30" spans="1:3" x14ac:dyDescent="0.25">
      <c r="A30" s="23" t="s">
        <v>86</v>
      </c>
      <c r="B30" s="24">
        <v>6</v>
      </c>
      <c r="C30" s="25">
        <f t="shared" si="2"/>
        <v>2.8846153846153848E-2</v>
      </c>
    </row>
    <row r="31" spans="1:3" x14ac:dyDescent="0.25">
      <c r="A31" s="23" t="s">
        <v>13</v>
      </c>
      <c r="B31" s="24">
        <v>5</v>
      </c>
      <c r="C31" s="25">
        <f t="shared" si="2"/>
        <v>2.403846153846154E-2</v>
      </c>
    </row>
    <row r="32" spans="1:3" x14ac:dyDescent="0.25">
      <c r="A32" s="23" t="s">
        <v>87</v>
      </c>
      <c r="B32" s="24">
        <v>5</v>
      </c>
      <c r="C32" s="25">
        <f t="shared" si="2"/>
        <v>2.403846153846154E-2</v>
      </c>
    </row>
    <row r="33" spans="1:3" x14ac:dyDescent="0.25">
      <c r="A33" s="23" t="s">
        <v>90</v>
      </c>
      <c r="B33" s="24">
        <v>6</v>
      </c>
      <c r="C33" s="25">
        <f t="shared" si="2"/>
        <v>2.8846153846153848E-2</v>
      </c>
    </row>
    <row r="34" spans="1:3" x14ac:dyDescent="0.25">
      <c r="A34" s="23" t="s">
        <v>35</v>
      </c>
      <c r="B34" s="24">
        <v>4</v>
      </c>
      <c r="C34" s="25">
        <f t="shared" si="2"/>
        <v>1.9230769230769232E-2</v>
      </c>
    </row>
    <row r="35" spans="1:3" x14ac:dyDescent="0.25">
      <c r="A35" s="23" t="s">
        <v>38</v>
      </c>
      <c r="B35" s="24">
        <v>4</v>
      </c>
      <c r="C35" s="25">
        <f t="shared" si="2"/>
        <v>1.9230769230769232E-2</v>
      </c>
    </row>
    <row r="36" spans="1:3" x14ac:dyDescent="0.25">
      <c r="A36" s="23" t="s">
        <v>36</v>
      </c>
      <c r="B36" s="24">
        <v>3</v>
      </c>
      <c r="C36" s="25">
        <f t="shared" si="2"/>
        <v>1.4423076923076924E-2</v>
      </c>
    </row>
    <row r="37" spans="1:3" x14ac:dyDescent="0.25">
      <c r="A37" s="3" t="s">
        <v>79</v>
      </c>
      <c r="B37" s="2">
        <v>3</v>
      </c>
      <c r="C37" s="19">
        <f t="shared" si="2"/>
        <v>1.4423076923076924E-2</v>
      </c>
    </row>
    <row r="38" spans="1:3" x14ac:dyDescent="0.25">
      <c r="A38" s="3" t="s">
        <v>74</v>
      </c>
      <c r="B38" s="2">
        <v>3</v>
      </c>
      <c r="C38" s="19">
        <f t="shared" si="2"/>
        <v>1.4423076923076924E-2</v>
      </c>
    </row>
    <row r="39" spans="1:3" x14ac:dyDescent="0.25">
      <c r="A39" s="3" t="s">
        <v>34</v>
      </c>
      <c r="B39" s="2">
        <v>2</v>
      </c>
      <c r="C39" s="19">
        <f t="shared" si="2"/>
        <v>9.6153846153846159E-3</v>
      </c>
    </row>
    <row r="40" spans="1:3" x14ac:dyDescent="0.25">
      <c r="A40" s="3" t="s">
        <v>78</v>
      </c>
      <c r="B40" s="2">
        <v>2</v>
      </c>
      <c r="C40" s="19">
        <f t="shared" si="2"/>
        <v>9.6153846153846159E-3</v>
      </c>
    </row>
    <row r="41" spans="1:3" x14ac:dyDescent="0.25">
      <c r="A41" s="3" t="s">
        <v>14</v>
      </c>
      <c r="B41" s="2">
        <v>2</v>
      </c>
      <c r="C41" s="19">
        <f t="shared" si="2"/>
        <v>9.6153846153846159E-3</v>
      </c>
    </row>
    <row r="42" spans="1:3" x14ac:dyDescent="0.25">
      <c r="A42" s="3" t="s">
        <v>53</v>
      </c>
      <c r="B42" s="2">
        <v>2</v>
      </c>
      <c r="C42" s="19">
        <f t="shared" si="2"/>
        <v>9.6153846153846159E-3</v>
      </c>
    </row>
    <row r="43" spans="1:3" x14ac:dyDescent="0.25">
      <c r="A43" s="3" t="s">
        <v>68</v>
      </c>
      <c r="B43" s="2">
        <v>2</v>
      </c>
      <c r="C43" s="19">
        <f t="shared" si="2"/>
        <v>9.6153846153846159E-3</v>
      </c>
    </row>
    <row r="44" spans="1:3" x14ac:dyDescent="0.25">
      <c r="A44" s="3" t="s">
        <v>88</v>
      </c>
      <c r="B44" s="2">
        <v>3</v>
      </c>
      <c r="C44" s="19">
        <f t="shared" si="2"/>
        <v>1.4423076923076924E-2</v>
      </c>
    </row>
    <row r="45" spans="1:3" x14ac:dyDescent="0.25">
      <c r="A45" s="3" t="s">
        <v>69</v>
      </c>
      <c r="B45" s="2">
        <v>2</v>
      </c>
      <c r="C45" s="19">
        <f t="shared" si="2"/>
        <v>9.6153846153846159E-3</v>
      </c>
    </row>
    <row r="46" spans="1:3" x14ac:dyDescent="0.25">
      <c r="A46" s="3" t="s">
        <v>72</v>
      </c>
      <c r="B46" s="2">
        <v>2</v>
      </c>
      <c r="C46" s="19">
        <f t="shared" si="2"/>
        <v>9.6153846153846159E-3</v>
      </c>
    </row>
    <row r="47" spans="1:3" x14ac:dyDescent="0.25">
      <c r="A47" s="3" t="s">
        <v>28</v>
      </c>
      <c r="B47" s="2">
        <v>2</v>
      </c>
      <c r="C47" s="19">
        <f t="shared" si="2"/>
        <v>9.6153846153846159E-3</v>
      </c>
    </row>
    <row r="48" spans="1:3" x14ac:dyDescent="0.25">
      <c r="A48" s="3" t="s">
        <v>43</v>
      </c>
      <c r="B48" s="2">
        <v>2</v>
      </c>
      <c r="C48" s="19">
        <f t="shared" si="2"/>
        <v>9.6153846153846159E-3</v>
      </c>
    </row>
    <row r="49" spans="1:13" x14ac:dyDescent="0.25">
      <c r="A49" s="3" t="s">
        <v>84</v>
      </c>
      <c r="B49" s="2">
        <v>2</v>
      </c>
      <c r="C49" s="19">
        <f t="shared" si="2"/>
        <v>9.6153846153846159E-3</v>
      </c>
    </row>
    <row r="50" spans="1:13" x14ac:dyDescent="0.25">
      <c r="A50" s="3" t="s">
        <v>52</v>
      </c>
      <c r="B50" s="2">
        <v>1</v>
      </c>
      <c r="C50" s="19">
        <f t="shared" si="2"/>
        <v>4.807692307692308E-3</v>
      </c>
    </row>
    <row r="51" spans="1:13" x14ac:dyDescent="0.25">
      <c r="A51" s="3" t="s">
        <v>59</v>
      </c>
      <c r="B51" s="2">
        <v>1</v>
      </c>
      <c r="C51" s="19">
        <f t="shared" si="2"/>
        <v>4.807692307692308E-3</v>
      </c>
    </row>
    <row r="52" spans="1:13" x14ac:dyDescent="0.25">
      <c r="A52" s="3" t="s">
        <v>54</v>
      </c>
      <c r="B52" s="2">
        <v>1</v>
      </c>
      <c r="C52" s="19">
        <f t="shared" si="2"/>
        <v>4.807692307692308E-3</v>
      </c>
    </row>
    <row r="53" spans="1:13" x14ac:dyDescent="0.25">
      <c r="A53" s="3" t="s">
        <v>37</v>
      </c>
      <c r="B53" s="2">
        <v>1</v>
      </c>
      <c r="C53" s="19">
        <f t="shared" si="2"/>
        <v>4.807692307692308E-3</v>
      </c>
    </row>
    <row r="54" spans="1:13" x14ac:dyDescent="0.25">
      <c r="A54" s="3" t="s">
        <v>44</v>
      </c>
      <c r="B54" s="2">
        <v>1</v>
      </c>
      <c r="C54" s="19">
        <f t="shared" si="2"/>
        <v>4.807692307692308E-3</v>
      </c>
      <c r="M54">
        <v>8</v>
      </c>
    </row>
    <row r="55" spans="1:13" x14ac:dyDescent="0.25">
      <c r="A55" s="3" t="s">
        <v>75</v>
      </c>
      <c r="B55" s="2">
        <v>1</v>
      </c>
      <c r="C55" s="19">
        <f t="shared" si="2"/>
        <v>4.807692307692308E-3</v>
      </c>
    </row>
    <row r="56" spans="1:13" x14ac:dyDescent="0.25">
      <c r="A56" s="3" t="s">
        <v>73</v>
      </c>
      <c r="B56" s="2">
        <v>1</v>
      </c>
      <c r="C56" s="19">
        <f t="shared" si="2"/>
        <v>4.807692307692308E-3</v>
      </c>
    </row>
    <row r="57" spans="1:13" x14ac:dyDescent="0.25">
      <c r="A57" s="3" t="s">
        <v>33</v>
      </c>
      <c r="B57" s="2">
        <v>1</v>
      </c>
      <c r="C57" s="19">
        <f t="shared" si="2"/>
        <v>4.807692307692308E-3</v>
      </c>
    </row>
    <row r="58" spans="1:13" x14ac:dyDescent="0.25">
      <c r="A58" s="3" t="s">
        <v>70</v>
      </c>
      <c r="B58" s="2">
        <v>1</v>
      </c>
      <c r="C58" s="19">
        <f t="shared" si="2"/>
        <v>4.807692307692308E-3</v>
      </c>
    </row>
    <row r="59" spans="1:13" x14ac:dyDescent="0.25">
      <c r="A59" s="3" t="s">
        <v>71</v>
      </c>
      <c r="B59" s="2">
        <v>1</v>
      </c>
      <c r="C59" s="19">
        <f t="shared" si="2"/>
        <v>4.807692307692308E-3</v>
      </c>
    </row>
    <row r="60" spans="1:13" x14ac:dyDescent="0.25">
      <c r="A60" s="3" t="s">
        <v>67</v>
      </c>
      <c r="B60" s="2">
        <v>1</v>
      </c>
      <c r="C60" s="19">
        <f t="shared" si="2"/>
        <v>4.807692307692308E-3</v>
      </c>
    </row>
    <row r="61" spans="1:13" x14ac:dyDescent="0.25">
      <c r="A61" s="3" t="s">
        <v>85</v>
      </c>
      <c r="B61" s="2">
        <v>1</v>
      </c>
      <c r="C61" s="19">
        <f t="shared" si="2"/>
        <v>4.807692307692308E-3</v>
      </c>
    </row>
    <row r="62" spans="1:13" x14ac:dyDescent="0.25">
      <c r="A62" s="3" t="s">
        <v>42</v>
      </c>
      <c r="B62" s="2">
        <v>1</v>
      </c>
      <c r="C62" s="19">
        <f t="shared" si="2"/>
        <v>4.807692307692308E-3</v>
      </c>
    </row>
    <row r="63" spans="1:13" x14ac:dyDescent="0.25">
      <c r="A63" s="3" t="s">
        <v>89</v>
      </c>
      <c r="B63" s="2">
        <v>1</v>
      </c>
      <c r="C63" s="19">
        <f t="shared" si="2"/>
        <v>4.807692307692308E-3</v>
      </c>
    </row>
    <row r="64" spans="1:13" x14ac:dyDescent="0.25">
      <c r="A64" s="3" t="s">
        <v>60</v>
      </c>
      <c r="B64" s="2">
        <v>1</v>
      </c>
      <c r="C64" s="19">
        <f t="shared" si="2"/>
        <v>4.807692307692308E-3</v>
      </c>
    </row>
    <row r="65" spans="1:3" x14ac:dyDescent="0.25">
      <c r="A65" s="9" t="s">
        <v>19</v>
      </c>
      <c r="B65" s="8">
        <f>SUM(B27:B64)</f>
        <v>208</v>
      </c>
      <c r="C65" s="10">
        <f>SUM(C27:C64)</f>
        <v>0.99999999999999944</v>
      </c>
    </row>
    <row r="66" spans="1:3" x14ac:dyDescent="0.25">
      <c r="A66" s="27"/>
      <c r="B66" s="28"/>
      <c r="C66" s="29"/>
    </row>
    <row r="67" spans="1:3" ht="45" customHeight="1" x14ac:dyDescent="0.25">
      <c r="A67" s="37" t="s">
        <v>94</v>
      </c>
      <c r="B67" s="37"/>
      <c r="C67" s="37"/>
    </row>
    <row r="68" spans="1:3" ht="34.5" customHeight="1" x14ac:dyDescent="0.25">
      <c r="A68" s="8" t="s">
        <v>16</v>
      </c>
      <c r="B68" s="8" t="s">
        <v>2</v>
      </c>
      <c r="C68" s="8" t="s">
        <v>3</v>
      </c>
    </row>
    <row r="69" spans="1:3" ht="34.5" customHeight="1" x14ac:dyDescent="0.25">
      <c r="A69" s="30" t="s">
        <v>17</v>
      </c>
      <c r="B69" s="14">
        <v>156</v>
      </c>
      <c r="C69" s="21">
        <f>B69/$B$65</f>
        <v>0.75</v>
      </c>
    </row>
    <row r="70" spans="1:3" ht="31.5" customHeight="1" x14ac:dyDescent="0.25">
      <c r="A70" s="31" t="s">
        <v>18</v>
      </c>
      <c r="B70" s="14">
        <v>32</v>
      </c>
      <c r="C70" s="21">
        <f t="shared" ref="C70:C73" si="3">B70/$B$65</f>
        <v>0.15384615384615385</v>
      </c>
    </row>
    <row r="71" spans="1:3" ht="31.5" customHeight="1" x14ac:dyDescent="0.25">
      <c r="A71" s="32" t="s">
        <v>39</v>
      </c>
      <c r="B71" s="15">
        <v>19</v>
      </c>
      <c r="C71" s="21">
        <f t="shared" ref="C71" si="4">B71/$B$65</f>
        <v>9.1346153846153841E-2</v>
      </c>
    </row>
    <row r="72" spans="1:3" ht="32.25" customHeight="1" x14ac:dyDescent="0.25">
      <c r="A72" s="32" t="s">
        <v>80</v>
      </c>
      <c r="B72" s="15">
        <v>1</v>
      </c>
      <c r="C72" s="21">
        <f t="shared" si="3"/>
        <v>4.807692307692308E-3</v>
      </c>
    </row>
    <row r="73" spans="1:3" ht="50.25" customHeight="1" x14ac:dyDescent="0.25">
      <c r="A73" s="9" t="s">
        <v>19</v>
      </c>
      <c r="B73" s="8">
        <f>SUM(B69:B72)</f>
        <v>208</v>
      </c>
      <c r="C73" s="21">
        <f t="shared" si="3"/>
        <v>1</v>
      </c>
    </row>
    <row r="74" spans="1:3" ht="33.75" customHeight="1" x14ac:dyDescent="0.25">
      <c r="A74" s="36"/>
      <c r="B74" s="36"/>
      <c r="C74" s="36"/>
    </row>
    <row r="75" spans="1:3" ht="30.75" customHeight="1" x14ac:dyDescent="0.25">
      <c r="A75" s="35" t="s">
        <v>95</v>
      </c>
      <c r="B75" s="35"/>
      <c r="C75" s="35"/>
    </row>
    <row r="76" spans="1:3" x14ac:dyDescent="0.25">
      <c r="A76" s="8" t="s">
        <v>24</v>
      </c>
      <c r="B76" s="8" t="s">
        <v>2</v>
      </c>
      <c r="C76" s="8" t="s">
        <v>2</v>
      </c>
    </row>
    <row r="77" spans="1:3" ht="15.75" x14ac:dyDescent="0.25">
      <c r="A77" s="6" t="s">
        <v>21</v>
      </c>
      <c r="B77" s="2">
        <v>118</v>
      </c>
      <c r="C77" s="19">
        <f t="shared" ref="C77:C91" si="5">+B77/B$92</f>
        <v>0.56730769230769229</v>
      </c>
    </row>
    <row r="78" spans="1:3" ht="15.75" x14ac:dyDescent="0.25">
      <c r="A78" s="6" t="s">
        <v>76</v>
      </c>
      <c r="B78" s="2">
        <v>26</v>
      </c>
      <c r="C78" s="19">
        <f t="shared" si="5"/>
        <v>0.125</v>
      </c>
    </row>
    <row r="79" spans="1:3" ht="30.75" x14ac:dyDescent="0.25">
      <c r="A79" s="5" t="s">
        <v>40</v>
      </c>
      <c r="B79" s="7">
        <v>18</v>
      </c>
      <c r="C79" s="20">
        <f t="shared" si="5"/>
        <v>8.6538461538461536E-2</v>
      </c>
    </row>
    <row r="80" spans="1:3" ht="15.75" x14ac:dyDescent="0.25">
      <c r="A80" s="6" t="s">
        <v>29</v>
      </c>
      <c r="B80" s="2">
        <v>10</v>
      </c>
      <c r="C80" s="19">
        <f t="shared" si="5"/>
        <v>4.807692307692308E-2</v>
      </c>
    </row>
    <row r="81" spans="1:3" ht="15.75" x14ac:dyDescent="0.25">
      <c r="A81" s="6" t="s">
        <v>64</v>
      </c>
      <c r="B81" s="2">
        <v>8</v>
      </c>
      <c r="C81" s="19">
        <f t="shared" si="5"/>
        <v>3.8461538461538464E-2</v>
      </c>
    </row>
    <row r="82" spans="1:3" ht="17.25" customHeight="1" x14ac:dyDescent="0.25">
      <c r="A82" s="33" t="s">
        <v>55</v>
      </c>
      <c r="B82" s="7">
        <v>6</v>
      </c>
      <c r="C82" s="20">
        <f t="shared" si="5"/>
        <v>2.8846153846153848E-2</v>
      </c>
    </row>
    <row r="83" spans="1:3" ht="15.75" x14ac:dyDescent="0.25">
      <c r="A83" s="6" t="s">
        <v>22</v>
      </c>
      <c r="B83" s="2">
        <v>5</v>
      </c>
      <c r="C83" s="19">
        <f t="shared" si="5"/>
        <v>2.403846153846154E-2</v>
      </c>
    </row>
    <row r="84" spans="1:3" ht="15.75" x14ac:dyDescent="0.25">
      <c r="A84" s="6" t="s">
        <v>23</v>
      </c>
      <c r="B84" s="2">
        <v>4</v>
      </c>
      <c r="C84" s="19">
        <f t="shared" si="5"/>
        <v>1.9230769230769232E-2</v>
      </c>
    </row>
    <row r="85" spans="1:3" ht="15.75" x14ac:dyDescent="0.25">
      <c r="A85" s="5" t="s">
        <v>61</v>
      </c>
      <c r="B85" s="7">
        <v>4</v>
      </c>
      <c r="C85" s="20">
        <f t="shared" si="5"/>
        <v>1.9230769230769232E-2</v>
      </c>
    </row>
    <row r="86" spans="1:3" ht="15.75" x14ac:dyDescent="0.25">
      <c r="A86" s="6" t="s">
        <v>20</v>
      </c>
      <c r="B86" s="2">
        <v>4</v>
      </c>
      <c r="C86" s="19">
        <f t="shared" si="5"/>
        <v>1.9230769230769232E-2</v>
      </c>
    </row>
    <row r="87" spans="1:3" ht="21.75" customHeight="1" x14ac:dyDescent="0.25">
      <c r="A87" s="26" t="s">
        <v>65</v>
      </c>
      <c r="B87" s="2">
        <v>1</v>
      </c>
      <c r="C87" s="19">
        <f t="shared" si="5"/>
        <v>4.807692307692308E-3</v>
      </c>
    </row>
    <row r="88" spans="1:3" ht="15.75" x14ac:dyDescent="0.25">
      <c r="A88" s="6" t="s">
        <v>62</v>
      </c>
      <c r="B88" s="2">
        <v>1</v>
      </c>
      <c r="C88" s="19">
        <f t="shared" si="5"/>
        <v>4.807692307692308E-3</v>
      </c>
    </row>
    <row r="89" spans="1:3" ht="30.75" x14ac:dyDescent="0.25">
      <c r="A89" s="5" t="s">
        <v>63</v>
      </c>
      <c r="B89" s="2">
        <v>1</v>
      </c>
      <c r="C89" s="19">
        <f t="shared" si="5"/>
        <v>4.807692307692308E-3</v>
      </c>
    </row>
    <row r="90" spans="1:3" ht="30.75" x14ac:dyDescent="0.25">
      <c r="A90" s="5" t="s">
        <v>81</v>
      </c>
      <c r="B90" s="7">
        <v>1</v>
      </c>
      <c r="C90" s="20">
        <f t="shared" si="5"/>
        <v>4.807692307692308E-3</v>
      </c>
    </row>
    <row r="91" spans="1:3" ht="15.75" x14ac:dyDescent="0.25">
      <c r="A91" s="6" t="s">
        <v>32</v>
      </c>
      <c r="B91" s="2">
        <v>1</v>
      </c>
      <c r="C91" s="19">
        <f t="shared" si="5"/>
        <v>4.807692307692308E-3</v>
      </c>
    </row>
    <row r="92" spans="1:3" x14ac:dyDescent="0.25">
      <c r="A92" s="8" t="s">
        <v>19</v>
      </c>
      <c r="B92" s="8">
        <f>SUM(B77:B91)</f>
        <v>208</v>
      </c>
      <c r="C92" s="10">
        <f>SUM(C77:C91)</f>
        <v>1.0000000000000002</v>
      </c>
    </row>
    <row r="94" spans="1:3" ht="15" customHeight="1" x14ac:dyDescent="0.25"/>
    <row r="95" spans="1:3" ht="33.75" customHeight="1" x14ac:dyDescent="0.25">
      <c r="A95" s="35" t="s">
        <v>82</v>
      </c>
      <c r="B95" s="35"/>
      <c r="C95" s="35"/>
    </row>
    <row r="96" spans="1:3" x14ac:dyDescent="0.25">
      <c r="A96" s="8" t="s">
        <v>49</v>
      </c>
      <c r="B96" s="8" t="s">
        <v>2</v>
      </c>
      <c r="C96" s="8" t="s">
        <v>3</v>
      </c>
    </row>
    <row r="97" spans="1:3" ht="15.75" x14ac:dyDescent="0.25">
      <c r="A97" s="6" t="s">
        <v>45</v>
      </c>
      <c r="B97" s="2">
        <v>14</v>
      </c>
      <c r="C97" s="18">
        <f>+B97/B99</f>
        <v>8.8050314465408799E-2</v>
      </c>
    </row>
    <row r="98" spans="1:3" ht="15.75" x14ac:dyDescent="0.25">
      <c r="A98" s="6" t="s">
        <v>46</v>
      </c>
      <c r="B98" s="2">
        <v>145</v>
      </c>
      <c r="C98" s="18">
        <f>+B98/B99</f>
        <v>0.91194968553459121</v>
      </c>
    </row>
    <row r="99" spans="1:3" x14ac:dyDescent="0.25">
      <c r="A99" s="8" t="s">
        <v>19</v>
      </c>
      <c r="B99" s="8">
        <f>SUM(B97:B98)</f>
        <v>159</v>
      </c>
      <c r="C99" s="10">
        <f>SUM(C97:C98)</f>
        <v>1</v>
      </c>
    </row>
    <row r="101" spans="1:3" x14ac:dyDescent="0.25">
      <c r="C101" s="17"/>
    </row>
    <row r="102" spans="1:3" x14ac:dyDescent="0.25">
      <c r="A102" s="34"/>
      <c r="B102" s="34"/>
      <c r="C102" s="34"/>
    </row>
    <row r="106" spans="1:3" ht="30.75" customHeight="1" x14ac:dyDescent="0.25"/>
    <row r="107" spans="1:3" ht="30.75" customHeight="1" x14ac:dyDescent="0.25">
      <c r="A107" s="35" t="s">
        <v>83</v>
      </c>
      <c r="B107" s="35"/>
      <c r="C107" s="35"/>
    </row>
    <row r="108" spans="1:3" x14ac:dyDescent="0.25">
      <c r="A108" s="8" t="s">
        <v>51</v>
      </c>
      <c r="B108" s="8" t="s">
        <v>2</v>
      </c>
      <c r="C108" s="8" t="s">
        <v>3</v>
      </c>
    </row>
    <row r="109" spans="1:3" ht="15.75" x14ac:dyDescent="0.25">
      <c r="A109" s="6" t="s">
        <v>48</v>
      </c>
      <c r="B109" s="2">
        <v>136</v>
      </c>
      <c r="C109" s="19">
        <f>+B109/B112</f>
        <v>0.85534591194968557</v>
      </c>
    </row>
    <row r="110" spans="1:3" ht="15.75" x14ac:dyDescent="0.25">
      <c r="A110" s="6" t="s">
        <v>47</v>
      </c>
      <c r="B110" s="2">
        <v>15</v>
      </c>
      <c r="C110" s="19">
        <f>+B110/B112</f>
        <v>9.4339622641509441E-2</v>
      </c>
    </row>
    <row r="111" spans="1:3" ht="30.75" x14ac:dyDescent="0.25">
      <c r="A111" s="5" t="s">
        <v>56</v>
      </c>
      <c r="B111" s="7">
        <v>8</v>
      </c>
      <c r="C111" s="20">
        <f>+B111/B112</f>
        <v>5.0314465408805034E-2</v>
      </c>
    </row>
    <row r="112" spans="1:3" x14ac:dyDescent="0.25">
      <c r="A112" s="8" t="s">
        <v>19</v>
      </c>
      <c r="B112" s="8">
        <f>SUM(B109:B111)</f>
        <v>159</v>
      </c>
      <c r="C112" s="10">
        <f>SUM(C109:C111)</f>
        <v>1</v>
      </c>
    </row>
    <row r="115" spans="1:3" x14ac:dyDescent="0.25">
      <c r="A115" s="34"/>
      <c r="B115" s="34"/>
      <c r="C115" s="34"/>
    </row>
  </sheetData>
  <sortState ref="A34:C39">
    <sortCondition descending="1" ref="B34:B39"/>
  </sortState>
  <mergeCells count="10">
    <mergeCell ref="A74:C74"/>
    <mergeCell ref="A1:C1"/>
    <mergeCell ref="A14:C14"/>
    <mergeCell ref="A25:C25"/>
    <mergeCell ref="A67:C67"/>
    <mergeCell ref="A115:C115"/>
    <mergeCell ref="A107:C107"/>
    <mergeCell ref="A95:C95"/>
    <mergeCell ref="A102:C102"/>
    <mergeCell ref="A75:C75"/>
  </mergeCells>
  <pageMargins left="0.7" right="0.7" top="0.75" bottom="0.75" header="0.3" footer="0.3"/>
  <pageSetup scale="9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GALLEGO CARDONA</dc:creator>
  <cp:lastModifiedBy>LUIS FERNANDO GALLEGO ARANGO</cp:lastModifiedBy>
  <cp:lastPrinted>2015-04-10T13:46:37Z</cp:lastPrinted>
  <dcterms:created xsi:type="dcterms:W3CDTF">2013-07-24T15:40:04Z</dcterms:created>
  <dcterms:modified xsi:type="dcterms:W3CDTF">2019-03-13T15:53:58Z</dcterms:modified>
</cp:coreProperties>
</file>