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ILIANA\Desktop\"/>
    </mc:Choice>
  </mc:AlternateContent>
  <bookViews>
    <workbookView xWindow="0" yWindow="0" windowWidth="20490" windowHeight="7620"/>
  </bookViews>
  <sheets>
    <sheet name="Tablero de control" sheetId="1" r:id="rId1"/>
    <sheet name="Hoja1" sheetId="2" state="hidden" r:id="rId2"/>
  </sheets>
  <definedNames>
    <definedName name="_xlnm._FilterDatabase" localSheetId="0" hidden="1">'Tablero de control'!$B$3:$F$36</definedName>
    <definedName name="metas_eval">'Tablero de control'!$B$4:$F$35</definedName>
    <definedName name="TIPO_META">Hoja1!$B$4:$B$9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6" i="1" l="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4" i="1"/>
  <c r="E38" i="1"/>
  <c r="E36" i="1" l="1"/>
  <c r="E39" i="1" s="1"/>
  <c r="H47" i="1"/>
  <c r="I47" i="1" s="1"/>
  <c r="H48" i="1"/>
  <c r="I48" i="1" s="1"/>
  <c r="H49" i="1"/>
  <c r="I49" i="1" s="1"/>
  <c r="H50" i="1"/>
  <c r="I50" i="1" s="1"/>
  <c r="H51" i="1"/>
  <c r="I51" i="1" s="1"/>
  <c r="H52" i="1"/>
  <c r="I52" i="1" s="1"/>
  <c r="H53" i="1"/>
  <c r="I53" i="1" s="1"/>
  <c r="H54" i="1"/>
  <c r="I54" i="1" s="1"/>
  <c r="H55" i="1"/>
  <c r="H56" i="1"/>
  <c r="H57" i="1"/>
  <c r="H58" i="1"/>
  <c r="H59" i="1"/>
  <c r="H60" i="1"/>
  <c r="H61" i="1"/>
  <c r="H62" i="1"/>
  <c r="H63" i="1"/>
  <c r="H64" i="1"/>
  <c r="H65" i="1"/>
  <c r="H66" i="1"/>
  <c r="H67" i="1"/>
  <c r="H68" i="1"/>
  <c r="H69" i="1"/>
  <c r="H70" i="1"/>
  <c r="H71" i="1"/>
  <c r="H72" i="1"/>
  <c r="H73" i="1"/>
  <c r="H74" i="1"/>
  <c r="H75" i="1"/>
  <c r="H76" i="1"/>
  <c r="H77" i="1"/>
  <c r="I55" i="1"/>
  <c r="I56" i="1"/>
  <c r="I57" i="1"/>
  <c r="I58" i="1"/>
  <c r="I59" i="1"/>
  <c r="I60" i="1"/>
  <c r="I61" i="1"/>
  <c r="I62" i="1"/>
  <c r="I63" i="1"/>
  <c r="I64" i="1"/>
  <c r="I65" i="1"/>
  <c r="H46" i="1"/>
  <c r="I46" i="1" s="1"/>
  <c r="I66" i="1"/>
  <c r="I67" i="1"/>
  <c r="I68" i="1"/>
  <c r="I69" i="1"/>
  <c r="I70" i="1"/>
  <c r="I71" i="1"/>
  <c r="I72" i="1"/>
  <c r="I73" i="1"/>
  <c r="I74" i="1"/>
  <c r="I75" i="1"/>
  <c r="I76" i="1"/>
  <c r="I77" i="1"/>
  <c r="A78" i="1"/>
  <c r="F56" i="1"/>
  <c r="G56" i="1"/>
  <c r="F58" i="1"/>
  <c r="F59" i="1"/>
  <c r="F60" i="1"/>
  <c r="F61" i="1"/>
  <c r="F62" i="1"/>
  <c r="F63" i="1"/>
  <c r="F64" i="1"/>
  <c r="F65" i="1"/>
  <c r="F66" i="1"/>
  <c r="F67" i="1"/>
  <c r="F68" i="1"/>
  <c r="F69" i="1"/>
  <c r="F70" i="1"/>
  <c r="F71" i="1"/>
  <c r="F72" i="1"/>
  <c r="F73" i="1"/>
  <c r="F74" i="1"/>
  <c r="F75" i="1"/>
  <c r="F76" i="1"/>
  <c r="F77" i="1"/>
  <c r="F57" i="1"/>
  <c r="F47" i="1"/>
  <c r="G47" i="1"/>
  <c r="F48" i="1"/>
  <c r="G48" i="1"/>
  <c r="F49" i="1"/>
  <c r="G49" i="1"/>
  <c r="F50" i="1"/>
  <c r="G50" i="1"/>
  <c r="F51" i="1"/>
  <c r="G51" i="1"/>
  <c r="F52" i="1"/>
  <c r="G52" i="1"/>
  <c r="F53" i="1"/>
  <c r="G53" i="1"/>
  <c r="F54" i="1"/>
  <c r="G54" i="1"/>
  <c r="F55" i="1"/>
  <c r="G55" i="1"/>
  <c r="G57" i="1"/>
  <c r="G58" i="1"/>
  <c r="G59" i="1"/>
  <c r="G60" i="1"/>
  <c r="G61" i="1"/>
  <c r="G62" i="1"/>
  <c r="G63" i="1"/>
  <c r="G64" i="1"/>
  <c r="G65" i="1"/>
  <c r="G66" i="1"/>
  <c r="G67" i="1"/>
  <c r="G68" i="1"/>
  <c r="G69" i="1"/>
  <c r="G70" i="1"/>
  <c r="G71" i="1"/>
  <c r="G72" i="1"/>
  <c r="G73" i="1"/>
  <c r="G74" i="1"/>
  <c r="G75" i="1"/>
  <c r="G76" i="1"/>
  <c r="G77" i="1"/>
  <c r="F46" i="1"/>
  <c r="G46" i="1"/>
  <c r="F36" i="1"/>
  <c r="E40" i="1" l="1"/>
  <c r="C109" i="1"/>
  <c r="G78" i="1"/>
  <c r="C110" i="1" s="1"/>
  <c r="I78" i="1"/>
  <c r="C111" i="1" s="1"/>
  <c r="C112" i="1" l="1"/>
</calcChain>
</file>

<file path=xl/sharedStrings.xml><?xml version="1.0" encoding="utf-8"?>
<sst xmlns="http://schemas.openxmlformats.org/spreadsheetml/2006/main" count="115" uniqueCount="55">
  <si>
    <t>EVALUACIÓN EFICACIA TÉCNICA METAS SANITARIAS DE RESULTADO</t>
  </si>
  <si>
    <t>I. Revisión de criterios de calidad en la formulación de metas de resultado</t>
  </si>
  <si>
    <t>Meta de Resultado</t>
  </si>
  <si>
    <t>Indicador</t>
  </si>
  <si>
    <t>Valor Cuatrienio</t>
  </si>
  <si>
    <t>Corresponde a resultado en salud</t>
  </si>
  <si>
    <t xml:space="preserve">Cuenta con línea de base oficial </t>
  </si>
  <si>
    <t>Total metas de resultado formuladas por la ET</t>
  </si>
  <si>
    <t>I. Porcentaje de metas que corresponde a resultados en salud</t>
  </si>
  <si>
    <t>Porcentaje de metas objeto de evaluación</t>
  </si>
  <si>
    <t>a. Meta de resultado</t>
  </si>
  <si>
    <t>II.  Eficacia técnica metas de resultado: Tendencia del indicador</t>
  </si>
  <si>
    <t>III. Coherencia de lo programado con respecto a la línea de base</t>
  </si>
  <si>
    <t>IV. Relación con eficacia técnica operativa</t>
  </si>
  <si>
    <t xml:space="preserve">Meta establecida por la ET </t>
  </si>
  <si>
    <t>b. Valor línea de base 2014</t>
  </si>
  <si>
    <t>c. Valor actual indicador 2017 (Valor logrado)</t>
  </si>
  <si>
    <t>d. Avance del indicador</t>
  </si>
  <si>
    <t>e. Tendencia del indicador</t>
  </si>
  <si>
    <t>h. Valor programado</t>
  </si>
  <si>
    <t xml:space="preserve">i. Semaforización </t>
  </si>
  <si>
    <t>R</t>
  </si>
  <si>
    <t>A</t>
  </si>
  <si>
    <t>Resumen evaluación:</t>
  </si>
  <si>
    <t>Promedio de cumplimiento global</t>
  </si>
  <si>
    <t>Reducir</t>
  </si>
  <si>
    <t>Aumentar</t>
  </si>
  <si>
    <t>Mantener</t>
  </si>
  <si>
    <t>Tipo de meta</t>
  </si>
  <si>
    <t>No.</t>
  </si>
  <si>
    <t>Meta</t>
  </si>
  <si>
    <t>Reducir 1</t>
  </si>
  <si>
    <t>Reducir 2</t>
  </si>
  <si>
    <t>Aumentar 1</t>
  </si>
  <si>
    <t>Aumentar 2</t>
  </si>
  <si>
    <t>f. % cumplimiento</t>
  </si>
  <si>
    <t>j. % cumplimiento</t>
  </si>
  <si>
    <t>Mantener 1</t>
  </si>
  <si>
    <t>Mantener 2</t>
  </si>
  <si>
    <t>M-M</t>
  </si>
  <si>
    <t>M-C</t>
  </si>
  <si>
    <t>LISTAS</t>
  </si>
  <si>
    <t>AUMENTAR</t>
  </si>
  <si>
    <t>REDUCIR</t>
  </si>
  <si>
    <t>MANTENER MORTALIDAD</t>
  </si>
  <si>
    <t>MANTENER COBERTURA</t>
  </si>
  <si>
    <t>OK</t>
  </si>
  <si>
    <t>NO COHERENCIA</t>
  </si>
  <si>
    <t/>
  </si>
  <si>
    <t>NO-META</t>
  </si>
  <si>
    <t>PS</t>
  </si>
  <si>
    <t>GR</t>
  </si>
  <si>
    <t>GSP</t>
  </si>
  <si>
    <t>Cumplimiento según lo programado por línea operativa</t>
  </si>
  <si>
    <t>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</si>
</sst>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9"/>
      <color theme="1"/>
      <name val="Calibri"/>
      <family val="2"/>
      <scheme val="minor"/>
    </font>
    <font>
      <b/>
      <sz val="9"/>
      <color theme="1"/>
      <name val="Calibri"/>
      <family val="2"/>
      <scheme val="minor"/>
    </font>
    <font>
      <b/>
      <sz val="9"/>
      <name val="Calibri"/>
      <family val="2"/>
    </font>
    <font>
      <sz val="9"/>
      <name val="Calibri"/>
      <family val="2"/>
    </font>
    <font>
      <b/>
      <sz val="10"/>
      <color theme="1"/>
      <name val="Calibri"/>
      <family val="2"/>
      <scheme val="minor"/>
    </font>
    <font>
      <b/>
      <sz val="7"/>
      <color theme="1"/>
      <name val="Calibri"/>
      <family val="2"/>
      <scheme val="minor"/>
    </font>
    <font>
      <b/>
      <sz val="6"/>
      <color theme="1"/>
      <name val="Calibri"/>
      <family val="2"/>
      <scheme val="minor"/>
    </font>
    <font>
      <sz val="7"/>
      <color theme="1"/>
      <name val="Calibri"/>
      <family val="2"/>
      <scheme val="minor"/>
    </font>
    <font>
      <sz val="11"/>
      <color theme="0"/>
      <name val="Calibri"/>
      <family val="2"/>
      <scheme val="minor"/>
    </font>
    <font>
      <sz val="9"/>
      <color theme="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rgb="FF92D050"/>
        <bgColor indexed="64"/>
      </patternFill>
    </fill>
  </fills>
  <borders count="2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74">
    <xf numFmtId="0" fontId="0" fillId="0" borderId="0" xfId="0"/>
    <xf numFmtId="2" fontId="1" fillId="2" borderId="4" xfId="0" applyNumberFormat="1" applyFont="1" applyFill="1" applyBorder="1" applyAlignment="1" applyProtection="1">
      <alignment horizontal="center"/>
    </xf>
    <xf numFmtId="0" fontId="1" fillId="5" borderId="4" xfId="0" applyFont="1" applyFill="1" applyBorder="1" applyAlignment="1" applyProtection="1">
      <alignment horizontal="center"/>
    </xf>
    <xf numFmtId="0" fontId="1" fillId="2" borderId="4" xfId="0" applyFont="1" applyFill="1" applyBorder="1" applyAlignment="1" applyProtection="1">
      <alignment horizontal="center"/>
    </xf>
    <xf numFmtId="2" fontId="1" fillId="6" borderId="4" xfId="0" applyNumberFormat="1" applyFont="1" applyFill="1" applyBorder="1" applyAlignment="1" applyProtection="1">
      <alignment horizontal="center"/>
    </xf>
    <xf numFmtId="1" fontId="1" fillId="5" borderId="0" xfId="0" applyNumberFormat="1" applyFont="1" applyFill="1" applyAlignment="1" applyProtection="1">
      <alignment horizontal="center"/>
    </xf>
    <xf numFmtId="0" fontId="9" fillId="0" borderId="0" xfId="0" applyFont="1"/>
    <xf numFmtId="2" fontId="1" fillId="5" borderId="24" xfId="0" applyNumberFormat="1" applyFont="1" applyFill="1" applyBorder="1" applyAlignment="1" applyProtection="1">
      <alignment horizontal="center" vertical="center" wrapText="1"/>
    </xf>
    <xf numFmtId="2" fontId="1" fillId="7" borderId="22" xfId="0" applyNumberFormat="1" applyFont="1" applyFill="1" applyBorder="1" applyAlignment="1" applyProtection="1">
      <alignment horizontal="center" vertical="center" wrapText="1"/>
    </xf>
    <xf numFmtId="0" fontId="4" fillId="2" borderId="4" xfId="0" applyNumberFormat="1" applyFont="1" applyFill="1" applyBorder="1" applyAlignment="1" applyProtection="1">
      <alignment horizontal="center" vertical="center" wrapText="1"/>
    </xf>
    <xf numFmtId="0" fontId="4" fillId="2" borderId="19" xfId="0" applyNumberFormat="1" applyFont="1" applyFill="1" applyBorder="1" applyAlignment="1" applyProtection="1">
      <alignment horizontal="center" vertical="center" wrapText="1"/>
    </xf>
    <xf numFmtId="0" fontId="2" fillId="2" borderId="13" xfId="0" applyFont="1" applyFill="1" applyBorder="1" applyAlignment="1" applyProtection="1">
      <alignment horizontal="center" wrapText="1"/>
    </xf>
    <xf numFmtId="0" fontId="2" fillId="2" borderId="14" xfId="0" applyFont="1" applyFill="1" applyBorder="1" applyAlignment="1" applyProtection="1">
      <alignment horizontal="center" wrapText="1"/>
    </xf>
    <xf numFmtId="0" fontId="2" fillId="2" borderId="15" xfId="0" applyFont="1" applyFill="1" applyBorder="1" applyAlignment="1" applyProtection="1">
      <alignment horizontal="center" wrapText="1"/>
    </xf>
    <xf numFmtId="0" fontId="1" fillId="2" borderId="0" xfId="0" applyFont="1" applyFill="1" applyAlignment="1" applyProtection="1">
      <alignment wrapText="1"/>
    </xf>
    <xf numFmtId="0" fontId="2" fillId="3" borderId="13" xfId="0" applyFont="1" applyFill="1" applyBorder="1" applyAlignment="1" applyProtection="1">
      <alignment horizontal="left" vertical="center" wrapText="1"/>
    </xf>
    <xf numFmtId="0" fontId="2" fillId="3" borderId="14" xfId="0" applyFont="1" applyFill="1" applyBorder="1" applyAlignment="1" applyProtection="1">
      <alignment horizontal="left" vertical="center" wrapText="1"/>
    </xf>
    <xf numFmtId="0" fontId="2" fillId="3" borderId="15" xfId="0" applyFont="1" applyFill="1" applyBorder="1" applyAlignment="1" applyProtection="1">
      <alignment horizontal="left" vertical="center" wrapText="1"/>
    </xf>
    <xf numFmtId="0" fontId="3" fillId="2" borderId="16" xfId="0" applyNumberFormat="1" applyFont="1" applyFill="1" applyBorder="1" applyAlignment="1" applyProtection="1">
      <alignment horizontal="center" vertical="center" wrapText="1"/>
    </xf>
    <xf numFmtId="0" fontId="3" fillId="2" borderId="10" xfId="0" applyNumberFormat="1" applyFont="1" applyFill="1" applyBorder="1" applyAlignment="1" applyProtection="1">
      <alignment horizontal="center" vertical="center" wrapText="1"/>
    </xf>
    <xf numFmtId="0" fontId="3" fillId="2" borderId="12" xfId="0" applyNumberFormat="1" applyFont="1" applyFill="1" applyBorder="1" applyAlignment="1" applyProtection="1">
      <alignment horizontal="center" vertical="center" wrapText="1"/>
    </xf>
    <xf numFmtId="0" fontId="3" fillId="2" borderId="17" xfId="0" applyNumberFormat="1" applyFont="1" applyFill="1" applyBorder="1" applyAlignment="1" applyProtection="1">
      <alignment horizontal="center" vertical="center" wrapText="1"/>
    </xf>
    <xf numFmtId="0" fontId="1" fillId="2" borderId="18" xfId="0" applyFont="1" applyFill="1" applyBorder="1" applyAlignment="1" applyProtection="1">
      <alignment wrapText="1"/>
    </xf>
    <xf numFmtId="0" fontId="1" fillId="2" borderId="20" xfId="0" applyFont="1" applyFill="1" applyBorder="1" applyAlignment="1" applyProtection="1">
      <alignment wrapText="1"/>
    </xf>
    <xf numFmtId="0" fontId="1" fillId="2" borderId="21" xfId="0" applyFont="1" applyFill="1" applyBorder="1" applyAlignment="1" applyProtection="1">
      <alignment horizontal="right" wrapText="1"/>
    </xf>
    <xf numFmtId="0" fontId="1" fillId="2" borderId="21" xfId="0" applyFont="1" applyFill="1" applyBorder="1" applyAlignment="1" applyProtection="1">
      <alignment wrapText="1"/>
    </xf>
    <xf numFmtId="0" fontId="1" fillId="2" borderId="22" xfId="0" applyFont="1" applyFill="1" applyBorder="1" applyAlignment="1" applyProtection="1">
      <alignment wrapText="1"/>
    </xf>
    <xf numFmtId="0" fontId="1" fillId="2" borderId="2" xfId="0" applyFont="1" applyFill="1" applyBorder="1" applyAlignment="1" applyProtection="1">
      <alignment horizontal="right" vertical="center" wrapText="1"/>
    </xf>
    <xf numFmtId="0" fontId="1" fillId="2" borderId="5" xfId="0" applyFont="1" applyFill="1" applyBorder="1" applyAlignment="1" applyProtection="1">
      <alignment horizontal="right" vertical="center" wrapText="1"/>
    </xf>
    <xf numFmtId="0" fontId="1" fillId="2" borderId="3" xfId="0" applyFont="1" applyFill="1" applyBorder="1" applyAlignment="1" applyProtection="1">
      <alignment horizontal="right" vertical="center" wrapText="1"/>
    </xf>
    <xf numFmtId="0" fontId="1" fillId="2" borderId="4" xfId="0" applyFont="1" applyFill="1" applyBorder="1" applyAlignment="1" applyProtection="1">
      <alignment horizontal="center" vertical="center" wrapText="1"/>
    </xf>
    <xf numFmtId="0" fontId="2" fillId="4" borderId="2" xfId="0" applyFont="1" applyFill="1" applyBorder="1" applyAlignment="1" applyProtection="1">
      <alignment horizontal="right" vertical="center" wrapText="1"/>
    </xf>
    <xf numFmtId="0" fontId="2" fillId="4" borderId="5" xfId="0" applyFont="1" applyFill="1" applyBorder="1" applyAlignment="1" applyProtection="1">
      <alignment horizontal="right" vertical="center" wrapText="1"/>
    </xf>
    <xf numFmtId="0" fontId="2" fillId="4" borderId="3" xfId="0" applyFont="1" applyFill="1" applyBorder="1" applyAlignment="1" applyProtection="1">
      <alignment horizontal="right" vertical="center" wrapText="1"/>
    </xf>
    <xf numFmtId="2" fontId="1" fillId="5" borderId="4" xfId="0" applyNumberFormat="1" applyFont="1" applyFill="1" applyBorder="1" applyAlignment="1" applyProtection="1">
      <alignment horizontal="center" vertical="center" wrapText="1"/>
    </xf>
    <xf numFmtId="0" fontId="1" fillId="2" borderId="0" xfId="0" applyFont="1" applyFill="1" applyAlignment="1" applyProtection="1">
      <alignment horizontal="center" vertical="center" wrapText="1"/>
    </xf>
    <xf numFmtId="0" fontId="5" fillId="3" borderId="4"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wrapText="1"/>
    </xf>
    <xf numFmtId="0" fontId="5" fillId="3" borderId="11" xfId="0" applyFont="1" applyFill="1" applyBorder="1" applyAlignment="1" applyProtection="1">
      <alignment horizontal="center" vertical="center" wrapText="1"/>
    </xf>
    <xf numFmtId="0" fontId="6" fillId="3" borderId="11" xfId="0" applyFont="1" applyFill="1" applyBorder="1" applyAlignment="1" applyProtection="1">
      <alignment horizontal="center" vertical="center" wrapText="1"/>
    </xf>
    <xf numFmtId="0" fontId="6" fillId="5" borderId="11"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5" fillId="3" borderId="12"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6" fillId="5" borderId="12"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xf>
    <xf numFmtId="0" fontId="1" fillId="2" borderId="4" xfId="0" applyFont="1" applyFill="1" applyBorder="1" applyAlignment="1" applyProtection="1">
      <alignment wrapText="1"/>
    </xf>
    <xf numFmtId="2" fontId="1" fillId="0" borderId="4" xfId="0" applyNumberFormat="1" applyFont="1" applyFill="1" applyBorder="1" applyAlignment="1" applyProtection="1">
      <alignment horizontal="center"/>
    </xf>
    <xf numFmtId="9" fontId="8" fillId="0" borderId="4" xfId="0" applyNumberFormat="1" applyFont="1" applyFill="1" applyBorder="1" applyAlignment="1" applyProtection="1"/>
    <xf numFmtId="0" fontId="1" fillId="8" borderId="0" xfId="0" applyFont="1" applyFill="1" applyAlignment="1" applyProtection="1">
      <alignment wrapText="1"/>
    </xf>
    <xf numFmtId="0" fontId="2" fillId="2" borderId="0" xfId="0" applyFont="1" applyFill="1" applyBorder="1" applyAlignment="1" applyProtection="1">
      <alignment horizontal="right"/>
    </xf>
    <xf numFmtId="0" fontId="2" fillId="2" borderId="0" xfId="0" applyFont="1" applyFill="1" applyBorder="1" applyAlignment="1" applyProtection="1">
      <alignment horizontal="right"/>
    </xf>
    <xf numFmtId="0" fontId="2" fillId="2" borderId="8" xfId="0" applyFont="1" applyFill="1" applyBorder="1" applyAlignment="1" applyProtection="1">
      <alignment horizontal="right"/>
    </xf>
    <xf numFmtId="0" fontId="2" fillId="2" borderId="8" xfId="0" applyFont="1" applyFill="1" applyBorder="1" applyAlignment="1" applyProtection="1"/>
    <xf numFmtId="0" fontId="0" fillId="2" borderId="0" xfId="0" applyFill="1" applyProtection="1"/>
    <xf numFmtId="0" fontId="2" fillId="2" borderId="0" xfId="0" applyFont="1" applyFill="1" applyAlignment="1" applyProtection="1">
      <alignment wrapText="1"/>
    </xf>
    <xf numFmtId="0" fontId="1" fillId="2" borderId="23" xfId="0" applyFont="1" applyFill="1" applyBorder="1" applyAlignment="1" applyProtection="1">
      <alignment vertical="center" wrapText="1"/>
    </xf>
    <xf numFmtId="0" fontId="1" fillId="2" borderId="18" xfId="0" applyFont="1" applyFill="1" applyBorder="1" applyAlignment="1" applyProtection="1">
      <alignment vertical="center" wrapText="1"/>
    </xf>
    <xf numFmtId="0" fontId="1" fillId="2" borderId="20" xfId="0" applyFont="1" applyFill="1" applyBorder="1" applyAlignment="1" applyProtection="1">
      <alignment vertical="center" wrapText="1"/>
    </xf>
    <xf numFmtId="2" fontId="1" fillId="5" borderId="19" xfId="0" applyNumberFormat="1" applyFont="1" applyFill="1" applyBorder="1" applyAlignment="1" applyProtection="1">
      <alignment horizontal="center" vertical="center" wrapText="1"/>
    </xf>
    <xf numFmtId="2" fontId="1" fillId="7" borderId="19" xfId="0" applyNumberFormat="1" applyFont="1" applyFill="1" applyBorder="1" applyAlignment="1" applyProtection="1">
      <alignment horizontal="center" vertical="center" wrapText="1"/>
    </xf>
    <xf numFmtId="0" fontId="10" fillId="2" borderId="0" xfId="0" applyFont="1" applyFill="1" applyAlignment="1" applyProtection="1">
      <alignment wrapText="1"/>
    </xf>
  </cellXfs>
  <cellStyles count="1">
    <cellStyle name="Normal" xfId="0" builtinId="0"/>
  </cellStyles>
  <dxfs count="18">
    <dxf>
      <fill>
        <patternFill>
          <bgColor rgb="FF00B050"/>
        </patternFill>
      </fill>
    </dxf>
    <dxf>
      <fill>
        <patternFill>
          <bgColor rgb="FFFFFF00"/>
        </patternFill>
      </fill>
    </dxf>
    <dxf>
      <fill>
        <patternFill>
          <bgColor rgb="FFFF0000"/>
        </patternFill>
      </fill>
    </dxf>
    <dxf>
      <fill>
        <patternFill patternType="none">
          <bgColor auto="1"/>
        </patternFill>
      </fill>
    </dxf>
    <dxf>
      <fill>
        <patternFill>
          <bgColor theme="5" tint="0.59996337778862885"/>
        </patternFill>
      </fill>
    </dxf>
    <dxf>
      <fill>
        <patternFill>
          <bgColor theme="7" tint="0.39994506668294322"/>
        </patternFill>
      </fill>
    </dxf>
    <dxf>
      <font>
        <color theme="0"/>
      </font>
      <fill>
        <patternFill>
          <bgColor theme="0"/>
        </patternFill>
      </fill>
    </dxf>
    <dxf>
      <font>
        <color theme="0"/>
      </font>
      <fill>
        <patternFill>
          <bgColor theme="0"/>
        </patternFill>
      </fill>
    </dxf>
    <dxf>
      <font>
        <color rgb="FF00B050"/>
      </font>
      <fill>
        <patternFill>
          <bgColor rgb="FF00B050"/>
        </patternFill>
      </fill>
    </dxf>
    <dxf>
      <font>
        <color rgb="FFFF0000"/>
      </font>
      <fill>
        <patternFill>
          <bgColor rgb="FFFF0000"/>
        </patternFill>
      </fill>
    </dxf>
    <dxf>
      <font>
        <color theme="0"/>
      </font>
      <fill>
        <patternFill>
          <bgColor theme="0"/>
        </patternFill>
      </fill>
    </dxf>
    <dxf>
      <font>
        <color rgb="FFFF0000"/>
      </font>
      <fill>
        <patternFill>
          <bgColor rgb="FFFF0000"/>
        </patternFill>
      </fill>
    </dxf>
    <dxf>
      <font>
        <color rgb="FF00B050"/>
      </font>
      <fill>
        <patternFill>
          <bgColor rgb="FF00B050"/>
        </patternFill>
      </fill>
    </dxf>
    <dxf>
      <font>
        <color rgb="FF00B050"/>
      </font>
      <fill>
        <patternFill>
          <bgColor rgb="FF00B05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rgb="FFFF00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672911</xdr:colOff>
      <xdr:row>0</xdr:row>
      <xdr:rowOff>145677</xdr:rowOff>
    </xdr:from>
    <xdr:to>
      <xdr:col>11</xdr:col>
      <xdr:colOff>178734</xdr:colOff>
      <xdr:row>6</xdr:row>
      <xdr:rowOff>155201</xdr:rowOff>
    </xdr:to>
    <xdr:sp macro="" textlink="">
      <xdr:nvSpPr>
        <xdr:cNvPr id="2" name="1 Llamada rectangular redondeada">
          <a:extLst>
            <a:ext uri="{FF2B5EF4-FFF2-40B4-BE49-F238E27FC236}">
              <a16:creationId xmlns:a16="http://schemas.microsoft.com/office/drawing/2014/main" id="{00000000-0008-0000-0000-000002000000}"/>
            </a:ext>
          </a:extLst>
        </xdr:cNvPr>
        <xdr:cNvSpPr/>
      </xdr:nvSpPr>
      <xdr:spPr>
        <a:xfrm flipH="1">
          <a:off x="7060264" y="145677"/>
          <a:ext cx="2508999" cy="2205877"/>
        </a:xfrm>
        <a:prstGeom prst="wedgeRoundRectCallout">
          <a:avLst>
            <a:gd name="adj1" fmla="val 235173"/>
            <a:gd name="adj2" fmla="val 18502"/>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800">
              <a:solidFill>
                <a:sysClr val="windowText" lastClr="000000"/>
              </a:solidFill>
            </a:rPr>
            <a:t>1. Ingrese al módulo de monitoreo del portal web y en informes de gestión </a:t>
          </a:r>
          <a:r>
            <a:rPr lang="es-CO" sz="800" baseline="0">
              <a:solidFill>
                <a:sysClr val="windowText" lastClr="000000"/>
              </a:solidFill>
            </a:rPr>
            <a:t>y consulte  por tipo de informe los "Resultados en salud  de los PTS".   </a:t>
          </a:r>
          <a:br>
            <a:rPr lang="es-CO" sz="800" baseline="0">
              <a:solidFill>
                <a:sysClr val="windowText" lastClr="000000"/>
              </a:solidFill>
            </a:rPr>
          </a:br>
          <a:r>
            <a:rPr lang="es-CO" sz="800" baseline="0">
              <a:solidFill>
                <a:sysClr val="windowText" lastClr="000000"/>
              </a:solidFill>
            </a:rPr>
            <a:t>2. </a:t>
          </a:r>
          <a:r>
            <a:rPr lang="es-ES" sz="800">
              <a:solidFill>
                <a:sysClr val="windowText" lastClr="000000"/>
              </a:solidFill>
              <a:effectLst/>
              <a:latin typeface="+mn-lt"/>
              <a:ea typeface="+mn-ea"/>
              <a:cs typeface="+mn-cs"/>
            </a:rPr>
            <a:t>Descargue el archivo, copie la información relacionada con las metas de resultado (Columna H), indicadores (Columna K) y valor del cuatrienio (Columna J) establecidos por la ET. Asegúrese de eliminar duplicados.</a:t>
          </a:r>
          <a:r>
            <a:rPr lang="es-CO" sz="800" baseline="0">
              <a:solidFill>
                <a:sysClr val="windowText" lastClr="000000"/>
              </a:solidFill>
            </a:rPr>
            <a:t/>
          </a:r>
          <a:br>
            <a:rPr lang="es-CO" sz="800" baseline="0">
              <a:solidFill>
                <a:sysClr val="windowText" lastClr="000000"/>
              </a:solidFill>
            </a:rPr>
          </a:br>
          <a:r>
            <a:rPr lang="es-CO" sz="800" baseline="0">
              <a:solidFill>
                <a:sysClr val="windowText" lastClr="000000"/>
              </a:solidFill>
            </a:rPr>
            <a:t>3. </a:t>
          </a:r>
          <a:r>
            <a:rPr lang="es-CO" sz="800">
              <a:solidFill>
                <a:sysClr val="windowText" lastClr="000000"/>
              </a:solidFill>
              <a:effectLst/>
              <a:latin typeface="+mn-lt"/>
              <a:ea typeface="+mn-ea"/>
              <a:cs typeface="+mn-cs"/>
            </a:rPr>
            <a:t>Pegue la información seleccionada en la plantilla  en el siguiente orden: Meta de resultado (Columna  B), indicador (Columna C) y valor cuatrienio (Columna D)</a:t>
          </a:r>
          <a:endParaRPr lang="es-CO" sz="800" baseline="0">
            <a:solidFill>
              <a:sysClr val="windowText" lastClr="000000"/>
            </a:solidFill>
          </a:endParaRPr>
        </a:p>
        <a:p>
          <a:pPr algn="l"/>
          <a:endParaRPr lang="es-CO" sz="800" baseline="0">
            <a:solidFill>
              <a:sysClr val="windowText" lastClr="000000"/>
            </a:solidFill>
          </a:endParaRPr>
        </a:p>
      </xdr:txBody>
    </xdr:sp>
    <xdr:clientData/>
  </xdr:twoCellAnchor>
  <xdr:twoCellAnchor>
    <xdr:from>
      <xdr:col>12</xdr:col>
      <xdr:colOff>85722</xdr:colOff>
      <xdr:row>5</xdr:row>
      <xdr:rowOff>9527</xdr:rowOff>
    </xdr:from>
    <xdr:to>
      <xdr:col>20</xdr:col>
      <xdr:colOff>228597</xdr:colOff>
      <xdr:row>12</xdr:row>
      <xdr:rowOff>228601</xdr:rowOff>
    </xdr:to>
    <xdr:sp macro="" textlink="">
      <xdr:nvSpPr>
        <xdr:cNvPr id="3" name="2 Llamada rectangular redondeada">
          <a:extLst>
            <a:ext uri="{FF2B5EF4-FFF2-40B4-BE49-F238E27FC236}">
              <a16:creationId xmlns:a16="http://schemas.microsoft.com/office/drawing/2014/main" id="{00000000-0008-0000-0000-000003000000}"/>
            </a:ext>
          </a:extLst>
        </xdr:cNvPr>
        <xdr:cNvSpPr/>
      </xdr:nvSpPr>
      <xdr:spPr>
        <a:xfrm flipH="1">
          <a:off x="9725022" y="1485902"/>
          <a:ext cx="2124075" cy="2352674"/>
        </a:xfrm>
        <a:prstGeom prst="wedgeRoundRectCallout">
          <a:avLst>
            <a:gd name="adj1" fmla="val 257791"/>
            <a:gd name="adj2" fmla="val -3544"/>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r>
            <a:rPr lang="es-ES" sz="800">
              <a:solidFill>
                <a:sysClr val="windowText" lastClr="000000"/>
              </a:solidFill>
              <a:effectLst/>
              <a:latin typeface="+mn-lt"/>
              <a:ea typeface="+mn-ea"/>
              <a:cs typeface="+mn-cs"/>
            </a:rPr>
            <a:t>4. Otorgue una calificación entre 0 y 1 a cada meta de resultado, dónde:</a:t>
          </a:r>
          <a:endParaRPr lang="es-CO" sz="800">
            <a:solidFill>
              <a:sysClr val="windowText" lastClr="000000"/>
            </a:solidFill>
            <a:effectLst/>
            <a:latin typeface="+mn-lt"/>
            <a:ea typeface="+mn-ea"/>
            <a:cs typeface="+mn-cs"/>
          </a:endParaRPr>
        </a:p>
        <a:p>
          <a:r>
            <a:rPr lang="es-ES" sz="800">
              <a:solidFill>
                <a:sysClr val="windowText" lastClr="000000"/>
              </a:solidFill>
              <a:effectLst/>
              <a:latin typeface="+mn-lt"/>
              <a:ea typeface="+mn-ea"/>
              <a:cs typeface="+mn-cs"/>
            </a:rPr>
            <a:t> </a:t>
          </a:r>
          <a:endParaRPr lang="es-CO" sz="800">
            <a:solidFill>
              <a:sysClr val="windowText" lastClr="000000"/>
            </a:solidFill>
            <a:effectLst/>
            <a:latin typeface="+mn-lt"/>
            <a:ea typeface="+mn-ea"/>
            <a:cs typeface="+mn-cs"/>
          </a:endParaRPr>
        </a:p>
        <a:p>
          <a:r>
            <a:rPr lang="es-ES" sz="800">
              <a:solidFill>
                <a:sysClr val="windowText" lastClr="000000"/>
              </a:solidFill>
              <a:effectLst/>
              <a:latin typeface="+mn-lt"/>
              <a:ea typeface="+mn-ea"/>
              <a:cs typeface="+mn-cs"/>
            </a:rPr>
            <a:t>- 0: No corresponde a un resultado en salud. En su lugar, corresponde a productos, insumos, actividades o procesos.</a:t>
          </a:r>
          <a:endParaRPr lang="es-CO" sz="800">
            <a:solidFill>
              <a:sysClr val="windowText" lastClr="000000"/>
            </a:solidFill>
            <a:effectLst/>
            <a:latin typeface="+mn-lt"/>
            <a:ea typeface="+mn-ea"/>
            <a:cs typeface="+mn-cs"/>
          </a:endParaRPr>
        </a:p>
        <a:p>
          <a:r>
            <a:rPr lang="es-ES" sz="800">
              <a:solidFill>
                <a:sysClr val="windowText" lastClr="000000"/>
              </a:solidFill>
              <a:effectLst/>
              <a:latin typeface="+mn-lt"/>
              <a:ea typeface="+mn-ea"/>
              <a:cs typeface="+mn-cs"/>
            </a:rPr>
            <a:t>- 1: Corresponde a un resultado en salud o a un bien o servicio como el PAI.*</a:t>
          </a:r>
          <a:endParaRPr lang="es-CO" sz="800">
            <a:solidFill>
              <a:sysClr val="windowText" lastClr="000000"/>
            </a:solidFill>
            <a:effectLst/>
            <a:latin typeface="+mn-lt"/>
            <a:ea typeface="+mn-ea"/>
            <a:cs typeface="+mn-cs"/>
          </a:endParaRPr>
        </a:p>
        <a:p>
          <a:r>
            <a:rPr lang="es-ES" sz="800">
              <a:solidFill>
                <a:sysClr val="windowText" lastClr="000000"/>
              </a:solidFill>
              <a:effectLst/>
              <a:latin typeface="+mn-lt"/>
              <a:ea typeface="+mn-ea"/>
              <a:cs typeface="+mn-cs"/>
            </a:rPr>
            <a:t>*Para el caso de las dimensiones transversales del plan decenal de salud pública se tendrán en cuenta para la evaluación además de los resultados en salud, los bienes y servicios programados en términos de servicios propios de la Entidad Territorial o de coberturas de programas trazadores para el país (PAI).</a:t>
          </a:r>
          <a:endParaRPr lang="es-CO" sz="800">
            <a:solidFill>
              <a:sysClr val="windowText" lastClr="000000"/>
            </a:solidFill>
            <a:effectLst/>
            <a:latin typeface="+mn-lt"/>
            <a:ea typeface="+mn-ea"/>
            <a:cs typeface="+mn-cs"/>
          </a:endParaRPr>
        </a:p>
        <a:p>
          <a:pPr algn="l"/>
          <a:endParaRPr lang="es-CO" sz="400" baseline="0">
            <a:solidFill>
              <a:sysClr val="windowText" lastClr="000000"/>
            </a:solidFill>
          </a:endParaRPr>
        </a:p>
      </xdr:txBody>
    </xdr:sp>
    <xdr:clientData/>
  </xdr:twoCellAnchor>
  <xdr:twoCellAnchor>
    <xdr:from>
      <xdr:col>7</xdr:col>
      <xdr:colOff>295274</xdr:colOff>
      <xdr:row>14</xdr:row>
      <xdr:rowOff>28576</xdr:rowOff>
    </xdr:from>
    <xdr:to>
      <xdr:col>15</xdr:col>
      <xdr:colOff>9525</xdr:colOff>
      <xdr:row>18</xdr:row>
      <xdr:rowOff>95250</xdr:rowOff>
    </xdr:to>
    <xdr:sp macro="" textlink="">
      <xdr:nvSpPr>
        <xdr:cNvPr id="5" name="4 Llamada rectangular redondeada">
          <a:extLst>
            <a:ext uri="{FF2B5EF4-FFF2-40B4-BE49-F238E27FC236}">
              <a16:creationId xmlns:a16="http://schemas.microsoft.com/office/drawing/2014/main" id="{00000000-0008-0000-0000-000005000000}"/>
            </a:ext>
          </a:extLst>
        </xdr:cNvPr>
        <xdr:cNvSpPr/>
      </xdr:nvSpPr>
      <xdr:spPr>
        <a:xfrm flipH="1">
          <a:off x="7444627" y="3681694"/>
          <a:ext cx="2941545" cy="873497"/>
        </a:xfrm>
        <a:prstGeom prst="wedgeRoundRectCallout">
          <a:avLst>
            <a:gd name="adj1" fmla="val 100281"/>
            <a:gd name="adj2" fmla="val -95673"/>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ES" sz="800">
              <a:solidFill>
                <a:sysClr val="windowText" lastClr="000000"/>
              </a:solidFill>
              <a:effectLst/>
              <a:latin typeface="+mn-lt"/>
              <a:ea typeface="+mn-ea"/>
              <a:cs typeface="+mn-cs"/>
            </a:rPr>
            <a:t>5. Otorgue una calificación entre 0 y 1 a cada meta de resultado, dónde:</a:t>
          </a:r>
          <a:endParaRPr lang="es-CO" sz="800">
            <a:solidFill>
              <a:sysClr val="windowText" lastClr="000000"/>
            </a:solidFill>
            <a:effectLst/>
            <a:latin typeface="+mn-lt"/>
            <a:ea typeface="+mn-ea"/>
            <a:cs typeface="+mn-cs"/>
          </a:endParaRPr>
        </a:p>
        <a:p>
          <a:r>
            <a:rPr lang="es-ES" sz="800">
              <a:solidFill>
                <a:sysClr val="windowText" lastClr="000000"/>
              </a:solidFill>
              <a:effectLst/>
              <a:latin typeface="+mn-lt"/>
              <a:ea typeface="+mn-ea"/>
              <a:cs typeface="+mn-cs"/>
            </a:rPr>
            <a:t> </a:t>
          </a:r>
          <a:endParaRPr lang="es-CO" sz="800">
            <a:solidFill>
              <a:sysClr val="windowText" lastClr="000000"/>
            </a:solidFill>
            <a:effectLst/>
            <a:latin typeface="+mn-lt"/>
            <a:ea typeface="+mn-ea"/>
            <a:cs typeface="+mn-cs"/>
          </a:endParaRPr>
        </a:p>
        <a:p>
          <a:r>
            <a:rPr lang="es-ES" sz="800">
              <a:solidFill>
                <a:sysClr val="windowText" lastClr="000000"/>
              </a:solidFill>
              <a:effectLst/>
              <a:latin typeface="+mn-lt"/>
              <a:ea typeface="+mn-ea"/>
              <a:cs typeface="+mn-cs"/>
            </a:rPr>
            <a:t>- 0: El indicador asociado a la meta no cuenta con línea de base en los sistemas de información oficial.</a:t>
          </a:r>
          <a:endParaRPr lang="es-CO" sz="800">
            <a:solidFill>
              <a:sysClr val="windowText" lastClr="000000"/>
            </a:solidFill>
            <a:effectLst/>
            <a:latin typeface="+mn-lt"/>
            <a:ea typeface="+mn-ea"/>
            <a:cs typeface="+mn-cs"/>
          </a:endParaRPr>
        </a:p>
        <a:p>
          <a:r>
            <a:rPr lang="es-ES" sz="800">
              <a:solidFill>
                <a:sysClr val="windowText" lastClr="000000"/>
              </a:solidFill>
              <a:effectLst/>
              <a:latin typeface="+mn-lt"/>
              <a:ea typeface="+mn-ea"/>
              <a:cs typeface="+mn-cs"/>
            </a:rPr>
            <a:t>- 1: El indicador asociado a la meta cuenta con línea de base en los sistemas de información oficial.</a:t>
          </a:r>
          <a:endParaRPr lang="es-CO" sz="800">
            <a:solidFill>
              <a:sysClr val="windowText" lastClr="000000"/>
            </a:solidFill>
            <a:effectLst/>
            <a:latin typeface="+mn-lt"/>
            <a:ea typeface="+mn-ea"/>
            <a:cs typeface="+mn-cs"/>
          </a:endParaRPr>
        </a:p>
        <a:p>
          <a:pPr algn="l"/>
          <a:endParaRPr lang="es-CO" sz="100" baseline="0">
            <a:solidFill>
              <a:sysClr val="windowText" lastClr="000000"/>
            </a:solidFill>
          </a:endParaRPr>
        </a:p>
      </xdr:txBody>
    </xdr:sp>
    <xdr:clientData/>
  </xdr:twoCellAnchor>
  <xdr:twoCellAnchor>
    <xdr:from>
      <xdr:col>8</xdr:col>
      <xdr:colOff>123822</xdr:colOff>
      <xdr:row>34</xdr:row>
      <xdr:rowOff>123825</xdr:rowOff>
    </xdr:from>
    <xdr:to>
      <xdr:col>17</xdr:col>
      <xdr:colOff>142874</xdr:colOff>
      <xdr:row>39</xdr:row>
      <xdr:rowOff>38100</xdr:rowOff>
    </xdr:to>
    <xdr:sp macro="" textlink="">
      <xdr:nvSpPr>
        <xdr:cNvPr id="7" name="6 Llamada rectangular redondeada">
          <a:extLst>
            <a:ext uri="{FF2B5EF4-FFF2-40B4-BE49-F238E27FC236}">
              <a16:creationId xmlns:a16="http://schemas.microsoft.com/office/drawing/2014/main" id="{00000000-0008-0000-0000-000007000000}"/>
            </a:ext>
          </a:extLst>
        </xdr:cNvPr>
        <xdr:cNvSpPr/>
      </xdr:nvSpPr>
      <xdr:spPr>
        <a:xfrm flipH="1">
          <a:off x="8158440" y="7811060"/>
          <a:ext cx="2854140" cy="743511"/>
        </a:xfrm>
        <a:prstGeom prst="wedgeRoundRectCallout">
          <a:avLst>
            <a:gd name="adj1" fmla="val 111544"/>
            <a:gd name="adj2" fmla="val -31718"/>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ES" sz="800">
              <a:solidFill>
                <a:sysClr val="windowText" lastClr="000000"/>
              </a:solidFill>
              <a:effectLst/>
              <a:latin typeface="+mn-lt"/>
              <a:ea typeface="+mn-ea"/>
              <a:cs typeface="+mn-cs"/>
            </a:rPr>
            <a:t>6. Filtre las metas de resultado que hayan obtenido calificación de “1” en los dos criterios evaluados previamente </a:t>
          </a:r>
          <a:br>
            <a:rPr lang="es-ES" sz="800">
              <a:solidFill>
                <a:sysClr val="windowText" lastClr="000000"/>
              </a:solidFill>
              <a:effectLst/>
              <a:latin typeface="+mn-lt"/>
              <a:ea typeface="+mn-ea"/>
              <a:cs typeface="+mn-cs"/>
            </a:rPr>
          </a:br>
          <a:r>
            <a:rPr lang="es-ES" sz="800">
              <a:solidFill>
                <a:sysClr val="windowText" lastClr="000000"/>
              </a:solidFill>
              <a:effectLst/>
              <a:latin typeface="+mn-lt"/>
              <a:ea typeface="+mn-ea"/>
              <a:cs typeface="+mn-cs"/>
            </a:rPr>
            <a:t/>
          </a:r>
          <a:br>
            <a:rPr lang="es-ES" sz="800">
              <a:solidFill>
                <a:sysClr val="windowText" lastClr="000000"/>
              </a:solidFill>
              <a:effectLst/>
              <a:latin typeface="+mn-lt"/>
              <a:ea typeface="+mn-ea"/>
              <a:cs typeface="+mn-cs"/>
            </a:rPr>
          </a:br>
          <a:r>
            <a:rPr lang="es-ES" sz="800">
              <a:solidFill>
                <a:sysClr val="windowText" lastClr="000000"/>
              </a:solidFill>
              <a:effectLst/>
              <a:latin typeface="+mn-lt"/>
              <a:ea typeface="+mn-ea"/>
              <a:cs typeface="+mn-cs"/>
            </a:rPr>
            <a:t>7. Copie las metas  filtradas</a:t>
          </a:r>
          <a:endParaRPr lang="es-CO" sz="100" baseline="0">
            <a:solidFill>
              <a:sysClr val="windowText" lastClr="000000"/>
            </a:solidFill>
          </a:endParaRPr>
        </a:p>
      </xdr:txBody>
    </xdr:sp>
    <xdr:clientData/>
  </xdr:twoCellAnchor>
  <xdr:twoCellAnchor>
    <xdr:from>
      <xdr:col>0</xdr:col>
      <xdr:colOff>0</xdr:colOff>
      <xdr:row>80</xdr:row>
      <xdr:rowOff>95250</xdr:rowOff>
    </xdr:from>
    <xdr:to>
      <xdr:col>1</xdr:col>
      <xdr:colOff>466724</xdr:colOff>
      <xdr:row>84</xdr:row>
      <xdr:rowOff>152400</xdr:rowOff>
    </xdr:to>
    <xdr:sp macro="" textlink="">
      <xdr:nvSpPr>
        <xdr:cNvPr id="8" name="7 Llamada rectangular redondeada">
          <a:extLst>
            <a:ext uri="{FF2B5EF4-FFF2-40B4-BE49-F238E27FC236}">
              <a16:creationId xmlns:a16="http://schemas.microsoft.com/office/drawing/2014/main" id="{00000000-0008-0000-0000-000008000000}"/>
            </a:ext>
          </a:extLst>
        </xdr:cNvPr>
        <xdr:cNvSpPr/>
      </xdr:nvSpPr>
      <xdr:spPr>
        <a:xfrm flipH="1">
          <a:off x="0" y="14382750"/>
          <a:ext cx="733424" cy="819150"/>
        </a:xfrm>
        <a:prstGeom prst="wedgeRoundRectCallout">
          <a:avLst>
            <a:gd name="adj1" fmla="val -44329"/>
            <a:gd name="adj2" fmla="val -99598"/>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ES" sz="800">
              <a:solidFill>
                <a:sysClr val="windowText" lastClr="000000"/>
              </a:solidFill>
              <a:effectLst/>
              <a:latin typeface="+mn-lt"/>
              <a:ea typeface="+mn-ea"/>
              <a:cs typeface="+mn-cs"/>
            </a:rPr>
            <a:t>8. Pegue las metas seleccionadas en</a:t>
          </a:r>
          <a:r>
            <a:rPr lang="es-ES" sz="800" baseline="0">
              <a:solidFill>
                <a:sysClr val="windowText" lastClr="000000"/>
              </a:solidFill>
              <a:effectLst/>
              <a:latin typeface="+mn-lt"/>
              <a:ea typeface="+mn-ea"/>
              <a:cs typeface="+mn-cs"/>
            </a:rPr>
            <a:t> el paso 7</a:t>
          </a:r>
          <a:endParaRPr lang="es-CO" sz="100" baseline="0">
            <a:solidFill>
              <a:sysClr val="windowText" lastClr="000000"/>
            </a:solidFill>
          </a:endParaRPr>
        </a:p>
      </xdr:txBody>
    </xdr:sp>
    <xdr:clientData/>
  </xdr:twoCellAnchor>
  <xdr:twoCellAnchor>
    <xdr:from>
      <xdr:col>1</xdr:col>
      <xdr:colOff>523875</xdr:colOff>
      <xdr:row>88</xdr:row>
      <xdr:rowOff>152398</xdr:rowOff>
    </xdr:from>
    <xdr:to>
      <xdr:col>1</xdr:col>
      <xdr:colOff>2028825</xdr:colOff>
      <xdr:row>104</xdr:row>
      <xdr:rowOff>66675</xdr:rowOff>
    </xdr:to>
    <xdr:sp macro="" textlink="">
      <xdr:nvSpPr>
        <xdr:cNvPr id="10" name="9 Llamada rectangular redondeada">
          <a:extLst>
            <a:ext uri="{FF2B5EF4-FFF2-40B4-BE49-F238E27FC236}">
              <a16:creationId xmlns:a16="http://schemas.microsoft.com/office/drawing/2014/main" id="{00000000-0008-0000-0000-00000A000000}"/>
            </a:ext>
          </a:extLst>
        </xdr:cNvPr>
        <xdr:cNvSpPr/>
      </xdr:nvSpPr>
      <xdr:spPr>
        <a:xfrm flipH="1">
          <a:off x="790575" y="16040098"/>
          <a:ext cx="1504950" cy="2390777"/>
        </a:xfrm>
        <a:prstGeom prst="wedgeRoundRectCallout">
          <a:avLst>
            <a:gd name="adj1" fmla="val -176060"/>
            <a:gd name="adj2" fmla="val -14407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ES" sz="800">
              <a:solidFill>
                <a:sysClr val="windowText" lastClr="000000"/>
              </a:solidFill>
              <a:effectLst/>
              <a:latin typeface="+mn-lt"/>
              <a:ea typeface="+mn-ea"/>
              <a:cs typeface="+mn-cs"/>
            </a:rPr>
            <a:t>10. Registre  el valor de la línea de base que se obtiene del Análisis de Situación de Salud de cada Entidad Territorial como fuente oficial de información. Este valor corresponde al valor oficial del indicador de la meta de resultado del último año disponible previo al inicio del periodo de gobierno. Para los indicadores de morbilidad, la línea de base corresponde al 2015 y para la mortalidad la línea de base corresponde al 2014</a:t>
          </a:r>
          <a:endParaRPr lang="es-CO" sz="800" baseline="0">
            <a:solidFill>
              <a:sysClr val="windowText" lastClr="000000"/>
            </a:solidFill>
          </a:endParaRPr>
        </a:p>
      </xdr:txBody>
    </xdr:sp>
    <xdr:clientData/>
  </xdr:twoCellAnchor>
  <xdr:twoCellAnchor>
    <xdr:from>
      <xdr:col>2</xdr:col>
      <xdr:colOff>85723</xdr:colOff>
      <xdr:row>83</xdr:row>
      <xdr:rowOff>85725</xdr:rowOff>
    </xdr:from>
    <xdr:to>
      <xdr:col>3</xdr:col>
      <xdr:colOff>685798</xdr:colOff>
      <xdr:row>90</xdr:row>
      <xdr:rowOff>28574</xdr:rowOff>
    </xdr:to>
    <xdr:sp macro="" textlink="">
      <xdr:nvSpPr>
        <xdr:cNvPr id="11" name="10 Llamada rectangular redondeada">
          <a:extLst>
            <a:ext uri="{FF2B5EF4-FFF2-40B4-BE49-F238E27FC236}">
              <a16:creationId xmlns:a16="http://schemas.microsoft.com/office/drawing/2014/main" id="{00000000-0008-0000-0000-00000B000000}"/>
            </a:ext>
          </a:extLst>
        </xdr:cNvPr>
        <xdr:cNvSpPr/>
      </xdr:nvSpPr>
      <xdr:spPr>
        <a:xfrm flipH="1">
          <a:off x="3333748" y="14944725"/>
          <a:ext cx="1419225" cy="1085849"/>
        </a:xfrm>
        <a:prstGeom prst="wedgeRoundRectCallout">
          <a:avLst>
            <a:gd name="adj1" fmla="val -85335"/>
            <a:gd name="adj2" fmla="val -179072"/>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ES" sz="800">
              <a:solidFill>
                <a:sysClr val="windowText" lastClr="000000"/>
              </a:solidFill>
              <a:effectLst/>
              <a:latin typeface="+mn-lt"/>
              <a:ea typeface="+mn-ea"/>
              <a:cs typeface="+mn-cs"/>
            </a:rPr>
            <a:t>11. Registre el valor actual del indicador que corresponde a la última información disponible del indicador evaluado (2017) y se obtiene de igual forma del ASIS de la ET</a:t>
          </a:r>
          <a:endParaRPr lang="es-CO" sz="800" baseline="0">
            <a:solidFill>
              <a:sysClr val="windowText" lastClr="000000"/>
            </a:solidFill>
          </a:endParaRPr>
        </a:p>
      </xdr:txBody>
    </xdr:sp>
    <xdr:clientData/>
  </xdr:twoCellAnchor>
  <xdr:twoCellAnchor>
    <xdr:from>
      <xdr:col>1</xdr:col>
      <xdr:colOff>2981322</xdr:colOff>
      <xdr:row>92</xdr:row>
      <xdr:rowOff>114301</xdr:rowOff>
    </xdr:from>
    <xdr:to>
      <xdr:col>4</xdr:col>
      <xdr:colOff>400047</xdr:colOff>
      <xdr:row>100</xdr:row>
      <xdr:rowOff>1</xdr:rowOff>
    </xdr:to>
    <xdr:sp macro="" textlink="">
      <xdr:nvSpPr>
        <xdr:cNvPr id="12" name="11 Llamada rectangular redondeada">
          <a:extLst>
            <a:ext uri="{FF2B5EF4-FFF2-40B4-BE49-F238E27FC236}">
              <a16:creationId xmlns:a16="http://schemas.microsoft.com/office/drawing/2014/main" id="{00000000-0008-0000-0000-00000C000000}"/>
            </a:ext>
          </a:extLst>
        </xdr:cNvPr>
        <xdr:cNvSpPr/>
      </xdr:nvSpPr>
      <xdr:spPr>
        <a:xfrm flipH="1">
          <a:off x="3248022" y="16421101"/>
          <a:ext cx="2009775" cy="1143000"/>
        </a:xfrm>
        <a:prstGeom prst="wedgeRoundRectCallout">
          <a:avLst>
            <a:gd name="adj1" fmla="val -86653"/>
            <a:gd name="adj2" fmla="val -23855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ES" sz="800">
              <a:solidFill>
                <a:sysClr val="windowText" lastClr="000000"/>
              </a:solidFill>
              <a:effectLst/>
              <a:latin typeface="+mn-lt"/>
              <a:ea typeface="+mn-ea"/>
              <a:cs typeface="+mn-cs"/>
            </a:rPr>
            <a:t>El avance del indicador muestra el valor que la Entidad territorial logró movilizar en el periodo de gobierno. Este valor se obtiene de la resta del valor de la línea de base y del valor actual del indicador. La plantilla se encuentra calculada para arrojar la información requerida</a:t>
          </a:r>
          <a:endParaRPr lang="es-CO" sz="800" baseline="0">
            <a:solidFill>
              <a:sysClr val="windowText" lastClr="000000"/>
            </a:solidFill>
          </a:endParaRPr>
        </a:p>
      </xdr:txBody>
    </xdr:sp>
    <xdr:clientData/>
  </xdr:twoCellAnchor>
  <xdr:twoCellAnchor>
    <xdr:from>
      <xdr:col>4</xdr:col>
      <xdr:colOff>666749</xdr:colOff>
      <xdr:row>87</xdr:row>
      <xdr:rowOff>76198</xdr:rowOff>
    </xdr:from>
    <xdr:to>
      <xdr:col>6</xdr:col>
      <xdr:colOff>761997</xdr:colOff>
      <xdr:row>100</xdr:row>
      <xdr:rowOff>133350</xdr:rowOff>
    </xdr:to>
    <xdr:sp macro="" textlink="">
      <xdr:nvSpPr>
        <xdr:cNvPr id="13" name="12 Llamada rectangular redondeada">
          <a:extLst>
            <a:ext uri="{FF2B5EF4-FFF2-40B4-BE49-F238E27FC236}">
              <a16:creationId xmlns:a16="http://schemas.microsoft.com/office/drawing/2014/main" id="{00000000-0008-0000-0000-00000D000000}"/>
            </a:ext>
          </a:extLst>
        </xdr:cNvPr>
        <xdr:cNvSpPr/>
      </xdr:nvSpPr>
      <xdr:spPr>
        <a:xfrm flipH="1">
          <a:off x="5524499" y="15620998"/>
          <a:ext cx="1619248" cy="2076452"/>
        </a:xfrm>
        <a:prstGeom prst="wedgeRoundRectCallout">
          <a:avLst>
            <a:gd name="adj1" fmla="val -36407"/>
            <a:gd name="adj2" fmla="val -128208"/>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ES" sz="800">
              <a:solidFill>
                <a:sysClr val="windowText" lastClr="000000"/>
              </a:solidFill>
              <a:effectLst/>
              <a:latin typeface="+mn-lt"/>
              <a:ea typeface="+mn-ea"/>
              <a:cs typeface="+mn-cs"/>
            </a:rPr>
            <a:t>12.</a:t>
          </a:r>
          <a:r>
            <a:rPr lang="es-ES" sz="800" baseline="0">
              <a:solidFill>
                <a:sysClr val="windowText" lastClr="000000"/>
              </a:solidFill>
              <a:effectLst/>
              <a:latin typeface="+mn-lt"/>
              <a:ea typeface="+mn-ea"/>
              <a:cs typeface="+mn-cs"/>
            </a:rPr>
            <a:t> </a:t>
          </a:r>
          <a:r>
            <a:rPr lang="es-ES" sz="800">
              <a:solidFill>
                <a:sysClr val="windowText" lastClr="000000"/>
              </a:solidFill>
              <a:effectLst/>
              <a:latin typeface="+mn-lt"/>
              <a:ea typeface="+mn-ea"/>
              <a:cs typeface="+mn-cs"/>
            </a:rPr>
            <a:t>La tendencia del indicador muestra el comportamiento del mismo en términos de aumento, disminución o mantenimiento, comparando el valor de la línea de base y el valor actual del indicador. Registe “A” si la meta es de aumento, “D” si la meta es de disminución y “M” si la meta es de mantenimiento. Esta columna realiza la semaforización de acuerdo a los parámetros establecidos.</a:t>
          </a:r>
          <a:endParaRPr lang="es-CO" sz="800" baseline="0">
            <a:solidFill>
              <a:sysClr val="windowText" lastClr="000000"/>
            </a:solidFill>
          </a:endParaRPr>
        </a:p>
      </xdr:txBody>
    </xdr:sp>
    <xdr:clientData/>
  </xdr:twoCellAnchor>
  <xdr:twoCellAnchor>
    <xdr:from>
      <xdr:col>1</xdr:col>
      <xdr:colOff>1409700</xdr:colOff>
      <xdr:row>79</xdr:row>
      <xdr:rowOff>133350</xdr:rowOff>
    </xdr:from>
    <xdr:to>
      <xdr:col>1</xdr:col>
      <xdr:colOff>2647950</xdr:colOff>
      <xdr:row>85</xdr:row>
      <xdr:rowOff>123825</xdr:rowOff>
    </xdr:to>
    <xdr:sp macro="" textlink="">
      <xdr:nvSpPr>
        <xdr:cNvPr id="16" name="15 Llamada rectangular redondeada">
          <a:extLst>
            <a:ext uri="{FF2B5EF4-FFF2-40B4-BE49-F238E27FC236}">
              <a16:creationId xmlns:a16="http://schemas.microsoft.com/office/drawing/2014/main" id="{00000000-0008-0000-0000-000010000000}"/>
            </a:ext>
          </a:extLst>
        </xdr:cNvPr>
        <xdr:cNvSpPr/>
      </xdr:nvSpPr>
      <xdr:spPr>
        <a:xfrm flipH="1">
          <a:off x="1676400" y="14420850"/>
          <a:ext cx="1238250" cy="1133475"/>
        </a:xfrm>
        <a:prstGeom prst="wedgeRoundRectCallout">
          <a:avLst>
            <a:gd name="adj1" fmla="val -110297"/>
            <a:gd name="adj2" fmla="val -141904"/>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s-ES" sz="800">
              <a:solidFill>
                <a:sysClr val="windowText" lastClr="000000"/>
              </a:solidFill>
              <a:effectLst/>
              <a:latin typeface="+mn-lt"/>
              <a:ea typeface="+mn-ea"/>
              <a:cs typeface="+mn-cs"/>
            </a:rPr>
            <a:t>9.</a:t>
          </a:r>
          <a:r>
            <a:rPr lang="es-ES" sz="800" baseline="0">
              <a:solidFill>
                <a:sysClr val="windowText" lastClr="000000"/>
              </a:solidFill>
              <a:effectLst/>
              <a:latin typeface="+mn-lt"/>
              <a:ea typeface="+mn-ea"/>
              <a:cs typeface="+mn-cs"/>
            </a:rPr>
            <a:t> </a:t>
          </a:r>
          <a:r>
            <a:rPr lang="es-ES" sz="800">
              <a:solidFill>
                <a:sysClr val="windowText" lastClr="000000"/>
              </a:solidFill>
              <a:effectLst/>
              <a:latin typeface="+mn-lt"/>
              <a:ea typeface="+mn-ea"/>
              <a:cs typeface="+mn-cs"/>
            </a:rPr>
            <a:t>Registre el tipo de meta programada por la Entidad Territorial: Diligencie la letra “A” si la meta es de aumento, la letra “R” si la meta es de reducción y la letra “M” si la meta es de mantenimiento.</a:t>
          </a:r>
          <a:endParaRPr lang="es-CO" sz="800">
            <a:solidFill>
              <a:sysClr val="windowText" lastClr="000000"/>
            </a:solidFill>
            <a:effectLst/>
            <a:latin typeface="+mn-lt"/>
            <a:ea typeface="+mn-ea"/>
            <a:cs typeface="+mn-cs"/>
          </a:endParaRPr>
        </a:p>
        <a:p>
          <a:pPr algn="ctr"/>
          <a:r>
            <a:rPr lang="es-ES" sz="800">
              <a:solidFill>
                <a:sysClr val="windowText" lastClr="000000"/>
              </a:solidFill>
              <a:effectLst/>
              <a:latin typeface="+mn-lt"/>
              <a:ea typeface="+mn-ea"/>
              <a:cs typeface="+mn-cs"/>
            </a:rPr>
            <a:t>.</a:t>
          </a:r>
          <a:endParaRPr lang="es-CO" sz="800" baseline="0">
            <a:solidFill>
              <a:sysClr val="windowText" lastClr="000000"/>
            </a:solidFill>
          </a:endParaRPr>
        </a:p>
      </xdr:txBody>
    </xdr:sp>
    <xdr:clientData/>
  </xdr:twoCellAnchor>
  <xdr:twoCellAnchor>
    <xdr:from>
      <xdr:col>7</xdr:col>
      <xdr:colOff>209549</xdr:colOff>
      <xdr:row>94</xdr:row>
      <xdr:rowOff>0</xdr:rowOff>
    </xdr:from>
    <xdr:to>
      <xdr:col>12</xdr:col>
      <xdr:colOff>180974</xdr:colOff>
      <xdr:row>101</xdr:row>
      <xdr:rowOff>28576</xdr:rowOff>
    </xdr:to>
    <xdr:sp macro="" textlink="">
      <xdr:nvSpPr>
        <xdr:cNvPr id="17" name="16 Llamada rectangular redondeada">
          <a:extLst>
            <a:ext uri="{FF2B5EF4-FFF2-40B4-BE49-F238E27FC236}">
              <a16:creationId xmlns:a16="http://schemas.microsoft.com/office/drawing/2014/main" id="{00000000-0008-0000-0000-000011000000}"/>
            </a:ext>
          </a:extLst>
        </xdr:cNvPr>
        <xdr:cNvSpPr/>
      </xdr:nvSpPr>
      <xdr:spPr>
        <a:xfrm flipH="1">
          <a:off x="7353299" y="16611600"/>
          <a:ext cx="2466975" cy="1133476"/>
        </a:xfrm>
        <a:prstGeom prst="wedgeRoundRectCallout">
          <a:avLst>
            <a:gd name="adj1" fmla="val 47269"/>
            <a:gd name="adj2" fmla="val -268523"/>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r>
            <a:rPr lang="es-ES" sz="800">
              <a:solidFill>
                <a:sysClr val="windowText" lastClr="000000"/>
              </a:solidFill>
              <a:effectLst/>
              <a:latin typeface="+mn-lt"/>
              <a:ea typeface="+mn-ea"/>
              <a:cs typeface="+mn-cs"/>
            </a:rPr>
            <a:t>13.</a:t>
          </a:r>
          <a:r>
            <a:rPr lang="es-ES" sz="800" baseline="0">
              <a:solidFill>
                <a:sysClr val="windowText" lastClr="000000"/>
              </a:solidFill>
              <a:effectLst/>
              <a:latin typeface="+mn-lt"/>
              <a:ea typeface="+mn-ea"/>
              <a:cs typeface="+mn-cs"/>
            </a:rPr>
            <a:t> </a:t>
          </a:r>
          <a:r>
            <a:rPr lang="es-ES" sz="800">
              <a:solidFill>
                <a:sysClr val="windowText" lastClr="000000"/>
              </a:solidFill>
              <a:effectLst/>
              <a:latin typeface="+mn-lt"/>
              <a:ea typeface="+mn-ea"/>
              <a:cs typeface="+mn-cs"/>
            </a:rPr>
            <a:t>El valor programado de la meta establecida por la ET, corresponde al valor esperado del indicador para el cuatrienio o al valor esperado del indicador de la meta de resultado al finalizar los cuatro años del gobierno territorial. Traslade este dato de la tabla inicial de le evaluación (Valor del cuatrienio),</a:t>
          </a:r>
          <a:endParaRPr lang="es-CO" sz="800" baseline="0">
            <a:solidFill>
              <a:sysClr val="windowText" lastClr="000000"/>
            </a:solidFill>
          </a:endParaRPr>
        </a:p>
      </xdr:txBody>
    </xdr:sp>
    <xdr:clientData/>
  </xdr:twoCellAnchor>
  <xdr:twoCellAnchor>
    <xdr:from>
      <xdr:col>8</xdr:col>
      <xdr:colOff>47624</xdr:colOff>
      <xdr:row>80</xdr:row>
      <xdr:rowOff>133350</xdr:rowOff>
    </xdr:from>
    <xdr:to>
      <xdr:col>12</xdr:col>
      <xdr:colOff>123824</xdr:colOff>
      <xdr:row>86</xdr:row>
      <xdr:rowOff>104775</xdr:rowOff>
    </xdr:to>
    <xdr:sp macro="" textlink="">
      <xdr:nvSpPr>
        <xdr:cNvPr id="18" name="17 Llamada rectangular redondeada">
          <a:extLst>
            <a:ext uri="{FF2B5EF4-FFF2-40B4-BE49-F238E27FC236}">
              <a16:creationId xmlns:a16="http://schemas.microsoft.com/office/drawing/2014/main" id="{00000000-0008-0000-0000-000012000000}"/>
            </a:ext>
          </a:extLst>
        </xdr:cNvPr>
        <xdr:cNvSpPr/>
      </xdr:nvSpPr>
      <xdr:spPr>
        <a:xfrm flipH="1">
          <a:off x="8077199" y="14611350"/>
          <a:ext cx="1685925" cy="1076325"/>
        </a:xfrm>
        <a:prstGeom prst="wedgeRoundRectCallout">
          <a:avLst>
            <a:gd name="adj1" fmla="val 46262"/>
            <a:gd name="adj2" fmla="val -125354"/>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ES" sz="800">
              <a:solidFill>
                <a:sysClr val="windowText" lastClr="000000"/>
              </a:solidFill>
              <a:effectLst/>
              <a:latin typeface="+mn-lt"/>
              <a:ea typeface="+mn-ea"/>
              <a:cs typeface="+mn-cs"/>
            </a:rPr>
            <a:t>14. Esta columna muestra sí la cantidad de meta programada guarda relación con la línea de base del año inicial de planeación. La columna realiza la semaforización de acuerdo a los parámetros establecidos.</a:t>
          </a:r>
          <a:endParaRPr lang="es-CO" sz="800">
            <a:solidFill>
              <a:sysClr val="windowText" lastClr="000000"/>
            </a:solidFill>
            <a:effectLst/>
          </a:endParaRPr>
        </a:p>
      </xdr:txBody>
    </xdr:sp>
    <xdr:clientData/>
  </xdr:twoCellAnchor>
  <xdr:twoCellAnchor>
    <xdr:from>
      <xdr:col>12</xdr:col>
      <xdr:colOff>247645</xdr:colOff>
      <xdr:row>79</xdr:row>
      <xdr:rowOff>0</xdr:rowOff>
    </xdr:from>
    <xdr:to>
      <xdr:col>22</xdr:col>
      <xdr:colOff>285749</xdr:colOff>
      <xdr:row>99</xdr:row>
      <xdr:rowOff>114300</xdr:rowOff>
    </xdr:to>
    <xdr:sp macro="" textlink="">
      <xdr:nvSpPr>
        <xdr:cNvPr id="14" name="13 Llamada rectangular redondeada">
          <a:extLst>
            <a:ext uri="{FF2B5EF4-FFF2-40B4-BE49-F238E27FC236}">
              <a16:creationId xmlns:a16="http://schemas.microsoft.com/office/drawing/2014/main" id="{00000000-0008-0000-0000-00000E000000}"/>
            </a:ext>
          </a:extLst>
        </xdr:cNvPr>
        <xdr:cNvSpPr/>
      </xdr:nvSpPr>
      <xdr:spPr>
        <a:xfrm flipH="1">
          <a:off x="9886945" y="14287500"/>
          <a:ext cx="3028954" cy="3429000"/>
        </a:xfrm>
        <a:prstGeom prst="wedgeRoundRectCallout">
          <a:avLst>
            <a:gd name="adj1" fmla="val 46262"/>
            <a:gd name="adj2" fmla="val -125354"/>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ES" sz="800">
              <a:solidFill>
                <a:sysClr val="windowText" lastClr="000000"/>
              </a:solidFill>
              <a:effectLst/>
              <a:latin typeface="+mn-lt"/>
              <a:ea typeface="+mn-ea"/>
              <a:cs typeface="+mn-cs"/>
            </a:rPr>
            <a:t>15. En el link de monitoreo del Portal Web del PDSP ingrese a “Tableros de control y salidas de información". </a:t>
          </a:r>
        </a:p>
        <a:p>
          <a:pPr lvl="0" algn="ctr"/>
          <a:endParaRPr lang="es-ES" sz="800">
            <a:solidFill>
              <a:sysClr val="windowText" lastClr="000000"/>
            </a:solidFill>
            <a:effectLst/>
            <a:latin typeface="+mn-lt"/>
            <a:ea typeface="+mn-ea"/>
            <a:cs typeface="+mn-cs"/>
          </a:endParaRPr>
        </a:p>
        <a:p>
          <a:pPr lvl="0" algn="l"/>
          <a:r>
            <a:rPr lang="es-ES" sz="800">
              <a:solidFill>
                <a:sysClr val="windowText" lastClr="000000"/>
              </a:solidFill>
              <a:effectLst/>
              <a:latin typeface="+mn-lt"/>
              <a:ea typeface="+mn-ea"/>
              <a:cs typeface="+mn-cs"/>
            </a:rPr>
            <a:t>Seleccione las siguientes opciones: Tablero: “Eficacia operativa anual y trimestral”; Departamento: Entidad Territorial de interés; Periodo: “01/01/2016-31/12/2019 (Periodo inicial)”; Año: Realice una consulta por cada año del periodo de gobierno (2016, 2017, 2018, 2019); Desagregación: “Línea Operativa”.  Luego, haga click en la opción exportar resultado a archivo por cada año de consulta. </a:t>
          </a:r>
        </a:p>
        <a:p>
          <a:pPr lvl="0" algn="ctr"/>
          <a:endParaRPr lang="es-ES" sz="800">
            <a:solidFill>
              <a:sysClr val="windowText" lastClr="000000"/>
            </a:solidFill>
            <a:effectLst/>
            <a:latin typeface="+mn-lt"/>
            <a:ea typeface="+mn-ea"/>
            <a:cs typeface="+mn-cs"/>
          </a:endParaRPr>
        </a:p>
        <a:p>
          <a:pPr lvl="0" algn="ctr"/>
          <a:r>
            <a:rPr lang="es-ES" sz="800">
              <a:solidFill>
                <a:sysClr val="windowText" lastClr="000000"/>
              </a:solidFill>
              <a:effectLst/>
              <a:latin typeface="+mn-lt"/>
              <a:ea typeface="+mn-ea"/>
              <a:cs typeface="+mn-cs"/>
            </a:rPr>
            <a:t>Del archivo en Excel descargado por cada año de la vigencia , filtre por las siguientes variables: Meta sanitaria de la dimensión, línea operativa y porcentaje de cumplimiento anual. </a:t>
          </a:r>
        </a:p>
        <a:p>
          <a:pPr lvl="0" algn="ctr"/>
          <a:endParaRPr lang="es-ES" sz="800">
            <a:solidFill>
              <a:sysClr val="windowText" lastClr="000000"/>
            </a:solidFill>
            <a:effectLst/>
            <a:latin typeface="+mn-lt"/>
            <a:ea typeface="+mn-ea"/>
            <a:cs typeface="+mn-cs"/>
          </a:endParaRPr>
        </a:p>
        <a:p>
          <a:pPr lvl="0" algn="ctr"/>
          <a:r>
            <a:rPr lang="es-ES" sz="800">
              <a:solidFill>
                <a:sysClr val="windowText" lastClr="000000"/>
              </a:solidFill>
              <a:effectLst/>
              <a:latin typeface="+mn-lt"/>
              <a:ea typeface="+mn-ea"/>
              <a:cs typeface="+mn-cs"/>
            </a:rPr>
            <a:t>Identifique las metas de resultado objeto de evaluación y por cada meta de resultado copie y pegue el porcentaje de cumplimiento anual por línea operativa programada. Repita este ejercicio para los 4 años de la vigencia. </a:t>
          </a:r>
          <a:r>
            <a:rPr lang="es-CO" sz="800">
              <a:solidFill>
                <a:sysClr val="windowText" lastClr="000000"/>
              </a:solidFill>
              <a:effectLst/>
              <a:latin typeface="+mn-lt"/>
              <a:ea typeface="+mn-ea"/>
              <a:cs typeface="+mn-cs"/>
            </a:rPr>
            <a:t>Cuando la Entidad Territorial no haya programado actividades en algún año de la vigencia, digite “SP” (Sin Programar).</a:t>
          </a:r>
        </a:p>
        <a:p>
          <a:endParaRPr lang="es-CO" sz="800">
            <a:solidFill>
              <a:sysClr val="windowText" lastClr="000000"/>
            </a:solidFill>
            <a:effectLst/>
            <a:latin typeface="+mn-lt"/>
            <a:ea typeface="+mn-ea"/>
            <a:cs typeface="+mn-cs"/>
          </a:endParaRPr>
        </a:p>
      </xdr:txBody>
    </xdr:sp>
    <xdr:clientData/>
  </xdr:twoCellAnchor>
  <xdr:twoCellAnchor>
    <xdr:from>
      <xdr:col>21</xdr:col>
      <xdr:colOff>47624</xdr:colOff>
      <xdr:row>57</xdr:row>
      <xdr:rowOff>47625</xdr:rowOff>
    </xdr:from>
    <xdr:to>
      <xdr:col>23</xdr:col>
      <xdr:colOff>209549</xdr:colOff>
      <xdr:row>68</xdr:row>
      <xdr:rowOff>47625</xdr:rowOff>
    </xdr:to>
    <xdr:sp macro="" textlink="">
      <xdr:nvSpPr>
        <xdr:cNvPr id="15" name="14 Llamada rectangular redondeada">
          <a:extLst>
            <a:ext uri="{FF2B5EF4-FFF2-40B4-BE49-F238E27FC236}">
              <a16:creationId xmlns:a16="http://schemas.microsoft.com/office/drawing/2014/main" id="{00000000-0008-0000-0000-00000F000000}"/>
            </a:ext>
          </a:extLst>
        </xdr:cNvPr>
        <xdr:cNvSpPr/>
      </xdr:nvSpPr>
      <xdr:spPr>
        <a:xfrm flipH="1">
          <a:off x="11903448" y="11387978"/>
          <a:ext cx="1685925" cy="1725706"/>
        </a:xfrm>
        <a:prstGeom prst="wedgeRoundRectCallout">
          <a:avLst>
            <a:gd name="adj1" fmla="val 72816"/>
            <a:gd name="adj2" fmla="val -115619"/>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ES" sz="800">
              <a:solidFill>
                <a:sysClr val="windowText" lastClr="000000"/>
              </a:solidFill>
              <a:effectLst/>
              <a:latin typeface="+mn-lt"/>
              <a:ea typeface="+mn-ea"/>
              <a:cs typeface="+mn-cs"/>
            </a:rPr>
            <a:t>16. </a:t>
          </a:r>
          <a:r>
            <a:rPr lang="es-CO" sz="800">
              <a:solidFill>
                <a:sysClr val="windowText" lastClr="000000"/>
              </a:solidFill>
              <a:effectLst/>
              <a:latin typeface="+mn-lt"/>
              <a:ea typeface="+mn-ea"/>
              <a:cs typeface="+mn-cs"/>
            </a:rPr>
            <a:t>La herramienta de evaluación semaforiza los resultados en concordancia con la semaforización del portal web, así:</a:t>
          </a:r>
        </a:p>
        <a:p>
          <a:endParaRPr lang="es-CO" sz="800">
            <a:solidFill>
              <a:sysClr val="windowText" lastClr="000000"/>
            </a:solidFill>
            <a:effectLst/>
          </a:endParaRPr>
        </a:p>
      </xdr:txBody>
    </xdr:sp>
    <xdr:clientData/>
  </xdr:twoCellAnchor>
  <xdr:twoCellAnchor editAs="oneCell">
    <xdr:from>
      <xdr:col>21</xdr:col>
      <xdr:colOff>419100</xdr:colOff>
      <xdr:row>62</xdr:row>
      <xdr:rowOff>123824</xdr:rowOff>
    </xdr:from>
    <xdr:to>
      <xdr:col>22</xdr:col>
      <xdr:colOff>752475</xdr:colOff>
      <xdr:row>66</xdr:row>
      <xdr:rowOff>142876</xdr:rowOff>
    </xdr:to>
    <xdr:pic>
      <xdr:nvPicPr>
        <xdr:cNvPr id="19" name="18 Imagen">
          <a:extLst>
            <a:ext uri="{FF2B5EF4-FFF2-40B4-BE49-F238E27FC236}">
              <a16:creationId xmlns:a16="http://schemas.microsoft.com/office/drawing/2014/main" id="{00000000-0008-0000-0000-000013000000}"/>
            </a:ext>
          </a:extLst>
        </xdr:cNvPr>
        <xdr:cNvPicPr/>
      </xdr:nvPicPr>
      <xdr:blipFill rotWithShape="1">
        <a:blip xmlns:r="http://schemas.openxmlformats.org/officeDocument/2006/relationships" r:embed="rId1"/>
        <a:srcRect l="68296" t="36169" r="22200" b="54598"/>
        <a:stretch/>
      </xdr:blipFill>
      <xdr:spPr bwMode="auto">
        <a:xfrm>
          <a:off x="12287250" y="11744324"/>
          <a:ext cx="1095375" cy="62865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24848</xdr:colOff>
      <xdr:row>0</xdr:row>
      <xdr:rowOff>16565</xdr:rowOff>
    </xdr:from>
    <xdr:to>
      <xdr:col>1</xdr:col>
      <xdr:colOff>1838420</xdr:colOff>
      <xdr:row>0</xdr:row>
      <xdr:rowOff>447261</xdr:rowOff>
    </xdr:to>
    <xdr:pic>
      <xdr:nvPicPr>
        <xdr:cNvPr id="20" name="Imagen 1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848" y="16565"/>
          <a:ext cx="2078615" cy="4306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3"/>
  <sheetViews>
    <sheetView tabSelected="1" zoomScale="85" zoomScaleNormal="85" workbookViewId="0">
      <selection activeCell="E18" sqref="E18"/>
    </sheetView>
  </sheetViews>
  <sheetFormatPr baseColWidth="10" defaultColWidth="0" defaultRowHeight="12" zeroHeight="1" x14ac:dyDescent="0.2"/>
  <cols>
    <col min="1" max="1" width="4" style="14" customWidth="1"/>
    <col min="2" max="2" width="44.7109375" style="14" customWidth="1"/>
    <col min="3" max="3" width="12.28515625" style="14" customWidth="1"/>
    <col min="4" max="4" width="11.85546875" style="14" customWidth="1"/>
    <col min="5" max="7" width="11.42578125" style="14" customWidth="1"/>
    <col min="8" max="8" width="13.28515625" style="14" customWidth="1"/>
    <col min="9" max="9" width="13" style="14" customWidth="1"/>
    <col min="10" max="21" width="3.7109375" style="14" customWidth="1"/>
    <col min="22" max="24" width="11.42578125" style="14" customWidth="1"/>
    <col min="25" max="16384" width="11.42578125" style="14" hidden="1"/>
  </cols>
  <sheetData>
    <row r="1" spans="1:7" ht="51" customHeight="1" thickBot="1" x14ac:dyDescent="0.25">
      <c r="A1" s="11" t="s">
        <v>0</v>
      </c>
      <c r="B1" s="12"/>
      <c r="C1" s="12"/>
      <c r="D1" s="12"/>
      <c r="E1" s="12"/>
      <c r="F1" s="13"/>
    </row>
    <row r="2" spans="1:7" ht="24" customHeight="1" thickBot="1" x14ac:dyDescent="0.25">
      <c r="A2" s="15" t="s">
        <v>1</v>
      </c>
      <c r="B2" s="16"/>
      <c r="C2" s="16"/>
      <c r="D2" s="16"/>
      <c r="E2" s="16"/>
      <c r="F2" s="17"/>
    </row>
    <row r="3" spans="1:7" ht="50.25" customHeight="1" x14ac:dyDescent="0.2">
      <c r="A3" s="18" t="s">
        <v>2</v>
      </c>
      <c r="B3" s="19"/>
      <c r="C3" s="20" t="s">
        <v>3</v>
      </c>
      <c r="D3" s="20" t="s">
        <v>4</v>
      </c>
      <c r="E3" s="20" t="s">
        <v>5</v>
      </c>
      <c r="F3" s="21" t="s">
        <v>6</v>
      </c>
    </row>
    <row r="4" spans="1:7" ht="15.75" customHeight="1" x14ac:dyDescent="0.2">
      <c r="A4" s="22">
        <v>1</v>
      </c>
      <c r="B4" s="9" t="s">
        <v>25</v>
      </c>
      <c r="C4" s="9"/>
      <c r="D4" s="9">
        <v>4</v>
      </c>
      <c r="E4" s="9"/>
      <c r="F4" s="10"/>
      <c r="G4" s="73">
        <f>+E4+F4</f>
        <v>0</v>
      </c>
    </row>
    <row r="5" spans="1:7" ht="15.75" customHeight="1" x14ac:dyDescent="0.2">
      <c r="A5" s="22">
        <v>2</v>
      </c>
      <c r="B5" s="3" t="s">
        <v>31</v>
      </c>
      <c r="C5" s="9"/>
      <c r="D5" s="9">
        <v>5</v>
      </c>
      <c r="E5" s="9"/>
      <c r="F5" s="10"/>
      <c r="G5" s="73">
        <f t="shared" ref="G5:G35" si="0">+E5+F5</f>
        <v>0</v>
      </c>
    </row>
    <row r="6" spans="1:7" ht="15.75" customHeight="1" x14ac:dyDescent="0.2">
      <c r="A6" s="22">
        <v>3</v>
      </c>
      <c r="B6" s="3" t="s">
        <v>32</v>
      </c>
      <c r="C6" s="9"/>
      <c r="D6" s="9">
        <v>6</v>
      </c>
      <c r="E6" s="9"/>
      <c r="F6" s="10"/>
      <c r="G6" s="73">
        <f t="shared" si="0"/>
        <v>0</v>
      </c>
    </row>
    <row r="7" spans="1:7" ht="15.75" customHeight="1" x14ac:dyDescent="0.2">
      <c r="A7" s="22">
        <v>4</v>
      </c>
      <c r="B7" s="3" t="s">
        <v>26</v>
      </c>
      <c r="C7" s="9"/>
      <c r="D7" s="9">
        <v>5</v>
      </c>
      <c r="E7" s="9"/>
      <c r="F7" s="10"/>
      <c r="G7" s="73">
        <f t="shared" si="0"/>
        <v>0</v>
      </c>
    </row>
    <row r="8" spans="1:7" ht="15.75" customHeight="1" x14ac:dyDescent="0.2">
      <c r="A8" s="22">
        <v>5</v>
      </c>
      <c r="B8" s="3" t="s">
        <v>33</v>
      </c>
      <c r="C8" s="9"/>
      <c r="D8" s="9">
        <v>6</v>
      </c>
      <c r="E8" s="9"/>
      <c r="F8" s="10"/>
      <c r="G8" s="73">
        <f t="shared" si="0"/>
        <v>0</v>
      </c>
    </row>
    <row r="9" spans="1:7" ht="15.75" customHeight="1" x14ac:dyDescent="0.2">
      <c r="A9" s="22">
        <v>6</v>
      </c>
      <c r="B9" s="3" t="s">
        <v>34</v>
      </c>
      <c r="C9" s="9"/>
      <c r="D9" s="9">
        <v>4</v>
      </c>
      <c r="E9" s="9"/>
      <c r="F9" s="10"/>
      <c r="G9" s="73">
        <f t="shared" si="0"/>
        <v>0</v>
      </c>
    </row>
    <row r="10" spans="1:7" ht="15.75" customHeight="1" x14ac:dyDescent="0.2">
      <c r="A10" s="22">
        <v>7</v>
      </c>
      <c r="B10" s="3" t="s">
        <v>27</v>
      </c>
      <c r="C10" s="9"/>
      <c r="D10" s="9">
        <v>5</v>
      </c>
      <c r="E10" s="9"/>
      <c r="F10" s="10"/>
      <c r="G10" s="73">
        <f t="shared" si="0"/>
        <v>0</v>
      </c>
    </row>
    <row r="11" spans="1:7" ht="15.75" customHeight="1" x14ac:dyDescent="0.2">
      <c r="A11" s="22">
        <v>8</v>
      </c>
      <c r="B11" s="3" t="s">
        <v>37</v>
      </c>
      <c r="C11" s="9"/>
      <c r="D11" s="9">
        <v>6</v>
      </c>
      <c r="E11" s="9"/>
      <c r="F11" s="10"/>
      <c r="G11" s="73">
        <f t="shared" si="0"/>
        <v>0</v>
      </c>
    </row>
    <row r="12" spans="1:7" ht="15.75" customHeight="1" x14ac:dyDescent="0.2">
      <c r="A12" s="22">
        <v>9</v>
      </c>
      <c r="B12" s="3" t="s">
        <v>38</v>
      </c>
      <c r="C12" s="9"/>
      <c r="D12" s="9">
        <v>4</v>
      </c>
      <c r="E12" s="9"/>
      <c r="F12" s="10"/>
      <c r="G12" s="73">
        <f t="shared" si="0"/>
        <v>0</v>
      </c>
    </row>
    <row r="13" spans="1:7" ht="15.75" customHeight="1" x14ac:dyDescent="0.2">
      <c r="A13" s="22">
        <v>10</v>
      </c>
      <c r="B13" s="9"/>
      <c r="C13" s="9"/>
      <c r="D13" s="9"/>
      <c r="E13" s="9"/>
      <c r="F13" s="10"/>
      <c r="G13" s="73">
        <f t="shared" si="0"/>
        <v>0</v>
      </c>
    </row>
    <row r="14" spans="1:7" ht="15.75" customHeight="1" x14ac:dyDescent="0.2">
      <c r="A14" s="22">
        <v>11</v>
      </c>
      <c r="B14" s="9"/>
      <c r="C14" s="9"/>
      <c r="D14" s="9"/>
      <c r="E14" s="9"/>
      <c r="F14" s="10"/>
      <c r="G14" s="73">
        <f t="shared" si="0"/>
        <v>0</v>
      </c>
    </row>
    <row r="15" spans="1:7" ht="15.75" customHeight="1" x14ac:dyDescent="0.2">
      <c r="A15" s="22">
        <v>12</v>
      </c>
      <c r="B15" s="9"/>
      <c r="C15" s="9"/>
      <c r="D15" s="9"/>
      <c r="E15" s="9"/>
      <c r="F15" s="10"/>
      <c r="G15" s="73">
        <f t="shared" si="0"/>
        <v>0</v>
      </c>
    </row>
    <row r="16" spans="1:7" ht="15.75" customHeight="1" x14ac:dyDescent="0.2">
      <c r="A16" s="22">
        <v>13</v>
      </c>
      <c r="B16" s="9"/>
      <c r="C16" s="9"/>
      <c r="D16" s="9"/>
      <c r="E16" s="9"/>
      <c r="F16" s="10"/>
      <c r="G16" s="73">
        <f t="shared" si="0"/>
        <v>0</v>
      </c>
    </row>
    <row r="17" spans="1:7" ht="15.75" customHeight="1" x14ac:dyDescent="0.2">
      <c r="A17" s="22">
        <v>14</v>
      </c>
      <c r="B17" s="9"/>
      <c r="C17" s="9"/>
      <c r="D17" s="9"/>
      <c r="E17" s="9"/>
      <c r="F17" s="10"/>
      <c r="G17" s="73">
        <f t="shared" si="0"/>
        <v>0</v>
      </c>
    </row>
    <row r="18" spans="1:7" ht="15.75" customHeight="1" x14ac:dyDescent="0.2">
      <c r="A18" s="22">
        <v>15</v>
      </c>
      <c r="B18" s="9"/>
      <c r="C18" s="9"/>
      <c r="D18" s="9"/>
      <c r="E18" s="9"/>
      <c r="F18" s="10"/>
      <c r="G18" s="73">
        <f t="shared" si="0"/>
        <v>0</v>
      </c>
    </row>
    <row r="19" spans="1:7" ht="15.75" customHeight="1" x14ac:dyDescent="0.2">
      <c r="A19" s="22">
        <v>16</v>
      </c>
      <c r="B19" s="9"/>
      <c r="C19" s="9"/>
      <c r="D19" s="9"/>
      <c r="E19" s="9"/>
      <c r="F19" s="10"/>
      <c r="G19" s="73">
        <f t="shared" si="0"/>
        <v>0</v>
      </c>
    </row>
    <row r="20" spans="1:7" ht="15.75" customHeight="1" x14ac:dyDescent="0.2">
      <c r="A20" s="22">
        <v>17</v>
      </c>
      <c r="B20" s="9"/>
      <c r="C20" s="9"/>
      <c r="D20" s="9"/>
      <c r="E20" s="9"/>
      <c r="F20" s="10"/>
      <c r="G20" s="73">
        <f t="shared" si="0"/>
        <v>0</v>
      </c>
    </row>
    <row r="21" spans="1:7" ht="15.75" customHeight="1" x14ac:dyDescent="0.2">
      <c r="A21" s="22">
        <v>18</v>
      </c>
      <c r="B21" s="9"/>
      <c r="C21" s="9"/>
      <c r="D21" s="9"/>
      <c r="E21" s="9"/>
      <c r="F21" s="10"/>
      <c r="G21" s="73">
        <f t="shared" si="0"/>
        <v>0</v>
      </c>
    </row>
    <row r="22" spans="1:7" ht="15.75" customHeight="1" x14ac:dyDescent="0.2">
      <c r="A22" s="22">
        <v>19</v>
      </c>
      <c r="B22" s="9"/>
      <c r="C22" s="9"/>
      <c r="D22" s="9"/>
      <c r="E22" s="9"/>
      <c r="F22" s="10"/>
      <c r="G22" s="73">
        <f t="shared" si="0"/>
        <v>0</v>
      </c>
    </row>
    <row r="23" spans="1:7" ht="15.75" customHeight="1" x14ac:dyDescent="0.2">
      <c r="A23" s="22">
        <v>20</v>
      </c>
      <c r="B23" s="9"/>
      <c r="C23" s="9"/>
      <c r="D23" s="9"/>
      <c r="E23" s="9"/>
      <c r="F23" s="10"/>
      <c r="G23" s="73">
        <f t="shared" si="0"/>
        <v>0</v>
      </c>
    </row>
    <row r="24" spans="1:7" ht="15.75" customHeight="1" x14ac:dyDescent="0.2">
      <c r="A24" s="22">
        <v>21</v>
      </c>
      <c r="B24" s="9"/>
      <c r="C24" s="9"/>
      <c r="D24" s="9"/>
      <c r="E24" s="9"/>
      <c r="F24" s="10"/>
      <c r="G24" s="73">
        <f t="shared" si="0"/>
        <v>0</v>
      </c>
    </row>
    <row r="25" spans="1:7" ht="15.75" customHeight="1" x14ac:dyDescent="0.2">
      <c r="A25" s="22">
        <v>22</v>
      </c>
      <c r="B25" s="9"/>
      <c r="C25" s="9"/>
      <c r="D25" s="9"/>
      <c r="E25" s="9"/>
      <c r="F25" s="10"/>
      <c r="G25" s="73">
        <f t="shared" si="0"/>
        <v>0</v>
      </c>
    </row>
    <row r="26" spans="1:7" ht="15.75" customHeight="1" x14ac:dyDescent="0.2">
      <c r="A26" s="22">
        <v>23</v>
      </c>
      <c r="B26" s="9"/>
      <c r="C26" s="9"/>
      <c r="D26" s="9"/>
      <c r="E26" s="9"/>
      <c r="F26" s="10"/>
      <c r="G26" s="73">
        <f t="shared" si="0"/>
        <v>0</v>
      </c>
    </row>
    <row r="27" spans="1:7" ht="15.75" customHeight="1" x14ac:dyDescent="0.2">
      <c r="A27" s="22">
        <v>24</v>
      </c>
      <c r="B27" s="9"/>
      <c r="C27" s="9"/>
      <c r="D27" s="9"/>
      <c r="E27" s="9"/>
      <c r="F27" s="10"/>
      <c r="G27" s="73">
        <f t="shared" si="0"/>
        <v>0</v>
      </c>
    </row>
    <row r="28" spans="1:7" ht="15.75" customHeight="1" x14ac:dyDescent="0.2">
      <c r="A28" s="22">
        <v>25</v>
      </c>
      <c r="B28" s="9"/>
      <c r="C28" s="9"/>
      <c r="D28" s="9"/>
      <c r="E28" s="9"/>
      <c r="F28" s="10"/>
      <c r="G28" s="73">
        <f t="shared" si="0"/>
        <v>0</v>
      </c>
    </row>
    <row r="29" spans="1:7" ht="15.75" customHeight="1" x14ac:dyDescent="0.2">
      <c r="A29" s="22">
        <v>26</v>
      </c>
      <c r="B29" s="9"/>
      <c r="C29" s="9"/>
      <c r="D29" s="9"/>
      <c r="E29" s="9"/>
      <c r="F29" s="10"/>
      <c r="G29" s="73">
        <f t="shared" si="0"/>
        <v>0</v>
      </c>
    </row>
    <row r="30" spans="1:7" ht="15.75" customHeight="1" x14ac:dyDescent="0.2">
      <c r="A30" s="22">
        <v>27</v>
      </c>
      <c r="B30" s="9"/>
      <c r="C30" s="9"/>
      <c r="D30" s="9"/>
      <c r="E30" s="9"/>
      <c r="F30" s="10"/>
      <c r="G30" s="73">
        <f t="shared" si="0"/>
        <v>0</v>
      </c>
    </row>
    <row r="31" spans="1:7" ht="15.75" customHeight="1" x14ac:dyDescent="0.2">
      <c r="A31" s="22">
        <v>28</v>
      </c>
      <c r="B31" s="9"/>
      <c r="C31" s="9"/>
      <c r="D31" s="9"/>
      <c r="E31" s="9"/>
      <c r="F31" s="10"/>
      <c r="G31" s="73">
        <f t="shared" si="0"/>
        <v>0</v>
      </c>
    </row>
    <row r="32" spans="1:7" ht="15.75" customHeight="1" x14ac:dyDescent="0.2">
      <c r="A32" s="22">
        <v>29</v>
      </c>
      <c r="B32" s="9"/>
      <c r="C32" s="9"/>
      <c r="D32" s="9"/>
      <c r="E32" s="9"/>
      <c r="F32" s="10"/>
      <c r="G32" s="73">
        <f t="shared" si="0"/>
        <v>0</v>
      </c>
    </row>
    <row r="33" spans="1:21" ht="15.75" customHeight="1" x14ac:dyDescent="0.2">
      <c r="A33" s="22">
        <v>30</v>
      </c>
      <c r="B33" s="9"/>
      <c r="C33" s="9"/>
      <c r="D33" s="9"/>
      <c r="E33" s="9"/>
      <c r="F33" s="10"/>
      <c r="G33" s="73">
        <f t="shared" si="0"/>
        <v>0</v>
      </c>
    </row>
    <row r="34" spans="1:21" ht="15.75" customHeight="1" x14ac:dyDescent="0.2">
      <c r="A34" s="22">
        <v>31</v>
      </c>
      <c r="B34" s="9"/>
      <c r="C34" s="9"/>
      <c r="D34" s="9"/>
      <c r="E34" s="9"/>
      <c r="F34" s="10"/>
      <c r="G34" s="73">
        <f t="shared" si="0"/>
        <v>0</v>
      </c>
    </row>
    <row r="35" spans="1:21" ht="15.75" customHeight="1" x14ac:dyDescent="0.2">
      <c r="A35" s="22">
        <v>32</v>
      </c>
      <c r="B35" s="9"/>
      <c r="C35" s="9"/>
      <c r="D35" s="9"/>
      <c r="E35" s="9"/>
      <c r="F35" s="10"/>
      <c r="G35" s="73">
        <f t="shared" si="0"/>
        <v>0</v>
      </c>
    </row>
    <row r="36" spans="1:21" ht="12.75" thickBot="1" x14ac:dyDescent="0.25">
      <c r="A36" s="23"/>
      <c r="B36" s="24"/>
      <c r="C36" s="24"/>
      <c r="D36" s="24"/>
      <c r="E36" s="25">
        <f>SUM(E4:E35)</f>
        <v>0</v>
      </c>
      <c r="F36" s="26">
        <f>SUM(F4:F35)</f>
        <v>0</v>
      </c>
      <c r="G36" s="73">
        <f>+COUNTIF(G4:G35,2)</f>
        <v>0</v>
      </c>
    </row>
    <row r="37" spans="1:21" x14ac:dyDescent="0.2"/>
    <row r="38" spans="1:21" x14ac:dyDescent="0.2">
      <c r="B38" s="27" t="s">
        <v>7</v>
      </c>
      <c r="C38" s="28"/>
      <c r="D38" s="29"/>
      <c r="E38" s="30">
        <f>32-COUNTBLANK(B4:B35)</f>
        <v>9</v>
      </c>
    </row>
    <row r="39" spans="1:21" x14ac:dyDescent="0.2">
      <c r="B39" s="31" t="s">
        <v>8</v>
      </c>
      <c r="C39" s="32"/>
      <c r="D39" s="33"/>
      <c r="E39" s="34">
        <f>+(E36*100)/E38</f>
        <v>0</v>
      </c>
    </row>
    <row r="40" spans="1:21" x14ac:dyDescent="0.2">
      <c r="B40" s="27" t="s">
        <v>9</v>
      </c>
      <c r="C40" s="28"/>
      <c r="D40" s="29"/>
      <c r="E40" s="30" t="str">
        <f>IFERROR((G36*100)/E36," ")</f>
        <v xml:space="preserve"> </v>
      </c>
      <c r="I40" s="35"/>
      <c r="J40" s="35"/>
    </row>
    <row r="41" spans="1:21" x14ac:dyDescent="0.2">
      <c r="I41" s="35"/>
      <c r="J41" s="35"/>
    </row>
    <row r="42" spans="1:21" ht="12.75" customHeight="1" x14ac:dyDescent="0.2">
      <c r="A42" s="36" t="s">
        <v>10</v>
      </c>
      <c r="B42" s="36"/>
      <c r="C42" s="36"/>
      <c r="D42" s="37" t="s">
        <v>11</v>
      </c>
      <c r="E42" s="38"/>
      <c r="F42" s="38"/>
      <c r="G42" s="39"/>
      <c r="H42" s="40" t="s">
        <v>12</v>
      </c>
      <c r="I42" s="41"/>
      <c r="J42" s="40" t="s">
        <v>13</v>
      </c>
      <c r="K42" s="42"/>
      <c r="L42" s="42"/>
      <c r="M42" s="42"/>
      <c r="N42" s="42"/>
      <c r="O42" s="42"/>
      <c r="P42" s="42"/>
      <c r="Q42" s="42"/>
      <c r="R42" s="42"/>
      <c r="S42" s="42"/>
      <c r="T42" s="42"/>
      <c r="U42" s="42"/>
    </row>
    <row r="43" spans="1:21" ht="12" customHeight="1" x14ac:dyDescent="0.2">
      <c r="A43" s="36"/>
      <c r="B43" s="36"/>
      <c r="C43" s="36"/>
      <c r="D43" s="43"/>
      <c r="E43" s="44"/>
      <c r="F43" s="44"/>
      <c r="G43" s="45"/>
      <c r="H43" s="40" t="s">
        <v>14</v>
      </c>
      <c r="I43" s="41"/>
      <c r="J43" s="40" t="s">
        <v>53</v>
      </c>
      <c r="K43" s="42"/>
      <c r="L43" s="42"/>
      <c r="M43" s="42"/>
      <c r="N43" s="42"/>
      <c r="O43" s="42"/>
      <c r="P43" s="42"/>
      <c r="Q43" s="42"/>
      <c r="R43" s="42"/>
      <c r="S43" s="42"/>
      <c r="T43" s="42"/>
      <c r="U43" s="41"/>
    </row>
    <row r="44" spans="1:21" x14ac:dyDescent="0.2">
      <c r="A44" s="46" t="s">
        <v>29</v>
      </c>
      <c r="B44" s="46" t="s">
        <v>30</v>
      </c>
      <c r="C44" s="47" t="s">
        <v>28</v>
      </c>
      <c r="D44" s="48" t="s">
        <v>15</v>
      </c>
      <c r="E44" s="49" t="s">
        <v>16</v>
      </c>
      <c r="F44" s="49" t="s">
        <v>17</v>
      </c>
      <c r="G44" s="49" t="s">
        <v>18</v>
      </c>
      <c r="H44" s="48" t="s">
        <v>19</v>
      </c>
      <c r="I44" s="49" t="s">
        <v>20</v>
      </c>
      <c r="J44" s="50">
        <v>2016</v>
      </c>
      <c r="K44" s="51"/>
      <c r="L44" s="52"/>
      <c r="M44" s="50">
        <v>2017</v>
      </c>
      <c r="N44" s="51"/>
      <c r="O44" s="52"/>
      <c r="P44" s="50">
        <v>2018</v>
      </c>
      <c r="Q44" s="51"/>
      <c r="R44" s="52"/>
      <c r="S44" s="50">
        <v>2019</v>
      </c>
      <c r="T44" s="51"/>
      <c r="U44" s="52"/>
    </row>
    <row r="45" spans="1:21" x14ac:dyDescent="0.2">
      <c r="A45" s="53"/>
      <c r="B45" s="53"/>
      <c r="C45" s="54"/>
      <c r="D45" s="55"/>
      <c r="E45" s="56"/>
      <c r="F45" s="56"/>
      <c r="G45" s="56"/>
      <c r="H45" s="55"/>
      <c r="I45" s="56"/>
      <c r="J45" s="57" t="s">
        <v>50</v>
      </c>
      <c r="K45" s="57" t="s">
        <v>51</v>
      </c>
      <c r="L45" s="57" t="s">
        <v>52</v>
      </c>
      <c r="M45" s="57" t="s">
        <v>50</v>
      </c>
      <c r="N45" s="57" t="s">
        <v>51</v>
      </c>
      <c r="O45" s="57" t="s">
        <v>52</v>
      </c>
      <c r="P45" s="57" t="s">
        <v>50</v>
      </c>
      <c r="Q45" s="57" t="s">
        <v>51</v>
      </c>
      <c r="R45" s="57" t="s">
        <v>52</v>
      </c>
      <c r="S45" s="57" t="s">
        <v>50</v>
      </c>
      <c r="T45" s="57" t="s">
        <v>51</v>
      </c>
      <c r="U45" s="57" t="s">
        <v>52</v>
      </c>
    </row>
    <row r="46" spans="1:21" x14ac:dyDescent="0.2">
      <c r="A46" s="58">
        <v>1</v>
      </c>
      <c r="B46" s="9" t="s">
        <v>25</v>
      </c>
      <c r="C46" s="3" t="s">
        <v>22</v>
      </c>
      <c r="D46" s="59">
        <v>2</v>
      </c>
      <c r="E46" s="1">
        <v>4</v>
      </c>
      <c r="F46" s="1">
        <f t="shared" ref="F46:F77" si="1">+D46-E46</f>
        <v>-2</v>
      </c>
      <c r="G46" s="2" t="str">
        <f t="shared" ref="G46:G77" si="2">(IF(B46="","NO-META",IF(AND(C46="R",F46=0),"M",IF(AND(C46="R",F46&gt;0),"A",IF(AND(C46="R",F46&lt;0),"D",IF(AND(C46="A",F46=0),"M",IF(AND(C46="A",F46&lt;0),"A",IF(AND(C46="A",F46&gt;0),"D",IF(AND(C46="M-M",F46=0),"M-M",IF(AND(C46="M-M",F46&gt;0),"D-M",IF(AND(C46="M-M",F46&lt;0),"A-M",IF(AND(C46="M-C",F46=0),"M-C",IF(AND(C46="M-C",F46&gt;0),"D-C",IF(AND(C46="M-C",F46&lt;0),"A-C"))))))))))))))</f>
        <v>A</v>
      </c>
      <c r="H46" s="3">
        <f t="shared" ref="H46:H77" si="3">IFERROR(VLOOKUP(B46,metas_eval,3,FALSE),"")</f>
        <v>4</v>
      </c>
      <c r="I46" s="4" t="str">
        <f>IFERROR(IF(B46="","NO-META",IF(H46="","NO-VP",IF(AND((C46="R"),((D46-H46)&gt;=0)),"OK",IF(AND((C46="R"),((D46-H46)&lt;=0)),"NO COHERENCIA",IF(AND((C46="A"),((D46-H46)&lt;=0)),"OK",IF(AND((C46="A"),((D46-H46)&gt;=0)),"NO COHERENCIA",IF(AND((C46="M-M"),((D46-H46)&gt;=0)),"OK",IF(AND((C46="M-M"),((D46-H46)&lt;=0)),"NO COHERENCIA",IF(AND((C46="M-C"),((D46-H46)&lt;=0)),"OK",IF(AND((C46="M-C"),((D46-H46)&gt;=0)),"NO COHERENCIA")))))))))),"")</f>
        <v>OK</v>
      </c>
      <c r="J46" s="60">
        <v>0.5</v>
      </c>
      <c r="K46" s="60">
        <v>0.2</v>
      </c>
      <c r="L46" s="60">
        <v>1</v>
      </c>
      <c r="M46" s="60"/>
      <c r="N46" s="60"/>
      <c r="O46" s="60"/>
      <c r="P46" s="60"/>
      <c r="Q46" s="60"/>
      <c r="R46" s="60"/>
      <c r="S46" s="60"/>
      <c r="T46" s="60"/>
      <c r="U46" s="60"/>
    </row>
    <row r="47" spans="1:21" x14ac:dyDescent="0.2">
      <c r="A47" s="58">
        <v>2</v>
      </c>
      <c r="B47" s="3" t="s">
        <v>31</v>
      </c>
      <c r="C47" s="3" t="s">
        <v>22</v>
      </c>
      <c r="D47" s="59">
        <v>4</v>
      </c>
      <c r="E47" s="1">
        <v>4</v>
      </c>
      <c r="F47" s="1">
        <f t="shared" si="1"/>
        <v>0</v>
      </c>
      <c r="G47" s="2" t="str">
        <f t="shared" si="2"/>
        <v>M</v>
      </c>
      <c r="H47" s="3">
        <f t="shared" si="3"/>
        <v>5</v>
      </c>
      <c r="I47" s="4" t="str">
        <f t="shared" ref="I47:I64" si="4">IFERROR(IF(B47="","NO-META",IF(H47="","NO-VP",IF(AND((C47="R"),((D47-H47)&gt;=0)),"OK",IF(AND((C47="R"),((D47-H47)&lt;=0)),"NO COHERENCIA",IF(AND((C47="A"),((D47-H47)&lt;=0)),"OK",IF(AND((C47="A"),((D47-H47)&gt;=0)),"NO COHERENCIA",IF(AND((C47="M-M"),((D47-H47)&gt;=0)),"OK",IF(AND((C47="M-M"),((D47-H47)&lt;=0)),"NO COHERENCIA",IF(AND((C47="M-C"),((D47-H47)&lt;=0)),"OK",IF(AND((C47="M-C"),((D47-H47)&gt;=0)),"NO COHERENCIA")))))))))),"")</f>
        <v>OK</v>
      </c>
      <c r="J47" s="60" t="s">
        <v>54</v>
      </c>
      <c r="K47" s="60" t="s">
        <v>54</v>
      </c>
      <c r="L47" s="60" t="s">
        <v>54</v>
      </c>
      <c r="M47" s="60"/>
      <c r="N47" s="60"/>
      <c r="O47" s="60"/>
      <c r="P47" s="60"/>
      <c r="Q47" s="60"/>
      <c r="R47" s="60"/>
      <c r="S47" s="60"/>
      <c r="T47" s="60"/>
      <c r="U47" s="60"/>
    </row>
    <row r="48" spans="1:21" x14ac:dyDescent="0.2">
      <c r="A48" s="58">
        <v>3</v>
      </c>
      <c r="B48" s="3" t="s">
        <v>32</v>
      </c>
      <c r="C48" s="3" t="s">
        <v>22</v>
      </c>
      <c r="D48" s="59">
        <v>7</v>
      </c>
      <c r="E48" s="1">
        <v>5</v>
      </c>
      <c r="F48" s="1">
        <f t="shared" si="1"/>
        <v>2</v>
      </c>
      <c r="G48" s="2" t="str">
        <f t="shared" si="2"/>
        <v>D</v>
      </c>
      <c r="H48" s="3">
        <f t="shared" si="3"/>
        <v>6</v>
      </c>
      <c r="I48" s="4" t="str">
        <f t="shared" si="4"/>
        <v>NO COHERENCIA</v>
      </c>
      <c r="J48" s="60"/>
      <c r="K48" s="60"/>
      <c r="L48" s="60"/>
      <c r="M48" s="60"/>
      <c r="N48" s="60"/>
      <c r="O48" s="60"/>
      <c r="P48" s="60"/>
      <c r="Q48" s="60"/>
      <c r="R48" s="60"/>
      <c r="S48" s="60"/>
      <c r="T48" s="60"/>
      <c r="U48" s="60"/>
    </row>
    <row r="49" spans="1:21" x14ac:dyDescent="0.2">
      <c r="A49" s="58">
        <v>4</v>
      </c>
      <c r="B49" s="3" t="s">
        <v>26</v>
      </c>
      <c r="C49" s="3" t="s">
        <v>22</v>
      </c>
      <c r="D49" s="59">
        <v>5</v>
      </c>
      <c r="E49" s="1">
        <v>5</v>
      </c>
      <c r="F49" s="1">
        <f t="shared" si="1"/>
        <v>0</v>
      </c>
      <c r="G49" s="2" t="str">
        <f t="shared" si="2"/>
        <v>M</v>
      </c>
      <c r="H49" s="3">
        <f t="shared" si="3"/>
        <v>5</v>
      </c>
      <c r="I49" s="4" t="str">
        <f t="shared" si="4"/>
        <v>OK</v>
      </c>
      <c r="J49" s="60"/>
      <c r="K49" s="60"/>
      <c r="L49" s="60"/>
      <c r="M49" s="60"/>
      <c r="N49" s="60"/>
      <c r="O49" s="60"/>
      <c r="P49" s="60"/>
      <c r="Q49" s="60"/>
      <c r="R49" s="60"/>
      <c r="S49" s="60"/>
      <c r="T49" s="60"/>
      <c r="U49" s="60"/>
    </row>
    <row r="50" spans="1:21" x14ac:dyDescent="0.2">
      <c r="A50" s="58">
        <v>5</v>
      </c>
      <c r="B50" s="3" t="s">
        <v>33</v>
      </c>
      <c r="C50" s="3" t="s">
        <v>22</v>
      </c>
      <c r="D50" s="59">
        <v>5</v>
      </c>
      <c r="E50" s="1">
        <v>6</v>
      </c>
      <c r="F50" s="1">
        <f t="shared" si="1"/>
        <v>-1</v>
      </c>
      <c r="G50" s="2" t="str">
        <f t="shared" si="2"/>
        <v>A</v>
      </c>
      <c r="H50" s="3">
        <f t="shared" si="3"/>
        <v>6</v>
      </c>
      <c r="I50" s="4" t="str">
        <f t="shared" si="4"/>
        <v>OK</v>
      </c>
      <c r="J50" s="60"/>
      <c r="K50" s="60"/>
      <c r="L50" s="60"/>
      <c r="M50" s="60"/>
      <c r="N50" s="60"/>
      <c r="O50" s="60"/>
      <c r="P50" s="60"/>
      <c r="Q50" s="60"/>
      <c r="R50" s="60"/>
      <c r="S50" s="60"/>
      <c r="T50" s="60"/>
      <c r="U50" s="60"/>
    </row>
    <row r="51" spans="1:21" x14ac:dyDescent="0.2">
      <c r="A51" s="58">
        <v>6</v>
      </c>
      <c r="B51" s="3" t="s">
        <v>34</v>
      </c>
      <c r="C51" s="3" t="s">
        <v>22</v>
      </c>
      <c r="D51" s="59">
        <v>5</v>
      </c>
      <c r="E51" s="1">
        <v>4</v>
      </c>
      <c r="F51" s="1">
        <f t="shared" si="1"/>
        <v>1</v>
      </c>
      <c r="G51" s="2" t="str">
        <f t="shared" si="2"/>
        <v>D</v>
      </c>
      <c r="H51" s="3">
        <f t="shared" si="3"/>
        <v>4</v>
      </c>
      <c r="I51" s="4" t="str">
        <f t="shared" si="4"/>
        <v>NO COHERENCIA</v>
      </c>
      <c r="J51" s="60"/>
      <c r="K51" s="60"/>
      <c r="L51" s="60"/>
      <c r="M51" s="60"/>
      <c r="N51" s="60"/>
      <c r="O51" s="60"/>
      <c r="P51" s="60"/>
      <c r="Q51" s="60"/>
      <c r="R51" s="60"/>
      <c r="S51" s="60"/>
      <c r="T51" s="60"/>
      <c r="U51" s="60"/>
    </row>
    <row r="52" spans="1:21" x14ac:dyDescent="0.2">
      <c r="A52" s="58">
        <v>7</v>
      </c>
      <c r="B52" s="3" t="s">
        <v>27</v>
      </c>
      <c r="C52" s="3" t="s">
        <v>22</v>
      </c>
      <c r="D52" s="59">
        <v>5</v>
      </c>
      <c r="E52" s="1">
        <v>6</v>
      </c>
      <c r="F52" s="1">
        <f t="shared" si="1"/>
        <v>-1</v>
      </c>
      <c r="G52" s="2" t="str">
        <f t="shared" si="2"/>
        <v>A</v>
      </c>
      <c r="H52" s="3">
        <f t="shared" si="3"/>
        <v>5</v>
      </c>
      <c r="I52" s="4" t="str">
        <f t="shared" si="4"/>
        <v>OK</v>
      </c>
      <c r="J52" s="60"/>
      <c r="K52" s="60"/>
      <c r="L52" s="60"/>
      <c r="M52" s="60"/>
      <c r="N52" s="60"/>
      <c r="O52" s="60"/>
      <c r="P52" s="60"/>
      <c r="Q52" s="60"/>
      <c r="R52" s="60"/>
      <c r="S52" s="60"/>
      <c r="T52" s="60"/>
      <c r="U52" s="60"/>
    </row>
    <row r="53" spans="1:21" x14ac:dyDescent="0.2">
      <c r="A53" s="58">
        <v>8</v>
      </c>
      <c r="B53" s="3" t="s">
        <v>37</v>
      </c>
      <c r="C53" s="3" t="s">
        <v>22</v>
      </c>
      <c r="D53" s="59">
        <v>5</v>
      </c>
      <c r="E53" s="1">
        <v>6</v>
      </c>
      <c r="F53" s="1">
        <f t="shared" si="1"/>
        <v>-1</v>
      </c>
      <c r="G53" s="2" t="str">
        <f t="shared" si="2"/>
        <v>A</v>
      </c>
      <c r="H53" s="3">
        <f t="shared" si="3"/>
        <v>6</v>
      </c>
      <c r="I53" s="4" t="str">
        <f t="shared" si="4"/>
        <v>OK</v>
      </c>
      <c r="J53" s="60"/>
      <c r="K53" s="60"/>
      <c r="L53" s="60"/>
      <c r="M53" s="60"/>
      <c r="N53" s="60"/>
      <c r="O53" s="60"/>
      <c r="P53" s="60"/>
      <c r="Q53" s="60"/>
      <c r="R53" s="60"/>
      <c r="S53" s="60"/>
      <c r="T53" s="60"/>
      <c r="U53" s="60"/>
    </row>
    <row r="54" spans="1:21" x14ac:dyDescent="0.2">
      <c r="A54" s="58">
        <v>9</v>
      </c>
      <c r="B54" s="3" t="s">
        <v>38</v>
      </c>
      <c r="C54" s="3" t="s">
        <v>22</v>
      </c>
      <c r="D54" s="59">
        <v>5</v>
      </c>
      <c r="E54" s="1">
        <v>5</v>
      </c>
      <c r="F54" s="1">
        <f t="shared" si="1"/>
        <v>0</v>
      </c>
      <c r="G54" s="2" t="str">
        <f t="shared" si="2"/>
        <v>M</v>
      </c>
      <c r="H54" s="3">
        <f t="shared" si="3"/>
        <v>4</v>
      </c>
      <c r="I54" s="4" t="str">
        <f t="shared" si="4"/>
        <v>NO COHERENCIA</v>
      </c>
      <c r="J54" s="60"/>
      <c r="K54" s="60"/>
      <c r="L54" s="60"/>
      <c r="M54" s="60"/>
      <c r="N54" s="60"/>
      <c r="O54" s="60"/>
      <c r="P54" s="60"/>
      <c r="Q54" s="60"/>
      <c r="R54" s="60"/>
      <c r="S54" s="60"/>
      <c r="T54" s="60"/>
      <c r="U54" s="60"/>
    </row>
    <row r="55" spans="1:21" x14ac:dyDescent="0.2">
      <c r="A55" s="58">
        <v>10</v>
      </c>
      <c r="B55" s="3"/>
      <c r="C55" s="3"/>
      <c r="D55" s="59"/>
      <c r="E55" s="1"/>
      <c r="F55" s="1">
        <f t="shared" si="1"/>
        <v>0</v>
      </c>
      <c r="G55" s="2" t="str">
        <f t="shared" si="2"/>
        <v>NO-META</v>
      </c>
      <c r="H55" s="3" t="str">
        <f t="shared" si="3"/>
        <v/>
      </c>
      <c r="I55" s="4" t="str">
        <f t="shared" si="4"/>
        <v>NO-META</v>
      </c>
      <c r="J55" s="60"/>
      <c r="K55" s="60"/>
      <c r="L55" s="60"/>
      <c r="M55" s="60"/>
      <c r="N55" s="60"/>
      <c r="O55" s="60"/>
      <c r="P55" s="60"/>
      <c r="Q55" s="60"/>
      <c r="R55" s="60"/>
      <c r="S55" s="60"/>
      <c r="T55" s="60"/>
      <c r="U55" s="60"/>
    </row>
    <row r="56" spans="1:21" x14ac:dyDescent="0.2">
      <c r="A56" s="58">
        <v>11</v>
      </c>
      <c r="B56" s="3"/>
      <c r="C56" s="3"/>
      <c r="D56" s="59"/>
      <c r="E56" s="1"/>
      <c r="F56" s="1">
        <f t="shared" si="1"/>
        <v>0</v>
      </c>
      <c r="G56" s="2" t="str">
        <f t="shared" si="2"/>
        <v>NO-META</v>
      </c>
      <c r="H56" s="3" t="str">
        <f t="shared" si="3"/>
        <v/>
      </c>
      <c r="I56" s="4" t="str">
        <f t="shared" si="4"/>
        <v>NO-META</v>
      </c>
      <c r="J56" s="60"/>
      <c r="K56" s="60"/>
      <c r="L56" s="60"/>
      <c r="M56" s="60"/>
      <c r="N56" s="60"/>
      <c r="O56" s="60"/>
      <c r="P56" s="60"/>
      <c r="Q56" s="60"/>
      <c r="R56" s="60"/>
      <c r="S56" s="60"/>
      <c r="T56" s="60"/>
      <c r="U56" s="60"/>
    </row>
    <row r="57" spans="1:21" x14ac:dyDescent="0.2">
      <c r="A57" s="58">
        <v>12</v>
      </c>
      <c r="B57" s="3"/>
      <c r="C57" s="3"/>
      <c r="D57" s="59"/>
      <c r="E57" s="1"/>
      <c r="F57" s="1">
        <f t="shared" si="1"/>
        <v>0</v>
      </c>
      <c r="G57" s="2" t="str">
        <f t="shared" si="2"/>
        <v>NO-META</v>
      </c>
      <c r="H57" s="3" t="str">
        <f t="shared" si="3"/>
        <v/>
      </c>
      <c r="I57" s="4" t="str">
        <f t="shared" si="4"/>
        <v>NO-META</v>
      </c>
      <c r="J57" s="60"/>
      <c r="K57" s="60"/>
      <c r="L57" s="60"/>
      <c r="M57" s="60"/>
      <c r="N57" s="60"/>
      <c r="O57" s="60"/>
      <c r="P57" s="60"/>
      <c r="Q57" s="60"/>
      <c r="R57" s="60"/>
      <c r="S57" s="60"/>
      <c r="T57" s="60"/>
      <c r="U57" s="60"/>
    </row>
    <row r="58" spans="1:21" x14ac:dyDescent="0.2">
      <c r="A58" s="58">
        <v>13</v>
      </c>
      <c r="B58" s="3"/>
      <c r="C58" s="3"/>
      <c r="D58" s="59"/>
      <c r="E58" s="1"/>
      <c r="F58" s="1">
        <f t="shared" si="1"/>
        <v>0</v>
      </c>
      <c r="G58" s="2" t="str">
        <f t="shared" si="2"/>
        <v>NO-META</v>
      </c>
      <c r="H58" s="3" t="str">
        <f t="shared" si="3"/>
        <v/>
      </c>
      <c r="I58" s="4" t="str">
        <f t="shared" si="4"/>
        <v>NO-META</v>
      </c>
      <c r="J58" s="60"/>
      <c r="K58" s="60"/>
      <c r="L58" s="60"/>
      <c r="M58" s="60"/>
      <c r="N58" s="60"/>
      <c r="O58" s="60"/>
      <c r="P58" s="60"/>
      <c r="Q58" s="60"/>
      <c r="R58" s="60"/>
      <c r="S58" s="60"/>
      <c r="T58" s="60"/>
      <c r="U58" s="60"/>
    </row>
    <row r="59" spans="1:21" x14ac:dyDescent="0.2">
      <c r="A59" s="58">
        <v>14</v>
      </c>
      <c r="B59" s="3"/>
      <c r="C59" s="3"/>
      <c r="D59" s="59"/>
      <c r="E59" s="1"/>
      <c r="F59" s="1">
        <f t="shared" si="1"/>
        <v>0</v>
      </c>
      <c r="G59" s="2" t="str">
        <f t="shared" si="2"/>
        <v>NO-META</v>
      </c>
      <c r="H59" s="3" t="str">
        <f t="shared" si="3"/>
        <v/>
      </c>
      <c r="I59" s="4" t="str">
        <f t="shared" si="4"/>
        <v>NO-META</v>
      </c>
      <c r="J59" s="60"/>
      <c r="K59" s="60"/>
      <c r="L59" s="60"/>
      <c r="M59" s="60"/>
      <c r="N59" s="60"/>
      <c r="O59" s="60"/>
      <c r="P59" s="60"/>
      <c r="Q59" s="60"/>
      <c r="R59" s="60"/>
      <c r="S59" s="60"/>
      <c r="T59" s="60"/>
      <c r="U59" s="60"/>
    </row>
    <row r="60" spans="1:21" x14ac:dyDescent="0.2">
      <c r="A60" s="58">
        <v>15</v>
      </c>
      <c r="B60" s="3"/>
      <c r="C60" s="3"/>
      <c r="D60" s="59"/>
      <c r="E60" s="1"/>
      <c r="F60" s="1">
        <f t="shared" si="1"/>
        <v>0</v>
      </c>
      <c r="G60" s="2" t="str">
        <f t="shared" si="2"/>
        <v>NO-META</v>
      </c>
      <c r="H60" s="3" t="str">
        <f t="shared" si="3"/>
        <v/>
      </c>
      <c r="I60" s="4" t="str">
        <f t="shared" si="4"/>
        <v>NO-META</v>
      </c>
      <c r="J60" s="60"/>
      <c r="K60" s="60"/>
      <c r="L60" s="60"/>
      <c r="M60" s="60"/>
      <c r="N60" s="60"/>
      <c r="O60" s="60"/>
      <c r="P60" s="60"/>
      <c r="Q60" s="60"/>
      <c r="R60" s="60"/>
      <c r="S60" s="60"/>
      <c r="T60" s="60"/>
      <c r="U60" s="60"/>
    </row>
    <row r="61" spans="1:21" x14ac:dyDescent="0.2">
      <c r="A61" s="58">
        <v>16</v>
      </c>
      <c r="B61" s="3"/>
      <c r="C61" s="3"/>
      <c r="D61" s="59"/>
      <c r="E61" s="1"/>
      <c r="F61" s="1">
        <f t="shared" si="1"/>
        <v>0</v>
      </c>
      <c r="G61" s="2" t="str">
        <f t="shared" si="2"/>
        <v>NO-META</v>
      </c>
      <c r="H61" s="3" t="str">
        <f t="shared" si="3"/>
        <v/>
      </c>
      <c r="I61" s="4" t="str">
        <f t="shared" si="4"/>
        <v>NO-META</v>
      </c>
      <c r="J61" s="60"/>
      <c r="K61" s="60"/>
      <c r="L61" s="60"/>
      <c r="M61" s="60"/>
      <c r="N61" s="60"/>
      <c r="O61" s="60"/>
      <c r="P61" s="60"/>
      <c r="Q61" s="60"/>
      <c r="R61" s="60"/>
      <c r="S61" s="60"/>
      <c r="T61" s="60"/>
      <c r="U61" s="60"/>
    </row>
    <row r="62" spans="1:21" x14ac:dyDescent="0.2">
      <c r="A62" s="58">
        <v>17</v>
      </c>
      <c r="B62" s="3"/>
      <c r="C62" s="3"/>
      <c r="D62" s="59"/>
      <c r="E62" s="1"/>
      <c r="F62" s="1">
        <f t="shared" si="1"/>
        <v>0</v>
      </c>
      <c r="G62" s="2" t="str">
        <f t="shared" si="2"/>
        <v>NO-META</v>
      </c>
      <c r="H62" s="3" t="str">
        <f t="shared" si="3"/>
        <v/>
      </c>
      <c r="I62" s="4" t="str">
        <f t="shared" si="4"/>
        <v>NO-META</v>
      </c>
      <c r="J62" s="60"/>
      <c r="K62" s="60"/>
      <c r="L62" s="60"/>
      <c r="M62" s="60"/>
      <c r="N62" s="60"/>
      <c r="O62" s="60"/>
      <c r="P62" s="60"/>
      <c r="Q62" s="60"/>
      <c r="R62" s="60"/>
      <c r="S62" s="60"/>
      <c r="T62" s="60"/>
      <c r="U62" s="60"/>
    </row>
    <row r="63" spans="1:21" x14ac:dyDescent="0.2">
      <c r="A63" s="58">
        <v>18</v>
      </c>
      <c r="B63" s="3"/>
      <c r="C63" s="3"/>
      <c r="D63" s="59"/>
      <c r="E63" s="1"/>
      <c r="F63" s="1">
        <f t="shared" si="1"/>
        <v>0</v>
      </c>
      <c r="G63" s="2" t="str">
        <f t="shared" si="2"/>
        <v>NO-META</v>
      </c>
      <c r="H63" s="3" t="str">
        <f t="shared" si="3"/>
        <v/>
      </c>
      <c r="I63" s="4" t="str">
        <f t="shared" si="4"/>
        <v>NO-META</v>
      </c>
      <c r="J63" s="60"/>
      <c r="K63" s="60"/>
      <c r="L63" s="60"/>
      <c r="M63" s="60"/>
      <c r="N63" s="60"/>
      <c r="O63" s="60"/>
      <c r="P63" s="60"/>
      <c r="Q63" s="60"/>
      <c r="R63" s="60"/>
      <c r="S63" s="60"/>
      <c r="T63" s="60"/>
      <c r="U63" s="60"/>
    </row>
    <row r="64" spans="1:21" x14ac:dyDescent="0.2">
      <c r="A64" s="58">
        <v>19</v>
      </c>
      <c r="B64" s="3"/>
      <c r="C64" s="3"/>
      <c r="D64" s="59"/>
      <c r="E64" s="1"/>
      <c r="F64" s="1">
        <f t="shared" si="1"/>
        <v>0</v>
      </c>
      <c r="G64" s="2" t="str">
        <f t="shared" si="2"/>
        <v>NO-META</v>
      </c>
      <c r="H64" s="3" t="str">
        <f t="shared" si="3"/>
        <v/>
      </c>
      <c r="I64" s="4" t="str">
        <f t="shared" si="4"/>
        <v>NO-META</v>
      </c>
      <c r="J64" s="60"/>
      <c r="K64" s="60"/>
      <c r="L64" s="60"/>
      <c r="M64" s="60"/>
      <c r="N64" s="60"/>
      <c r="O64" s="60"/>
      <c r="P64" s="60"/>
      <c r="Q64" s="60"/>
      <c r="R64" s="60"/>
      <c r="S64" s="60"/>
      <c r="T64" s="60"/>
      <c r="U64" s="60"/>
    </row>
    <row r="65" spans="1:21" x14ac:dyDescent="0.2">
      <c r="A65" s="58">
        <v>20</v>
      </c>
      <c r="B65" s="3"/>
      <c r="C65" s="3"/>
      <c r="D65" s="59"/>
      <c r="E65" s="1"/>
      <c r="F65" s="1">
        <f t="shared" si="1"/>
        <v>0</v>
      </c>
      <c r="G65" s="2" t="str">
        <f t="shared" si="2"/>
        <v>NO-META</v>
      </c>
      <c r="H65" s="3" t="str">
        <f t="shared" si="3"/>
        <v/>
      </c>
      <c r="I65" s="4" t="str">
        <f t="shared" ref="I65" si="5">IFERROR(IF(B65="","NO-META",IF(H65="","NO-VP",IF(AND((C65="R"),((D65-H65)&gt;=0)),"OK",IF(AND((C65="R"),((D65-H65)&lt;=0)),"NO COHERENCIA",IF(AND((C65="A"),((D65-H65)&lt;=0)),"OK",IF(AND((C65="A"),((D65-H65)&gt;=0)),"NO COHERENCIA",IF(AND((C65="M-M"),((D65-H65)&gt;=0)),"OK",IF(AND((C65="M-M"),((D65-H65)&lt;=0)),"NO COHERENCIA",IF(AND((C65="M-C"),((D65-H65)&lt;=0)),"OK",IF(AND((C65="M-C"),((D65-H65)&gt;=0)),"NO COHERENCIA")))))))))),"")</f>
        <v>NO-META</v>
      </c>
      <c r="J65" s="60"/>
      <c r="K65" s="60"/>
      <c r="L65" s="60"/>
      <c r="M65" s="60"/>
      <c r="N65" s="60"/>
      <c r="O65" s="60"/>
      <c r="P65" s="60"/>
      <c r="Q65" s="60"/>
      <c r="R65" s="60"/>
      <c r="S65" s="60"/>
      <c r="T65" s="60"/>
      <c r="U65" s="60"/>
    </row>
    <row r="66" spans="1:21" x14ac:dyDescent="0.2">
      <c r="A66" s="58">
        <v>21</v>
      </c>
      <c r="B66" s="3"/>
      <c r="C66" s="3"/>
      <c r="D66" s="59"/>
      <c r="E66" s="1"/>
      <c r="F66" s="1">
        <f t="shared" si="1"/>
        <v>0</v>
      </c>
      <c r="G66" s="2" t="str">
        <f t="shared" si="2"/>
        <v>NO-META</v>
      </c>
      <c r="H66" s="3" t="str">
        <f t="shared" si="3"/>
        <v/>
      </c>
      <c r="I66" s="4" t="str">
        <f t="shared" ref="I66:I77" si="6">IFERROR(IF(B66="","NO-META",IF(AND((C66="R"),((D66-H66)&gt;=0)),"OK",IF(AND((C66="R"),((D66-H66)&lt;=0)),"NO COHERENCIA",IF(AND((C66="A"),((D66-H66)&lt;=0)),"OK",IF(AND((C66="A"),((D66-H66)&gt;=0)),"NO COHERENCIA",IF(AND((C66="M-M"),((D66-H66)&gt;=0)),"OK",IF(AND((C66="M-M"),((D66-H66)&lt;=0)),"NO COHERENCIA",IF(AND((C66="M-C"),((D66-H66)&lt;=0)),"OK",IF(AND((C66="M-C"),((D66-H66)&gt;=0)),"NO COHERENCIA"))))))))),"")</f>
        <v>NO-META</v>
      </c>
      <c r="J66" s="60"/>
      <c r="K66" s="60"/>
      <c r="L66" s="60"/>
      <c r="M66" s="60"/>
      <c r="N66" s="60"/>
      <c r="O66" s="60"/>
      <c r="P66" s="60"/>
      <c r="Q66" s="60"/>
      <c r="R66" s="60"/>
      <c r="S66" s="60"/>
      <c r="T66" s="60"/>
      <c r="U66" s="60"/>
    </row>
    <row r="67" spans="1:21" x14ac:dyDescent="0.2">
      <c r="A67" s="58">
        <v>22</v>
      </c>
      <c r="B67" s="3"/>
      <c r="C67" s="3"/>
      <c r="D67" s="59"/>
      <c r="E67" s="1"/>
      <c r="F67" s="1">
        <f t="shared" si="1"/>
        <v>0</v>
      </c>
      <c r="G67" s="2" t="str">
        <f t="shared" si="2"/>
        <v>NO-META</v>
      </c>
      <c r="H67" s="3" t="str">
        <f t="shared" si="3"/>
        <v/>
      </c>
      <c r="I67" s="4" t="str">
        <f t="shared" si="6"/>
        <v>NO-META</v>
      </c>
      <c r="J67" s="60"/>
      <c r="K67" s="60"/>
      <c r="L67" s="60"/>
      <c r="M67" s="60"/>
      <c r="N67" s="60"/>
      <c r="O67" s="60"/>
      <c r="P67" s="60"/>
      <c r="Q67" s="60"/>
      <c r="R67" s="60"/>
      <c r="S67" s="60"/>
      <c r="T67" s="60"/>
      <c r="U67" s="60"/>
    </row>
    <row r="68" spans="1:21" x14ac:dyDescent="0.2">
      <c r="A68" s="58">
        <v>23</v>
      </c>
      <c r="B68" s="3"/>
      <c r="C68" s="3"/>
      <c r="D68" s="59"/>
      <c r="E68" s="1"/>
      <c r="F68" s="1">
        <f t="shared" si="1"/>
        <v>0</v>
      </c>
      <c r="G68" s="2" t="str">
        <f t="shared" si="2"/>
        <v>NO-META</v>
      </c>
      <c r="H68" s="3" t="str">
        <f t="shared" si="3"/>
        <v/>
      </c>
      <c r="I68" s="4" t="str">
        <f t="shared" si="6"/>
        <v>NO-META</v>
      </c>
      <c r="J68" s="60"/>
      <c r="K68" s="60"/>
      <c r="L68" s="60"/>
      <c r="M68" s="60"/>
      <c r="N68" s="60"/>
      <c r="O68" s="60"/>
      <c r="P68" s="60"/>
      <c r="Q68" s="60"/>
      <c r="R68" s="60"/>
      <c r="S68" s="60"/>
      <c r="T68" s="60"/>
      <c r="U68" s="60"/>
    </row>
    <row r="69" spans="1:21" x14ac:dyDescent="0.2">
      <c r="A69" s="58">
        <v>24</v>
      </c>
      <c r="B69" s="3"/>
      <c r="C69" s="3"/>
      <c r="D69" s="59"/>
      <c r="E69" s="1"/>
      <c r="F69" s="1">
        <f t="shared" si="1"/>
        <v>0</v>
      </c>
      <c r="G69" s="2" t="str">
        <f t="shared" si="2"/>
        <v>NO-META</v>
      </c>
      <c r="H69" s="3" t="str">
        <f t="shared" si="3"/>
        <v/>
      </c>
      <c r="I69" s="4" t="str">
        <f t="shared" si="6"/>
        <v>NO-META</v>
      </c>
      <c r="J69" s="60"/>
      <c r="K69" s="60"/>
      <c r="L69" s="60"/>
      <c r="M69" s="60"/>
      <c r="N69" s="60"/>
      <c r="O69" s="60"/>
      <c r="P69" s="60"/>
      <c r="Q69" s="60"/>
      <c r="R69" s="60"/>
      <c r="S69" s="60"/>
      <c r="T69" s="60"/>
      <c r="U69" s="60"/>
    </row>
    <row r="70" spans="1:21" x14ac:dyDescent="0.2">
      <c r="A70" s="58">
        <v>25</v>
      </c>
      <c r="B70" s="3"/>
      <c r="C70" s="3"/>
      <c r="D70" s="59"/>
      <c r="E70" s="1"/>
      <c r="F70" s="1">
        <f t="shared" si="1"/>
        <v>0</v>
      </c>
      <c r="G70" s="2" t="str">
        <f t="shared" si="2"/>
        <v>NO-META</v>
      </c>
      <c r="H70" s="3" t="str">
        <f t="shared" si="3"/>
        <v/>
      </c>
      <c r="I70" s="4" t="str">
        <f t="shared" si="6"/>
        <v>NO-META</v>
      </c>
      <c r="J70" s="60"/>
      <c r="K70" s="60"/>
      <c r="L70" s="60"/>
      <c r="M70" s="60"/>
      <c r="N70" s="60"/>
      <c r="O70" s="60"/>
      <c r="P70" s="60"/>
      <c r="Q70" s="60"/>
      <c r="R70" s="60"/>
      <c r="S70" s="60"/>
      <c r="T70" s="60"/>
      <c r="U70" s="60"/>
    </row>
    <row r="71" spans="1:21" x14ac:dyDescent="0.2">
      <c r="A71" s="58">
        <v>26</v>
      </c>
      <c r="B71" s="3"/>
      <c r="C71" s="3"/>
      <c r="D71" s="59"/>
      <c r="E71" s="1"/>
      <c r="F71" s="1">
        <f t="shared" si="1"/>
        <v>0</v>
      </c>
      <c r="G71" s="2" t="str">
        <f t="shared" si="2"/>
        <v>NO-META</v>
      </c>
      <c r="H71" s="3" t="str">
        <f t="shared" si="3"/>
        <v/>
      </c>
      <c r="I71" s="4" t="str">
        <f t="shared" si="6"/>
        <v>NO-META</v>
      </c>
      <c r="J71" s="60"/>
      <c r="K71" s="60"/>
      <c r="L71" s="60"/>
      <c r="M71" s="60"/>
      <c r="N71" s="60"/>
      <c r="O71" s="60"/>
      <c r="P71" s="60"/>
      <c r="Q71" s="60"/>
      <c r="R71" s="60"/>
      <c r="S71" s="60"/>
      <c r="T71" s="60"/>
      <c r="U71" s="60"/>
    </row>
    <row r="72" spans="1:21" x14ac:dyDescent="0.2">
      <c r="A72" s="58">
        <v>27</v>
      </c>
      <c r="B72" s="3"/>
      <c r="C72" s="3"/>
      <c r="D72" s="59"/>
      <c r="E72" s="1"/>
      <c r="F72" s="1">
        <f t="shared" si="1"/>
        <v>0</v>
      </c>
      <c r="G72" s="2" t="str">
        <f t="shared" si="2"/>
        <v>NO-META</v>
      </c>
      <c r="H72" s="3" t="str">
        <f t="shared" si="3"/>
        <v/>
      </c>
      <c r="I72" s="4" t="str">
        <f t="shared" si="6"/>
        <v>NO-META</v>
      </c>
      <c r="J72" s="60"/>
      <c r="K72" s="60"/>
      <c r="L72" s="60"/>
      <c r="M72" s="60"/>
      <c r="N72" s="60"/>
      <c r="O72" s="60"/>
      <c r="P72" s="60"/>
      <c r="Q72" s="60"/>
      <c r="R72" s="60"/>
      <c r="S72" s="60"/>
      <c r="T72" s="60"/>
      <c r="U72" s="60"/>
    </row>
    <row r="73" spans="1:21" x14ac:dyDescent="0.2">
      <c r="A73" s="58">
        <v>28</v>
      </c>
      <c r="B73" s="3"/>
      <c r="C73" s="3"/>
      <c r="D73" s="59"/>
      <c r="E73" s="1"/>
      <c r="F73" s="1">
        <f t="shared" si="1"/>
        <v>0</v>
      </c>
      <c r="G73" s="2" t="str">
        <f t="shared" si="2"/>
        <v>NO-META</v>
      </c>
      <c r="H73" s="3" t="str">
        <f t="shared" si="3"/>
        <v/>
      </c>
      <c r="I73" s="4" t="str">
        <f t="shared" si="6"/>
        <v>NO-META</v>
      </c>
      <c r="J73" s="60"/>
      <c r="K73" s="60"/>
      <c r="L73" s="60"/>
      <c r="M73" s="60"/>
      <c r="N73" s="60"/>
      <c r="O73" s="60"/>
      <c r="P73" s="60"/>
      <c r="Q73" s="60"/>
      <c r="R73" s="60"/>
      <c r="S73" s="60"/>
      <c r="T73" s="60"/>
      <c r="U73" s="60"/>
    </row>
    <row r="74" spans="1:21" x14ac:dyDescent="0.2">
      <c r="A74" s="58">
        <v>29</v>
      </c>
      <c r="B74" s="3"/>
      <c r="C74" s="3"/>
      <c r="D74" s="59"/>
      <c r="E74" s="1"/>
      <c r="F74" s="1">
        <f t="shared" si="1"/>
        <v>0</v>
      </c>
      <c r="G74" s="2" t="str">
        <f t="shared" si="2"/>
        <v>NO-META</v>
      </c>
      <c r="H74" s="3" t="str">
        <f t="shared" si="3"/>
        <v/>
      </c>
      <c r="I74" s="4" t="str">
        <f t="shared" si="6"/>
        <v>NO-META</v>
      </c>
      <c r="J74" s="60"/>
      <c r="K74" s="60"/>
      <c r="L74" s="60"/>
      <c r="M74" s="60"/>
      <c r="N74" s="60"/>
      <c r="O74" s="60"/>
      <c r="P74" s="60"/>
      <c r="Q74" s="60"/>
      <c r="R74" s="60"/>
      <c r="S74" s="60"/>
      <c r="T74" s="60"/>
      <c r="U74" s="60"/>
    </row>
    <row r="75" spans="1:21" x14ac:dyDescent="0.2">
      <c r="A75" s="58">
        <v>30</v>
      </c>
      <c r="B75" s="3"/>
      <c r="C75" s="3"/>
      <c r="D75" s="59"/>
      <c r="E75" s="1"/>
      <c r="F75" s="1">
        <f t="shared" si="1"/>
        <v>0</v>
      </c>
      <c r="G75" s="2" t="str">
        <f t="shared" si="2"/>
        <v>NO-META</v>
      </c>
      <c r="H75" s="3" t="str">
        <f t="shared" si="3"/>
        <v/>
      </c>
      <c r="I75" s="4" t="str">
        <f t="shared" si="6"/>
        <v>NO-META</v>
      </c>
      <c r="J75" s="60"/>
      <c r="K75" s="60"/>
      <c r="L75" s="60"/>
      <c r="M75" s="60"/>
      <c r="N75" s="60"/>
      <c r="O75" s="60"/>
      <c r="P75" s="60"/>
      <c r="Q75" s="60"/>
      <c r="R75" s="60"/>
      <c r="S75" s="60"/>
      <c r="T75" s="60"/>
      <c r="U75" s="60"/>
    </row>
    <row r="76" spans="1:21" x14ac:dyDescent="0.2">
      <c r="A76" s="58">
        <v>31</v>
      </c>
      <c r="B76" s="3"/>
      <c r="C76" s="3"/>
      <c r="D76" s="59"/>
      <c r="E76" s="1"/>
      <c r="F76" s="1">
        <f t="shared" si="1"/>
        <v>0</v>
      </c>
      <c r="G76" s="2" t="str">
        <f t="shared" si="2"/>
        <v>NO-META</v>
      </c>
      <c r="H76" s="3" t="str">
        <f t="shared" si="3"/>
        <v/>
      </c>
      <c r="I76" s="4" t="str">
        <f t="shared" si="6"/>
        <v>NO-META</v>
      </c>
      <c r="J76" s="60"/>
      <c r="K76" s="60"/>
      <c r="L76" s="60"/>
      <c r="M76" s="60"/>
      <c r="N76" s="60"/>
      <c r="O76" s="60"/>
      <c r="P76" s="60"/>
      <c r="Q76" s="60"/>
      <c r="R76" s="60"/>
      <c r="S76" s="60"/>
      <c r="T76" s="60"/>
      <c r="U76" s="60"/>
    </row>
    <row r="77" spans="1:21" x14ac:dyDescent="0.2">
      <c r="A77" s="58">
        <v>32</v>
      </c>
      <c r="B77" s="3"/>
      <c r="C77" s="3"/>
      <c r="D77" s="59"/>
      <c r="E77" s="1"/>
      <c r="F77" s="1">
        <f t="shared" si="1"/>
        <v>0</v>
      </c>
      <c r="G77" s="2" t="str">
        <f t="shared" si="2"/>
        <v>NO-META</v>
      </c>
      <c r="H77" s="3" t="str">
        <f t="shared" si="3"/>
        <v/>
      </c>
      <c r="I77" s="4" t="str">
        <f t="shared" si="6"/>
        <v>NO-META</v>
      </c>
      <c r="J77" s="60"/>
      <c r="K77" s="60"/>
      <c r="L77" s="60"/>
      <c r="M77" s="60"/>
      <c r="N77" s="60"/>
      <c r="O77" s="60"/>
      <c r="P77" s="60"/>
      <c r="Q77" s="60"/>
      <c r="R77" s="60"/>
      <c r="S77" s="60"/>
      <c r="T77" s="60"/>
      <c r="U77" s="60"/>
    </row>
    <row r="78" spans="1:21" ht="15" x14ac:dyDescent="0.25">
      <c r="A78" s="61">
        <f>32-COUNTIF(B46:B77,"")</f>
        <v>9</v>
      </c>
      <c r="B78" s="62"/>
      <c r="C78" s="63" t="s">
        <v>35</v>
      </c>
      <c r="D78" s="64"/>
      <c r="E78" s="64"/>
      <c r="F78" s="64"/>
      <c r="G78" s="5">
        <f>(COUNTIF(G46:G77,"D-M")+COUNTIF(G46:G77,"M-C")+COUNTIF(G46:G77,"M-M")+COUNTIF(G46:G77,"A")+COUNTIF(G46:G77,"A-C") )/A78*100</f>
        <v>44.444444444444443</v>
      </c>
      <c r="H78" s="65" t="s">
        <v>36</v>
      </c>
      <c r="I78" s="5">
        <f>(COUNTIF(I46:I77,"OK"))/A78*100</f>
        <v>66.666666666666657</v>
      </c>
      <c r="J78" s="66"/>
      <c r="K78" s="66"/>
      <c r="L78" s="66"/>
      <c r="M78" s="66"/>
      <c r="N78" s="66"/>
      <c r="O78" s="66"/>
      <c r="P78" s="66"/>
      <c r="Q78" s="66"/>
      <c r="R78" s="66"/>
      <c r="S78" s="66"/>
      <c r="T78" s="66"/>
      <c r="U78" s="66"/>
    </row>
    <row r="79" spans="1:21" ht="15" x14ac:dyDescent="0.25">
      <c r="B79" s="62"/>
      <c r="C79" s="62"/>
      <c r="D79" s="62"/>
      <c r="E79" s="62"/>
      <c r="F79" s="62"/>
      <c r="G79" s="62"/>
      <c r="H79" s="62"/>
      <c r="I79" s="66"/>
      <c r="J79" s="66"/>
      <c r="K79" s="66"/>
      <c r="L79" s="66"/>
      <c r="M79" s="66"/>
      <c r="N79" s="66"/>
      <c r="O79" s="66"/>
      <c r="P79" s="66"/>
      <c r="Q79" s="66"/>
      <c r="R79" s="66"/>
      <c r="S79" s="66"/>
      <c r="T79" s="66"/>
      <c r="U79" s="66"/>
    </row>
    <row r="80" spans="1:21" ht="15" x14ac:dyDescent="0.25">
      <c r="B80" s="62"/>
      <c r="C80" s="62"/>
      <c r="D80" s="62"/>
      <c r="E80" s="62"/>
      <c r="F80" s="62"/>
      <c r="G80" s="62"/>
      <c r="H80" s="62"/>
      <c r="I80" s="66"/>
      <c r="J80" s="66"/>
      <c r="K80" s="66"/>
      <c r="L80" s="66"/>
      <c r="M80" s="66"/>
      <c r="N80" s="66"/>
      <c r="O80" s="66"/>
      <c r="P80" s="66"/>
      <c r="Q80" s="66"/>
      <c r="R80" s="66"/>
      <c r="S80" s="66"/>
      <c r="T80" s="66"/>
      <c r="U80" s="66"/>
    </row>
    <row r="81" spans="2:21" ht="15" x14ac:dyDescent="0.25">
      <c r="B81" s="62"/>
      <c r="C81" s="62"/>
      <c r="D81" s="62"/>
      <c r="E81" s="62"/>
      <c r="F81" s="62"/>
      <c r="G81" s="62"/>
      <c r="H81" s="62"/>
      <c r="I81" s="66"/>
      <c r="J81" s="66"/>
      <c r="K81" s="66"/>
      <c r="L81" s="66"/>
      <c r="M81" s="66"/>
      <c r="N81" s="66"/>
      <c r="O81" s="66"/>
      <c r="P81" s="66"/>
      <c r="Q81" s="66"/>
      <c r="R81" s="66"/>
      <c r="S81" s="66"/>
      <c r="T81" s="66"/>
      <c r="U81" s="66"/>
    </row>
    <row r="82" spans="2:21" ht="15" x14ac:dyDescent="0.25">
      <c r="B82" s="62"/>
      <c r="C82" s="62"/>
      <c r="D82" s="62"/>
      <c r="E82" s="62"/>
      <c r="F82" s="62"/>
      <c r="G82" s="62"/>
      <c r="H82" s="62"/>
      <c r="I82" s="66"/>
      <c r="J82" s="66"/>
      <c r="K82" s="66"/>
      <c r="L82" s="66"/>
      <c r="M82" s="66"/>
      <c r="N82" s="66"/>
      <c r="O82" s="66"/>
      <c r="P82" s="66"/>
      <c r="Q82" s="66"/>
      <c r="R82" s="66"/>
      <c r="S82" s="66"/>
      <c r="T82" s="66"/>
      <c r="U82" s="66"/>
    </row>
    <row r="83" spans="2:21" ht="15" x14ac:dyDescent="0.25">
      <c r="B83" s="62"/>
      <c r="C83" s="62"/>
      <c r="D83" s="62"/>
      <c r="E83" s="62"/>
      <c r="F83" s="62"/>
      <c r="G83" s="62"/>
      <c r="H83" s="62"/>
      <c r="I83" s="66"/>
      <c r="J83" s="66"/>
      <c r="K83" s="66"/>
      <c r="L83" s="66"/>
      <c r="M83" s="66"/>
      <c r="N83" s="66"/>
      <c r="O83" s="66"/>
      <c r="P83" s="66"/>
      <c r="Q83" s="66"/>
      <c r="R83" s="66"/>
      <c r="S83" s="66"/>
      <c r="T83" s="66"/>
      <c r="U83" s="66"/>
    </row>
    <row r="84" spans="2:21" ht="15" x14ac:dyDescent="0.25">
      <c r="B84" s="62"/>
      <c r="C84" s="62"/>
      <c r="D84" s="62"/>
      <c r="E84" s="62"/>
      <c r="F84" s="62"/>
      <c r="G84" s="62"/>
      <c r="H84" s="62"/>
      <c r="I84" s="66"/>
      <c r="J84" s="66"/>
      <c r="K84" s="66"/>
      <c r="L84" s="66"/>
      <c r="M84" s="66"/>
      <c r="N84" s="66"/>
      <c r="O84" s="66"/>
      <c r="P84" s="66"/>
      <c r="Q84" s="66"/>
      <c r="R84" s="66"/>
      <c r="S84" s="66"/>
      <c r="T84" s="66"/>
      <c r="U84" s="66"/>
    </row>
    <row r="85" spans="2:21" ht="15" x14ac:dyDescent="0.25">
      <c r="B85" s="62"/>
      <c r="C85" s="62"/>
      <c r="D85" s="62"/>
      <c r="E85" s="62"/>
      <c r="F85" s="62"/>
      <c r="G85" s="62"/>
      <c r="H85" s="62"/>
      <c r="I85" s="66"/>
      <c r="J85" s="66"/>
      <c r="K85" s="66"/>
      <c r="L85" s="66"/>
      <c r="M85" s="66"/>
      <c r="N85" s="66"/>
      <c r="O85" s="66"/>
      <c r="P85" s="66"/>
      <c r="Q85" s="66"/>
      <c r="R85" s="66"/>
      <c r="S85" s="66"/>
      <c r="T85" s="66"/>
      <c r="U85" s="66"/>
    </row>
    <row r="86" spans="2:21" x14ac:dyDescent="0.2"/>
    <row r="87" spans="2:21" x14ac:dyDescent="0.2"/>
    <row r="88" spans="2:21" x14ac:dyDescent="0.2"/>
    <row r="89" spans="2:21" x14ac:dyDescent="0.2"/>
    <row r="90" spans="2:21" x14ac:dyDescent="0.2"/>
    <row r="91" spans="2:21" x14ac:dyDescent="0.2"/>
    <row r="92" spans="2:21" x14ac:dyDescent="0.2"/>
    <row r="93" spans="2:21" x14ac:dyDescent="0.2"/>
    <row r="94" spans="2:21" x14ac:dyDescent="0.2"/>
    <row r="95" spans="2:21" x14ac:dyDescent="0.2"/>
    <row r="96" spans="2:21" x14ac:dyDescent="0.2"/>
    <row r="97" spans="2:21" x14ac:dyDescent="0.2"/>
    <row r="98" spans="2:21" ht="15" x14ac:dyDescent="0.25">
      <c r="B98" s="62"/>
      <c r="C98" s="62"/>
      <c r="D98" s="62"/>
      <c r="E98" s="62"/>
      <c r="F98" s="62"/>
      <c r="G98" s="62"/>
      <c r="H98" s="62"/>
      <c r="I98" s="66"/>
      <c r="J98" s="66"/>
      <c r="K98" s="66"/>
      <c r="L98" s="66"/>
      <c r="M98" s="66"/>
      <c r="N98" s="66"/>
      <c r="O98" s="66"/>
      <c r="P98" s="66"/>
      <c r="Q98" s="66"/>
      <c r="R98" s="66"/>
      <c r="S98" s="66"/>
      <c r="T98" s="66"/>
      <c r="U98" s="66"/>
    </row>
    <row r="99" spans="2:21" x14ac:dyDescent="0.2"/>
    <row r="100" spans="2:21" x14ac:dyDescent="0.2"/>
    <row r="101" spans="2:21" x14ac:dyDescent="0.2"/>
    <row r="102" spans="2:21" x14ac:dyDescent="0.2"/>
    <row r="103" spans="2:21" x14ac:dyDescent="0.2"/>
    <row r="104" spans="2:21" x14ac:dyDescent="0.2"/>
    <row r="105" spans="2:21" x14ac:dyDescent="0.2"/>
    <row r="106" spans="2:21" x14ac:dyDescent="0.2"/>
    <row r="107" spans="2:21" x14ac:dyDescent="0.2">
      <c r="B107" s="67" t="s">
        <v>23</v>
      </c>
    </row>
    <row r="108" spans="2:21" ht="12.75" thickBot="1" x14ac:dyDescent="0.25"/>
    <row r="109" spans="2:21" ht="24" x14ac:dyDescent="0.2">
      <c r="B109" s="68" t="s">
        <v>8</v>
      </c>
      <c r="C109" s="7">
        <f>IFERROR(E39," ")</f>
        <v>0</v>
      </c>
    </row>
    <row r="110" spans="2:21" ht="24" x14ac:dyDescent="0.2">
      <c r="B110" s="69" t="s">
        <v>11</v>
      </c>
      <c r="C110" s="71">
        <f>G78</f>
        <v>44.444444444444443</v>
      </c>
    </row>
    <row r="111" spans="2:21" ht="24" x14ac:dyDescent="0.2">
      <c r="B111" s="69" t="s">
        <v>12</v>
      </c>
      <c r="C111" s="72">
        <f>+I78</f>
        <v>66.666666666666657</v>
      </c>
    </row>
    <row r="112" spans="2:21" ht="12.75" thickBot="1" x14ac:dyDescent="0.25">
      <c r="B112" s="70" t="s">
        <v>24</v>
      </c>
      <c r="C112" s="8">
        <f>IFERROR(AVERAGE(C109:C111)," ")</f>
        <v>37.037037037037031</v>
      </c>
    </row>
    <row r="113"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sheetData>
  <sheetProtection algorithmName="SHA-512" hashValue="/eo/LtDrkTUvylpBUqS4ZbScbc9Ry4lZ9MAmVZAdnagtUenX3UdRjaJOLLP2AP+wPhe7aMPHjkakOspa8s2Usw==" saltValue="vo5G9Lvod5wEYyHO6ty8Xg==" spinCount="100000" sheet="1" objects="1" scenarios="1"/>
  <protectedRanges>
    <protectedRange sqref="J46:U77" name="Rango3"/>
    <protectedRange sqref="B4:F35" name="Rango1"/>
    <protectedRange sqref="B46:E77" name="Rango2"/>
  </protectedRanges>
  <autoFilter ref="B3:F36"/>
  <mergeCells count="29">
    <mergeCell ref="F44:F45"/>
    <mergeCell ref="G44:G45"/>
    <mergeCell ref="C78:F78"/>
    <mergeCell ref="A44:A45"/>
    <mergeCell ref="B44:B45"/>
    <mergeCell ref="C44:C45"/>
    <mergeCell ref="D44:D45"/>
    <mergeCell ref="E44:E45"/>
    <mergeCell ref="M44:O44"/>
    <mergeCell ref="H44:H45"/>
    <mergeCell ref="I44:I45"/>
    <mergeCell ref="P44:R44"/>
    <mergeCell ref="S44:U44"/>
    <mergeCell ref="A1:F1"/>
    <mergeCell ref="B39:D39"/>
    <mergeCell ref="A42:C43"/>
    <mergeCell ref="D42:G43"/>
    <mergeCell ref="J44:L44"/>
    <mergeCell ref="A2:F2"/>
    <mergeCell ref="A3:B3"/>
    <mergeCell ref="B36:D36"/>
    <mergeCell ref="B38:D38"/>
    <mergeCell ref="B40:D40"/>
    <mergeCell ref="I40:J40"/>
    <mergeCell ref="I41:J41"/>
    <mergeCell ref="J42:U42"/>
    <mergeCell ref="J43:U43"/>
    <mergeCell ref="H42:I42"/>
    <mergeCell ref="H43:I43"/>
  </mergeCells>
  <conditionalFormatting sqref="G46:G77">
    <cfRule type="containsText" dxfId="17" priority="20" operator="containsText" text="D">
      <formula>NOT(ISERROR(SEARCH("D",G46)))</formula>
    </cfRule>
    <cfRule type="containsText" dxfId="16" priority="21" operator="containsText" text="A">
      <formula>NOT(ISERROR(SEARCH("A",G46)))</formula>
    </cfRule>
    <cfRule type="containsText" dxfId="15" priority="22" operator="containsText" text="M">
      <formula>NOT(ISERROR(SEARCH("M",G46)))</formula>
    </cfRule>
  </conditionalFormatting>
  <conditionalFormatting sqref="G46:G77">
    <cfRule type="cellIs" dxfId="14" priority="19" operator="equal">
      <formula>"M-M"</formula>
    </cfRule>
  </conditionalFormatting>
  <conditionalFormatting sqref="G46:G77">
    <cfRule type="cellIs" dxfId="13" priority="18" operator="equal">
      <formula>"M-C"</formula>
    </cfRule>
  </conditionalFormatting>
  <conditionalFormatting sqref="G46:G77">
    <cfRule type="cellIs" dxfId="12" priority="17" operator="equal">
      <formula>"D-M"</formula>
    </cfRule>
  </conditionalFormatting>
  <conditionalFormatting sqref="G46:G77">
    <cfRule type="cellIs" dxfId="11" priority="16" operator="equal">
      <formula>"A-M"</formula>
    </cfRule>
  </conditionalFormatting>
  <conditionalFormatting sqref="I46:I77">
    <cfRule type="cellIs" dxfId="10" priority="9" operator="equal">
      <formula>"NO-VP"</formula>
    </cfRule>
    <cfRule type="cellIs" dxfId="9" priority="14" operator="equal">
      <formula>"NO COHERENCIA"</formula>
    </cfRule>
    <cfRule type="cellIs" dxfId="8" priority="15" operator="equal">
      <formula>"OK"</formula>
    </cfRule>
  </conditionalFormatting>
  <conditionalFormatting sqref="G46:G77">
    <cfRule type="cellIs" dxfId="7" priority="11" operator="equal">
      <formula>"NO-META"</formula>
    </cfRule>
  </conditionalFormatting>
  <conditionalFormatting sqref="I46:I77">
    <cfRule type="cellIs" dxfId="6" priority="10" operator="equal">
      <formula>"NO-META"</formula>
    </cfRule>
  </conditionalFormatting>
  <conditionalFormatting sqref="J46:U77">
    <cfRule type="cellIs" dxfId="5" priority="1" operator="equal">
      <formula>"SP"</formula>
    </cfRule>
    <cfRule type="cellIs" dxfId="4" priority="2" operator="greaterThan">
      <formula>1</formula>
    </cfRule>
    <cfRule type="containsBlanks" dxfId="3" priority="3">
      <formula>LEN(TRIM(J46))=0</formula>
    </cfRule>
    <cfRule type="cellIs" dxfId="2" priority="5" operator="between">
      <formula>0.59999</formula>
      <formula>0</formula>
    </cfRule>
    <cfRule type="cellIs" dxfId="1" priority="6" operator="between">
      <formula>0.6</formula>
      <formula>0.7999</formula>
    </cfRule>
    <cfRule type="cellIs" dxfId="0" priority="7" operator="between">
      <formula>0.8</formula>
      <formula>1</formula>
    </cfRule>
  </conditionalFormatting>
  <dataValidations count="1">
    <dataValidation type="list" allowBlank="1" showInputMessage="1" showErrorMessage="1" sqref="C46:C77">
      <formula1>TIPO_META</formula1>
    </dataValidation>
  </dataValidations>
  <pageMargins left="0.7" right="0.7" top="0.75" bottom="0.75" header="0.3" footer="0.3"/>
  <pageSetup orientation="portrait" horizontalDpi="4294967294" verticalDpi="4294967294" r:id="rId1"/>
  <ignoredErrors>
    <ignoredError sqref="G46:G78 I46:I78"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Hoja1!$C$11:$C$12</xm:f>
          </x14:formula1>
          <xm:sqref>E4:F35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34"/>
  <sheetViews>
    <sheetView showGridLines="0" workbookViewId="0">
      <selection activeCell="C11" sqref="C11"/>
    </sheetView>
  </sheetViews>
  <sheetFormatPr baseColWidth="10" defaultRowHeight="15" x14ac:dyDescent="0.25"/>
  <cols>
    <col min="1" max="2" width="11.42578125" style="6"/>
    <col min="3" max="3" width="32" style="6" customWidth="1"/>
    <col min="4" max="16384" width="11.42578125" style="6"/>
  </cols>
  <sheetData>
    <row r="3" spans="2:6" s="6" customFormat="1" x14ac:dyDescent="0.25">
      <c r="B3" s="6" t="s">
        <v>41</v>
      </c>
      <c r="F3" s="6" t="s">
        <v>46</v>
      </c>
    </row>
    <row r="4" spans="2:6" s="6" customFormat="1" x14ac:dyDescent="0.25">
      <c r="B4" s="6" t="s">
        <v>22</v>
      </c>
      <c r="C4" s="6" t="s">
        <v>42</v>
      </c>
      <c r="F4" s="6" t="s">
        <v>46</v>
      </c>
    </row>
    <row r="5" spans="2:6" s="6" customFormat="1" x14ac:dyDescent="0.25">
      <c r="B5" s="6" t="s">
        <v>21</v>
      </c>
      <c r="C5" s="6" t="s">
        <v>43</v>
      </c>
      <c r="F5" s="6" t="s">
        <v>47</v>
      </c>
    </row>
    <row r="6" spans="2:6" s="6" customFormat="1" x14ac:dyDescent="0.25">
      <c r="B6" s="6" t="s">
        <v>39</v>
      </c>
      <c r="C6" s="6" t="s">
        <v>44</v>
      </c>
      <c r="F6" s="6" t="s">
        <v>46</v>
      </c>
    </row>
    <row r="7" spans="2:6" s="6" customFormat="1" x14ac:dyDescent="0.25">
      <c r="B7" s="6" t="s">
        <v>40</v>
      </c>
      <c r="C7" s="6" t="s">
        <v>45</v>
      </c>
      <c r="F7" s="6" t="s">
        <v>46</v>
      </c>
    </row>
    <row r="8" spans="2:6" s="6" customFormat="1" x14ac:dyDescent="0.25">
      <c r="F8" s="6" t="s">
        <v>47</v>
      </c>
    </row>
    <row r="9" spans="2:6" s="6" customFormat="1" x14ac:dyDescent="0.25">
      <c r="F9" s="6" t="s">
        <v>46</v>
      </c>
    </row>
    <row r="10" spans="2:6" s="6" customFormat="1" x14ac:dyDescent="0.25">
      <c r="F10" s="6" t="s">
        <v>46</v>
      </c>
    </row>
    <row r="11" spans="2:6" s="6" customFormat="1" x14ac:dyDescent="0.25">
      <c r="C11" s="6">
        <v>0</v>
      </c>
      <c r="F11" s="6" t="s">
        <v>46</v>
      </c>
    </row>
    <row r="12" spans="2:6" s="6" customFormat="1" x14ac:dyDescent="0.25">
      <c r="C12" s="6">
        <v>1</v>
      </c>
      <c r="F12" s="6" t="s">
        <v>48</v>
      </c>
    </row>
    <row r="13" spans="2:6" s="6" customFormat="1" x14ac:dyDescent="0.25">
      <c r="F13" s="6" t="s">
        <v>48</v>
      </c>
    </row>
    <row r="14" spans="2:6" s="6" customFormat="1" x14ac:dyDescent="0.25">
      <c r="F14" s="6" t="s">
        <v>48</v>
      </c>
    </row>
    <row r="15" spans="2:6" s="6" customFormat="1" x14ac:dyDescent="0.25">
      <c r="F15" s="6" t="s">
        <v>48</v>
      </c>
    </row>
    <row r="16" spans="2:6" s="6" customFormat="1" x14ac:dyDescent="0.25">
      <c r="F16" s="6" t="s">
        <v>48</v>
      </c>
    </row>
    <row r="17" spans="6:6" s="6" customFormat="1" x14ac:dyDescent="0.25">
      <c r="F17" s="6" t="s">
        <v>48</v>
      </c>
    </row>
    <row r="18" spans="6:6" s="6" customFormat="1" x14ac:dyDescent="0.25">
      <c r="F18" s="6" t="s">
        <v>49</v>
      </c>
    </row>
    <row r="19" spans="6:6" s="6" customFormat="1" x14ac:dyDescent="0.25">
      <c r="F19" s="6" t="s">
        <v>49</v>
      </c>
    </row>
    <row r="20" spans="6:6" s="6" customFormat="1" x14ac:dyDescent="0.25">
      <c r="F20" s="6" t="s">
        <v>49</v>
      </c>
    </row>
    <row r="21" spans="6:6" s="6" customFormat="1" x14ac:dyDescent="0.25">
      <c r="F21" s="6" t="s">
        <v>49</v>
      </c>
    </row>
    <row r="22" spans="6:6" s="6" customFormat="1" x14ac:dyDescent="0.25">
      <c r="F22" s="6" t="s">
        <v>49</v>
      </c>
    </row>
    <row r="23" spans="6:6" s="6" customFormat="1" x14ac:dyDescent="0.25">
      <c r="F23" s="6" t="s">
        <v>49</v>
      </c>
    </row>
    <row r="24" spans="6:6" s="6" customFormat="1" x14ac:dyDescent="0.25">
      <c r="F24" s="6" t="s">
        <v>49</v>
      </c>
    </row>
    <row r="25" spans="6:6" s="6" customFormat="1" x14ac:dyDescent="0.25">
      <c r="F25" s="6" t="s">
        <v>49</v>
      </c>
    </row>
    <row r="26" spans="6:6" s="6" customFormat="1" x14ac:dyDescent="0.25">
      <c r="F26" s="6" t="s">
        <v>49</v>
      </c>
    </row>
    <row r="27" spans="6:6" s="6" customFormat="1" x14ac:dyDescent="0.25">
      <c r="F27" s="6" t="s">
        <v>49</v>
      </c>
    </row>
    <row r="28" spans="6:6" s="6" customFormat="1" x14ac:dyDescent="0.25">
      <c r="F28" s="6" t="s">
        <v>49</v>
      </c>
    </row>
    <row r="29" spans="6:6" s="6" customFormat="1" x14ac:dyDescent="0.25">
      <c r="F29" s="6" t="s">
        <v>49</v>
      </c>
    </row>
    <row r="30" spans="6:6" s="6" customFormat="1" x14ac:dyDescent="0.25">
      <c r="F30" s="6" t="s">
        <v>49</v>
      </c>
    </row>
    <row r="31" spans="6:6" s="6" customFormat="1" x14ac:dyDescent="0.25">
      <c r="F31" s="6" t="s">
        <v>49</v>
      </c>
    </row>
    <row r="32" spans="6:6" s="6" customFormat="1" x14ac:dyDescent="0.25">
      <c r="F32" s="6" t="s">
        <v>49</v>
      </c>
    </row>
    <row r="33" spans="6:6" s="6" customFormat="1" x14ac:dyDescent="0.25">
      <c r="F33" s="6" t="s">
        <v>49</v>
      </c>
    </row>
    <row r="34" spans="6:6" s="6" customFormat="1" x14ac:dyDescent="0.25">
      <c r="F34" s="6" t="s">
        <v>49</v>
      </c>
    </row>
  </sheetData>
  <sheetProtection algorithmName="SHA-512" hashValue="Txi0Rvhdk1KVX50UNjud7qno0rjBDn0ZG8uoVwGd22fZLjr2Y2ELKU9PeI3PESrrkfSRsCZTPIJDnBjzDQTQGQ==" saltValue="QJQZ0ooBL49bHc7T0UQ9Cw=="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Tablero de control</vt:lpstr>
      <vt:lpstr>Hoja1</vt:lpstr>
      <vt:lpstr>metas_eval</vt:lpstr>
      <vt:lpstr>TIPO_META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Ibett Cristina Manrique Forero</dc:creator>
  <cp:lastModifiedBy>Liliana Navarrete</cp:lastModifiedBy>
  <dcterms:created xsi:type="dcterms:W3CDTF">2019-12-16T20:43:13Z</dcterms:created>
  <dcterms:modified xsi:type="dcterms:W3CDTF">2020-01-15T21:18:11Z</dcterms:modified>
</cp:coreProperties>
</file>