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activeTab="2"/>
  </bookViews>
  <sheets>
    <sheet name="COBERTURA" sheetId="3" r:id="rId1"/>
    <sheet name="Hoja1" sheetId="4" state="hidden" r:id="rId2"/>
    <sheet name="AFDOS  POR EPS SUBSIDIADO" sheetId="2" r:id="rId3"/>
  </sheets>
  <definedNames>
    <definedName name="CODIGO_DIVIPOLA">#REF!</definedName>
    <definedName name="DboREGISTRO_LEY_617">#REF!</definedName>
  </definedNames>
  <calcPr calcId="162913" iterate="1" iterateCount="1000" calcOnSave="0"/>
</workbook>
</file>

<file path=xl/calcChain.xml><?xml version="1.0" encoding="utf-8"?>
<calcChain xmlns="http://schemas.openxmlformats.org/spreadsheetml/2006/main">
  <c r="C6" i="3" l="1"/>
  <c r="C7" i="3"/>
  <c r="C8" i="3"/>
  <c r="C9" i="3"/>
  <c r="C10" i="3"/>
  <c r="C11" i="3"/>
  <c r="C13" i="3"/>
  <c r="C14" i="3"/>
  <c r="C15" i="3"/>
  <c r="C16" i="3"/>
  <c r="C17" i="3"/>
  <c r="C18" i="3"/>
  <c r="C20" i="3"/>
  <c r="C21" i="3"/>
  <c r="C22" i="3"/>
  <c r="C23" i="3"/>
  <c r="C24" i="3"/>
  <c r="C25" i="3"/>
  <c r="C26" i="3"/>
  <c r="C27" i="3"/>
  <c r="C28" i="3"/>
  <c r="C29" i="3"/>
  <c r="C30" i="3"/>
  <c r="C138" i="3"/>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G138" i="3" l="1"/>
  <c r="G137" i="3"/>
  <c r="G136" i="3"/>
  <c r="G135" i="3"/>
  <c r="G134" i="3"/>
  <c r="G133" i="3"/>
  <c r="G132" i="3"/>
  <c r="G131" i="3"/>
  <c r="G130" i="3"/>
  <c r="G129" i="3"/>
  <c r="G127" i="3"/>
  <c r="G126" i="3"/>
  <c r="G125" i="3"/>
  <c r="G124" i="3"/>
  <c r="G123" i="3"/>
  <c r="G122" i="3"/>
  <c r="G121" i="3"/>
  <c r="G120" i="3"/>
  <c r="G119" i="3"/>
  <c r="G118" i="3"/>
  <c r="G117" i="3"/>
  <c r="G116" i="3"/>
  <c r="G115" i="3"/>
  <c r="G114" i="3"/>
  <c r="G113" i="3"/>
  <c r="G112" i="3"/>
  <c r="G111" i="3"/>
  <c r="G110" i="3"/>
  <c r="G109" i="3"/>
  <c r="G108" i="3"/>
  <c r="G107" i="3"/>
  <c r="G106" i="3"/>
  <c r="G105" i="3"/>
  <c r="G103" i="3"/>
  <c r="G102" i="3"/>
  <c r="G101" i="3"/>
  <c r="G100" i="3"/>
  <c r="G99" i="3"/>
  <c r="G98" i="3"/>
  <c r="G97" i="3"/>
  <c r="G96" i="3"/>
  <c r="G95" i="3"/>
  <c r="G94" i="3"/>
  <c r="G93" i="3"/>
  <c r="G92" i="3"/>
  <c r="G91" i="3"/>
  <c r="G90" i="3"/>
  <c r="G89" i="3"/>
  <c r="G88" i="3"/>
  <c r="G87" i="3"/>
  <c r="G86" i="3"/>
  <c r="G85" i="3"/>
  <c r="G84" i="3"/>
  <c r="G83" i="3"/>
  <c r="G82" i="3"/>
  <c r="G81"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1" i="3"/>
  <c r="G40" i="3"/>
  <c r="G39" i="3"/>
  <c r="G38" i="3"/>
  <c r="G37" i="3"/>
  <c r="G36" i="3"/>
  <c r="G35" i="3"/>
  <c r="G34" i="3"/>
  <c r="G33" i="3"/>
  <c r="G32" i="3"/>
  <c r="G30" i="3"/>
  <c r="G29" i="3"/>
  <c r="G28" i="3"/>
  <c r="G27" i="3"/>
  <c r="G26" i="3"/>
  <c r="G25" i="3"/>
  <c r="G24" i="3"/>
  <c r="G23" i="3"/>
  <c r="G22" i="3"/>
  <c r="G21" i="3"/>
  <c r="G20" i="3"/>
  <c r="G18" i="3"/>
  <c r="G17" i="3"/>
  <c r="G16" i="3"/>
  <c r="G15" i="3"/>
  <c r="G14" i="3"/>
  <c r="G13" i="3"/>
  <c r="G11" i="3"/>
  <c r="G10" i="3"/>
  <c r="G9" i="3"/>
  <c r="G8" i="3"/>
  <c r="G7" i="3"/>
  <c r="G6" i="3"/>
  <c r="E138" i="3"/>
  <c r="E137" i="3"/>
  <c r="E136" i="3"/>
  <c r="E135" i="3"/>
  <c r="E134" i="3"/>
  <c r="E133" i="3"/>
  <c r="E132" i="3"/>
  <c r="E131" i="3"/>
  <c r="E130" i="3"/>
  <c r="E129" i="3"/>
  <c r="E127" i="3"/>
  <c r="E126" i="3"/>
  <c r="E125" i="3"/>
  <c r="E124" i="3"/>
  <c r="E123" i="3"/>
  <c r="E122" i="3"/>
  <c r="E121" i="3"/>
  <c r="E120" i="3"/>
  <c r="E119" i="3"/>
  <c r="E118" i="3"/>
  <c r="E117" i="3"/>
  <c r="E116" i="3"/>
  <c r="E115" i="3"/>
  <c r="E114" i="3"/>
  <c r="E113" i="3"/>
  <c r="E112" i="3"/>
  <c r="E111" i="3"/>
  <c r="E110" i="3"/>
  <c r="E109" i="3"/>
  <c r="E108" i="3"/>
  <c r="E107" i="3"/>
  <c r="E106" i="3"/>
  <c r="E105" i="3"/>
  <c r="E103" i="3"/>
  <c r="E102" i="3"/>
  <c r="E101" i="3"/>
  <c r="E100" i="3"/>
  <c r="E99" i="3"/>
  <c r="E98" i="3"/>
  <c r="E97" i="3"/>
  <c r="E96" i="3"/>
  <c r="E95" i="3"/>
  <c r="E94" i="3"/>
  <c r="E93" i="3"/>
  <c r="E92" i="3"/>
  <c r="E91" i="3"/>
  <c r="E90" i="3"/>
  <c r="E89" i="3"/>
  <c r="E88" i="3"/>
  <c r="E87" i="3"/>
  <c r="E86" i="3"/>
  <c r="E85" i="3"/>
  <c r="E84" i="3"/>
  <c r="E83" i="3"/>
  <c r="E82" i="3"/>
  <c r="E81"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E39" i="3"/>
  <c r="E38" i="3"/>
  <c r="E37" i="3"/>
  <c r="E36" i="3"/>
  <c r="E35" i="3"/>
  <c r="E34" i="3"/>
  <c r="E33" i="3"/>
  <c r="E32" i="3"/>
  <c r="E30" i="3"/>
  <c r="E29" i="3"/>
  <c r="E28" i="3"/>
  <c r="E27" i="3"/>
  <c r="E26" i="3"/>
  <c r="E25" i="3"/>
  <c r="E24" i="3"/>
  <c r="E23" i="3"/>
  <c r="E22" i="3"/>
  <c r="E21" i="3"/>
  <c r="E20" i="3"/>
  <c r="E18" i="3"/>
  <c r="E17" i="3"/>
  <c r="E16" i="3"/>
  <c r="E15" i="3"/>
  <c r="E14" i="3"/>
  <c r="E13" i="3"/>
  <c r="E11" i="3"/>
  <c r="E10" i="3"/>
  <c r="E9" i="3"/>
  <c r="E8" i="3"/>
  <c r="E7" i="3"/>
  <c r="E6" i="3"/>
  <c r="H138" i="3"/>
  <c r="J138" i="3" s="1"/>
  <c r="H137" i="3"/>
  <c r="J137" i="3" s="1"/>
  <c r="H136" i="3"/>
  <c r="J136" i="3" s="1"/>
  <c r="H135" i="3"/>
  <c r="J135" i="3" s="1"/>
  <c r="H134" i="3"/>
  <c r="J134" i="3" s="1"/>
  <c r="H133" i="3"/>
  <c r="J133" i="3" s="1"/>
  <c r="H132" i="3"/>
  <c r="J132" i="3" s="1"/>
  <c r="H131" i="3"/>
  <c r="J131" i="3" s="1"/>
  <c r="H130" i="3"/>
  <c r="J130" i="3" s="1"/>
  <c r="H129" i="3"/>
  <c r="J129" i="3" s="1"/>
  <c r="H127" i="3"/>
  <c r="J127" i="3" s="1"/>
  <c r="H126" i="3"/>
  <c r="J126" i="3" s="1"/>
  <c r="H125" i="3"/>
  <c r="J125" i="3" s="1"/>
  <c r="H124" i="3"/>
  <c r="J124" i="3" s="1"/>
  <c r="H123" i="3"/>
  <c r="J123" i="3" s="1"/>
  <c r="H122" i="3"/>
  <c r="J122" i="3" s="1"/>
  <c r="H121" i="3"/>
  <c r="J121" i="3" s="1"/>
  <c r="H120" i="3"/>
  <c r="J120" i="3" s="1"/>
  <c r="H119" i="3"/>
  <c r="J119" i="3" s="1"/>
  <c r="H118" i="3"/>
  <c r="J118" i="3" s="1"/>
  <c r="H117" i="3"/>
  <c r="J117" i="3" s="1"/>
  <c r="H116" i="3"/>
  <c r="J116" i="3" s="1"/>
  <c r="H115" i="3"/>
  <c r="J115" i="3" s="1"/>
  <c r="H114" i="3"/>
  <c r="J114" i="3" s="1"/>
  <c r="H113" i="3"/>
  <c r="J113" i="3" s="1"/>
  <c r="H112" i="3"/>
  <c r="J112" i="3" s="1"/>
  <c r="H111" i="3"/>
  <c r="J111" i="3" s="1"/>
  <c r="H110" i="3"/>
  <c r="J110" i="3" s="1"/>
  <c r="H109" i="3"/>
  <c r="J109" i="3" s="1"/>
  <c r="H108" i="3"/>
  <c r="J108" i="3" s="1"/>
  <c r="H107" i="3"/>
  <c r="J107" i="3" s="1"/>
  <c r="H106" i="3"/>
  <c r="J106" i="3" s="1"/>
  <c r="H105" i="3"/>
  <c r="J105" i="3" s="1"/>
  <c r="H103" i="3"/>
  <c r="J103" i="3" s="1"/>
  <c r="H102" i="3"/>
  <c r="J102" i="3" s="1"/>
  <c r="H101" i="3"/>
  <c r="J101" i="3" s="1"/>
  <c r="H100" i="3"/>
  <c r="J100" i="3" s="1"/>
  <c r="H99" i="3"/>
  <c r="J99" i="3" s="1"/>
  <c r="H98" i="3"/>
  <c r="J98" i="3" s="1"/>
  <c r="H97" i="3"/>
  <c r="J97" i="3" s="1"/>
  <c r="H96" i="3"/>
  <c r="J96" i="3" s="1"/>
  <c r="H95" i="3"/>
  <c r="J95" i="3" s="1"/>
  <c r="H94" i="3"/>
  <c r="J94" i="3" s="1"/>
  <c r="H93" i="3"/>
  <c r="J93" i="3" s="1"/>
  <c r="H92" i="3"/>
  <c r="J92" i="3" s="1"/>
  <c r="H91" i="3"/>
  <c r="J91" i="3" s="1"/>
  <c r="H90" i="3"/>
  <c r="J90" i="3" s="1"/>
  <c r="H89" i="3"/>
  <c r="J89" i="3" s="1"/>
  <c r="H88" i="3"/>
  <c r="J88" i="3" s="1"/>
  <c r="H87" i="3"/>
  <c r="J87" i="3" s="1"/>
  <c r="H86" i="3"/>
  <c r="J86" i="3" s="1"/>
  <c r="H85" i="3"/>
  <c r="J85" i="3" s="1"/>
  <c r="H84" i="3"/>
  <c r="J84" i="3" s="1"/>
  <c r="H83" i="3"/>
  <c r="J83" i="3" s="1"/>
  <c r="H82" i="3"/>
  <c r="J82" i="3" s="1"/>
  <c r="H81" i="3"/>
  <c r="J81" i="3" s="1"/>
  <c r="H79" i="3"/>
  <c r="J79" i="3" s="1"/>
  <c r="H78" i="3"/>
  <c r="J78" i="3" s="1"/>
  <c r="H77" i="3"/>
  <c r="J77" i="3" s="1"/>
  <c r="H76" i="3"/>
  <c r="J76" i="3" s="1"/>
  <c r="H75" i="3"/>
  <c r="J75" i="3" s="1"/>
  <c r="H74" i="3"/>
  <c r="J74" i="3" s="1"/>
  <c r="H73" i="3"/>
  <c r="J73" i="3" s="1"/>
  <c r="H72" i="3"/>
  <c r="J72" i="3" s="1"/>
  <c r="H71" i="3"/>
  <c r="J71" i="3" s="1"/>
  <c r="H70" i="3"/>
  <c r="J70" i="3" s="1"/>
  <c r="H69" i="3"/>
  <c r="J69" i="3" s="1"/>
  <c r="H68" i="3"/>
  <c r="J68" i="3" s="1"/>
  <c r="H67" i="3"/>
  <c r="J67" i="3" s="1"/>
  <c r="H66" i="3"/>
  <c r="J66" i="3" s="1"/>
  <c r="H65" i="3"/>
  <c r="J65" i="3" s="1"/>
  <c r="H64" i="3"/>
  <c r="J64" i="3" s="1"/>
  <c r="H63" i="3"/>
  <c r="J63" i="3" s="1"/>
  <c r="H61" i="3"/>
  <c r="J61" i="3" s="1"/>
  <c r="H60" i="3"/>
  <c r="J60" i="3" s="1"/>
  <c r="H59" i="3"/>
  <c r="J59" i="3" s="1"/>
  <c r="H58" i="3"/>
  <c r="J58" i="3" s="1"/>
  <c r="H57" i="3"/>
  <c r="J57" i="3" s="1"/>
  <c r="H56" i="3"/>
  <c r="J56" i="3" s="1"/>
  <c r="H55" i="3"/>
  <c r="J55" i="3" s="1"/>
  <c r="H54" i="3"/>
  <c r="J54" i="3" s="1"/>
  <c r="H53" i="3"/>
  <c r="J53" i="3" s="1"/>
  <c r="H52" i="3"/>
  <c r="J52" i="3" s="1"/>
  <c r="H51" i="3"/>
  <c r="J51" i="3" s="1"/>
  <c r="H50" i="3"/>
  <c r="J50" i="3" s="1"/>
  <c r="H49" i="3"/>
  <c r="J49" i="3" s="1"/>
  <c r="H48" i="3"/>
  <c r="J48" i="3" s="1"/>
  <c r="H47" i="3"/>
  <c r="J47" i="3" s="1"/>
  <c r="H46" i="3"/>
  <c r="J46" i="3" s="1"/>
  <c r="H45" i="3"/>
  <c r="J45" i="3" s="1"/>
  <c r="H44" i="3"/>
  <c r="J44" i="3" s="1"/>
  <c r="H43" i="3"/>
  <c r="J43" i="3" s="1"/>
  <c r="H41" i="3"/>
  <c r="J41" i="3" s="1"/>
  <c r="H40" i="3"/>
  <c r="J40" i="3" s="1"/>
  <c r="H39" i="3"/>
  <c r="J39" i="3" s="1"/>
  <c r="H38" i="3"/>
  <c r="J38" i="3" s="1"/>
  <c r="H37" i="3"/>
  <c r="J37" i="3" s="1"/>
  <c r="H36" i="3"/>
  <c r="J36" i="3" s="1"/>
  <c r="H35" i="3"/>
  <c r="J35" i="3" s="1"/>
  <c r="H34" i="3"/>
  <c r="J34" i="3" s="1"/>
  <c r="H33" i="3"/>
  <c r="J33" i="3" s="1"/>
  <c r="H32" i="3"/>
  <c r="J32" i="3" s="1"/>
  <c r="H30" i="3"/>
  <c r="J30" i="3" s="1"/>
  <c r="H29" i="3"/>
  <c r="J29" i="3" s="1"/>
  <c r="H28" i="3"/>
  <c r="J28" i="3" s="1"/>
  <c r="H27" i="3"/>
  <c r="J27" i="3" s="1"/>
  <c r="H26" i="3"/>
  <c r="J26" i="3" s="1"/>
  <c r="H25" i="3"/>
  <c r="J25" i="3" s="1"/>
  <c r="H24" i="3"/>
  <c r="J24" i="3" s="1"/>
  <c r="H23" i="3"/>
  <c r="J23" i="3" s="1"/>
  <c r="H22" i="3"/>
  <c r="J22" i="3" s="1"/>
  <c r="H21" i="3"/>
  <c r="J21" i="3" s="1"/>
  <c r="H20" i="3"/>
  <c r="J20" i="3" s="1"/>
  <c r="H18" i="3"/>
  <c r="J18" i="3" s="1"/>
  <c r="H17" i="3"/>
  <c r="J17" i="3" s="1"/>
  <c r="H16" i="3"/>
  <c r="J16" i="3" s="1"/>
  <c r="H15" i="3"/>
  <c r="J15" i="3" s="1"/>
  <c r="H14" i="3"/>
  <c r="J14" i="3" s="1"/>
  <c r="H13" i="3"/>
  <c r="J13" i="3" s="1"/>
  <c r="H11" i="3"/>
  <c r="J11" i="3" s="1"/>
  <c r="H10" i="3"/>
  <c r="J10" i="3" s="1"/>
  <c r="H9" i="3"/>
  <c r="J9" i="3" s="1"/>
  <c r="H8" i="3"/>
  <c r="J8" i="3" s="1"/>
  <c r="H7" i="3"/>
  <c r="J7" i="3" s="1"/>
  <c r="H6" i="3"/>
  <c r="J6" i="3" s="1"/>
  <c r="I138" i="3" l="1"/>
  <c r="I137" i="3"/>
  <c r="I136" i="3"/>
  <c r="I135" i="3"/>
  <c r="I134" i="3"/>
  <c r="I133" i="3"/>
  <c r="I132" i="3"/>
  <c r="I131" i="3"/>
  <c r="I130" i="3"/>
  <c r="I129" i="3"/>
  <c r="I127" i="3"/>
  <c r="I126" i="3"/>
  <c r="I125" i="3"/>
  <c r="I124" i="3"/>
  <c r="I123" i="3"/>
  <c r="I122" i="3"/>
  <c r="I121" i="3"/>
  <c r="I120" i="3"/>
  <c r="I119" i="3"/>
  <c r="I118" i="3"/>
  <c r="I117" i="3"/>
  <c r="I116" i="3"/>
  <c r="I115" i="3"/>
  <c r="I114" i="3"/>
  <c r="I113" i="3"/>
  <c r="I112" i="3"/>
  <c r="I111" i="3"/>
  <c r="I110" i="3"/>
  <c r="I109" i="3"/>
  <c r="I108" i="3"/>
  <c r="I107" i="3"/>
  <c r="I106" i="3"/>
  <c r="I105" i="3"/>
  <c r="I103" i="3"/>
  <c r="I102" i="3"/>
  <c r="I101" i="3"/>
  <c r="I100" i="3"/>
  <c r="I99" i="3"/>
  <c r="I98" i="3"/>
  <c r="I97" i="3"/>
  <c r="I96" i="3"/>
  <c r="I95" i="3"/>
  <c r="I94" i="3"/>
  <c r="I93" i="3"/>
  <c r="I92" i="3"/>
  <c r="I91" i="3"/>
  <c r="I90" i="3"/>
  <c r="I89" i="3"/>
  <c r="I88" i="3"/>
  <c r="I87" i="3"/>
  <c r="I86" i="3"/>
  <c r="I85" i="3"/>
  <c r="I84" i="3"/>
  <c r="I83" i="3"/>
  <c r="I82" i="3"/>
  <c r="I81" i="3"/>
  <c r="I79" i="3"/>
  <c r="I78" i="3"/>
  <c r="I77" i="3"/>
  <c r="I76" i="3"/>
  <c r="I75" i="3"/>
  <c r="I74" i="3"/>
  <c r="I73" i="3"/>
  <c r="I72" i="3"/>
  <c r="I71" i="3"/>
  <c r="I70" i="3"/>
  <c r="I69" i="3"/>
  <c r="I68" i="3"/>
  <c r="I67" i="3"/>
  <c r="I66" i="3"/>
  <c r="I65" i="3"/>
  <c r="I64" i="3"/>
  <c r="I63" i="3"/>
  <c r="I61" i="3"/>
  <c r="I60" i="3"/>
  <c r="I59" i="3"/>
  <c r="I58" i="3"/>
  <c r="I57" i="3"/>
  <c r="I56" i="3"/>
  <c r="I55" i="3"/>
  <c r="I54" i="3"/>
  <c r="I53" i="3"/>
  <c r="I52" i="3"/>
  <c r="I51" i="3"/>
  <c r="I50" i="3"/>
  <c r="I49" i="3"/>
  <c r="I48" i="3"/>
  <c r="I47" i="3"/>
  <c r="I46" i="3"/>
  <c r="I45" i="3"/>
  <c r="I44" i="3"/>
  <c r="I43" i="3"/>
  <c r="I41" i="3"/>
  <c r="I40" i="3"/>
  <c r="I39" i="3"/>
  <c r="I38" i="3"/>
  <c r="I37" i="3"/>
  <c r="I36" i="3"/>
  <c r="I35" i="3"/>
  <c r="I34" i="3"/>
  <c r="I33" i="3"/>
  <c r="I32" i="3"/>
  <c r="I30" i="3"/>
  <c r="I29" i="3"/>
  <c r="I28" i="3"/>
  <c r="I27" i="3"/>
  <c r="I26" i="3"/>
  <c r="I25" i="3"/>
  <c r="I24" i="3"/>
  <c r="I23" i="3"/>
  <c r="I22" i="3"/>
  <c r="I21" i="3"/>
  <c r="I20" i="3"/>
  <c r="I18" i="3"/>
  <c r="I17" i="3"/>
  <c r="I16" i="3"/>
  <c r="I15" i="3"/>
  <c r="I14" i="3"/>
  <c r="I13" i="3"/>
  <c r="I11" i="3"/>
  <c r="I10" i="3"/>
  <c r="I9" i="3"/>
  <c r="I8" i="3"/>
  <c r="I7" i="3"/>
  <c r="I6" i="3"/>
  <c r="F128" i="3"/>
  <c r="D128" i="3"/>
  <c r="F104" i="3"/>
  <c r="D104" i="3"/>
  <c r="F80" i="3"/>
  <c r="D80" i="3"/>
  <c r="F62" i="3"/>
  <c r="D62" i="3"/>
  <c r="F42" i="3"/>
  <c r="D42" i="3"/>
  <c r="F31" i="3"/>
  <c r="D31" i="3"/>
  <c r="F19" i="3"/>
  <c r="D19" i="3"/>
  <c r="F12" i="3"/>
  <c r="D12" i="3"/>
  <c r="F5" i="3"/>
  <c r="D5" i="3"/>
  <c r="C19" i="2"/>
  <c r="D16" i="2" s="1"/>
  <c r="H31" i="3" l="1"/>
  <c r="H19" i="3"/>
  <c r="H128" i="3"/>
  <c r="H104" i="3"/>
  <c r="H80" i="3"/>
  <c r="H62" i="3"/>
  <c r="H42" i="3"/>
  <c r="H12" i="3"/>
  <c r="H5" i="3"/>
  <c r="D19" i="2"/>
  <c r="D14" i="2"/>
  <c r="D7" i="2"/>
  <c r="D15" i="2"/>
  <c r="D8" i="2"/>
  <c r="D17" i="2"/>
  <c r="D9" i="2"/>
  <c r="D18" i="2"/>
  <c r="D10" i="2"/>
  <c r="D6" i="2"/>
  <c r="D11" i="2"/>
  <c r="D12" i="2"/>
  <c r="D13" i="2"/>
  <c r="D4" i="3"/>
  <c r="C42" i="3"/>
  <c r="C128" i="3"/>
  <c r="C31" i="3"/>
  <c r="C62" i="3"/>
  <c r="C104" i="3"/>
  <c r="C19" i="3"/>
  <c r="C12" i="3"/>
  <c r="C80" i="3"/>
  <c r="C5" i="3"/>
  <c r="F4" i="3"/>
  <c r="J128" i="3" l="1"/>
  <c r="E128" i="3"/>
  <c r="G128" i="3"/>
  <c r="J104" i="3"/>
  <c r="E104" i="3"/>
  <c r="G104" i="3"/>
  <c r="J80" i="3"/>
  <c r="E80" i="3"/>
  <c r="G80" i="3"/>
  <c r="J62" i="3"/>
  <c r="E62" i="3"/>
  <c r="G62" i="3"/>
  <c r="J42" i="3"/>
  <c r="E42" i="3"/>
  <c r="G42" i="3"/>
  <c r="J31" i="3"/>
  <c r="E31" i="3"/>
  <c r="G31" i="3"/>
  <c r="E19" i="3"/>
  <c r="J19" i="3"/>
  <c r="G19" i="3"/>
  <c r="E12" i="3"/>
  <c r="J12" i="3"/>
  <c r="G12" i="3"/>
  <c r="J5" i="3"/>
  <c r="E5" i="3"/>
  <c r="G5" i="3"/>
  <c r="I80" i="3"/>
  <c r="I12" i="3"/>
  <c r="I31" i="3"/>
  <c r="I19" i="3"/>
  <c r="I62" i="3"/>
  <c r="I5" i="3"/>
  <c r="H4" i="3"/>
  <c r="I128" i="3"/>
  <c r="I104" i="3"/>
  <c r="I42" i="3"/>
  <c r="C4" i="3"/>
  <c r="E4" i="3" l="1"/>
  <c r="J4" i="3"/>
  <c r="G4" i="3"/>
  <c r="I4" i="3"/>
</calcChain>
</file>

<file path=xl/sharedStrings.xml><?xml version="1.0" encoding="utf-8"?>
<sst xmlns="http://schemas.openxmlformats.org/spreadsheetml/2006/main" count="311" uniqueCount="308">
  <si>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</si>
  <si>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</si>
  <si>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</si>
  <si>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</si>
  <si>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</si>
  <si>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</si>
  <si>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</si>
  <si>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</si>
  <si>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</si>
  <si>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</si>
  <si>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</si>
  <si>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</si>
  <si>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</si>
  <si>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</si>
  <si>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</si>
  <si>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</si>
  <si>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</si>
  <si>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</si>
  <si>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</si>
  <si>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</si>
  <si>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</si>
  <si>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</si>
  <si>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</si>
  <si>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</si>
  <si>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</si>
  <si>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</si>
  <si>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</si>
  <si>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</si>
  <si>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</si>
  <si>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</si>
  <si>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</si>
  <si>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</si>
  <si>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</si>
  <si>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</si>
  <si>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</si>
  <si>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</si>
  <si>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</si>
  <si>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</si>
  <si>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</si>
  <si>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</si>
  <si>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</si>
  <si>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</si>
  <si>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</si>
  <si>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</si>
  <si>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</si>
  <si>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</si>
  <si>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</si>
  <si>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</si>
  <si>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</si>
  <si>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</si>
  <si>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</si>
  <si>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</si>
  <si>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</si>
  <si>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</si>
  <si>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</si>
  <si>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</si>
  <si>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</si>
  <si>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</si>
  <si>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</si>
  <si>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</si>
  <si>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</si>
  <si>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</si>
  <si>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</si>
  <si>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</si>
  <si>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</si>
  <si>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</si>
  <si>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</si>
  <si>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</si>
  <si>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</si>
  <si>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</si>
  <si>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</si>
  <si>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</si>
  <si>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</si>
  <si>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</si>
  <si>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</si>
  <si>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</si>
  <si>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</si>
  <si>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</si>
  <si>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</si>
  <si>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</si>
  <si>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</si>
  <si>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</si>
  <si>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</si>
  <si>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</si>
  <si>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</si>
  <si>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</si>
  <si>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</si>
  <si>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</si>
  <si>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</si>
  <si>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</si>
  <si>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</si>
  <si>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</si>
  <si>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</si>
  <si>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</si>
  <si>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</si>
  <si>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</si>
  <si>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</si>
  <si>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</si>
  <si>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</si>
  <si>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</si>
  <si>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</si>
  <si>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</si>
  <si>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</si>
  <si>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</si>
  <si>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</si>
  <si>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</si>
  <si>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</si>
  <si>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</si>
  <si>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</si>
  <si>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</si>
  <si>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</si>
  <si>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</si>
  <si>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</si>
  <si>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</si>
  <si>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</si>
  <si>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</si>
  <si>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</si>
  <si>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</si>
  <si>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</si>
  <si>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</si>
  <si>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</si>
  <si>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</si>
  <si>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</si>
  <si>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</si>
  <si>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</si>
  <si>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</si>
  <si>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</si>
  <si>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</si>
  <si>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</si>
  <si>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</si>
  <si>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</si>
  <si>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</si>
  <si>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</si>
  <si>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</si>
  <si>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</si>
  <si>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</si>
  <si>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</si>
  <si>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</si>
  <si>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</si>
  <si>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</si>
  <si>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</si>
  <si>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</si>
  <si>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EMDISALUD</t>
  </si>
  <si>
    <t>COOSALUD</t>
  </si>
  <si>
    <t>CAPRECOM</t>
  </si>
  <si>
    <t>ECOOPSOS</t>
  </si>
  <si>
    <t>ASMETSALUD</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</si>
  <si>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</si>
  <si>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</si>
  <si>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</si>
  <si>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</si>
  <si>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</si>
  <si>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</si>
  <si>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</si>
  <si>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</si>
  <si>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</si>
  <si>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</si>
  <si>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</si>
  <si>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</si>
  <si>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</si>
  <si>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</si>
  <si>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</si>
  <si>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</si>
  <si>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</si>
  <si>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</si>
  <si>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</si>
  <si>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</si>
  <si>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</si>
  <si>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</si>
  <si>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</si>
  <si>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</si>
  <si>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</si>
  <si>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</si>
  <si>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</si>
  <si>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</si>
  <si>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</si>
  <si>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</si>
  <si>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</si>
  <si>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</si>
  <si>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</si>
  <si>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</si>
  <si>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</si>
  <si>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</si>
  <si>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</si>
  <si>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</si>
  <si>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</si>
  <si>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</si>
  <si>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</si>
  <si>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</si>
  <si>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</si>
  <si>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</si>
  <si>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</si>
  <si>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</si>
  <si>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</si>
  <si>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</si>
  <si>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</si>
  <si>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</si>
  <si>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</si>
  <si>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</si>
  <si>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</si>
  <si>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</si>
  <si>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</si>
  <si>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</si>
  <si>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</si>
  <si>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</si>
  <si>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</si>
  <si>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</si>
  <si>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</si>
  <si>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</si>
  <si>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</si>
  <si>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</si>
  <si>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</si>
  <si>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</si>
  <si>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</si>
  <si>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</si>
  <si>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</si>
  <si>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</si>
  <si>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</si>
  <si>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</si>
  <si>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</si>
  <si>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</si>
  <si>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</si>
  <si>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</si>
  <si>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</si>
  <si>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</si>
  <si>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</si>
  <si>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</si>
  <si>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</si>
  <si>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</si>
  <si>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</si>
  <si>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</si>
  <si>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</si>
  <si>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</si>
  <si>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</si>
  <si>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</si>
  <si>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</si>
  <si>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</si>
  <si>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</si>
  <si>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</si>
  <si>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</si>
  <si>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</si>
  <si>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</si>
  <si>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</si>
  <si>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</si>
  <si>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</si>
  <si>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</si>
  <si>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</si>
  <si>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</si>
  <si>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</si>
  <si>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</si>
  <si>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</si>
  <si>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</si>
  <si>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</si>
  <si>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</si>
  <si>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</si>
  <si>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</si>
  <si>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</si>
  <si>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</si>
  <si>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</si>
  <si>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</si>
  <si>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</si>
  <si>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</si>
  <si>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</si>
  <si>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</si>
  <si>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</si>
  <si>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</si>
  <si>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</si>
  <si>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</si>
  <si>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</si>
  <si>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</si>
  <si>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</si>
  <si>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</si>
  <si>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</si>
  <si>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</si>
  <si>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</si>
  <si>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</si>
  <si>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</si>
  <si>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Total afiliados  al SGSSS </t>
  </si>
  <si>
    <t>% de Cobertura
RS+RC+RE</t>
  </si>
  <si>
    <t>COD 
MPIO</t>
  </si>
  <si>
    <t>Ajustado por Julio César Fabra Arrieta</t>
  </si>
  <si>
    <t>Población diferencia</t>
  </si>
  <si>
    <t>EPS020</t>
  </si>
  <si>
    <t>CCF002</t>
  </si>
  <si>
    <t>EPSS09</t>
  </si>
  <si>
    <t>ESS024</t>
  </si>
  <si>
    <t>ESS091</t>
  </si>
  <si>
    <t>EPSI03</t>
  </si>
  <si>
    <t>Diciembre 2010</t>
  </si>
  <si>
    <t xml:space="preserve"> DANE 2010</t>
  </si>
  <si>
    <t>COBERTURA POBLACIÓN ACTIVA AFILIADA AL SGSSS EN EL DEPARTAMENTO DE ANTIOQUIA, POR SUBREGIÓN, MUNICIPIO Y RÉGIMEN. 
Según Población Proyectada DANE 2010.</t>
  </si>
  <si>
    <t>EPSS03</t>
  </si>
  <si>
    <t>ESS002</t>
  </si>
  <si>
    <t>CCF001</t>
  </si>
  <si>
    <t>EPSS33</t>
  </si>
  <si>
    <t>EPS030</t>
  </si>
  <si>
    <t>ESS062</t>
  </si>
  <si>
    <t>EPS031</t>
  </si>
  <si>
    <t>COMFAMA</t>
  </si>
  <si>
    <t>CAFESALUD</t>
  </si>
  <si>
    <t>EPS COMFENALCO</t>
  </si>
  <si>
    <t>CAMACOL</t>
  </si>
  <si>
    <t>EPS SALUDVIDA</t>
  </si>
  <si>
    <t>EPS CONDOR</t>
  </si>
  <si>
    <t>ASOCIACIÓN INDIGENA DEL CAUCA -AIC</t>
  </si>
  <si>
    <t>SELVA SALUD</t>
  </si>
  <si>
    <t>FUENTE: CONTRATOS ELECTRONICOS DE  REGIMEN SUBSIDIADO ,POBLACION CONTRIBUTIVO DEL FIDUFOSYGA. POBLACION PROYECTADA DANE  2010 AJUSTADA CON BASE EN EL CNPV 2018. LOS MUNICIPIOS  CON POBLACION  PENDIENTE POR AFILIAR  NEGATIVA  ES EXPLICADA POR  QUE EN ESTOS  MUNICIPIOS SE CONCENTRA LA POBLACION AFILIADA AL  REGIMEN CONTRIBUTIVO</t>
  </si>
  <si>
    <t>AFILIADOS AL REGIMEN SUBSIDIADO  POR EPS-S. ANTIOQUIA. FECHA:DICIEMBRE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</si>
</sst>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 #,##0.00_ ;_ * \-#,##0.00_ ;_ * &quot;-&quot;??_ ;_ @_ "/>
    <numFmt numFmtId="167" formatCode="_ [$€-2]\ * #,##0.00_ ;_ [$€-2]\ * \-#,##0.00_ ;_ [$€-2]\ * &quot;-&quot;??_ "/>
    <numFmt numFmtId="168" formatCode="0.0%"/>
    <numFmt numFmtId="169" formatCode="_-* #,##0_-;\-* #,##0_-;_-* &quot;-&quot;??_-;_-@_-"/>
    <numFmt numFmtId="170" formatCode="_(* #,##0_);_(* \(#,##0\);_(* &quot;-&quot;??_);_(@_)"/>
  </numFmts>
  <fonts count="21"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6"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cellStyleXfs>
  <cellXfs count="75">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7"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3" fillId="4" borderId="7" xfId="14" applyFont="1" applyBorder="1"/>
    <xf numFmtId="1" fontId="11" fillId="4" borderId="7" xfId="14" applyNumberFormat="1" applyBorder="1" applyAlignment="1">
      <alignment wrapText="1" shrinkToFit="1"/>
    </xf>
    <xf numFmtId="0" fontId="11" fillId="4" borderId="7" xfId="14" applyBorder="1"/>
    <xf numFmtId="1" fontId="6" fillId="5" borderId="8" xfId="0" applyNumberFormat="1" applyFont="1" applyFill="1" applyBorder="1" applyAlignment="1">
      <alignment vertical="center" wrapText="1" shrinkToFit="1"/>
    </xf>
    <xf numFmtId="0" fontId="11" fillId="4" borderId="7" xfId="14" applyBorder="1" applyAlignment="1">
      <alignment vertical="center"/>
    </xf>
    <xf numFmtId="0" fontId="11" fillId="4" borderId="7" xfId="14" applyBorder="1" applyAlignment="1">
      <alignment horizontal="left"/>
    </xf>
    <xf numFmtId="1" fontId="11" fillId="4" borderId="7" xfId="14" applyNumberFormat="1" applyBorder="1" applyAlignment="1">
      <alignment horizontal="left" wrapText="1" shrinkToFit="1"/>
    </xf>
    <xf numFmtId="1" fontId="11" fillId="4" borderId="7" xfId="14" applyNumberFormat="1" applyBorder="1"/>
    <xf numFmtId="0" fontId="11" fillId="4" borderId="9" xfId="14" applyBorder="1"/>
    <xf numFmtId="1" fontId="11" fillId="4" borderId="9" xfId="14" applyNumberFormat="1" applyBorder="1" applyAlignment="1">
      <alignment wrapText="1" shrinkToFit="1"/>
    </xf>
    <xf numFmtId="0" fontId="14" fillId="6" borderId="10"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6" fillId="8" borderId="2" xfId="15" applyFont="1" applyFill="1" applyBorder="1" applyAlignment="1">
      <alignment horizontal="center" vertical="center" wrapText="1"/>
    </xf>
    <xf numFmtId="1" fontId="17" fillId="8" borderId="17" xfId="0" applyNumberFormat="1" applyFont="1" applyFill="1" applyBorder="1" applyAlignment="1">
      <alignment horizontal="center" vertical="center" wrapText="1" shrinkToFit="1"/>
    </xf>
    <xf numFmtId="49" fontId="18" fillId="8" borderId="2" xfId="15"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7" fillId="8" borderId="17" xfId="0" applyNumberFormat="1" applyFont="1" applyFill="1" applyBorder="1" applyAlignment="1">
      <alignment horizontal="center" vertical="center"/>
    </xf>
    <xf numFmtId="3" fontId="17" fillId="8" borderId="18" xfId="0" applyNumberFormat="1" applyFont="1" applyFill="1" applyBorder="1" applyAlignment="1">
      <alignment horizontal="center" vertical="center"/>
    </xf>
    <xf numFmtId="10" fontId="17" fillId="8" borderId="19" xfId="8" applyNumberFormat="1" applyFont="1" applyFill="1" applyBorder="1" applyAlignment="1">
      <alignment horizontal="center" vertical="center"/>
    </xf>
    <xf numFmtId="10" fontId="17"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20" fillId="10" borderId="8" xfId="9" applyNumberFormat="1" applyFont="1" applyFill="1" applyBorder="1" applyAlignment="1">
      <alignment horizontal="center" vertical="center"/>
    </xf>
    <xf numFmtId="3" fontId="20" fillId="10" borderId="22" xfId="9" applyNumberFormat="1" applyFont="1" applyFill="1" applyBorder="1" applyAlignment="1">
      <alignment horizontal="center" vertical="center"/>
    </xf>
    <xf numFmtId="10" fontId="20" fillId="10" borderId="23" xfId="13" applyNumberFormat="1" applyFont="1" applyFill="1" applyBorder="1" applyAlignment="1">
      <alignment horizontal="center" vertical="center"/>
    </xf>
    <xf numFmtId="169" fontId="20" fillId="10" borderId="22" xfId="9" applyNumberFormat="1" applyFont="1" applyFill="1" applyBorder="1" applyAlignment="1">
      <alignment horizontal="center" vertical="center"/>
    </xf>
    <xf numFmtId="10" fontId="20" fillId="10" borderId="23" xfId="9"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3" fontId="20" fillId="10" borderId="24" xfId="9" applyNumberFormat="1" applyFont="1" applyFill="1" applyBorder="1" applyAlignment="1">
      <alignment horizontal="center" vertical="center"/>
    </xf>
    <xf numFmtId="3" fontId="20" fillId="10" borderId="25" xfId="9" applyNumberFormat="1" applyFont="1" applyFill="1" applyBorder="1" applyAlignment="1">
      <alignment horizontal="center" vertical="center"/>
    </xf>
    <xf numFmtId="10" fontId="20" fillId="10" borderId="26" xfId="13" applyNumberFormat="1" applyFont="1" applyFill="1" applyBorder="1" applyAlignment="1">
      <alignment horizontal="center" vertical="center"/>
    </xf>
    <xf numFmtId="169" fontId="20" fillId="10" borderId="25" xfId="9" applyNumberFormat="1" applyFont="1" applyFill="1" applyBorder="1" applyAlignment="1">
      <alignment horizontal="center" vertical="center"/>
    </xf>
    <xf numFmtId="10" fontId="20" fillId="10" borderId="26" xfId="9" applyNumberFormat="1" applyFont="1" applyFill="1" applyBorder="1" applyAlignment="1">
      <alignment horizontal="center" vertical="center" wrapText="1" shrinkToFit="1"/>
    </xf>
    <xf numFmtId="168" fontId="7" fillId="5" borderId="21" xfId="13" applyNumberFormat="1" applyFont="1" applyFill="1" applyBorder="1" applyAlignment="1">
      <alignment horizontal="center" vertical="center" wrapText="1" shrinkToFit="1"/>
    </xf>
    <xf numFmtId="3" fontId="20" fillId="10" borderId="1" xfId="9" applyNumberFormat="1" applyFont="1" applyFill="1" applyBorder="1" applyAlignment="1">
      <alignment horizontal="center" vertical="center"/>
    </xf>
    <xf numFmtId="0" fontId="15" fillId="7" borderId="18" xfId="3" applyFont="1" applyFill="1" applyBorder="1" applyAlignment="1">
      <alignment horizontal="center" vertical="center" wrapText="1"/>
    </xf>
    <xf numFmtId="0" fontId="14" fillId="6" borderId="19" xfId="3" applyFont="1" applyFill="1" applyBorder="1" applyAlignment="1">
      <alignment horizontal="center" vertical="center" wrapText="1"/>
    </xf>
    <xf numFmtId="3" fontId="20" fillId="10" borderId="28" xfId="9" applyNumberFormat="1" applyFont="1" applyFill="1" applyBorder="1" applyAlignment="1">
      <alignment horizontal="center" vertical="center"/>
    </xf>
    <xf numFmtId="3" fontId="8" fillId="10" borderId="29" xfId="9" applyNumberFormat="1" applyFont="1" applyFill="1" applyBorder="1" applyAlignment="1">
      <alignment horizontal="center" vertical="center"/>
    </xf>
    <xf numFmtId="3" fontId="10" fillId="3" borderId="11" xfId="9" applyNumberFormat="1" applyBorder="1"/>
    <xf numFmtId="3" fontId="10" fillId="3" borderId="22" xfId="9" applyNumberFormat="1" applyBorder="1"/>
    <xf numFmtId="0" fontId="10" fillId="3" borderId="22" xfId="9" applyBorder="1"/>
    <xf numFmtId="0" fontId="10" fillId="3" borderId="25" xfId="9" applyBorder="1"/>
    <xf numFmtId="168" fontId="20" fillId="10" borderId="12" xfId="13" applyNumberFormat="1" applyFont="1" applyFill="1" applyBorder="1" applyAlignment="1">
      <alignment horizontal="center" vertical="center"/>
    </xf>
    <xf numFmtId="168" fontId="20" fillId="10" borderId="23" xfId="13" applyNumberFormat="1" applyFont="1" applyFill="1" applyBorder="1" applyAlignment="1">
      <alignment horizontal="center" vertical="center"/>
    </xf>
    <xf numFmtId="168" fontId="8" fillId="10" borderId="26" xfId="13" applyNumberFormat="1" applyFont="1" applyFill="1" applyBorder="1" applyAlignment="1">
      <alignment horizontal="center" vertical="center"/>
    </xf>
    <xf numFmtId="10" fontId="6" fillId="5" borderId="23" xfId="13" applyNumberFormat="1" applyFont="1" applyFill="1" applyBorder="1" applyAlignment="1">
      <alignment horizontal="center" vertical="center"/>
    </xf>
    <xf numFmtId="10" fontId="17" fillId="8" borderId="19" xfId="13" applyNumberFormat="1" applyFont="1" applyFill="1" applyBorder="1" applyAlignment="1">
      <alignment horizontal="center" vertical="center"/>
    </xf>
    <xf numFmtId="170" fontId="6" fillId="5" borderId="6" xfId="6" applyNumberFormat="1" applyFont="1" applyFill="1" applyBorder="1" applyAlignment="1">
      <alignment horizontal="center" vertical="center" wrapText="1" shrinkToFit="1"/>
    </xf>
    <xf numFmtId="170" fontId="12" fillId="12" borderId="8" xfId="9" applyNumberFormat="1" applyFont="1" applyFill="1" applyBorder="1" applyAlignment="1">
      <alignment horizontal="center" vertical="center"/>
    </xf>
    <xf numFmtId="170" fontId="6" fillId="5" borderId="8" xfId="6" applyNumberFormat="1" applyFont="1" applyFill="1" applyBorder="1" applyAlignment="1">
      <alignment horizontal="center" vertical="center" wrapText="1" shrinkToFit="1"/>
    </xf>
    <xf numFmtId="170" fontId="12" fillId="12" borderId="24" xfId="9" applyNumberFormat="1" applyFont="1" applyFill="1" applyBorder="1" applyAlignment="1">
      <alignment horizontal="center" vertical="center"/>
    </xf>
    <xf numFmtId="0" fontId="14" fillId="9" borderId="16"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11" borderId="16" xfId="3" applyFont="1" applyFill="1" applyBorder="1" applyAlignment="1">
      <alignment horizontal="center" vertical="center" wrapText="1"/>
    </xf>
    <xf numFmtId="0" fontId="14" fillId="11" borderId="13" xfId="3" applyFont="1" applyFill="1" applyBorder="1" applyAlignment="1">
      <alignment horizontal="center" vertical="center" wrapText="1"/>
    </xf>
    <xf numFmtId="0" fontId="19" fillId="8" borderId="30" xfId="15" applyFont="1" applyFill="1" applyBorder="1" applyAlignment="1">
      <alignment horizontal="center" vertical="center" wrapText="1"/>
    </xf>
    <xf numFmtId="0" fontId="19" fillId="8" borderId="31" xfId="15"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6" borderId="11" xfId="3" applyFont="1" applyFill="1" applyBorder="1" applyAlignment="1">
      <alignment horizontal="center" vertical="center" wrapText="1"/>
    </xf>
    <xf numFmtId="0" fontId="14" fillId="6" borderId="12" xfId="3"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4" fillId="6" borderId="27" xfId="3" applyFont="1" applyFill="1" applyBorder="1" applyAlignment="1">
      <alignment horizontal="center" vertical="center" wrapText="1"/>
    </xf>
  </cellXfs>
  <cellStyles count="16">
    <cellStyle name="_CONTRATACION_ANTIOQUIA_14122009" xfId="1"/>
    <cellStyle name="_ESTADISTICAS DE AGOSTO DE 2009" xfId="2"/>
    <cellStyle name="Bueno" xfId="3" builtinId="26"/>
    <cellStyle name="Estilo 1" xfId="4"/>
    <cellStyle name="Euro" xfId="5"/>
    <cellStyle name="Millares" xfId="6" builtinId="3"/>
    <cellStyle name="Millares [0]" xfId="7" builtinId="6"/>
    <cellStyle name="Millares 2" xfId="8"/>
    <cellStyle name="Neutral" xfId="9" builtinId="28"/>
    <cellStyle name="Normal" xfId="0" builtinId="0"/>
    <cellStyle name="Normal 2" xfId="10"/>
    <cellStyle name="Normal 2 2" xfId="11"/>
    <cellStyle name="Normal 3" xfId="12"/>
    <cellStyle name="Porcentaje" xfId="13" builtinId="5"/>
    <cellStyle name="Salida" xfId="14" builtinId="21"/>
    <cellStyle name="Título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2010</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'AFDOS  POR EPS SUBSIDIADO'!$B$6:$B$18</c:f>
              <c:strCache>
                <c:ptCount val="13"/>
                <c:pt idx="0">
                  <c:v>COMFAMA</c:v>
                </c:pt>
                <c:pt idx="1">
                  <c:v>CAFESALUD</c:v>
                </c:pt>
                <c:pt idx="2">
                  <c:v>EPS COMFENALCO</c:v>
                </c:pt>
                <c:pt idx="3">
                  <c:v>EMDISALUD</c:v>
                </c:pt>
                <c:pt idx="4">
                  <c:v>CAPRECOM</c:v>
                </c:pt>
                <c:pt idx="5">
                  <c:v>COOSALUD</c:v>
                </c:pt>
                <c:pt idx="6">
                  <c:v>ECOOPSOS</c:v>
                </c:pt>
                <c:pt idx="7">
                  <c:v>CAMACOL</c:v>
                </c:pt>
                <c:pt idx="8">
                  <c:v>EPS SALUDVIDA</c:v>
                </c:pt>
                <c:pt idx="9">
                  <c:v>EPS CONDOR</c:v>
                </c:pt>
                <c:pt idx="10">
                  <c:v>ASOCIACIÓN INDIGENA DEL CAUCA -AIC</c:v>
                </c:pt>
                <c:pt idx="11">
                  <c:v>ASMETSALUD</c:v>
                </c:pt>
                <c:pt idx="12">
                  <c:v>SELVA SALUD</c:v>
                </c:pt>
              </c:strCache>
            </c:strRef>
          </c:cat>
          <c:val>
            <c:numRef>
              <c:f>'AFDOS  POR EPS SUBSIDIADO'!$C$6:$C$18</c:f>
              <c:numCache>
                <c:formatCode>#,##0</c:formatCode>
                <c:ptCount val="13"/>
                <c:pt idx="0">
                  <c:v>483355</c:v>
                </c:pt>
                <c:pt idx="1">
                  <c:v>381953</c:v>
                </c:pt>
                <c:pt idx="2">
                  <c:v>351114</c:v>
                </c:pt>
                <c:pt idx="3">
                  <c:v>303387</c:v>
                </c:pt>
                <c:pt idx="4">
                  <c:v>254299</c:v>
                </c:pt>
                <c:pt idx="5">
                  <c:v>231362</c:v>
                </c:pt>
                <c:pt idx="6">
                  <c:v>111805</c:v>
                </c:pt>
                <c:pt idx="7">
                  <c:v>95776</c:v>
                </c:pt>
                <c:pt idx="8">
                  <c:v>44361</c:v>
                </c:pt>
                <c:pt idx="9">
                  <c:v>29384</c:v>
                </c:pt>
                <c:pt idx="10">
                  <c:v>20998</c:v>
                </c:pt>
                <c:pt idx="11">
                  <c:v>16651</c:v>
                </c:pt>
                <c:pt idx="12">
                  <c:v>10243</c:v>
                </c:pt>
              </c:numCache>
            </c:numRef>
          </c:val>
          <c:extLst>
            <c:ext xmlns:c16="http://schemas.microsoft.com/office/drawing/2014/chart" uri="{C3380CC4-5D6E-409C-BE32-E72D297353CC}">
              <c16:uniqueId val="{00000000-E7CC-4DA1-9B69-2356AD7D9C06}"/>
            </c:ext>
          </c:extLst>
        </c:ser>
        <c:ser>
          <c:idx val="1"/>
          <c:order val="1"/>
          <c:tx>
            <c:v>% Participación</c:v>
          </c:tx>
          <c:spPr>
            <a:noFill/>
            <a:ln>
              <a:noFill/>
            </a:ln>
            <a:effectLst/>
            <a:sp3d/>
          </c:spPr>
          <c:invertIfNegative val="0"/>
          <c:cat>
            <c:strRef>
              <c:f>'AFDOS  POR EPS SUBSIDIADO'!$B$6:$B$18</c:f>
              <c:strCache>
                <c:ptCount val="13"/>
                <c:pt idx="0">
                  <c:v>COMFAMA</c:v>
                </c:pt>
                <c:pt idx="1">
                  <c:v>CAFESALUD</c:v>
                </c:pt>
                <c:pt idx="2">
                  <c:v>EPS COMFENALCO</c:v>
                </c:pt>
                <c:pt idx="3">
                  <c:v>EMDISALUD</c:v>
                </c:pt>
                <c:pt idx="4">
                  <c:v>CAPRECOM</c:v>
                </c:pt>
                <c:pt idx="5">
                  <c:v>COOSALUD</c:v>
                </c:pt>
                <c:pt idx="6">
                  <c:v>ECOOPSOS</c:v>
                </c:pt>
                <c:pt idx="7">
                  <c:v>CAMACOL</c:v>
                </c:pt>
                <c:pt idx="8">
                  <c:v>EPS SALUDVIDA</c:v>
                </c:pt>
                <c:pt idx="9">
                  <c:v>EPS CONDOR</c:v>
                </c:pt>
                <c:pt idx="10">
                  <c:v>ASOCIACIÓN INDIGENA DEL CAUCA -AIC</c:v>
                </c:pt>
                <c:pt idx="11">
                  <c:v>ASMETSALUD</c:v>
                </c:pt>
                <c:pt idx="12">
                  <c:v>SELVA SALUD</c:v>
                </c:pt>
              </c:strCache>
            </c:strRef>
          </c:cat>
          <c:val>
            <c:numRef>
              <c:f>'AFDOS  POR EPS SUBSIDIADO'!$D$6:$D$18</c:f>
              <c:numCache>
                <c:formatCode>0.0%</c:formatCode>
                <c:ptCount val="13"/>
                <c:pt idx="0">
                  <c:v>0.2070319460244795</c:v>
                </c:pt>
                <c:pt idx="1">
                  <c:v>0.16359916185802986</c:v>
                </c:pt>
                <c:pt idx="2">
                  <c:v>0.15039011636672653</c:v>
                </c:pt>
                <c:pt idx="3">
                  <c:v>0.12994755616167986</c:v>
                </c:pt>
                <c:pt idx="4">
                  <c:v>0.10892204868487781</c:v>
                </c:pt>
                <c:pt idx="5">
                  <c:v>9.9097609616359869E-2</c:v>
                </c:pt>
                <c:pt idx="6">
                  <c:v>4.7888625803533494E-2</c:v>
                </c:pt>
                <c:pt idx="7">
                  <c:v>4.1023040337723929E-2</c:v>
                </c:pt>
                <c:pt idx="8">
                  <c:v>1.9000825806274758E-2</c:v>
                </c:pt>
                <c:pt idx="9">
                  <c:v>1.2585835880425993E-2</c:v>
                </c:pt>
                <c:pt idx="10">
                  <c:v>8.9939212434380945E-3</c:v>
                </c:pt>
                <c:pt idx="11">
                  <c:v>7.1320022204251704E-3</c:v>
                </c:pt>
                <c:pt idx="12">
                  <c:v>4.387309996025165E-3</c:v>
                </c:pt>
              </c:numCache>
            </c:numRef>
          </c:val>
          <c:extLst>
            <c:ext xmlns:c16="http://schemas.microsoft.com/office/drawing/2014/chart" uri="{C3380CC4-5D6E-409C-BE32-E72D297353CC}">
              <c16:uniqueId val="{00000001-E7CC-4DA1-9B69-2356AD7D9C06}"/>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590549</xdr:colOff>
      <xdr:row>2</xdr:row>
      <xdr:rowOff>95250</xdr:rowOff>
    </xdr:from>
    <xdr:to>
      <xdr:col>12</xdr:col>
      <xdr:colOff>485774</xdr:colOff>
      <xdr:row>18</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workbookViewId="0">
      <selection activeCell="L2" sqref="L2"/>
    </sheetView>
  </sheetViews>
  <sheetFormatPr baseColWidth="10" defaultRowHeight="12.75" x14ac:dyDescent="0.2"/>
  <cols>
    <col min="2" max="2" width="36.28515625" customWidth="1"/>
    <col min="3" max="3" width="17.42578125" customWidth="1"/>
    <col min="7" max="7" width="9.42578125" customWidth="1"/>
    <col min="9" max="9" width="14.28515625" customWidth="1"/>
  </cols>
  <sheetData>
    <row r="1" spans="1:10" ht="47.25" customHeight="1" thickBot="1" x14ac:dyDescent="0.25">
      <c r="A1" s="24"/>
      <c r="B1" s="22" t="s">
        <v>276</v>
      </c>
      <c r="C1" s="24" t="s">
        <v>288</v>
      </c>
      <c r="D1" s="67" t="s">
        <v>290</v>
      </c>
      <c r="E1" s="68"/>
      <c r="F1" s="68"/>
      <c r="G1" s="68"/>
      <c r="H1" s="68"/>
      <c r="I1" s="68"/>
      <c r="J1" s="68"/>
    </row>
    <row r="2" spans="1:10" ht="42.75" customHeight="1" x14ac:dyDescent="0.2">
      <c r="A2" s="63" t="s">
        <v>279</v>
      </c>
      <c r="B2" s="63" t="s">
        <v>0</v>
      </c>
      <c r="C2" s="18" t="s">
        <v>273</v>
      </c>
      <c r="D2" s="71" t="s">
        <v>1</v>
      </c>
      <c r="E2" s="72"/>
      <c r="F2" s="71" t="s">
        <v>2</v>
      </c>
      <c r="G2" s="72"/>
      <c r="H2" s="71" t="s">
        <v>277</v>
      </c>
      <c r="I2" s="72"/>
      <c r="J2" s="65" t="s">
        <v>281</v>
      </c>
    </row>
    <row r="3" spans="1:10" ht="24.75" thickBot="1" x14ac:dyDescent="0.25">
      <c r="A3" s="64"/>
      <c r="B3" s="64"/>
      <c r="C3" s="19" t="s">
        <v>289</v>
      </c>
      <c r="D3" s="20" t="s">
        <v>274</v>
      </c>
      <c r="E3" s="21" t="s">
        <v>275</v>
      </c>
      <c r="F3" s="20" t="s">
        <v>274</v>
      </c>
      <c r="G3" s="21" t="s">
        <v>275</v>
      </c>
      <c r="H3" s="20" t="s">
        <v>277</v>
      </c>
      <c r="I3" s="21" t="s">
        <v>278</v>
      </c>
      <c r="J3" s="66"/>
    </row>
    <row r="4" spans="1:10" ht="24.75" customHeight="1" thickBot="1" x14ac:dyDescent="0.25">
      <c r="A4" s="25"/>
      <c r="B4" s="23" t="s">
        <v>137</v>
      </c>
      <c r="C4" s="26">
        <f>+C128+C104+C80+C62+C42+C31+C19+C12+C5</f>
        <v>5800160</v>
      </c>
      <c r="D4" s="27">
        <f>+D128+D104+D80+D62+D42+D31+D19+D12+D5</f>
        <v>2334688</v>
      </c>
      <c r="E4" s="28">
        <f>D4/C4</f>
        <v>0.4025213097569722</v>
      </c>
      <c r="F4" s="27">
        <f>+F128+F104+F80+F62+F42+F31+F19+F12+F5</f>
        <v>3006551</v>
      </c>
      <c r="G4" s="58">
        <f>F4/C4</f>
        <v>0.51835656257758411</v>
      </c>
      <c r="H4" s="27">
        <f>D4+F4</f>
        <v>5341239</v>
      </c>
      <c r="I4" s="29">
        <f>H4/C4</f>
        <v>0.92087787233455631</v>
      </c>
      <c r="J4" s="26">
        <f>C4-H4</f>
        <v>458921</v>
      </c>
    </row>
    <row r="5" spans="1:10" ht="15.75" customHeight="1" x14ac:dyDescent="0.2">
      <c r="A5" s="6"/>
      <c r="B5" s="7" t="s">
        <v>3</v>
      </c>
      <c r="C5" s="30">
        <f>SUM(C6:C11)</f>
        <v>96263</v>
      </c>
      <c r="D5" s="31">
        <f>SUM(D6:D11)</f>
        <v>63106</v>
      </c>
      <c r="E5" s="57">
        <f>D5/C5</f>
        <v>0.65555821031964512</v>
      </c>
      <c r="F5" s="31">
        <f>SUM(F6:F11)</f>
        <v>23812</v>
      </c>
      <c r="G5" s="57">
        <f t="shared" ref="G5:G68" si="0">F5/C5</f>
        <v>0.24736399239583226</v>
      </c>
      <c r="H5" s="31">
        <f>+F5+D5</f>
        <v>86918</v>
      </c>
      <c r="I5" s="44">
        <f>H5/C5</f>
        <v>0.90292220271547741</v>
      </c>
      <c r="J5" s="59">
        <f t="shared" ref="J5:J68" si="1">C5-H5</f>
        <v>9345</v>
      </c>
    </row>
    <row r="6" spans="1:10" ht="15" x14ac:dyDescent="0.25">
      <c r="A6" s="8">
        <v>142</v>
      </c>
      <c r="B6" s="9" t="s">
        <v>4</v>
      </c>
      <c r="C6" s="32">
        <f>VLOOKUP(A6,Hoja1!$B$1:$G$125,6,0)</f>
        <v>5015</v>
      </c>
      <c r="D6" s="33">
        <v>3407</v>
      </c>
      <c r="E6" s="34">
        <f>D6/C6</f>
        <v>0.67936191425722836</v>
      </c>
      <c r="F6" s="35">
        <v>1177</v>
      </c>
      <c r="G6" s="34">
        <f t="shared" si="0"/>
        <v>0.23469591226321038</v>
      </c>
      <c r="H6" s="33">
        <f>D6+F6</f>
        <v>4584</v>
      </c>
      <c r="I6" s="36">
        <f>H6/C6</f>
        <v>0.91405782652043865</v>
      </c>
      <c r="J6" s="60">
        <f t="shared" si="1"/>
        <v>431</v>
      </c>
    </row>
    <row r="7" spans="1:10" ht="15" x14ac:dyDescent="0.25">
      <c r="A7" s="8">
        <v>425</v>
      </c>
      <c r="B7" s="9" t="s">
        <v>5</v>
      </c>
      <c r="C7" s="32">
        <f>VLOOKUP(A7,Hoja1!$B$1:$G$125,6,0)</f>
        <v>8451</v>
      </c>
      <c r="D7" s="33">
        <v>6177</v>
      </c>
      <c r="E7" s="34">
        <f t="shared" ref="E7:E11" si="2">D7/C7</f>
        <v>0.73091941782037628</v>
      </c>
      <c r="F7" s="35">
        <v>1480</v>
      </c>
      <c r="G7" s="34">
        <f t="shared" si="0"/>
        <v>0.17512720388119749</v>
      </c>
      <c r="H7" s="33">
        <f t="shared" ref="H7:H11" si="3">D7+F7</f>
        <v>7657</v>
      </c>
      <c r="I7" s="36">
        <f t="shared" ref="I7:I11" si="4">H7/C7</f>
        <v>0.9060466217015738</v>
      </c>
      <c r="J7" s="60">
        <f t="shared" si="1"/>
        <v>794</v>
      </c>
    </row>
    <row r="8" spans="1:10" ht="15" x14ac:dyDescent="0.25">
      <c r="A8" s="8">
        <v>579</v>
      </c>
      <c r="B8" s="10" t="s">
        <v>6</v>
      </c>
      <c r="C8" s="32">
        <f>VLOOKUP(A8,Hoja1!$B$1:$G$125,6,0)</f>
        <v>36286</v>
      </c>
      <c r="D8" s="33">
        <v>25788</v>
      </c>
      <c r="E8" s="34">
        <f t="shared" si="2"/>
        <v>0.71068731742269742</v>
      </c>
      <c r="F8" s="35">
        <v>15999</v>
      </c>
      <c r="G8" s="34">
        <f t="shared" si="0"/>
        <v>0.44091385107203879</v>
      </c>
      <c r="H8" s="33">
        <f t="shared" si="3"/>
        <v>41787</v>
      </c>
      <c r="I8" s="36">
        <f t="shared" si="4"/>
        <v>1.1516011684947363</v>
      </c>
      <c r="J8" s="60">
        <f t="shared" si="1"/>
        <v>-5501</v>
      </c>
    </row>
    <row r="9" spans="1:10" ht="15" x14ac:dyDescent="0.25">
      <c r="A9" s="8">
        <v>585</v>
      </c>
      <c r="B9" s="9" t="s">
        <v>7</v>
      </c>
      <c r="C9" s="32">
        <f>VLOOKUP(A9,Hoja1!$B$1:$G$125,6,0)</f>
        <v>14780</v>
      </c>
      <c r="D9" s="33">
        <v>8091</v>
      </c>
      <c r="E9" s="34">
        <f t="shared" si="2"/>
        <v>0.54742895805142089</v>
      </c>
      <c r="F9" s="35">
        <v>4170</v>
      </c>
      <c r="G9" s="34">
        <f t="shared" si="0"/>
        <v>0.2821380243572395</v>
      </c>
      <c r="H9" s="33">
        <f t="shared" si="3"/>
        <v>12261</v>
      </c>
      <c r="I9" s="36">
        <f t="shared" si="4"/>
        <v>0.82956698240866034</v>
      </c>
      <c r="J9" s="60">
        <f t="shared" si="1"/>
        <v>2519</v>
      </c>
    </row>
    <row r="10" spans="1:10" ht="15" x14ac:dyDescent="0.25">
      <c r="A10" s="8">
        <v>591</v>
      </c>
      <c r="B10" s="9" t="s">
        <v>8</v>
      </c>
      <c r="C10" s="32">
        <f>VLOOKUP(A10,Hoja1!$B$1:$G$125,6,0)</f>
        <v>15573</v>
      </c>
      <c r="D10" s="33">
        <v>8693</v>
      </c>
      <c r="E10" s="34">
        <f t="shared" si="2"/>
        <v>0.55820972195466512</v>
      </c>
      <c r="F10" s="35">
        <v>400</v>
      </c>
      <c r="G10" s="34">
        <f t="shared" si="0"/>
        <v>2.5685481281705516E-2</v>
      </c>
      <c r="H10" s="33">
        <f t="shared" si="3"/>
        <v>9093</v>
      </c>
      <c r="I10" s="36">
        <f t="shared" si="4"/>
        <v>0.58389520323637067</v>
      </c>
      <c r="J10" s="60">
        <f t="shared" si="1"/>
        <v>6480</v>
      </c>
    </row>
    <row r="11" spans="1:10" ht="15" x14ac:dyDescent="0.25">
      <c r="A11" s="8">
        <v>893</v>
      </c>
      <c r="B11" s="9" t="s">
        <v>9</v>
      </c>
      <c r="C11" s="32">
        <f>VLOOKUP(A11,Hoja1!$B$1:$G$125,6,0)</f>
        <v>16158</v>
      </c>
      <c r="D11" s="33">
        <v>10950</v>
      </c>
      <c r="E11" s="34">
        <f t="shared" si="2"/>
        <v>0.67768288154474565</v>
      </c>
      <c r="F11" s="35">
        <v>586</v>
      </c>
      <c r="G11" s="34">
        <f t="shared" si="0"/>
        <v>3.6266864710979084E-2</v>
      </c>
      <c r="H11" s="33">
        <f t="shared" si="3"/>
        <v>11536</v>
      </c>
      <c r="I11" s="36">
        <f t="shared" si="4"/>
        <v>0.71394974625572472</v>
      </c>
      <c r="J11" s="60">
        <f t="shared" si="1"/>
        <v>4622</v>
      </c>
    </row>
    <row r="12" spans="1:10" x14ac:dyDescent="0.2">
      <c r="A12" s="11"/>
      <c r="B12" s="11" t="s">
        <v>10</v>
      </c>
      <c r="C12" s="37">
        <f>SUM(C13:C18)</f>
        <v>218224</v>
      </c>
      <c r="D12" s="38">
        <f>SUM(D13:D18)</f>
        <v>197299</v>
      </c>
      <c r="E12" s="57">
        <f>D12/C12</f>
        <v>0.90411228829093038</v>
      </c>
      <c r="F12" s="38">
        <f>SUM(F13:F18)</f>
        <v>38186</v>
      </c>
      <c r="G12" s="57">
        <f t="shared" si="0"/>
        <v>0.17498533616834078</v>
      </c>
      <c r="H12" s="38">
        <f>+F12+D12</f>
        <v>235485</v>
      </c>
      <c r="I12" s="44">
        <f>H12/C12</f>
        <v>1.0790976244592712</v>
      </c>
      <c r="J12" s="61">
        <f t="shared" si="1"/>
        <v>-17261</v>
      </c>
    </row>
    <row r="13" spans="1:10" ht="15" x14ac:dyDescent="0.25">
      <c r="A13" s="10">
        <v>120</v>
      </c>
      <c r="B13" s="9" t="s">
        <v>11</v>
      </c>
      <c r="C13" s="32">
        <f>VLOOKUP(A13,Hoja1!$B$1:$G$125,6,0)</f>
        <v>26363</v>
      </c>
      <c r="D13" s="33">
        <v>27238</v>
      </c>
      <c r="E13" s="34">
        <f t="shared" ref="E13:E18" si="5">D13/C13</f>
        <v>1.0331904563213594</v>
      </c>
      <c r="F13" s="35">
        <v>726</v>
      </c>
      <c r="G13" s="34">
        <f t="shared" si="0"/>
        <v>2.753859575920798E-2</v>
      </c>
      <c r="H13" s="33">
        <f t="shared" ref="H13:H18" si="6">D13+F13</f>
        <v>27964</v>
      </c>
      <c r="I13" s="36">
        <f t="shared" ref="I13:I18" si="7">H13/C13</f>
        <v>1.0607290520805674</v>
      </c>
      <c r="J13" s="60">
        <f t="shared" si="1"/>
        <v>-1601</v>
      </c>
    </row>
    <row r="14" spans="1:10" ht="15" x14ac:dyDescent="0.25">
      <c r="A14" s="10">
        <v>154</v>
      </c>
      <c r="B14" s="9" t="s">
        <v>12</v>
      </c>
      <c r="C14" s="32">
        <f>VLOOKUP(A14,Hoja1!$B$1:$G$125,6,0)</f>
        <v>77825</v>
      </c>
      <c r="D14" s="33">
        <v>61009</v>
      </c>
      <c r="E14" s="34">
        <f t="shared" si="5"/>
        <v>0.78392547381946676</v>
      </c>
      <c r="F14" s="35">
        <v>24037</v>
      </c>
      <c r="G14" s="34">
        <f t="shared" si="0"/>
        <v>0.30885962094442659</v>
      </c>
      <c r="H14" s="33">
        <f t="shared" si="6"/>
        <v>85046</v>
      </c>
      <c r="I14" s="36">
        <f t="shared" si="7"/>
        <v>1.0927850947638933</v>
      </c>
      <c r="J14" s="60">
        <f t="shared" si="1"/>
        <v>-7221</v>
      </c>
    </row>
    <row r="15" spans="1:10" ht="15" x14ac:dyDescent="0.25">
      <c r="A15" s="10">
        <v>250</v>
      </c>
      <c r="B15" s="9" t="s">
        <v>13</v>
      </c>
      <c r="C15" s="32">
        <f>VLOOKUP(A15,Hoja1!$B$1:$G$125,6,0)</f>
        <v>43903</v>
      </c>
      <c r="D15" s="33">
        <v>37380</v>
      </c>
      <c r="E15" s="34">
        <f t="shared" si="5"/>
        <v>0.85142245404642047</v>
      </c>
      <c r="F15" s="35">
        <v>7562</v>
      </c>
      <c r="G15" s="34">
        <f t="shared" si="0"/>
        <v>0.17224335466824592</v>
      </c>
      <c r="H15" s="33">
        <f t="shared" si="6"/>
        <v>44942</v>
      </c>
      <c r="I15" s="36">
        <f t="shared" si="7"/>
        <v>1.0236658087146664</v>
      </c>
      <c r="J15" s="60">
        <f t="shared" si="1"/>
        <v>-1039</v>
      </c>
    </row>
    <row r="16" spans="1:10" ht="15" x14ac:dyDescent="0.25">
      <c r="A16" s="10">
        <v>495</v>
      </c>
      <c r="B16" s="9" t="s">
        <v>14</v>
      </c>
      <c r="C16" s="32">
        <f>VLOOKUP(A16,Hoja1!$B$1:$G$125,6,0)</f>
        <v>22265</v>
      </c>
      <c r="D16" s="33">
        <v>19511</v>
      </c>
      <c r="E16" s="34">
        <f t="shared" si="5"/>
        <v>0.87630810689422856</v>
      </c>
      <c r="F16" s="35">
        <v>1180</v>
      </c>
      <c r="G16" s="34">
        <f t="shared" si="0"/>
        <v>5.2997978890635525E-2</v>
      </c>
      <c r="H16" s="33">
        <f t="shared" si="6"/>
        <v>20691</v>
      </c>
      <c r="I16" s="36">
        <f t="shared" si="7"/>
        <v>0.92930608578486418</v>
      </c>
      <c r="J16" s="60">
        <f t="shared" si="1"/>
        <v>1574</v>
      </c>
    </row>
    <row r="17" spans="1:10" ht="15" x14ac:dyDescent="0.25">
      <c r="A17" s="10">
        <v>790</v>
      </c>
      <c r="B17" s="9" t="s">
        <v>15</v>
      </c>
      <c r="C17" s="32">
        <f>VLOOKUP(A17,Hoja1!$B$1:$G$125,6,0)</f>
        <v>23910</v>
      </c>
      <c r="D17" s="33">
        <v>32165</v>
      </c>
      <c r="E17" s="34">
        <f t="shared" si="5"/>
        <v>1.3452530322040988</v>
      </c>
      <c r="F17" s="35">
        <v>2238</v>
      </c>
      <c r="G17" s="34">
        <f t="shared" si="0"/>
        <v>9.360100376411544E-2</v>
      </c>
      <c r="H17" s="33">
        <f t="shared" si="6"/>
        <v>34403</v>
      </c>
      <c r="I17" s="36">
        <f t="shared" si="7"/>
        <v>1.438854035968214</v>
      </c>
      <c r="J17" s="60">
        <f t="shared" si="1"/>
        <v>-10493</v>
      </c>
    </row>
    <row r="18" spans="1:10" ht="15" x14ac:dyDescent="0.25">
      <c r="A18" s="10">
        <v>895</v>
      </c>
      <c r="B18" s="10" t="s">
        <v>16</v>
      </c>
      <c r="C18" s="32">
        <f>VLOOKUP(A18,Hoja1!$B$1:$G$125,6,0)</f>
        <v>23958</v>
      </c>
      <c r="D18" s="33">
        <v>19996</v>
      </c>
      <c r="E18" s="34">
        <f t="shared" si="5"/>
        <v>0.83462726437933055</v>
      </c>
      <c r="F18" s="35">
        <v>2443</v>
      </c>
      <c r="G18" s="34">
        <f t="shared" si="0"/>
        <v>0.10197011436680858</v>
      </c>
      <c r="H18" s="33">
        <f t="shared" si="6"/>
        <v>22439</v>
      </c>
      <c r="I18" s="36">
        <f t="shared" si="7"/>
        <v>0.93659737874613913</v>
      </c>
      <c r="J18" s="60">
        <f t="shared" si="1"/>
        <v>1519</v>
      </c>
    </row>
    <row r="19" spans="1:10" x14ac:dyDescent="0.2">
      <c r="A19" s="11"/>
      <c r="B19" s="11" t="s">
        <v>17</v>
      </c>
      <c r="C19" s="37">
        <f>SUM(C20:C30)</f>
        <v>441264</v>
      </c>
      <c r="D19" s="38">
        <f>SUM(D20:D30)</f>
        <v>325431</v>
      </c>
      <c r="E19" s="57">
        <f>D19/C19</f>
        <v>0.737497280539541</v>
      </c>
      <c r="F19" s="38">
        <f>SUM(F20:F30)</f>
        <v>175350</v>
      </c>
      <c r="G19" s="57">
        <f t="shared" si="0"/>
        <v>0.39738115957793974</v>
      </c>
      <c r="H19" s="38">
        <f>+F19+D19</f>
        <v>500781</v>
      </c>
      <c r="I19" s="44">
        <f>H19/C19</f>
        <v>1.1348784401174807</v>
      </c>
      <c r="J19" s="61">
        <f t="shared" si="1"/>
        <v>-59517</v>
      </c>
    </row>
    <row r="20" spans="1:10" ht="15" x14ac:dyDescent="0.25">
      <c r="A20" s="10">
        <v>45</v>
      </c>
      <c r="B20" s="9" t="s">
        <v>18</v>
      </c>
      <c r="C20" s="32">
        <f>VLOOKUP(A20,Hoja1!$B$1:$G$125,6,0)</f>
        <v>102469</v>
      </c>
      <c r="D20" s="33">
        <v>51698</v>
      </c>
      <c r="E20" s="34">
        <f t="shared" ref="E20:E30" si="8">D20/C20</f>
        <v>0.50452331924777249</v>
      </c>
      <c r="F20" s="35">
        <v>83518</v>
      </c>
      <c r="G20" s="34">
        <f t="shared" si="0"/>
        <v>0.81505626091793615</v>
      </c>
      <c r="H20" s="33">
        <f t="shared" ref="H20:H30" si="9">D20+F20</f>
        <v>135216</v>
      </c>
      <c r="I20" s="36">
        <f t="shared" ref="I20:I30" si="10">H20/C20</f>
        <v>1.3195795801657086</v>
      </c>
      <c r="J20" s="60">
        <f t="shared" si="1"/>
        <v>-32747</v>
      </c>
    </row>
    <row r="21" spans="1:10" ht="15" x14ac:dyDescent="0.25">
      <c r="A21" s="10">
        <v>51</v>
      </c>
      <c r="B21" s="9" t="s">
        <v>19</v>
      </c>
      <c r="C21" s="32">
        <f>VLOOKUP(A21,Hoja1!$B$1:$G$125,6,0)</f>
        <v>29052</v>
      </c>
      <c r="D21" s="33">
        <v>24004</v>
      </c>
      <c r="E21" s="34">
        <f t="shared" si="8"/>
        <v>0.82624259947680023</v>
      </c>
      <c r="F21" s="35">
        <v>3645</v>
      </c>
      <c r="G21" s="34">
        <f t="shared" si="0"/>
        <v>0.12546468401486988</v>
      </c>
      <c r="H21" s="33">
        <f t="shared" si="9"/>
        <v>27649</v>
      </c>
      <c r="I21" s="36">
        <f t="shared" si="10"/>
        <v>0.95170728349167011</v>
      </c>
      <c r="J21" s="60">
        <f t="shared" si="1"/>
        <v>1403</v>
      </c>
    </row>
    <row r="22" spans="1:10" ht="15" x14ac:dyDescent="0.25">
      <c r="A22" s="10">
        <v>147</v>
      </c>
      <c r="B22" s="9" t="s">
        <v>20</v>
      </c>
      <c r="C22" s="32">
        <f>VLOOKUP(A22,Hoja1!$B$1:$G$125,6,0)</f>
        <v>39427</v>
      </c>
      <c r="D22" s="33">
        <v>22030</v>
      </c>
      <c r="E22" s="34">
        <f t="shared" si="8"/>
        <v>0.55875415324523803</v>
      </c>
      <c r="F22" s="35">
        <v>21809</v>
      </c>
      <c r="G22" s="34">
        <f t="shared" si="0"/>
        <v>0.55314885738199715</v>
      </c>
      <c r="H22" s="33">
        <f t="shared" si="9"/>
        <v>43839</v>
      </c>
      <c r="I22" s="36">
        <f t="shared" si="10"/>
        <v>1.1119030106272352</v>
      </c>
      <c r="J22" s="60">
        <f t="shared" si="1"/>
        <v>-4412</v>
      </c>
    </row>
    <row r="23" spans="1:10" ht="15" x14ac:dyDescent="0.25">
      <c r="A23" s="10">
        <v>172</v>
      </c>
      <c r="B23" s="9" t="s">
        <v>21</v>
      </c>
      <c r="C23" s="32">
        <f>VLOOKUP(A23,Hoja1!$B$1:$G$125,6,0)</f>
        <v>49013</v>
      </c>
      <c r="D23" s="33">
        <v>35695</v>
      </c>
      <c r="E23" s="34">
        <f t="shared" si="8"/>
        <v>0.72827617162793545</v>
      </c>
      <c r="F23" s="35">
        <v>25201</v>
      </c>
      <c r="G23" s="34">
        <f t="shared" si="0"/>
        <v>0.51416971007691836</v>
      </c>
      <c r="H23" s="33">
        <f t="shared" si="9"/>
        <v>60896</v>
      </c>
      <c r="I23" s="36">
        <f t="shared" si="10"/>
        <v>1.2424458817048538</v>
      </c>
      <c r="J23" s="60">
        <f t="shared" si="1"/>
        <v>-11883</v>
      </c>
    </row>
    <row r="24" spans="1:10" ht="15" x14ac:dyDescent="0.25">
      <c r="A24" s="10">
        <v>475</v>
      </c>
      <c r="B24" s="9" t="s">
        <v>22</v>
      </c>
      <c r="C24" s="32">
        <f>VLOOKUP(A24,Hoja1!$B$1:$G$125,6,0)</f>
        <v>4086</v>
      </c>
      <c r="D24" s="33">
        <v>2949</v>
      </c>
      <c r="E24" s="34">
        <f t="shared" si="8"/>
        <v>0.7217327459618208</v>
      </c>
      <c r="F24" s="35">
        <v>121</v>
      </c>
      <c r="G24" s="34">
        <f t="shared" si="0"/>
        <v>2.9613313754282916E-2</v>
      </c>
      <c r="H24" s="33">
        <f t="shared" si="9"/>
        <v>3070</v>
      </c>
      <c r="I24" s="36">
        <f t="shared" si="10"/>
        <v>0.7513460597161038</v>
      </c>
      <c r="J24" s="60">
        <f t="shared" si="1"/>
        <v>1016</v>
      </c>
    </row>
    <row r="25" spans="1:10" ht="15" x14ac:dyDescent="0.25">
      <c r="A25" s="10">
        <v>480</v>
      </c>
      <c r="B25" s="9" t="s">
        <v>23</v>
      </c>
      <c r="C25" s="32">
        <f>VLOOKUP(A25,Hoja1!$B$1:$G$125,6,0)</f>
        <v>12825</v>
      </c>
      <c r="D25" s="33">
        <v>13633</v>
      </c>
      <c r="E25" s="34">
        <f t="shared" si="8"/>
        <v>1.0630019493177387</v>
      </c>
      <c r="F25" s="35">
        <v>1563</v>
      </c>
      <c r="G25" s="34">
        <f t="shared" si="0"/>
        <v>0.12187134502923977</v>
      </c>
      <c r="H25" s="33">
        <f t="shared" si="9"/>
        <v>15196</v>
      </c>
      <c r="I25" s="36">
        <f t="shared" si="10"/>
        <v>1.1848732943469786</v>
      </c>
      <c r="J25" s="60">
        <f t="shared" si="1"/>
        <v>-2371</v>
      </c>
    </row>
    <row r="26" spans="1:10" ht="15" x14ac:dyDescent="0.25">
      <c r="A26" s="10">
        <v>490</v>
      </c>
      <c r="B26" s="9" t="s">
        <v>24</v>
      </c>
      <c r="C26" s="32">
        <f>VLOOKUP(A26,Hoja1!$B$1:$G$125,6,0)</f>
        <v>38457</v>
      </c>
      <c r="D26" s="33">
        <v>43327</v>
      </c>
      <c r="E26" s="34">
        <f t="shared" si="8"/>
        <v>1.1266349429232649</v>
      </c>
      <c r="F26" s="35">
        <v>3980</v>
      </c>
      <c r="G26" s="34">
        <f t="shared" si="0"/>
        <v>0.10349221208102556</v>
      </c>
      <c r="H26" s="33">
        <f t="shared" si="9"/>
        <v>47307</v>
      </c>
      <c r="I26" s="36">
        <f t="shared" si="10"/>
        <v>1.2301271550042905</v>
      </c>
      <c r="J26" s="60">
        <f t="shared" si="1"/>
        <v>-8850</v>
      </c>
    </row>
    <row r="27" spans="1:10" ht="15" x14ac:dyDescent="0.25">
      <c r="A27" s="10">
        <v>659</v>
      </c>
      <c r="B27" s="9" t="s">
        <v>25</v>
      </c>
      <c r="C27" s="32">
        <f>VLOOKUP(A27,Hoja1!$B$1:$G$125,6,0)</f>
        <v>17737</v>
      </c>
      <c r="D27" s="33">
        <v>18112</v>
      </c>
      <c r="E27" s="34">
        <f t="shared" si="8"/>
        <v>1.0211422450245251</v>
      </c>
      <c r="F27" s="35">
        <v>1231</v>
      </c>
      <c r="G27" s="34">
        <f t="shared" si="0"/>
        <v>6.9402943000507408E-2</v>
      </c>
      <c r="H27" s="33">
        <f t="shared" si="9"/>
        <v>19343</v>
      </c>
      <c r="I27" s="36">
        <f t="shared" si="10"/>
        <v>1.0905451880250323</v>
      </c>
      <c r="J27" s="60">
        <f t="shared" si="1"/>
        <v>-1606</v>
      </c>
    </row>
    <row r="28" spans="1:10" ht="15" x14ac:dyDescent="0.25">
      <c r="A28" s="10">
        <v>665</v>
      </c>
      <c r="B28" s="9" t="s">
        <v>26</v>
      </c>
      <c r="C28" s="32">
        <f>VLOOKUP(A28,Hoja1!$B$1:$G$125,6,0)</f>
        <v>28732</v>
      </c>
      <c r="D28" s="33">
        <v>26069</v>
      </c>
      <c r="E28" s="34">
        <f t="shared" si="8"/>
        <v>0.90731588472782965</v>
      </c>
      <c r="F28" s="35">
        <v>2447</v>
      </c>
      <c r="G28" s="34">
        <f t="shared" si="0"/>
        <v>8.5166365028539609E-2</v>
      </c>
      <c r="H28" s="33">
        <f t="shared" si="9"/>
        <v>28516</v>
      </c>
      <c r="I28" s="36">
        <f t="shared" si="10"/>
        <v>0.99248224975636923</v>
      </c>
      <c r="J28" s="60">
        <f t="shared" si="1"/>
        <v>216</v>
      </c>
    </row>
    <row r="29" spans="1:10" ht="15" x14ac:dyDescent="0.25">
      <c r="A29" s="10">
        <v>837</v>
      </c>
      <c r="B29" s="9" t="s">
        <v>27</v>
      </c>
      <c r="C29" s="32">
        <f>VLOOKUP(A29,Hoja1!$B$1:$G$125,6,0)</f>
        <v>111028</v>
      </c>
      <c r="D29" s="33">
        <v>80865</v>
      </c>
      <c r="E29" s="34">
        <f t="shared" si="8"/>
        <v>0.72832979068343118</v>
      </c>
      <c r="F29" s="35">
        <v>31639</v>
      </c>
      <c r="G29" s="34">
        <f t="shared" si="0"/>
        <v>0.28496415318658358</v>
      </c>
      <c r="H29" s="33">
        <f t="shared" si="9"/>
        <v>112504</v>
      </c>
      <c r="I29" s="36">
        <f t="shared" si="10"/>
        <v>1.0132939438700148</v>
      </c>
      <c r="J29" s="60">
        <f t="shared" si="1"/>
        <v>-1476</v>
      </c>
    </row>
    <row r="30" spans="1:10" ht="15" x14ac:dyDescent="0.25">
      <c r="A30" s="10">
        <v>873</v>
      </c>
      <c r="B30" s="9" t="s">
        <v>28</v>
      </c>
      <c r="C30" s="32">
        <f>VLOOKUP(A30,Hoja1!$B$1:$G$125,6,0)</f>
        <v>8438</v>
      </c>
      <c r="D30" s="33">
        <v>7049</v>
      </c>
      <c r="E30" s="34">
        <f t="shared" si="8"/>
        <v>0.83538753259066134</v>
      </c>
      <c r="F30" s="35">
        <v>196</v>
      </c>
      <c r="G30" s="34">
        <f t="shared" si="0"/>
        <v>2.3228253140554635E-2</v>
      </c>
      <c r="H30" s="33">
        <f t="shared" si="9"/>
        <v>7245</v>
      </c>
      <c r="I30" s="36">
        <f t="shared" si="10"/>
        <v>0.85861578573121589</v>
      </c>
      <c r="J30" s="60">
        <f t="shared" si="1"/>
        <v>1193</v>
      </c>
    </row>
    <row r="31" spans="1:10" x14ac:dyDescent="0.2">
      <c r="A31" s="11"/>
      <c r="B31" s="11" t="s">
        <v>29</v>
      </c>
      <c r="C31" s="37">
        <f>SUM(C32:C41)</f>
        <v>186192</v>
      </c>
      <c r="D31" s="38">
        <f>SUM(D32:D41)</f>
        <v>119944</v>
      </c>
      <c r="E31" s="57">
        <f>D31/C31</f>
        <v>0.6441952393228495</v>
      </c>
      <c r="F31" s="38">
        <f>SUM(F32:F41)</f>
        <v>33522</v>
      </c>
      <c r="G31" s="57">
        <f t="shared" si="0"/>
        <v>0.18003995875225573</v>
      </c>
      <c r="H31" s="38">
        <f>+F31+D31</f>
        <v>153466</v>
      </c>
      <c r="I31" s="44">
        <f>H31/C31</f>
        <v>0.82423519807510526</v>
      </c>
      <c r="J31" s="61">
        <f t="shared" si="1"/>
        <v>32726</v>
      </c>
    </row>
    <row r="32" spans="1:10" ht="15" x14ac:dyDescent="0.25">
      <c r="A32" s="10">
        <v>31</v>
      </c>
      <c r="B32" s="9" t="s">
        <v>30</v>
      </c>
      <c r="C32" s="32">
        <f>VLOOKUP(A32,Hoja1!$B$1:$G$125,6,0)</f>
        <v>23986</v>
      </c>
      <c r="D32" s="33">
        <v>14638</v>
      </c>
      <c r="E32" s="34">
        <f t="shared" ref="E32:E41" si="11">D32/C32</f>
        <v>0.61027265905111316</v>
      </c>
      <c r="F32" s="35">
        <v>4959</v>
      </c>
      <c r="G32" s="34">
        <f t="shared" si="0"/>
        <v>0.20674560160093389</v>
      </c>
      <c r="H32" s="33">
        <f t="shared" ref="H32:H41" si="12">D32+F32</f>
        <v>19597</v>
      </c>
      <c r="I32" s="36">
        <f t="shared" ref="I32:I41" si="13">H32/C32</f>
        <v>0.81701826065204708</v>
      </c>
      <c r="J32" s="60">
        <f t="shared" si="1"/>
        <v>4389</v>
      </c>
    </row>
    <row r="33" spans="1:10" ht="15" x14ac:dyDescent="0.25">
      <c r="A33" s="10">
        <v>40</v>
      </c>
      <c r="B33" s="9" t="s">
        <v>31</v>
      </c>
      <c r="C33" s="32">
        <f>VLOOKUP(A33,Hoja1!$B$1:$G$125,6,0)</f>
        <v>16733</v>
      </c>
      <c r="D33" s="33">
        <v>11704</v>
      </c>
      <c r="E33" s="34">
        <f t="shared" si="11"/>
        <v>0.69945616446542758</v>
      </c>
      <c r="F33" s="35">
        <v>1624</v>
      </c>
      <c r="G33" s="34">
        <f t="shared" si="0"/>
        <v>9.7053726169844021E-2</v>
      </c>
      <c r="H33" s="33">
        <f t="shared" si="12"/>
        <v>13328</v>
      </c>
      <c r="I33" s="36">
        <f t="shared" si="13"/>
        <v>0.79650989063527167</v>
      </c>
      <c r="J33" s="60">
        <f t="shared" si="1"/>
        <v>3405</v>
      </c>
    </row>
    <row r="34" spans="1:10" ht="15" x14ac:dyDescent="0.25">
      <c r="A34" s="10">
        <v>190</v>
      </c>
      <c r="B34" s="9" t="s">
        <v>32</v>
      </c>
      <c r="C34" s="32">
        <f>VLOOKUP(A34,Hoja1!$B$1:$G$125,6,0)</f>
        <v>9592</v>
      </c>
      <c r="D34" s="33">
        <v>5871</v>
      </c>
      <c r="E34" s="34">
        <f t="shared" si="11"/>
        <v>0.61207256046705583</v>
      </c>
      <c r="F34" s="35">
        <v>2639</v>
      </c>
      <c r="G34" s="34">
        <f t="shared" si="0"/>
        <v>0.27512510425354464</v>
      </c>
      <c r="H34" s="33">
        <f t="shared" si="12"/>
        <v>8510</v>
      </c>
      <c r="I34" s="36">
        <f t="shared" si="13"/>
        <v>0.88719766472060047</v>
      </c>
      <c r="J34" s="60">
        <f t="shared" si="1"/>
        <v>1082</v>
      </c>
    </row>
    <row r="35" spans="1:10" ht="15" x14ac:dyDescent="0.25">
      <c r="A35" s="10">
        <v>604</v>
      </c>
      <c r="B35" s="9" t="s">
        <v>33</v>
      </c>
      <c r="C35" s="32">
        <f>VLOOKUP(A35,Hoja1!$B$1:$G$125,6,0)</f>
        <v>26045</v>
      </c>
      <c r="D35" s="33">
        <v>15504</v>
      </c>
      <c r="E35" s="34">
        <f t="shared" si="11"/>
        <v>0.59527740449222499</v>
      </c>
      <c r="F35" s="35">
        <v>2794</v>
      </c>
      <c r="G35" s="34">
        <f t="shared" si="0"/>
        <v>0.10727586868880783</v>
      </c>
      <c r="H35" s="33">
        <f t="shared" si="12"/>
        <v>18298</v>
      </c>
      <c r="I35" s="36">
        <f t="shared" si="13"/>
        <v>0.70255327318103278</v>
      </c>
      <c r="J35" s="60">
        <f t="shared" si="1"/>
        <v>7747</v>
      </c>
    </row>
    <row r="36" spans="1:10" ht="15" x14ac:dyDescent="0.25">
      <c r="A36" s="10">
        <v>670</v>
      </c>
      <c r="B36" s="9" t="s">
        <v>34</v>
      </c>
      <c r="C36" s="32">
        <f>VLOOKUP(A36,Hoja1!$B$1:$G$125,6,0)</f>
        <v>21008</v>
      </c>
      <c r="D36" s="33">
        <v>13017</v>
      </c>
      <c r="E36" s="34">
        <f t="shared" si="11"/>
        <v>0.61962109672505716</v>
      </c>
      <c r="F36" s="35">
        <v>2885</v>
      </c>
      <c r="G36" s="34">
        <f t="shared" si="0"/>
        <v>0.13732863670982484</v>
      </c>
      <c r="H36" s="33">
        <f t="shared" si="12"/>
        <v>15902</v>
      </c>
      <c r="I36" s="36">
        <f t="shared" si="13"/>
        <v>0.75694973343488192</v>
      </c>
      <c r="J36" s="60">
        <f t="shared" si="1"/>
        <v>5106</v>
      </c>
    </row>
    <row r="37" spans="1:10" ht="15" x14ac:dyDescent="0.25">
      <c r="A37" s="10">
        <v>690</v>
      </c>
      <c r="B37" s="9" t="s">
        <v>35</v>
      </c>
      <c r="C37" s="32">
        <f>VLOOKUP(A37,Hoja1!$B$1:$G$125,6,0)</f>
        <v>13291</v>
      </c>
      <c r="D37" s="33">
        <v>7683</v>
      </c>
      <c r="E37" s="34">
        <f t="shared" si="11"/>
        <v>0.5780603415845309</v>
      </c>
      <c r="F37" s="35">
        <v>1396</v>
      </c>
      <c r="G37" s="34">
        <f t="shared" si="0"/>
        <v>0.10503348130313746</v>
      </c>
      <c r="H37" s="33">
        <f t="shared" si="12"/>
        <v>9079</v>
      </c>
      <c r="I37" s="36">
        <f t="shared" si="13"/>
        <v>0.6830938228876684</v>
      </c>
      <c r="J37" s="60">
        <f t="shared" si="1"/>
        <v>4212</v>
      </c>
    </row>
    <row r="38" spans="1:10" ht="15" x14ac:dyDescent="0.25">
      <c r="A38" s="10">
        <v>736</v>
      </c>
      <c r="B38" s="9" t="s">
        <v>36</v>
      </c>
      <c r="C38" s="32">
        <f>VLOOKUP(A38,Hoja1!$B$1:$G$125,6,0)</f>
        <v>33766</v>
      </c>
      <c r="D38" s="33">
        <v>21697</v>
      </c>
      <c r="E38" s="34">
        <f t="shared" si="11"/>
        <v>0.6425694485577208</v>
      </c>
      <c r="F38" s="35">
        <v>12226</v>
      </c>
      <c r="G38" s="34">
        <f t="shared" si="0"/>
        <v>0.36208019901676242</v>
      </c>
      <c r="H38" s="33">
        <f t="shared" si="12"/>
        <v>33923</v>
      </c>
      <c r="I38" s="36">
        <f t="shared" si="13"/>
        <v>1.0046496475744833</v>
      </c>
      <c r="J38" s="60">
        <f t="shared" si="1"/>
        <v>-157</v>
      </c>
    </row>
    <row r="39" spans="1:10" ht="15" x14ac:dyDescent="0.25">
      <c r="A39" s="10">
        <v>858</v>
      </c>
      <c r="B39" s="9" t="s">
        <v>37</v>
      </c>
      <c r="C39" s="32">
        <f>VLOOKUP(A39,Hoja1!$B$1:$G$125,6,0)</f>
        <v>11914</v>
      </c>
      <c r="D39" s="33">
        <v>9408</v>
      </c>
      <c r="E39" s="34">
        <f t="shared" si="11"/>
        <v>0.78965922444183312</v>
      </c>
      <c r="F39" s="35">
        <v>1684</v>
      </c>
      <c r="G39" s="34">
        <f t="shared" si="0"/>
        <v>0.14134631525935873</v>
      </c>
      <c r="H39" s="33">
        <f t="shared" si="12"/>
        <v>11092</v>
      </c>
      <c r="I39" s="36">
        <f t="shared" si="13"/>
        <v>0.93100553970119182</v>
      </c>
      <c r="J39" s="60">
        <f t="shared" si="1"/>
        <v>822</v>
      </c>
    </row>
    <row r="40" spans="1:10" ht="15" x14ac:dyDescent="0.25">
      <c r="A40" s="10">
        <v>885</v>
      </c>
      <c r="B40" s="9" t="s">
        <v>38</v>
      </c>
      <c r="C40" s="32">
        <f>VLOOKUP(A40,Hoja1!$B$1:$G$125,6,0)</f>
        <v>7622</v>
      </c>
      <c r="D40" s="33">
        <v>5104</v>
      </c>
      <c r="E40" s="34">
        <f t="shared" si="11"/>
        <v>0.66964051430070848</v>
      </c>
      <c r="F40" s="35">
        <v>817</v>
      </c>
      <c r="G40" s="34">
        <f t="shared" si="0"/>
        <v>0.10718971398583049</v>
      </c>
      <c r="H40" s="33">
        <f t="shared" si="12"/>
        <v>5921</v>
      </c>
      <c r="I40" s="36">
        <f t="shared" si="13"/>
        <v>0.77683022828653892</v>
      </c>
      <c r="J40" s="60">
        <f t="shared" si="1"/>
        <v>1701</v>
      </c>
    </row>
    <row r="41" spans="1:10" ht="15" x14ac:dyDescent="0.25">
      <c r="A41" s="10">
        <v>890</v>
      </c>
      <c r="B41" s="9" t="s">
        <v>39</v>
      </c>
      <c r="C41" s="32">
        <f>VLOOKUP(A41,Hoja1!$B$1:$G$125,6,0)</f>
        <v>22235</v>
      </c>
      <c r="D41" s="33">
        <v>15318</v>
      </c>
      <c r="E41" s="34">
        <f t="shared" si="11"/>
        <v>0.68891387452214981</v>
      </c>
      <c r="F41" s="35">
        <v>2498</v>
      </c>
      <c r="G41" s="34">
        <f t="shared" si="0"/>
        <v>0.11234540139419834</v>
      </c>
      <c r="H41" s="33">
        <f t="shared" si="12"/>
        <v>17816</v>
      </c>
      <c r="I41" s="36">
        <f t="shared" si="13"/>
        <v>0.80125927591634805</v>
      </c>
      <c r="J41" s="60">
        <f t="shared" si="1"/>
        <v>4419</v>
      </c>
    </row>
    <row r="42" spans="1:10" x14ac:dyDescent="0.2">
      <c r="A42" s="11"/>
      <c r="B42" s="11" t="s">
        <v>40</v>
      </c>
      <c r="C42" s="37">
        <f>SUM(C43:C61)</f>
        <v>207142</v>
      </c>
      <c r="D42" s="38">
        <f>SUM(D43:D61)</f>
        <v>146421</v>
      </c>
      <c r="E42" s="57">
        <f>D42/C42</f>
        <v>0.70686292495003422</v>
      </c>
      <c r="F42" s="38">
        <f>SUM(F43:F61)</f>
        <v>28313</v>
      </c>
      <c r="G42" s="57">
        <f t="shared" si="0"/>
        <v>0.13668401386488496</v>
      </c>
      <c r="H42" s="38">
        <f>+F42+D42</f>
        <v>174734</v>
      </c>
      <c r="I42" s="44">
        <f>H42/C42</f>
        <v>0.84354693881491927</v>
      </c>
      <c r="J42" s="61">
        <f t="shared" si="1"/>
        <v>32408</v>
      </c>
    </row>
    <row r="43" spans="1:10" ht="15" x14ac:dyDescent="0.25">
      <c r="A43" s="10">
        <v>4</v>
      </c>
      <c r="B43" s="9" t="s">
        <v>41</v>
      </c>
      <c r="C43" s="32">
        <f>VLOOKUP(A43,Hoja1!$B$1:$G$125,6,0)</f>
        <v>2655</v>
      </c>
      <c r="D43" s="33">
        <v>1578</v>
      </c>
      <c r="E43" s="34">
        <f t="shared" ref="E43:E61" si="14">D43/C43</f>
        <v>0.59435028248587574</v>
      </c>
      <c r="F43" s="35">
        <v>188</v>
      </c>
      <c r="G43" s="34">
        <f t="shared" si="0"/>
        <v>7.0809792843691155E-2</v>
      </c>
      <c r="H43" s="33">
        <f t="shared" ref="H43:H61" si="15">D43+F43</f>
        <v>1766</v>
      </c>
      <c r="I43" s="36">
        <f t="shared" ref="I43:I61" si="16">H43/C43</f>
        <v>0.66516007532956689</v>
      </c>
      <c r="J43" s="60">
        <f t="shared" si="1"/>
        <v>889</v>
      </c>
    </row>
    <row r="44" spans="1:10" ht="15" x14ac:dyDescent="0.25">
      <c r="A44" s="10">
        <v>42</v>
      </c>
      <c r="B44" s="12" t="s">
        <v>42</v>
      </c>
      <c r="C44" s="32">
        <f>VLOOKUP(A44,Hoja1!$B$1:$G$125,6,0)</f>
        <v>24381</v>
      </c>
      <c r="D44" s="33">
        <v>15617</v>
      </c>
      <c r="E44" s="34">
        <f t="shared" si="14"/>
        <v>0.64053976457077233</v>
      </c>
      <c r="F44" s="35">
        <v>6725</v>
      </c>
      <c r="G44" s="34">
        <f t="shared" si="0"/>
        <v>0.27582953939543087</v>
      </c>
      <c r="H44" s="33">
        <f t="shared" si="15"/>
        <v>22342</v>
      </c>
      <c r="I44" s="36">
        <f t="shared" si="16"/>
        <v>0.9163693039662032</v>
      </c>
      <c r="J44" s="60">
        <f t="shared" si="1"/>
        <v>2039</v>
      </c>
    </row>
    <row r="45" spans="1:10" ht="15" x14ac:dyDescent="0.25">
      <c r="A45" s="10">
        <v>44</v>
      </c>
      <c r="B45" s="9" t="s">
        <v>43</v>
      </c>
      <c r="C45" s="32">
        <f>VLOOKUP(A45,Hoja1!$B$1:$G$125,6,0)</f>
        <v>6812</v>
      </c>
      <c r="D45" s="33">
        <v>5835</v>
      </c>
      <c r="E45" s="34">
        <f t="shared" si="14"/>
        <v>0.85657662947739288</v>
      </c>
      <c r="F45" s="35">
        <v>1186</v>
      </c>
      <c r="G45" s="34">
        <f t="shared" si="0"/>
        <v>0.1741045214327657</v>
      </c>
      <c r="H45" s="33">
        <f t="shared" si="15"/>
        <v>7021</v>
      </c>
      <c r="I45" s="36">
        <f t="shared" si="16"/>
        <v>1.0306811509101586</v>
      </c>
      <c r="J45" s="60">
        <f t="shared" si="1"/>
        <v>-209</v>
      </c>
    </row>
    <row r="46" spans="1:10" ht="15" x14ac:dyDescent="0.25">
      <c r="A46" s="10">
        <v>59</v>
      </c>
      <c r="B46" s="9" t="s">
        <v>44</v>
      </c>
      <c r="C46" s="32">
        <f>VLOOKUP(A46,Hoja1!$B$1:$G$125,6,0)</f>
        <v>5652</v>
      </c>
      <c r="D46" s="33">
        <v>3363</v>
      </c>
      <c r="E46" s="34">
        <f t="shared" si="14"/>
        <v>0.59501061571125269</v>
      </c>
      <c r="F46" s="35">
        <v>1529</v>
      </c>
      <c r="G46" s="34">
        <f t="shared" si="0"/>
        <v>0.27052370842179757</v>
      </c>
      <c r="H46" s="33">
        <f t="shared" si="15"/>
        <v>4892</v>
      </c>
      <c r="I46" s="36">
        <f t="shared" si="16"/>
        <v>0.8655343241330502</v>
      </c>
      <c r="J46" s="60">
        <f t="shared" si="1"/>
        <v>760</v>
      </c>
    </row>
    <row r="47" spans="1:10" ht="15" x14ac:dyDescent="0.25">
      <c r="A47" s="10">
        <v>113</v>
      </c>
      <c r="B47" s="9" t="s">
        <v>45</v>
      </c>
      <c r="C47" s="32">
        <f>VLOOKUP(A47,Hoja1!$B$1:$G$125,6,0)</f>
        <v>8766</v>
      </c>
      <c r="D47" s="33">
        <v>5531</v>
      </c>
      <c r="E47" s="34">
        <f t="shared" si="14"/>
        <v>0.63096052931781887</v>
      </c>
      <c r="F47" s="35">
        <v>911</v>
      </c>
      <c r="G47" s="34">
        <f t="shared" si="0"/>
        <v>0.10392425279488934</v>
      </c>
      <c r="H47" s="33">
        <f t="shared" si="15"/>
        <v>6442</v>
      </c>
      <c r="I47" s="36">
        <f t="shared" si="16"/>
        <v>0.73488478211270825</v>
      </c>
      <c r="J47" s="60">
        <f t="shared" si="1"/>
        <v>2324</v>
      </c>
    </row>
    <row r="48" spans="1:10" ht="15" x14ac:dyDescent="0.25">
      <c r="A48" s="10">
        <v>125</v>
      </c>
      <c r="B48" s="9" t="s">
        <v>46</v>
      </c>
      <c r="C48" s="32">
        <f>VLOOKUP(A48,Hoja1!$B$1:$G$125,6,0)</f>
        <v>7915</v>
      </c>
      <c r="D48" s="33">
        <v>6725</v>
      </c>
      <c r="E48" s="34">
        <f t="shared" si="14"/>
        <v>0.84965255843335441</v>
      </c>
      <c r="F48" s="35">
        <v>499</v>
      </c>
      <c r="G48" s="34">
        <f t="shared" si="0"/>
        <v>6.304485154769425E-2</v>
      </c>
      <c r="H48" s="33">
        <f t="shared" si="15"/>
        <v>7224</v>
      </c>
      <c r="I48" s="36">
        <f t="shared" si="16"/>
        <v>0.91269740998104865</v>
      </c>
      <c r="J48" s="60">
        <f t="shared" si="1"/>
        <v>691</v>
      </c>
    </row>
    <row r="49" spans="1:10" ht="15" x14ac:dyDescent="0.25">
      <c r="A49" s="10">
        <v>138</v>
      </c>
      <c r="B49" s="9" t="s">
        <v>47</v>
      </c>
      <c r="C49" s="32">
        <f>VLOOKUP(A49,Hoja1!$B$1:$G$125,6,0)</f>
        <v>16521</v>
      </c>
      <c r="D49" s="33">
        <v>12192</v>
      </c>
      <c r="E49" s="34">
        <f t="shared" si="14"/>
        <v>0.73796985654621394</v>
      </c>
      <c r="F49" s="35">
        <v>1438</v>
      </c>
      <c r="G49" s="34">
        <f t="shared" si="0"/>
        <v>8.7040736032927793E-2</v>
      </c>
      <c r="H49" s="33">
        <f t="shared" si="15"/>
        <v>13630</v>
      </c>
      <c r="I49" s="36">
        <f t="shared" si="16"/>
        <v>0.82501059257914167</v>
      </c>
      <c r="J49" s="60">
        <f t="shared" si="1"/>
        <v>2891</v>
      </c>
    </row>
    <row r="50" spans="1:10" ht="15" x14ac:dyDescent="0.25">
      <c r="A50" s="10">
        <v>234</v>
      </c>
      <c r="B50" s="9" t="s">
        <v>48</v>
      </c>
      <c r="C50" s="32">
        <f>VLOOKUP(A50,Hoja1!$B$1:$G$125,6,0)</f>
        <v>22435</v>
      </c>
      <c r="D50" s="33">
        <v>16138</v>
      </c>
      <c r="E50" s="34">
        <f t="shared" si="14"/>
        <v>0.71932248718520164</v>
      </c>
      <c r="F50" s="35">
        <v>1221</v>
      </c>
      <c r="G50" s="34">
        <f t="shared" si="0"/>
        <v>5.4423891241363938E-2</v>
      </c>
      <c r="H50" s="33">
        <f t="shared" si="15"/>
        <v>17359</v>
      </c>
      <c r="I50" s="36">
        <f t="shared" si="16"/>
        <v>0.77374637842656568</v>
      </c>
      <c r="J50" s="60">
        <f t="shared" si="1"/>
        <v>5076</v>
      </c>
    </row>
    <row r="51" spans="1:10" ht="15" x14ac:dyDescent="0.25">
      <c r="A51" s="10">
        <v>240</v>
      </c>
      <c r="B51" s="9" t="s">
        <v>49</v>
      </c>
      <c r="C51" s="32">
        <f>VLOOKUP(A51,Hoja1!$B$1:$G$125,6,0)</f>
        <v>12990</v>
      </c>
      <c r="D51" s="33">
        <v>8560</v>
      </c>
      <c r="E51" s="34">
        <f t="shared" si="14"/>
        <v>0.65896843725943033</v>
      </c>
      <c r="F51" s="35">
        <v>1691</v>
      </c>
      <c r="G51" s="34">
        <f t="shared" si="0"/>
        <v>0.13017705927636644</v>
      </c>
      <c r="H51" s="33">
        <f t="shared" si="15"/>
        <v>10251</v>
      </c>
      <c r="I51" s="36">
        <f t="shared" si="16"/>
        <v>0.7891454965357968</v>
      </c>
      <c r="J51" s="60">
        <f t="shared" si="1"/>
        <v>2739</v>
      </c>
    </row>
    <row r="52" spans="1:10" ht="15" x14ac:dyDescent="0.25">
      <c r="A52" s="10">
        <v>284</v>
      </c>
      <c r="B52" s="9" t="s">
        <v>50</v>
      </c>
      <c r="C52" s="32">
        <f>VLOOKUP(A52,Hoja1!$B$1:$G$125,6,0)</f>
        <v>21928</v>
      </c>
      <c r="D52" s="33">
        <v>18082</v>
      </c>
      <c r="E52" s="34">
        <f t="shared" si="14"/>
        <v>0.82460780736957318</v>
      </c>
      <c r="F52" s="35">
        <v>2647</v>
      </c>
      <c r="G52" s="34">
        <f t="shared" si="0"/>
        <v>0.12071324334184604</v>
      </c>
      <c r="H52" s="33">
        <f t="shared" si="15"/>
        <v>20729</v>
      </c>
      <c r="I52" s="36">
        <f t="shared" si="16"/>
        <v>0.94532105071141914</v>
      </c>
      <c r="J52" s="60">
        <f t="shared" si="1"/>
        <v>1199</v>
      </c>
    </row>
    <row r="53" spans="1:10" ht="15" x14ac:dyDescent="0.25">
      <c r="A53" s="10">
        <v>306</v>
      </c>
      <c r="B53" s="9" t="s">
        <v>51</v>
      </c>
      <c r="C53" s="32">
        <f>VLOOKUP(A53,Hoja1!$B$1:$G$125,6,0)</f>
        <v>5140</v>
      </c>
      <c r="D53" s="33">
        <v>3045</v>
      </c>
      <c r="E53" s="34">
        <f t="shared" si="14"/>
        <v>0.59241245136186771</v>
      </c>
      <c r="F53" s="35">
        <v>448</v>
      </c>
      <c r="G53" s="34">
        <f t="shared" si="0"/>
        <v>8.7159533073929957E-2</v>
      </c>
      <c r="H53" s="33">
        <f t="shared" si="15"/>
        <v>3493</v>
      </c>
      <c r="I53" s="36">
        <f t="shared" si="16"/>
        <v>0.67957198443579769</v>
      </c>
      <c r="J53" s="60">
        <f t="shared" si="1"/>
        <v>1647</v>
      </c>
    </row>
    <row r="54" spans="1:10" ht="15" x14ac:dyDescent="0.25">
      <c r="A54" s="10">
        <v>347</v>
      </c>
      <c r="B54" s="9" t="s">
        <v>52</v>
      </c>
      <c r="C54" s="32">
        <f>VLOOKUP(A54,Hoja1!$B$1:$G$125,6,0)</f>
        <v>6101</v>
      </c>
      <c r="D54" s="33">
        <v>4686</v>
      </c>
      <c r="E54" s="34">
        <f t="shared" si="14"/>
        <v>0.76807080806425176</v>
      </c>
      <c r="F54" s="35">
        <v>769</v>
      </c>
      <c r="G54" s="34">
        <f t="shared" si="0"/>
        <v>0.1260449106703819</v>
      </c>
      <c r="H54" s="33">
        <f t="shared" si="15"/>
        <v>5455</v>
      </c>
      <c r="I54" s="36">
        <f t="shared" si="16"/>
        <v>0.89411571873463369</v>
      </c>
      <c r="J54" s="60">
        <f t="shared" si="1"/>
        <v>646</v>
      </c>
    </row>
    <row r="55" spans="1:10" ht="15" x14ac:dyDescent="0.25">
      <c r="A55" s="10">
        <v>411</v>
      </c>
      <c r="B55" s="9" t="s">
        <v>53</v>
      </c>
      <c r="C55" s="32">
        <f>VLOOKUP(A55,Hoja1!$B$1:$G$125,6,0)</f>
        <v>10247</v>
      </c>
      <c r="D55" s="33">
        <v>7817</v>
      </c>
      <c r="E55" s="34">
        <f t="shared" si="14"/>
        <v>0.76285742168439541</v>
      </c>
      <c r="F55" s="35">
        <v>1054</v>
      </c>
      <c r="G55" s="34">
        <f t="shared" si="0"/>
        <v>0.10285937347516347</v>
      </c>
      <c r="H55" s="33">
        <f t="shared" si="15"/>
        <v>8871</v>
      </c>
      <c r="I55" s="36">
        <f t="shared" si="16"/>
        <v>0.86571679515955891</v>
      </c>
      <c r="J55" s="60">
        <f t="shared" si="1"/>
        <v>1376</v>
      </c>
    </row>
    <row r="56" spans="1:10" ht="15" x14ac:dyDescent="0.25">
      <c r="A56" s="10">
        <v>501</v>
      </c>
      <c r="B56" s="9" t="s">
        <v>54</v>
      </c>
      <c r="C56" s="32">
        <f>VLOOKUP(A56,Hoja1!$B$1:$G$125,6,0)</f>
        <v>3130</v>
      </c>
      <c r="D56" s="33">
        <v>2208</v>
      </c>
      <c r="E56" s="34">
        <f t="shared" si="14"/>
        <v>0.70543130990415337</v>
      </c>
      <c r="F56" s="35">
        <v>151</v>
      </c>
      <c r="G56" s="34">
        <f t="shared" si="0"/>
        <v>4.8242811501597441E-2</v>
      </c>
      <c r="H56" s="33">
        <f t="shared" si="15"/>
        <v>2359</v>
      </c>
      <c r="I56" s="36">
        <f t="shared" si="16"/>
        <v>0.75367412140575085</v>
      </c>
      <c r="J56" s="60">
        <f t="shared" si="1"/>
        <v>771</v>
      </c>
    </row>
    <row r="57" spans="1:10" ht="15" x14ac:dyDescent="0.25">
      <c r="A57" s="10">
        <v>543</v>
      </c>
      <c r="B57" s="9" t="s">
        <v>55</v>
      </c>
      <c r="C57" s="32">
        <f>VLOOKUP(A57,Hoja1!$B$1:$G$125,6,0)</f>
        <v>7833</v>
      </c>
      <c r="D57" s="33">
        <v>6984</v>
      </c>
      <c r="E57" s="34">
        <f t="shared" si="14"/>
        <v>0.89161240903868255</v>
      </c>
      <c r="F57" s="35">
        <v>399</v>
      </c>
      <c r="G57" s="34">
        <f t="shared" si="0"/>
        <v>5.0938337801608578E-2</v>
      </c>
      <c r="H57" s="33">
        <f t="shared" si="15"/>
        <v>7383</v>
      </c>
      <c r="I57" s="36">
        <f t="shared" si="16"/>
        <v>0.94255074684029105</v>
      </c>
      <c r="J57" s="60">
        <f t="shared" si="1"/>
        <v>450</v>
      </c>
    </row>
    <row r="58" spans="1:10" ht="15" x14ac:dyDescent="0.25">
      <c r="A58" s="10">
        <v>628</v>
      </c>
      <c r="B58" s="9" t="s">
        <v>56</v>
      </c>
      <c r="C58" s="32">
        <f>VLOOKUP(A58,Hoja1!$B$1:$G$125,6,0)</f>
        <v>8688</v>
      </c>
      <c r="D58" s="33">
        <v>7849</v>
      </c>
      <c r="E58" s="34">
        <f t="shared" si="14"/>
        <v>0.90343001841620629</v>
      </c>
      <c r="F58" s="35">
        <v>750</v>
      </c>
      <c r="G58" s="34">
        <f t="shared" si="0"/>
        <v>8.6325966850828731E-2</v>
      </c>
      <c r="H58" s="33">
        <f t="shared" si="15"/>
        <v>8599</v>
      </c>
      <c r="I58" s="36">
        <f t="shared" si="16"/>
        <v>0.98975598526703501</v>
      </c>
      <c r="J58" s="60">
        <f t="shared" si="1"/>
        <v>89</v>
      </c>
    </row>
    <row r="59" spans="1:10" ht="15" x14ac:dyDescent="0.25">
      <c r="A59" s="10">
        <v>656</v>
      </c>
      <c r="B59" s="10" t="s">
        <v>57</v>
      </c>
      <c r="C59" s="32">
        <f>VLOOKUP(A59,Hoja1!$B$1:$G$125,6,0)</f>
        <v>14127</v>
      </c>
      <c r="D59" s="33">
        <v>6124</v>
      </c>
      <c r="E59" s="34">
        <f t="shared" si="14"/>
        <v>0.43349614213916615</v>
      </c>
      <c r="F59" s="35">
        <v>3781</v>
      </c>
      <c r="G59" s="34">
        <f t="shared" si="0"/>
        <v>0.26764351950166348</v>
      </c>
      <c r="H59" s="33">
        <f t="shared" si="15"/>
        <v>9905</v>
      </c>
      <c r="I59" s="36">
        <f t="shared" si="16"/>
        <v>0.70113966164082964</v>
      </c>
      <c r="J59" s="60">
        <f t="shared" si="1"/>
        <v>4222</v>
      </c>
    </row>
    <row r="60" spans="1:10" ht="15" x14ac:dyDescent="0.25">
      <c r="A60" s="10">
        <v>761</v>
      </c>
      <c r="B60" s="9" t="s">
        <v>58</v>
      </c>
      <c r="C60" s="32">
        <f>VLOOKUP(A60,Hoja1!$B$1:$G$125,6,0)</f>
        <v>14493</v>
      </c>
      <c r="D60" s="33">
        <v>8279</v>
      </c>
      <c r="E60" s="34">
        <f t="shared" si="14"/>
        <v>0.57124128889808878</v>
      </c>
      <c r="F60" s="35">
        <v>2458</v>
      </c>
      <c r="G60" s="34">
        <f t="shared" si="0"/>
        <v>0.16959911681501413</v>
      </c>
      <c r="H60" s="33">
        <f t="shared" si="15"/>
        <v>10737</v>
      </c>
      <c r="I60" s="36">
        <f t="shared" si="16"/>
        <v>0.74084040571310283</v>
      </c>
      <c r="J60" s="60">
        <f t="shared" si="1"/>
        <v>3756</v>
      </c>
    </row>
    <row r="61" spans="1:10" ht="15" x14ac:dyDescent="0.25">
      <c r="A61" s="10">
        <v>842</v>
      </c>
      <c r="B61" s="9" t="s">
        <v>59</v>
      </c>
      <c r="C61" s="32">
        <f>VLOOKUP(A61,Hoja1!$B$1:$G$125,6,0)</f>
        <v>7328</v>
      </c>
      <c r="D61" s="33">
        <v>5808</v>
      </c>
      <c r="E61" s="34">
        <f t="shared" si="14"/>
        <v>0.79257641921397382</v>
      </c>
      <c r="F61" s="35">
        <v>468</v>
      </c>
      <c r="G61" s="34">
        <f t="shared" si="0"/>
        <v>6.3864628820960695E-2</v>
      </c>
      <c r="H61" s="33">
        <f t="shared" si="15"/>
        <v>6276</v>
      </c>
      <c r="I61" s="36">
        <f t="shared" si="16"/>
        <v>0.85644104803493448</v>
      </c>
      <c r="J61" s="60">
        <f t="shared" si="1"/>
        <v>1052</v>
      </c>
    </row>
    <row r="62" spans="1:10" x14ac:dyDescent="0.2">
      <c r="A62" s="11"/>
      <c r="B62" s="11" t="s">
        <v>60</v>
      </c>
      <c r="C62" s="37">
        <f>SUM(C63:C79)</f>
        <v>231208</v>
      </c>
      <c r="D62" s="38">
        <f>SUM(D63:D79)</f>
        <v>145122</v>
      </c>
      <c r="E62" s="57">
        <f>D62/C62</f>
        <v>0.62766859278225662</v>
      </c>
      <c r="F62" s="38">
        <f>SUM(F63:F79)</f>
        <v>68274</v>
      </c>
      <c r="G62" s="57">
        <f t="shared" si="0"/>
        <v>0.29529255043078095</v>
      </c>
      <c r="H62" s="38">
        <f>+F62+D62</f>
        <v>213396</v>
      </c>
      <c r="I62" s="44">
        <f>H62/C62</f>
        <v>0.92296114321303757</v>
      </c>
      <c r="J62" s="61">
        <f t="shared" si="1"/>
        <v>17812</v>
      </c>
    </row>
    <row r="63" spans="1:10" ht="15" x14ac:dyDescent="0.25">
      <c r="A63" s="10">
        <v>38</v>
      </c>
      <c r="B63" s="9" t="s">
        <v>61</v>
      </c>
      <c r="C63" s="32">
        <f>VLOOKUP(A63,Hoja1!$B$1:$G$125,6,0)</f>
        <v>11853</v>
      </c>
      <c r="D63" s="33">
        <v>9947</v>
      </c>
      <c r="E63" s="34">
        <f t="shared" ref="E63:E79" si="17">D63/C63</f>
        <v>0.8391968278073062</v>
      </c>
      <c r="F63" s="35">
        <v>874</v>
      </c>
      <c r="G63" s="34">
        <f t="shared" si="0"/>
        <v>7.3736606766219528E-2</v>
      </c>
      <c r="H63" s="33">
        <f t="shared" ref="H63:H79" si="18">D63+F63</f>
        <v>10821</v>
      </c>
      <c r="I63" s="36">
        <f t="shared" ref="I63:I79" si="19">H63/C63</f>
        <v>0.91293343457352572</v>
      </c>
      <c r="J63" s="60">
        <f t="shared" si="1"/>
        <v>1032</v>
      </c>
    </row>
    <row r="64" spans="1:10" ht="15" x14ac:dyDescent="0.25">
      <c r="A64" s="10">
        <v>86</v>
      </c>
      <c r="B64" s="9" t="s">
        <v>62</v>
      </c>
      <c r="C64" s="32">
        <f>VLOOKUP(A64,Hoja1!$B$1:$G$125,6,0)</f>
        <v>5850</v>
      </c>
      <c r="D64" s="33">
        <v>3603</v>
      </c>
      <c r="E64" s="34">
        <f t="shared" si="17"/>
        <v>0.61589743589743595</v>
      </c>
      <c r="F64" s="35">
        <v>969</v>
      </c>
      <c r="G64" s="34">
        <f t="shared" si="0"/>
        <v>0.16564102564102565</v>
      </c>
      <c r="H64" s="33">
        <f t="shared" si="18"/>
        <v>4572</v>
      </c>
      <c r="I64" s="36">
        <f t="shared" si="19"/>
        <v>0.78153846153846152</v>
      </c>
      <c r="J64" s="60">
        <f t="shared" si="1"/>
        <v>1278</v>
      </c>
    </row>
    <row r="65" spans="1:10" ht="15" x14ac:dyDescent="0.25">
      <c r="A65" s="10">
        <v>107</v>
      </c>
      <c r="B65" s="9" t="s">
        <v>63</v>
      </c>
      <c r="C65" s="32">
        <f>VLOOKUP(A65,Hoja1!$B$1:$G$125,6,0)</f>
        <v>8256</v>
      </c>
      <c r="D65" s="33">
        <v>6916</v>
      </c>
      <c r="E65" s="34">
        <f t="shared" si="17"/>
        <v>0.83769379844961245</v>
      </c>
      <c r="F65" s="35">
        <v>558</v>
      </c>
      <c r="G65" s="34">
        <f t="shared" si="0"/>
        <v>6.7587209302325577E-2</v>
      </c>
      <c r="H65" s="33">
        <f t="shared" si="18"/>
        <v>7474</v>
      </c>
      <c r="I65" s="36">
        <f t="shared" si="19"/>
        <v>0.90528100775193798</v>
      </c>
      <c r="J65" s="60">
        <f t="shared" si="1"/>
        <v>782</v>
      </c>
    </row>
    <row r="66" spans="1:10" ht="15" x14ac:dyDescent="0.25">
      <c r="A66" s="10">
        <v>134</v>
      </c>
      <c r="B66" s="9" t="s">
        <v>64</v>
      </c>
      <c r="C66" s="32">
        <f>VLOOKUP(A66,Hoja1!$B$1:$G$125,6,0)</f>
        <v>9471</v>
      </c>
      <c r="D66" s="33">
        <v>6689</v>
      </c>
      <c r="E66" s="34">
        <f t="shared" si="17"/>
        <v>0.70626121845634038</v>
      </c>
      <c r="F66" s="35">
        <v>684</v>
      </c>
      <c r="G66" s="34">
        <f t="shared" si="0"/>
        <v>7.2220462464364907E-2</v>
      </c>
      <c r="H66" s="33">
        <f t="shared" si="18"/>
        <v>7373</v>
      </c>
      <c r="I66" s="36">
        <f t="shared" si="19"/>
        <v>0.77848168092070535</v>
      </c>
      <c r="J66" s="60">
        <f t="shared" si="1"/>
        <v>2098</v>
      </c>
    </row>
    <row r="67" spans="1:10" ht="15" x14ac:dyDescent="0.25">
      <c r="A67" s="10">
        <v>150</v>
      </c>
      <c r="B67" s="10" t="s">
        <v>65</v>
      </c>
      <c r="C67" s="32">
        <f>VLOOKUP(A67,Hoja1!$B$1:$G$125,6,0)</f>
        <v>3888</v>
      </c>
      <c r="D67" s="33">
        <v>2078</v>
      </c>
      <c r="E67" s="34">
        <f t="shared" si="17"/>
        <v>0.53446502057613166</v>
      </c>
      <c r="F67" s="35">
        <v>1474</v>
      </c>
      <c r="G67" s="34">
        <f t="shared" si="0"/>
        <v>0.37911522633744854</v>
      </c>
      <c r="H67" s="33">
        <f t="shared" si="18"/>
        <v>3552</v>
      </c>
      <c r="I67" s="36">
        <f t="shared" si="19"/>
        <v>0.9135802469135802</v>
      </c>
      <c r="J67" s="60">
        <f t="shared" si="1"/>
        <v>336</v>
      </c>
    </row>
    <row r="68" spans="1:10" ht="15" x14ac:dyDescent="0.25">
      <c r="A68" s="10">
        <v>237</v>
      </c>
      <c r="B68" s="10" t="s">
        <v>66</v>
      </c>
      <c r="C68" s="32">
        <f>VLOOKUP(A68,Hoja1!$B$1:$G$125,6,0)</f>
        <v>17080</v>
      </c>
      <c r="D68" s="33">
        <v>6219</v>
      </c>
      <c r="E68" s="34">
        <f t="shared" si="17"/>
        <v>0.36411007025761122</v>
      </c>
      <c r="F68" s="35">
        <v>10331</v>
      </c>
      <c r="G68" s="34">
        <f t="shared" si="0"/>
        <v>0.60485948477751761</v>
      </c>
      <c r="H68" s="33">
        <f t="shared" si="18"/>
        <v>16550</v>
      </c>
      <c r="I68" s="36">
        <f t="shared" si="19"/>
        <v>0.96896955503512883</v>
      </c>
      <c r="J68" s="60">
        <f t="shared" si="1"/>
        <v>530</v>
      </c>
    </row>
    <row r="69" spans="1:10" ht="15" x14ac:dyDescent="0.25">
      <c r="A69" s="10">
        <v>264</v>
      </c>
      <c r="B69" s="10" t="s">
        <v>67</v>
      </c>
      <c r="C69" s="32">
        <f>VLOOKUP(A69,Hoja1!$B$1:$G$125,6,0)</f>
        <v>9773</v>
      </c>
      <c r="D69" s="33">
        <v>2196</v>
      </c>
      <c r="E69" s="34">
        <f t="shared" si="17"/>
        <v>0.22470070602680856</v>
      </c>
      <c r="F69" s="35">
        <v>5765</v>
      </c>
      <c r="G69" s="34">
        <f t="shared" ref="G69:G132" si="20">F69/C69</f>
        <v>0.58989051468331122</v>
      </c>
      <c r="H69" s="33">
        <f t="shared" si="18"/>
        <v>7961</v>
      </c>
      <c r="I69" s="36">
        <f t="shared" si="19"/>
        <v>0.81459122071011969</v>
      </c>
      <c r="J69" s="60">
        <f t="shared" ref="J69:J132" si="21">C69-H69</f>
        <v>1812</v>
      </c>
    </row>
    <row r="70" spans="1:10" ht="15" x14ac:dyDescent="0.25">
      <c r="A70" s="10">
        <v>310</v>
      </c>
      <c r="B70" s="13" t="s">
        <v>68</v>
      </c>
      <c r="C70" s="32">
        <f>VLOOKUP(A70,Hoja1!$B$1:$G$125,6,0)</f>
        <v>9649</v>
      </c>
      <c r="D70" s="33">
        <v>5190</v>
      </c>
      <c r="E70" s="34">
        <f t="shared" si="17"/>
        <v>0.53787957301274747</v>
      </c>
      <c r="F70" s="35">
        <v>2497</v>
      </c>
      <c r="G70" s="34">
        <f t="shared" si="20"/>
        <v>0.25878329360555496</v>
      </c>
      <c r="H70" s="33">
        <f t="shared" si="18"/>
        <v>7687</v>
      </c>
      <c r="I70" s="36">
        <f t="shared" si="19"/>
        <v>0.79666286661830243</v>
      </c>
      <c r="J70" s="60">
        <f t="shared" si="21"/>
        <v>1962</v>
      </c>
    </row>
    <row r="71" spans="1:10" ht="15" x14ac:dyDescent="0.25">
      <c r="A71" s="10">
        <v>315</v>
      </c>
      <c r="B71" s="9" t="s">
        <v>69</v>
      </c>
      <c r="C71" s="32">
        <f>VLOOKUP(A71,Hoja1!$B$1:$G$125,6,0)</f>
        <v>6549</v>
      </c>
      <c r="D71" s="33">
        <v>4039</v>
      </c>
      <c r="E71" s="34">
        <f t="shared" si="17"/>
        <v>0.61673537944724388</v>
      </c>
      <c r="F71" s="35">
        <v>1765</v>
      </c>
      <c r="G71" s="34">
        <f t="shared" si="20"/>
        <v>0.26950679493052376</v>
      </c>
      <c r="H71" s="33">
        <f t="shared" si="18"/>
        <v>5804</v>
      </c>
      <c r="I71" s="36">
        <f t="shared" si="19"/>
        <v>0.88624217437776764</v>
      </c>
      <c r="J71" s="60">
        <f t="shared" si="21"/>
        <v>745</v>
      </c>
    </row>
    <row r="72" spans="1:10" ht="15" x14ac:dyDescent="0.25">
      <c r="A72" s="10">
        <v>361</v>
      </c>
      <c r="B72" s="9" t="s">
        <v>70</v>
      </c>
      <c r="C72" s="32">
        <f>VLOOKUP(A72,Hoja1!$B$1:$G$125,6,0)</f>
        <v>26255</v>
      </c>
      <c r="D72" s="33">
        <v>20735</v>
      </c>
      <c r="E72" s="34">
        <f t="shared" si="17"/>
        <v>0.78975433250809368</v>
      </c>
      <c r="F72" s="35">
        <v>1804</v>
      </c>
      <c r="G72" s="34">
        <f t="shared" si="20"/>
        <v>6.8710721767282421E-2</v>
      </c>
      <c r="H72" s="33">
        <f t="shared" si="18"/>
        <v>22539</v>
      </c>
      <c r="I72" s="36">
        <f t="shared" si="19"/>
        <v>0.85846505427537612</v>
      </c>
      <c r="J72" s="60">
        <f t="shared" si="21"/>
        <v>3716</v>
      </c>
    </row>
    <row r="73" spans="1:10" ht="15" x14ac:dyDescent="0.25">
      <c r="A73" s="10">
        <v>647</v>
      </c>
      <c r="B73" s="10" t="s">
        <v>71</v>
      </c>
      <c r="C73" s="32">
        <f>VLOOKUP(A73,Hoja1!$B$1:$G$125,6,0)</f>
        <v>7463</v>
      </c>
      <c r="D73" s="33">
        <v>5189</v>
      </c>
      <c r="E73" s="34">
        <f t="shared" si="17"/>
        <v>0.69529679753450357</v>
      </c>
      <c r="F73" s="35">
        <v>920</v>
      </c>
      <c r="G73" s="34">
        <f t="shared" si="20"/>
        <v>0.12327482245745679</v>
      </c>
      <c r="H73" s="33">
        <f t="shared" si="18"/>
        <v>6109</v>
      </c>
      <c r="I73" s="36">
        <f t="shared" si="19"/>
        <v>0.81857161999196038</v>
      </c>
      <c r="J73" s="60">
        <f t="shared" si="21"/>
        <v>1354</v>
      </c>
    </row>
    <row r="74" spans="1:10" ht="15" x14ac:dyDescent="0.25">
      <c r="A74" s="10">
        <v>658</v>
      </c>
      <c r="B74" s="13" t="s">
        <v>72</v>
      </c>
      <c r="C74" s="32">
        <f>VLOOKUP(A74,Hoja1!$B$1:$G$125,6,0)</f>
        <v>3396</v>
      </c>
      <c r="D74" s="33">
        <v>1860</v>
      </c>
      <c r="E74" s="34">
        <f t="shared" si="17"/>
        <v>0.54770318021201414</v>
      </c>
      <c r="F74" s="35">
        <v>1003</v>
      </c>
      <c r="G74" s="34">
        <f t="shared" si="20"/>
        <v>0.2953474676089517</v>
      </c>
      <c r="H74" s="33">
        <f t="shared" si="18"/>
        <v>2863</v>
      </c>
      <c r="I74" s="36">
        <f t="shared" si="19"/>
        <v>0.84305064782096584</v>
      </c>
      <c r="J74" s="60">
        <f t="shared" si="21"/>
        <v>533</v>
      </c>
    </row>
    <row r="75" spans="1:10" ht="15" x14ac:dyDescent="0.25">
      <c r="A75" s="10">
        <v>664</v>
      </c>
      <c r="B75" s="10" t="s">
        <v>73</v>
      </c>
      <c r="C75" s="32">
        <f>VLOOKUP(A75,Hoja1!$B$1:$G$125,6,0)</f>
        <v>20020</v>
      </c>
      <c r="D75" s="33">
        <v>8633</v>
      </c>
      <c r="E75" s="34">
        <f t="shared" si="17"/>
        <v>0.43121878121878121</v>
      </c>
      <c r="F75" s="35">
        <v>11305</v>
      </c>
      <c r="G75" s="34">
        <f t="shared" si="20"/>
        <v>0.56468531468531469</v>
      </c>
      <c r="H75" s="33">
        <f t="shared" si="18"/>
        <v>19938</v>
      </c>
      <c r="I75" s="36">
        <f t="shared" si="19"/>
        <v>0.9959040959040959</v>
      </c>
      <c r="J75" s="60">
        <f t="shared" si="21"/>
        <v>82</v>
      </c>
    </row>
    <row r="76" spans="1:10" ht="15" x14ac:dyDescent="0.25">
      <c r="A76" s="10">
        <v>686</v>
      </c>
      <c r="B76" s="12" t="s">
        <v>74</v>
      </c>
      <c r="C76" s="32">
        <f>VLOOKUP(A76,Hoja1!$B$1:$G$125,6,0)</f>
        <v>33279</v>
      </c>
      <c r="D76" s="33">
        <v>15238</v>
      </c>
      <c r="E76" s="34">
        <f t="shared" si="17"/>
        <v>0.45788635475825595</v>
      </c>
      <c r="F76" s="35">
        <v>14166</v>
      </c>
      <c r="G76" s="34">
        <f t="shared" si="20"/>
        <v>0.42567384837284772</v>
      </c>
      <c r="H76" s="33">
        <f t="shared" si="18"/>
        <v>29404</v>
      </c>
      <c r="I76" s="36">
        <f t="shared" si="19"/>
        <v>0.88356020313110373</v>
      </c>
      <c r="J76" s="60">
        <f t="shared" si="21"/>
        <v>3875</v>
      </c>
    </row>
    <row r="77" spans="1:10" ht="15" x14ac:dyDescent="0.25">
      <c r="A77" s="10">
        <v>819</v>
      </c>
      <c r="B77" s="9" t="s">
        <v>75</v>
      </c>
      <c r="C77" s="32">
        <f>VLOOKUP(A77,Hoja1!$B$1:$G$125,6,0)</f>
        <v>5317</v>
      </c>
      <c r="D77" s="33">
        <v>4532</v>
      </c>
      <c r="E77" s="34">
        <f t="shared" si="17"/>
        <v>0.85236035358284745</v>
      </c>
      <c r="F77" s="35">
        <v>455</v>
      </c>
      <c r="G77" s="34">
        <f t="shared" si="20"/>
        <v>8.557457212713937E-2</v>
      </c>
      <c r="H77" s="33">
        <f t="shared" si="18"/>
        <v>4987</v>
      </c>
      <c r="I77" s="36">
        <f t="shared" si="19"/>
        <v>0.93793492570998682</v>
      </c>
      <c r="J77" s="60">
        <f t="shared" si="21"/>
        <v>330</v>
      </c>
    </row>
    <row r="78" spans="1:10" ht="15" x14ac:dyDescent="0.25">
      <c r="A78" s="10">
        <v>854</v>
      </c>
      <c r="B78" s="9" t="s">
        <v>76</v>
      </c>
      <c r="C78" s="32">
        <f>VLOOKUP(A78,Hoja1!$B$1:$G$125,6,0)</f>
        <v>13618</v>
      </c>
      <c r="D78" s="33">
        <v>13680</v>
      </c>
      <c r="E78" s="34">
        <f t="shared" si="17"/>
        <v>1.0045527977676605</v>
      </c>
      <c r="F78" s="35">
        <v>932</v>
      </c>
      <c r="G78" s="34">
        <f t="shared" si="20"/>
        <v>6.8438830959024824E-2</v>
      </c>
      <c r="H78" s="33">
        <f t="shared" si="18"/>
        <v>14612</v>
      </c>
      <c r="I78" s="36">
        <f t="shared" si="19"/>
        <v>1.0729916287266852</v>
      </c>
      <c r="J78" s="60">
        <f t="shared" si="21"/>
        <v>-994</v>
      </c>
    </row>
    <row r="79" spans="1:10" ht="15" x14ac:dyDescent="0.25">
      <c r="A79" s="10">
        <v>887</v>
      </c>
      <c r="B79" s="9" t="s">
        <v>77</v>
      </c>
      <c r="C79" s="32">
        <f>VLOOKUP(A79,Hoja1!$B$1:$G$125,6,0)</f>
        <v>39491</v>
      </c>
      <c r="D79" s="33">
        <v>28378</v>
      </c>
      <c r="E79" s="34">
        <f t="shared" si="17"/>
        <v>0.7185941100503912</v>
      </c>
      <c r="F79" s="35">
        <v>12772</v>
      </c>
      <c r="G79" s="34">
        <f t="shared" si="20"/>
        <v>0.32341546175077868</v>
      </c>
      <c r="H79" s="33">
        <f t="shared" si="18"/>
        <v>41150</v>
      </c>
      <c r="I79" s="36">
        <f t="shared" si="19"/>
        <v>1.0420095718011699</v>
      </c>
      <c r="J79" s="60">
        <f t="shared" si="21"/>
        <v>-1659</v>
      </c>
    </row>
    <row r="80" spans="1:10" x14ac:dyDescent="0.2">
      <c r="A80" s="11"/>
      <c r="B80" s="11" t="s">
        <v>78</v>
      </c>
      <c r="C80" s="37">
        <f>SUM(C81:C103)</f>
        <v>623407</v>
      </c>
      <c r="D80" s="38">
        <f>SUM(D81:D103)</f>
        <v>235147</v>
      </c>
      <c r="E80" s="57">
        <f>D80/C80</f>
        <v>0.37719659869074296</v>
      </c>
      <c r="F80" s="38">
        <f>SUM(F81:F103)</f>
        <v>242305</v>
      </c>
      <c r="G80" s="57">
        <f t="shared" si="20"/>
        <v>0.38867866417926011</v>
      </c>
      <c r="H80" s="38">
        <f>+F80+D80</f>
        <v>477452</v>
      </c>
      <c r="I80" s="44">
        <f>H80/C80</f>
        <v>0.76587526287000307</v>
      </c>
      <c r="J80" s="61">
        <f t="shared" si="21"/>
        <v>145955</v>
      </c>
    </row>
    <row r="81" spans="1:10" ht="15" x14ac:dyDescent="0.25">
      <c r="A81" s="10">
        <v>2</v>
      </c>
      <c r="B81" s="9" t="s">
        <v>79</v>
      </c>
      <c r="C81" s="32">
        <f>VLOOKUP(A81,Hoja1!$B$1:$G$125,6,0)</f>
        <v>21822</v>
      </c>
      <c r="D81" s="33">
        <v>14819</v>
      </c>
      <c r="E81" s="34">
        <f t="shared" ref="E81:E103" si="22">D81/C81</f>
        <v>0.67908532673448818</v>
      </c>
      <c r="F81" s="35">
        <v>2472</v>
      </c>
      <c r="G81" s="34">
        <f t="shared" si="20"/>
        <v>0.11328017596920539</v>
      </c>
      <c r="H81" s="33">
        <f t="shared" ref="H81:H103" si="23">D81+F81</f>
        <v>17291</v>
      </c>
      <c r="I81" s="36">
        <f t="shared" ref="I81:I103" si="24">H81/C81</f>
        <v>0.79236550270369355</v>
      </c>
      <c r="J81" s="60">
        <f t="shared" si="21"/>
        <v>4531</v>
      </c>
    </row>
    <row r="82" spans="1:10" ht="15" x14ac:dyDescent="0.25">
      <c r="A82" s="10">
        <v>21</v>
      </c>
      <c r="B82" s="9" t="s">
        <v>80</v>
      </c>
      <c r="C82" s="32">
        <f>VLOOKUP(A82,Hoja1!$B$1:$G$125,6,0)</f>
        <v>4679</v>
      </c>
      <c r="D82" s="33">
        <v>2891</v>
      </c>
      <c r="E82" s="34">
        <f t="shared" si="22"/>
        <v>0.61786706561231031</v>
      </c>
      <c r="F82" s="35">
        <v>545</v>
      </c>
      <c r="G82" s="34">
        <f t="shared" si="20"/>
        <v>0.11647787988886514</v>
      </c>
      <c r="H82" s="33">
        <f t="shared" si="23"/>
        <v>3436</v>
      </c>
      <c r="I82" s="36">
        <f t="shared" si="24"/>
        <v>0.73434494550117546</v>
      </c>
      <c r="J82" s="60">
        <f t="shared" si="21"/>
        <v>1243</v>
      </c>
    </row>
    <row r="83" spans="1:10" ht="15" x14ac:dyDescent="0.25">
      <c r="A83" s="10">
        <v>55</v>
      </c>
      <c r="B83" s="9" t="s">
        <v>81</v>
      </c>
      <c r="C83" s="32">
        <f>VLOOKUP(A83,Hoja1!$B$1:$G$125,6,0)</f>
        <v>8789</v>
      </c>
      <c r="D83" s="33">
        <v>7179</v>
      </c>
      <c r="E83" s="34">
        <f t="shared" si="22"/>
        <v>0.81681647513937872</v>
      </c>
      <c r="F83" s="35">
        <v>579</v>
      </c>
      <c r="G83" s="34">
        <f t="shared" si="20"/>
        <v>6.5877801797701668E-2</v>
      </c>
      <c r="H83" s="33">
        <f t="shared" si="23"/>
        <v>7758</v>
      </c>
      <c r="I83" s="36">
        <f t="shared" si="24"/>
        <v>0.88269427693708047</v>
      </c>
      <c r="J83" s="60">
        <f t="shared" si="21"/>
        <v>1031</v>
      </c>
    </row>
    <row r="84" spans="1:10" ht="15" x14ac:dyDescent="0.25">
      <c r="A84" s="10">
        <v>148</v>
      </c>
      <c r="B84" s="14" t="s">
        <v>82</v>
      </c>
      <c r="C84" s="32">
        <f>VLOOKUP(A84,Hoja1!$B$1:$G$125,6,0)</f>
        <v>52215</v>
      </c>
      <c r="D84" s="33">
        <v>14651</v>
      </c>
      <c r="E84" s="34">
        <f t="shared" si="22"/>
        <v>0.28058986881164416</v>
      </c>
      <c r="F84" s="35">
        <v>18340</v>
      </c>
      <c r="G84" s="34">
        <f t="shared" si="20"/>
        <v>0.3512400651153883</v>
      </c>
      <c r="H84" s="33">
        <f t="shared" si="23"/>
        <v>32991</v>
      </c>
      <c r="I84" s="36">
        <f t="shared" si="24"/>
        <v>0.63182993392703246</v>
      </c>
      <c r="J84" s="60">
        <f t="shared" si="21"/>
        <v>19224</v>
      </c>
    </row>
    <row r="85" spans="1:10" ht="15" x14ac:dyDescent="0.25">
      <c r="A85" s="10">
        <v>197</v>
      </c>
      <c r="B85" s="9" t="s">
        <v>83</v>
      </c>
      <c r="C85" s="32">
        <f>VLOOKUP(A85,Hoja1!$B$1:$G$125,6,0)</f>
        <v>17588</v>
      </c>
      <c r="D85" s="33">
        <v>10233</v>
      </c>
      <c r="E85" s="34">
        <f t="shared" si="22"/>
        <v>0.58181714805549234</v>
      </c>
      <c r="F85" s="35">
        <v>1795</v>
      </c>
      <c r="G85" s="34">
        <f t="shared" si="20"/>
        <v>0.10205822151466909</v>
      </c>
      <c r="H85" s="33">
        <f t="shared" si="23"/>
        <v>12028</v>
      </c>
      <c r="I85" s="36">
        <f t="shared" si="24"/>
        <v>0.68387536957016148</v>
      </c>
      <c r="J85" s="60">
        <f t="shared" si="21"/>
        <v>5560</v>
      </c>
    </row>
    <row r="86" spans="1:10" ht="15" x14ac:dyDescent="0.25">
      <c r="A86" s="10">
        <v>206</v>
      </c>
      <c r="B86" s="10" t="s">
        <v>84</v>
      </c>
      <c r="C86" s="32">
        <f>VLOOKUP(A86,Hoja1!$B$1:$G$125,6,0)</f>
        <v>5172</v>
      </c>
      <c r="D86" s="33">
        <v>3172</v>
      </c>
      <c r="E86" s="34">
        <f t="shared" si="22"/>
        <v>0.61330239752513538</v>
      </c>
      <c r="F86" s="35">
        <v>658</v>
      </c>
      <c r="G86" s="34">
        <f t="shared" si="20"/>
        <v>0.12722351121423048</v>
      </c>
      <c r="H86" s="33">
        <f t="shared" si="23"/>
        <v>3830</v>
      </c>
      <c r="I86" s="36">
        <f t="shared" si="24"/>
        <v>0.74052590873936586</v>
      </c>
      <c r="J86" s="60">
        <f t="shared" si="21"/>
        <v>1342</v>
      </c>
    </row>
    <row r="87" spans="1:10" ht="15" x14ac:dyDescent="0.25">
      <c r="A87" s="10">
        <v>313</v>
      </c>
      <c r="B87" s="9" t="s">
        <v>85</v>
      </c>
      <c r="C87" s="32">
        <f>VLOOKUP(A87,Hoja1!$B$1:$G$125,6,0)</f>
        <v>12356</v>
      </c>
      <c r="D87" s="33">
        <v>6851</v>
      </c>
      <c r="E87" s="34">
        <f t="shared" si="22"/>
        <v>0.55446746519909351</v>
      </c>
      <c r="F87" s="35">
        <v>1226</v>
      </c>
      <c r="G87" s="34">
        <f t="shared" si="20"/>
        <v>9.9223049530592425E-2</v>
      </c>
      <c r="H87" s="33">
        <f t="shared" si="23"/>
        <v>8077</v>
      </c>
      <c r="I87" s="36">
        <f t="shared" si="24"/>
        <v>0.65369051472968598</v>
      </c>
      <c r="J87" s="60">
        <f t="shared" si="21"/>
        <v>4279</v>
      </c>
    </row>
    <row r="88" spans="1:10" ht="15" x14ac:dyDescent="0.25">
      <c r="A88" s="10">
        <v>318</v>
      </c>
      <c r="B88" s="9" t="s">
        <v>86</v>
      </c>
      <c r="C88" s="32">
        <f>VLOOKUP(A88,Hoja1!$B$1:$G$125,6,0)</f>
        <v>47669</v>
      </c>
      <c r="D88" s="33">
        <v>9547</v>
      </c>
      <c r="E88" s="34">
        <f t="shared" si="22"/>
        <v>0.20027690952191152</v>
      </c>
      <c r="F88" s="35">
        <v>16310</v>
      </c>
      <c r="G88" s="34">
        <f t="shared" si="20"/>
        <v>0.34215108351339446</v>
      </c>
      <c r="H88" s="33">
        <f t="shared" si="23"/>
        <v>25857</v>
      </c>
      <c r="I88" s="36">
        <f t="shared" si="24"/>
        <v>0.54242799303530598</v>
      </c>
      <c r="J88" s="60">
        <f t="shared" si="21"/>
        <v>21812</v>
      </c>
    </row>
    <row r="89" spans="1:10" ht="15" x14ac:dyDescent="0.25">
      <c r="A89" s="10">
        <v>321</v>
      </c>
      <c r="B89" s="9" t="s">
        <v>87</v>
      </c>
      <c r="C89" s="32">
        <f>VLOOKUP(A89,Hoja1!$B$1:$G$125,6,0)</f>
        <v>7374</v>
      </c>
      <c r="D89" s="33">
        <v>2315</v>
      </c>
      <c r="E89" s="34">
        <f t="shared" si="22"/>
        <v>0.31394087333875781</v>
      </c>
      <c r="F89" s="35">
        <v>2252</v>
      </c>
      <c r="G89" s="34">
        <f t="shared" si="20"/>
        <v>0.30539734201247626</v>
      </c>
      <c r="H89" s="33">
        <f t="shared" si="23"/>
        <v>4567</v>
      </c>
      <c r="I89" s="36">
        <f t="shared" si="24"/>
        <v>0.61933821535123401</v>
      </c>
      <c r="J89" s="60">
        <f t="shared" si="21"/>
        <v>2807</v>
      </c>
    </row>
    <row r="90" spans="1:10" ht="15" x14ac:dyDescent="0.25">
      <c r="A90" s="10">
        <v>376</v>
      </c>
      <c r="B90" s="9" t="s">
        <v>88</v>
      </c>
      <c r="C90" s="32">
        <f>VLOOKUP(A90,Hoja1!$B$1:$G$125,6,0)</f>
        <v>55914</v>
      </c>
      <c r="D90" s="33">
        <v>10611</v>
      </c>
      <c r="E90" s="34">
        <f t="shared" si="22"/>
        <v>0.18977358085631504</v>
      </c>
      <c r="F90" s="35">
        <v>39369</v>
      </c>
      <c r="G90" s="34">
        <f t="shared" si="20"/>
        <v>0.70409915226955677</v>
      </c>
      <c r="H90" s="33">
        <f t="shared" si="23"/>
        <v>49980</v>
      </c>
      <c r="I90" s="36">
        <f t="shared" si="24"/>
        <v>0.8938727331258719</v>
      </c>
      <c r="J90" s="60">
        <f t="shared" si="21"/>
        <v>5934</v>
      </c>
    </row>
    <row r="91" spans="1:10" ht="15" x14ac:dyDescent="0.25">
      <c r="A91" s="10">
        <v>400</v>
      </c>
      <c r="B91" s="10" t="s">
        <v>89</v>
      </c>
      <c r="C91" s="32">
        <f>VLOOKUP(A91,Hoja1!$B$1:$G$125,6,0)</f>
        <v>19617</v>
      </c>
      <c r="D91" s="33">
        <v>7002</v>
      </c>
      <c r="E91" s="34">
        <f t="shared" si="22"/>
        <v>0.3569353112096651</v>
      </c>
      <c r="F91" s="35">
        <v>8731</v>
      </c>
      <c r="G91" s="34">
        <f t="shared" si="20"/>
        <v>0.44507315083855842</v>
      </c>
      <c r="H91" s="33">
        <f t="shared" si="23"/>
        <v>15733</v>
      </c>
      <c r="I91" s="36">
        <f t="shared" si="24"/>
        <v>0.80200846204822351</v>
      </c>
      <c r="J91" s="60">
        <f t="shared" si="21"/>
        <v>3884</v>
      </c>
    </row>
    <row r="92" spans="1:10" ht="15" x14ac:dyDescent="0.25">
      <c r="A92" s="10">
        <v>440</v>
      </c>
      <c r="B92" s="9" t="s">
        <v>90</v>
      </c>
      <c r="C92" s="32">
        <f>VLOOKUP(A92,Hoja1!$B$1:$G$125,6,0)</f>
        <v>56685</v>
      </c>
      <c r="D92" s="33">
        <v>16451</v>
      </c>
      <c r="E92" s="34">
        <f t="shared" si="22"/>
        <v>0.29021787068889476</v>
      </c>
      <c r="F92" s="35">
        <v>23759</v>
      </c>
      <c r="G92" s="34">
        <f t="shared" si="20"/>
        <v>0.41914086619035018</v>
      </c>
      <c r="H92" s="33">
        <f t="shared" si="23"/>
        <v>40210</v>
      </c>
      <c r="I92" s="36">
        <f t="shared" si="24"/>
        <v>0.709358736879245</v>
      </c>
      <c r="J92" s="60">
        <f t="shared" si="21"/>
        <v>16475</v>
      </c>
    </row>
    <row r="93" spans="1:10" ht="15" x14ac:dyDescent="0.25">
      <c r="A93" s="10">
        <v>483</v>
      </c>
      <c r="B93" s="9" t="s">
        <v>91</v>
      </c>
      <c r="C93" s="32">
        <f>VLOOKUP(A93,Hoja1!$B$1:$G$125,6,0)</f>
        <v>11611</v>
      </c>
      <c r="D93" s="33">
        <v>9642</v>
      </c>
      <c r="E93" s="34">
        <f t="shared" si="22"/>
        <v>0.83041942985100337</v>
      </c>
      <c r="F93" s="35">
        <v>737</v>
      </c>
      <c r="G93" s="34">
        <f t="shared" si="20"/>
        <v>6.3474291620015499E-2</v>
      </c>
      <c r="H93" s="33">
        <f t="shared" si="23"/>
        <v>10379</v>
      </c>
      <c r="I93" s="36">
        <f t="shared" si="24"/>
        <v>0.89389372147101887</v>
      </c>
      <c r="J93" s="60">
        <f t="shared" si="21"/>
        <v>1232</v>
      </c>
    </row>
    <row r="94" spans="1:10" ht="15" x14ac:dyDescent="0.25">
      <c r="A94" s="10">
        <v>541</v>
      </c>
      <c r="B94" s="10" t="s">
        <v>92</v>
      </c>
      <c r="C94" s="32">
        <f>VLOOKUP(A94,Hoja1!$B$1:$G$125,6,0)</f>
        <v>19377</v>
      </c>
      <c r="D94" s="33">
        <v>11957</v>
      </c>
      <c r="E94" s="34">
        <f t="shared" si="22"/>
        <v>0.61707178613820513</v>
      </c>
      <c r="F94" s="35">
        <v>3731</v>
      </c>
      <c r="G94" s="34">
        <f t="shared" si="20"/>
        <v>0.19254786602673271</v>
      </c>
      <c r="H94" s="33">
        <f t="shared" si="23"/>
        <v>15688</v>
      </c>
      <c r="I94" s="36">
        <f t="shared" si="24"/>
        <v>0.80961965216493781</v>
      </c>
      <c r="J94" s="60">
        <f t="shared" si="21"/>
        <v>3689</v>
      </c>
    </row>
    <row r="95" spans="1:10" ht="15" x14ac:dyDescent="0.25">
      <c r="A95" s="10">
        <v>607</v>
      </c>
      <c r="B95" s="9" t="s">
        <v>93</v>
      </c>
      <c r="C95" s="32">
        <f>VLOOKUP(A95,Hoja1!$B$1:$G$125,6,0)</f>
        <v>20537</v>
      </c>
      <c r="D95" s="33">
        <v>4183</v>
      </c>
      <c r="E95" s="34">
        <f t="shared" si="22"/>
        <v>0.20368116083166968</v>
      </c>
      <c r="F95" s="35">
        <v>7689</v>
      </c>
      <c r="G95" s="34">
        <f t="shared" si="20"/>
        <v>0.37439742903053025</v>
      </c>
      <c r="H95" s="33">
        <f t="shared" si="23"/>
        <v>11872</v>
      </c>
      <c r="I95" s="36">
        <f t="shared" si="24"/>
        <v>0.57807858986219995</v>
      </c>
      <c r="J95" s="60">
        <f t="shared" si="21"/>
        <v>8665</v>
      </c>
    </row>
    <row r="96" spans="1:10" ht="15" x14ac:dyDescent="0.25">
      <c r="A96" s="10">
        <v>615</v>
      </c>
      <c r="B96" s="9" t="s">
        <v>94</v>
      </c>
      <c r="C96" s="32">
        <f>VLOOKUP(A96,Hoja1!$B$1:$G$125,6,0)</f>
        <v>116574</v>
      </c>
      <c r="D96" s="33">
        <v>17458</v>
      </c>
      <c r="E96" s="34">
        <f t="shared" si="22"/>
        <v>0.14975895139567999</v>
      </c>
      <c r="F96" s="35">
        <v>90080</v>
      </c>
      <c r="G96" s="34">
        <f t="shared" si="20"/>
        <v>0.7727280525674679</v>
      </c>
      <c r="H96" s="33">
        <f t="shared" si="23"/>
        <v>107538</v>
      </c>
      <c r="I96" s="36">
        <f t="shared" si="24"/>
        <v>0.92248700396314787</v>
      </c>
      <c r="J96" s="60">
        <f t="shared" si="21"/>
        <v>9036</v>
      </c>
    </row>
    <row r="97" spans="1:10" ht="15" x14ac:dyDescent="0.25">
      <c r="A97" s="10">
        <v>649</v>
      </c>
      <c r="B97" s="9" t="s">
        <v>95</v>
      </c>
      <c r="C97" s="32">
        <f>VLOOKUP(A97,Hoja1!$B$1:$G$125,6,0)</f>
        <v>18714</v>
      </c>
      <c r="D97" s="33">
        <v>8366</v>
      </c>
      <c r="E97" s="34">
        <f t="shared" si="22"/>
        <v>0.44704499305332907</v>
      </c>
      <c r="F97" s="35">
        <v>2479</v>
      </c>
      <c r="G97" s="34">
        <f t="shared" si="20"/>
        <v>0.13246767126215667</v>
      </c>
      <c r="H97" s="33">
        <f t="shared" si="23"/>
        <v>10845</v>
      </c>
      <c r="I97" s="36">
        <f t="shared" si="24"/>
        <v>0.57951266431548576</v>
      </c>
      <c r="J97" s="60">
        <f t="shared" si="21"/>
        <v>7869</v>
      </c>
    </row>
    <row r="98" spans="1:10" ht="15" x14ac:dyDescent="0.25">
      <c r="A98" s="10">
        <v>652</v>
      </c>
      <c r="B98" s="9" t="s">
        <v>96</v>
      </c>
      <c r="C98" s="32">
        <f>VLOOKUP(A98,Hoja1!$B$1:$G$125,6,0)</f>
        <v>5830</v>
      </c>
      <c r="D98" s="33">
        <v>4817</v>
      </c>
      <c r="E98" s="34">
        <f t="shared" si="22"/>
        <v>0.82624356775300167</v>
      </c>
      <c r="F98" s="35">
        <v>344</v>
      </c>
      <c r="G98" s="34">
        <f t="shared" si="20"/>
        <v>5.9005145797598628E-2</v>
      </c>
      <c r="H98" s="33">
        <f t="shared" si="23"/>
        <v>5161</v>
      </c>
      <c r="I98" s="36">
        <f t="shared" si="24"/>
        <v>0.88524871355060031</v>
      </c>
      <c r="J98" s="60">
        <f t="shared" si="21"/>
        <v>669</v>
      </c>
    </row>
    <row r="99" spans="1:10" ht="15" x14ac:dyDescent="0.25">
      <c r="A99" s="10">
        <v>660</v>
      </c>
      <c r="B99" s="9" t="s">
        <v>97</v>
      </c>
      <c r="C99" s="32">
        <f>VLOOKUP(A99,Hoja1!$B$1:$G$125,6,0)</f>
        <v>13225</v>
      </c>
      <c r="D99" s="33">
        <v>8448</v>
      </c>
      <c r="E99" s="34">
        <f t="shared" si="22"/>
        <v>0.6387901701323252</v>
      </c>
      <c r="F99" s="35">
        <v>2543</v>
      </c>
      <c r="G99" s="34">
        <f t="shared" si="20"/>
        <v>0.19228733459357278</v>
      </c>
      <c r="H99" s="33">
        <f t="shared" si="23"/>
        <v>10991</v>
      </c>
      <c r="I99" s="36">
        <f t="shared" si="24"/>
        <v>0.83107750472589792</v>
      </c>
      <c r="J99" s="60">
        <f t="shared" si="21"/>
        <v>2234</v>
      </c>
    </row>
    <row r="100" spans="1:10" ht="15" x14ac:dyDescent="0.25">
      <c r="A100" s="10">
        <v>667</v>
      </c>
      <c r="B100" s="9" t="s">
        <v>98</v>
      </c>
      <c r="C100" s="32">
        <f>VLOOKUP(A100,Hoja1!$B$1:$G$125,6,0)</f>
        <v>16243</v>
      </c>
      <c r="D100" s="33">
        <v>8996</v>
      </c>
      <c r="E100" s="34">
        <f t="shared" si="22"/>
        <v>0.55383857661761993</v>
      </c>
      <c r="F100" s="35">
        <v>2732</v>
      </c>
      <c r="G100" s="34">
        <f t="shared" si="20"/>
        <v>0.16819553038231855</v>
      </c>
      <c r="H100" s="33">
        <f t="shared" si="23"/>
        <v>11728</v>
      </c>
      <c r="I100" s="36">
        <f t="shared" si="24"/>
        <v>0.72203410699993842</v>
      </c>
      <c r="J100" s="60">
        <f t="shared" si="21"/>
        <v>4515</v>
      </c>
    </row>
    <row r="101" spans="1:10" ht="15" x14ac:dyDescent="0.25">
      <c r="A101" s="10">
        <v>674</v>
      </c>
      <c r="B101" s="9" t="s">
        <v>99</v>
      </c>
      <c r="C101" s="32">
        <f>VLOOKUP(A101,Hoja1!$B$1:$G$125,6,0)</f>
        <v>21746</v>
      </c>
      <c r="D101" s="33">
        <v>15351</v>
      </c>
      <c r="E101" s="34">
        <f t="shared" si="22"/>
        <v>0.70592292835463999</v>
      </c>
      <c r="F101" s="35">
        <v>1963</v>
      </c>
      <c r="G101" s="34">
        <f t="shared" si="20"/>
        <v>9.0269474845948675E-2</v>
      </c>
      <c r="H101" s="33">
        <f t="shared" si="23"/>
        <v>17314</v>
      </c>
      <c r="I101" s="36">
        <f t="shared" si="24"/>
        <v>0.79619240320058859</v>
      </c>
      <c r="J101" s="60">
        <f t="shared" si="21"/>
        <v>4432</v>
      </c>
    </row>
    <row r="102" spans="1:10" ht="15" x14ac:dyDescent="0.25">
      <c r="A102" s="10">
        <v>697</v>
      </c>
      <c r="B102" s="15" t="s">
        <v>100</v>
      </c>
      <c r="C102" s="32">
        <f>VLOOKUP(A102,Hoja1!$B$1:$G$125,6,0)</f>
        <v>32446</v>
      </c>
      <c r="D102" s="33">
        <v>14833</v>
      </c>
      <c r="E102" s="34">
        <f t="shared" si="22"/>
        <v>0.45715958823892006</v>
      </c>
      <c r="F102" s="35">
        <v>9024</v>
      </c>
      <c r="G102" s="34">
        <f t="shared" si="20"/>
        <v>0.27812365160574493</v>
      </c>
      <c r="H102" s="33">
        <f t="shared" si="23"/>
        <v>23857</v>
      </c>
      <c r="I102" s="36">
        <f t="shared" si="24"/>
        <v>0.73528323984466493</v>
      </c>
      <c r="J102" s="60">
        <f t="shared" si="21"/>
        <v>8589</v>
      </c>
    </row>
    <row r="103" spans="1:10" ht="15" x14ac:dyDescent="0.25">
      <c r="A103" s="10">
        <v>756</v>
      </c>
      <c r="B103" s="9" t="s">
        <v>101</v>
      </c>
      <c r="C103" s="32">
        <f>VLOOKUP(A103,Hoja1!$B$1:$G$125,6,0)</f>
        <v>37224</v>
      </c>
      <c r="D103" s="33">
        <v>25374</v>
      </c>
      <c r="E103" s="34">
        <f t="shared" si="22"/>
        <v>0.68165699548678271</v>
      </c>
      <c r="F103" s="35">
        <v>4947</v>
      </c>
      <c r="G103" s="34">
        <f t="shared" si="20"/>
        <v>0.13289813023855576</v>
      </c>
      <c r="H103" s="33">
        <f t="shared" si="23"/>
        <v>30321</v>
      </c>
      <c r="I103" s="36">
        <f t="shared" si="24"/>
        <v>0.8145551257253385</v>
      </c>
      <c r="J103" s="60">
        <f t="shared" si="21"/>
        <v>6903</v>
      </c>
    </row>
    <row r="104" spans="1:10" x14ac:dyDescent="0.2">
      <c r="A104" s="11"/>
      <c r="B104" s="11" t="s">
        <v>102</v>
      </c>
      <c r="C104" s="37">
        <f>SUM(C105:C127)</f>
        <v>369637</v>
      </c>
      <c r="D104" s="38">
        <f>SUM(D105:D127)</f>
        <v>221859</v>
      </c>
      <c r="E104" s="57">
        <f>D104/C104</f>
        <v>0.60020777140816528</v>
      </c>
      <c r="F104" s="38">
        <f>SUM(F105:F127)</f>
        <v>78082</v>
      </c>
      <c r="G104" s="57">
        <f t="shared" si="20"/>
        <v>0.21123967568181756</v>
      </c>
      <c r="H104" s="38">
        <f>+F104+D104</f>
        <v>299941</v>
      </c>
      <c r="I104" s="44">
        <f>H104/C104</f>
        <v>0.81144744708998284</v>
      </c>
      <c r="J104" s="61">
        <f t="shared" si="21"/>
        <v>69696</v>
      </c>
    </row>
    <row r="105" spans="1:10" ht="15" x14ac:dyDescent="0.25">
      <c r="A105" s="10">
        <v>30</v>
      </c>
      <c r="B105" s="9" t="s">
        <v>103</v>
      </c>
      <c r="C105" s="32">
        <f>VLOOKUP(A105,Hoja1!$B$1:$G$125,6,0)</f>
        <v>28132</v>
      </c>
      <c r="D105" s="33">
        <v>11826</v>
      </c>
      <c r="E105" s="34">
        <f t="shared" ref="E105:E127" si="25">D105/C105</f>
        <v>0.42037537324043794</v>
      </c>
      <c r="F105" s="35">
        <v>12156</v>
      </c>
      <c r="G105" s="34">
        <f t="shared" si="20"/>
        <v>0.43210578700412344</v>
      </c>
      <c r="H105" s="33">
        <f t="shared" ref="H105:H127" si="26">D105+F105</f>
        <v>23982</v>
      </c>
      <c r="I105" s="36">
        <f t="shared" ref="I105:I127" si="27">H105/C105</f>
        <v>0.85248116024456133</v>
      </c>
      <c r="J105" s="60">
        <f t="shared" si="21"/>
        <v>4150</v>
      </c>
    </row>
    <row r="106" spans="1:10" ht="15" x14ac:dyDescent="0.25">
      <c r="A106" s="10">
        <v>34</v>
      </c>
      <c r="B106" s="9" t="s">
        <v>104</v>
      </c>
      <c r="C106" s="32">
        <f>VLOOKUP(A106,Hoja1!$B$1:$G$125,6,0)</f>
        <v>42152</v>
      </c>
      <c r="D106" s="33">
        <v>27006</v>
      </c>
      <c r="E106" s="34">
        <f t="shared" si="25"/>
        <v>0.64068134370848362</v>
      </c>
      <c r="F106" s="35">
        <v>8010</v>
      </c>
      <c r="G106" s="34">
        <f t="shared" si="20"/>
        <v>0.19002657050673752</v>
      </c>
      <c r="H106" s="33">
        <f t="shared" si="26"/>
        <v>35016</v>
      </c>
      <c r="I106" s="36">
        <f t="shared" si="27"/>
        <v>0.83070791421522105</v>
      </c>
      <c r="J106" s="60">
        <f t="shared" si="21"/>
        <v>7136</v>
      </c>
    </row>
    <row r="107" spans="1:10" ht="15" x14ac:dyDescent="0.25">
      <c r="A107" s="10">
        <v>36</v>
      </c>
      <c r="B107" s="9" t="s">
        <v>105</v>
      </c>
      <c r="C107" s="32">
        <f>VLOOKUP(A107,Hoja1!$B$1:$G$125,6,0)</f>
        <v>5795</v>
      </c>
      <c r="D107" s="33">
        <v>3665</v>
      </c>
      <c r="E107" s="34">
        <f t="shared" si="25"/>
        <v>0.63244176013805009</v>
      </c>
      <c r="F107" s="35">
        <v>1399</v>
      </c>
      <c r="G107" s="34">
        <f t="shared" si="20"/>
        <v>0.24141501294219153</v>
      </c>
      <c r="H107" s="33">
        <f t="shared" si="26"/>
        <v>5064</v>
      </c>
      <c r="I107" s="36">
        <f t="shared" si="27"/>
        <v>0.87385677308024157</v>
      </c>
      <c r="J107" s="60">
        <f t="shared" si="21"/>
        <v>731</v>
      </c>
    </row>
    <row r="108" spans="1:10" ht="15" x14ac:dyDescent="0.25">
      <c r="A108" s="10">
        <v>91</v>
      </c>
      <c r="B108" s="9" t="s">
        <v>106</v>
      </c>
      <c r="C108" s="32">
        <f>VLOOKUP(A108,Hoja1!$B$1:$G$125,6,0)</f>
        <v>10993</v>
      </c>
      <c r="D108" s="33">
        <v>7206</v>
      </c>
      <c r="E108" s="34">
        <f t="shared" si="25"/>
        <v>0.65550805057764028</v>
      </c>
      <c r="F108" s="35">
        <v>699</v>
      </c>
      <c r="G108" s="34">
        <f t="shared" si="20"/>
        <v>6.3585918311652875E-2</v>
      </c>
      <c r="H108" s="33">
        <f t="shared" si="26"/>
        <v>7905</v>
      </c>
      <c r="I108" s="36">
        <f t="shared" si="27"/>
        <v>0.71909396888929322</v>
      </c>
      <c r="J108" s="60">
        <f t="shared" si="21"/>
        <v>3088</v>
      </c>
    </row>
    <row r="109" spans="1:10" ht="15" x14ac:dyDescent="0.25">
      <c r="A109" s="10">
        <v>93</v>
      </c>
      <c r="B109" s="9" t="s">
        <v>107</v>
      </c>
      <c r="C109" s="32">
        <f>VLOOKUP(A109,Hoja1!$B$1:$G$125,6,0)</f>
        <v>15566</v>
      </c>
      <c r="D109" s="33">
        <v>13099</v>
      </c>
      <c r="E109" s="34">
        <f t="shared" si="25"/>
        <v>0.84151355518437621</v>
      </c>
      <c r="F109" s="35">
        <v>1291</v>
      </c>
      <c r="G109" s="34">
        <f t="shared" si="20"/>
        <v>8.293717075677759E-2</v>
      </c>
      <c r="H109" s="33">
        <f t="shared" si="26"/>
        <v>14390</v>
      </c>
      <c r="I109" s="36">
        <f t="shared" si="27"/>
        <v>0.92445072594115385</v>
      </c>
      <c r="J109" s="60">
        <f t="shared" si="21"/>
        <v>1176</v>
      </c>
    </row>
    <row r="110" spans="1:10" ht="15" x14ac:dyDescent="0.25">
      <c r="A110" s="10">
        <v>101</v>
      </c>
      <c r="B110" s="10" t="s">
        <v>108</v>
      </c>
      <c r="C110" s="32">
        <f>VLOOKUP(A110,Hoja1!$B$1:$G$125,6,0)</f>
        <v>26722</v>
      </c>
      <c r="D110" s="33">
        <v>18348</v>
      </c>
      <c r="E110" s="34">
        <f t="shared" si="25"/>
        <v>0.68662525260085328</v>
      </c>
      <c r="F110" s="35">
        <v>6610</v>
      </c>
      <c r="G110" s="34">
        <f t="shared" si="20"/>
        <v>0.24736172442182472</v>
      </c>
      <c r="H110" s="33">
        <f t="shared" si="26"/>
        <v>24958</v>
      </c>
      <c r="I110" s="36">
        <f t="shared" si="27"/>
        <v>0.93398697702267797</v>
      </c>
      <c r="J110" s="60">
        <f t="shared" si="21"/>
        <v>1764</v>
      </c>
    </row>
    <row r="111" spans="1:10" ht="15" x14ac:dyDescent="0.25">
      <c r="A111" s="10">
        <v>145</v>
      </c>
      <c r="B111" s="9" t="s">
        <v>109</v>
      </c>
      <c r="C111" s="32">
        <f>VLOOKUP(A111,Hoja1!$B$1:$G$125,6,0)</f>
        <v>5500</v>
      </c>
      <c r="D111" s="33">
        <v>3586</v>
      </c>
      <c r="E111" s="34">
        <f t="shared" si="25"/>
        <v>0.65200000000000002</v>
      </c>
      <c r="F111" s="35">
        <v>802</v>
      </c>
      <c r="G111" s="34">
        <f t="shared" si="20"/>
        <v>0.14581818181818182</v>
      </c>
      <c r="H111" s="33">
        <f t="shared" si="26"/>
        <v>4388</v>
      </c>
      <c r="I111" s="36">
        <f t="shared" si="27"/>
        <v>0.79781818181818187</v>
      </c>
      <c r="J111" s="60">
        <f t="shared" si="21"/>
        <v>1112</v>
      </c>
    </row>
    <row r="112" spans="1:10" ht="15" x14ac:dyDescent="0.25">
      <c r="A112" s="10">
        <v>209</v>
      </c>
      <c r="B112" s="9" t="s">
        <v>110</v>
      </c>
      <c r="C112" s="32">
        <f>VLOOKUP(A112,Hoja1!$B$1:$G$125,6,0)</f>
        <v>21381</v>
      </c>
      <c r="D112" s="33">
        <v>14058</v>
      </c>
      <c r="E112" s="34">
        <f t="shared" si="25"/>
        <v>0.65749964922127124</v>
      </c>
      <c r="F112" s="35">
        <v>3658</v>
      </c>
      <c r="G112" s="34">
        <f t="shared" si="20"/>
        <v>0.17108647864926804</v>
      </c>
      <c r="H112" s="33">
        <f t="shared" si="26"/>
        <v>17716</v>
      </c>
      <c r="I112" s="36">
        <f t="shared" si="27"/>
        <v>0.82858612787053931</v>
      </c>
      <c r="J112" s="60">
        <f t="shared" si="21"/>
        <v>3665</v>
      </c>
    </row>
    <row r="113" spans="1:10" ht="15" x14ac:dyDescent="0.25">
      <c r="A113" s="10">
        <v>282</v>
      </c>
      <c r="B113" s="9" t="s">
        <v>111</v>
      </c>
      <c r="C113" s="32">
        <f>VLOOKUP(A113,Hoja1!$B$1:$G$125,6,0)</f>
        <v>24157</v>
      </c>
      <c r="D113" s="33">
        <v>9313</v>
      </c>
      <c r="E113" s="34">
        <f t="shared" si="25"/>
        <v>0.3855197251314319</v>
      </c>
      <c r="F113" s="35">
        <v>6719</v>
      </c>
      <c r="G113" s="34">
        <f t="shared" si="20"/>
        <v>0.27813884174359399</v>
      </c>
      <c r="H113" s="33">
        <f t="shared" si="26"/>
        <v>16032</v>
      </c>
      <c r="I113" s="36">
        <f t="shared" si="27"/>
        <v>0.66365856687502589</v>
      </c>
      <c r="J113" s="60">
        <f t="shared" si="21"/>
        <v>8125</v>
      </c>
    </row>
    <row r="114" spans="1:10" ht="15" x14ac:dyDescent="0.25">
      <c r="A114" s="10">
        <v>353</v>
      </c>
      <c r="B114" s="9" t="s">
        <v>112</v>
      </c>
      <c r="C114" s="32">
        <f>VLOOKUP(A114,Hoja1!$B$1:$G$125,6,0)</f>
        <v>5359</v>
      </c>
      <c r="D114" s="33">
        <v>2825</v>
      </c>
      <c r="E114" s="34">
        <f t="shared" si="25"/>
        <v>0.52715058779623059</v>
      </c>
      <c r="F114" s="35">
        <v>739</v>
      </c>
      <c r="G114" s="34">
        <f t="shared" si="20"/>
        <v>0.13789886172793431</v>
      </c>
      <c r="H114" s="33">
        <f t="shared" si="26"/>
        <v>3564</v>
      </c>
      <c r="I114" s="36">
        <f t="shared" si="27"/>
        <v>0.665049449524165</v>
      </c>
      <c r="J114" s="60">
        <f t="shared" si="21"/>
        <v>1795</v>
      </c>
    </row>
    <row r="115" spans="1:10" ht="15" x14ac:dyDescent="0.25">
      <c r="A115" s="10">
        <v>364</v>
      </c>
      <c r="B115" s="9" t="s">
        <v>113</v>
      </c>
      <c r="C115" s="32">
        <f>VLOOKUP(A115,Hoja1!$B$1:$G$125,6,0)</f>
        <v>13969</v>
      </c>
      <c r="D115" s="33">
        <v>9258</v>
      </c>
      <c r="E115" s="34">
        <f t="shared" si="25"/>
        <v>0.66275323931562746</v>
      </c>
      <c r="F115" s="35">
        <v>2544</v>
      </c>
      <c r="G115" s="34">
        <f t="shared" si="20"/>
        <v>0.18211754599470256</v>
      </c>
      <c r="H115" s="33">
        <f t="shared" si="26"/>
        <v>11802</v>
      </c>
      <c r="I115" s="36">
        <f t="shared" si="27"/>
        <v>0.84487078531033</v>
      </c>
      <c r="J115" s="60">
        <f t="shared" si="21"/>
        <v>2167</v>
      </c>
    </row>
    <row r="116" spans="1:10" ht="15" x14ac:dyDescent="0.25">
      <c r="A116" s="10">
        <v>368</v>
      </c>
      <c r="B116" s="9" t="s">
        <v>114</v>
      </c>
      <c r="C116" s="32">
        <f>VLOOKUP(A116,Hoja1!$B$1:$G$125,6,0)</f>
        <v>14018</v>
      </c>
      <c r="D116" s="33">
        <v>6512</v>
      </c>
      <c r="E116" s="34">
        <f t="shared" si="25"/>
        <v>0.46454558424882292</v>
      </c>
      <c r="F116" s="35">
        <v>3744</v>
      </c>
      <c r="G116" s="34">
        <f t="shared" si="20"/>
        <v>0.26708517620202599</v>
      </c>
      <c r="H116" s="33">
        <f t="shared" si="26"/>
        <v>10256</v>
      </c>
      <c r="I116" s="36">
        <f t="shared" si="27"/>
        <v>0.73163076045084896</v>
      </c>
      <c r="J116" s="60">
        <f t="shared" si="21"/>
        <v>3762</v>
      </c>
    </row>
    <row r="117" spans="1:10" ht="15" x14ac:dyDescent="0.25">
      <c r="A117" s="10">
        <v>390</v>
      </c>
      <c r="B117" s="9" t="s">
        <v>115</v>
      </c>
      <c r="C117" s="32">
        <f>VLOOKUP(A117,Hoja1!$B$1:$G$125,6,0)</f>
        <v>9190</v>
      </c>
      <c r="D117" s="33">
        <v>4704</v>
      </c>
      <c r="E117" s="34">
        <f t="shared" si="25"/>
        <v>0.51186071817192602</v>
      </c>
      <c r="F117" s="35">
        <v>2582</v>
      </c>
      <c r="G117" s="34">
        <f t="shared" si="20"/>
        <v>0.28095756256800869</v>
      </c>
      <c r="H117" s="33">
        <f t="shared" si="26"/>
        <v>7286</v>
      </c>
      <c r="I117" s="36">
        <f t="shared" si="27"/>
        <v>0.79281828073993477</v>
      </c>
      <c r="J117" s="60">
        <f t="shared" si="21"/>
        <v>1904</v>
      </c>
    </row>
    <row r="118" spans="1:10" ht="15" x14ac:dyDescent="0.25">
      <c r="A118" s="10">
        <v>467</v>
      </c>
      <c r="B118" s="9" t="s">
        <v>116</v>
      </c>
      <c r="C118" s="32">
        <f>VLOOKUP(A118,Hoja1!$B$1:$G$125,6,0)</f>
        <v>7341</v>
      </c>
      <c r="D118" s="33">
        <v>4732</v>
      </c>
      <c r="E118" s="34">
        <f t="shared" si="25"/>
        <v>0.64459882849747996</v>
      </c>
      <c r="F118" s="35">
        <v>937</v>
      </c>
      <c r="G118" s="34">
        <f t="shared" si="20"/>
        <v>0.12763928620079007</v>
      </c>
      <c r="H118" s="33">
        <f t="shared" si="26"/>
        <v>5669</v>
      </c>
      <c r="I118" s="36">
        <f t="shared" si="27"/>
        <v>0.77223811469826997</v>
      </c>
      <c r="J118" s="60">
        <f t="shared" si="21"/>
        <v>1672</v>
      </c>
    </row>
    <row r="119" spans="1:10" ht="15" x14ac:dyDescent="0.25">
      <c r="A119" s="10">
        <v>576</v>
      </c>
      <c r="B119" s="9" t="s">
        <v>117</v>
      </c>
      <c r="C119" s="32">
        <f>VLOOKUP(A119,Hoja1!$B$1:$G$125,6,0)</f>
        <v>8804</v>
      </c>
      <c r="D119" s="33">
        <v>6010</v>
      </c>
      <c r="E119" s="34">
        <f t="shared" si="25"/>
        <v>0.68264425261244888</v>
      </c>
      <c r="F119" s="35">
        <v>1164</v>
      </c>
      <c r="G119" s="34">
        <f t="shared" si="20"/>
        <v>0.13221263062244434</v>
      </c>
      <c r="H119" s="33">
        <f t="shared" si="26"/>
        <v>7174</v>
      </c>
      <c r="I119" s="36">
        <f t="shared" si="27"/>
        <v>0.81485688323489325</v>
      </c>
      <c r="J119" s="60">
        <f t="shared" si="21"/>
        <v>1630</v>
      </c>
    </row>
    <row r="120" spans="1:10" ht="15" x14ac:dyDescent="0.25">
      <c r="A120" s="10">
        <v>642</v>
      </c>
      <c r="B120" s="9" t="s">
        <v>118</v>
      </c>
      <c r="C120" s="32">
        <f>VLOOKUP(A120,Hoja1!$B$1:$G$125,6,0)</f>
        <v>19157</v>
      </c>
      <c r="D120" s="33">
        <v>12674</v>
      </c>
      <c r="E120" s="34">
        <f t="shared" si="25"/>
        <v>0.66158584329487913</v>
      </c>
      <c r="F120" s="35">
        <v>2065</v>
      </c>
      <c r="G120" s="34">
        <f t="shared" si="20"/>
        <v>0.10779349585008091</v>
      </c>
      <c r="H120" s="33">
        <f t="shared" si="26"/>
        <v>14739</v>
      </c>
      <c r="I120" s="36">
        <f t="shared" si="27"/>
        <v>0.76937933914496004</v>
      </c>
      <c r="J120" s="60">
        <f t="shared" si="21"/>
        <v>4418</v>
      </c>
    </row>
    <row r="121" spans="1:10" ht="15" x14ac:dyDescent="0.25">
      <c r="A121" s="10">
        <v>679</v>
      </c>
      <c r="B121" s="9" t="s">
        <v>119</v>
      </c>
      <c r="C121" s="32">
        <f>VLOOKUP(A121,Hoja1!$B$1:$G$125,6,0)</f>
        <v>27520</v>
      </c>
      <c r="D121" s="33">
        <v>14357</v>
      </c>
      <c r="E121" s="34">
        <f t="shared" si="25"/>
        <v>0.52169331395348839</v>
      </c>
      <c r="F121" s="35">
        <v>5754</v>
      </c>
      <c r="G121" s="34">
        <f t="shared" si="20"/>
        <v>0.20908430232558139</v>
      </c>
      <c r="H121" s="33">
        <f t="shared" si="26"/>
        <v>20111</v>
      </c>
      <c r="I121" s="36">
        <f t="shared" si="27"/>
        <v>0.73077761627906979</v>
      </c>
      <c r="J121" s="60">
        <f t="shared" si="21"/>
        <v>7409</v>
      </c>
    </row>
    <row r="122" spans="1:10" ht="15" x14ac:dyDescent="0.25">
      <c r="A122" s="10">
        <v>789</v>
      </c>
      <c r="B122" s="9" t="s">
        <v>120</v>
      </c>
      <c r="C122" s="32">
        <f>VLOOKUP(A122,Hoja1!$B$1:$G$125,6,0)</f>
        <v>17393</v>
      </c>
      <c r="D122" s="33">
        <v>9220</v>
      </c>
      <c r="E122" s="34">
        <f t="shared" si="25"/>
        <v>0.53009831541424712</v>
      </c>
      <c r="F122" s="35">
        <v>3972</v>
      </c>
      <c r="G122" s="34">
        <f t="shared" si="20"/>
        <v>0.22836773414592076</v>
      </c>
      <c r="H122" s="33">
        <f t="shared" si="26"/>
        <v>13192</v>
      </c>
      <c r="I122" s="36">
        <f t="shared" si="27"/>
        <v>0.75846604956016783</v>
      </c>
      <c r="J122" s="60">
        <f t="shared" si="21"/>
        <v>4201</v>
      </c>
    </row>
    <row r="123" spans="1:10" ht="15" x14ac:dyDescent="0.25">
      <c r="A123" s="10">
        <v>792</v>
      </c>
      <c r="B123" s="9" t="s">
        <v>121</v>
      </c>
      <c r="C123" s="32">
        <f>VLOOKUP(A123,Hoja1!$B$1:$G$125,6,0)</f>
        <v>6379</v>
      </c>
      <c r="D123" s="33">
        <v>3996</v>
      </c>
      <c r="E123" s="34">
        <f t="shared" si="25"/>
        <v>0.62643047499608084</v>
      </c>
      <c r="F123" s="35">
        <v>1406</v>
      </c>
      <c r="G123" s="34">
        <f t="shared" si="20"/>
        <v>0.22041072268380624</v>
      </c>
      <c r="H123" s="33">
        <f t="shared" si="26"/>
        <v>5402</v>
      </c>
      <c r="I123" s="36">
        <f t="shared" si="27"/>
        <v>0.84684119767988708</v>
      </c>
      <c r="J123" s="60">
        <f t="shared" si="21"/>
        <v>977</v>
      </c>
    </row>
    <row r="124" spans="1:10" ht="15" x14ac:dyDescent="0.25">
      <c r="A124" s="10">
        <v>809</v>
      </c>
      <c r="B124" s="9" t="s">
        <v>122</v>
      </c>
      <c r="C124" s="32">
        <f>VLOOKUP(A124,Hoja1!$B$1:$G$125,6,0)</f>
        <v>11537</v>
      </c>
      <c r="D124" s="33">
        <v>4311</v>
      </c>
      <c r="E124" s="34">
        <f t="shared" si="25"/>
        <v>0.37366733119528472</v>
      </c>
      <c r="F124" s="35">
        <v>3568</v>
      </c>
      <c r="G124" s="34">
        <f t="shared" si="20"/>
        <v>0.30926584033977639</v>
      </c>
      <c r="H124" s="33">
        <f t="shared" si="26"/>
        <v>7879</v>
      </c>
      <c r="I124" s="36">
        <f t="shared" si="27"/>
        <v>0.68293317153506106</v>
      </c>
      <c r="J124" s="60">
        <f t="shared" si="21"/>
        <v>3658</v>
      </c>
    </row>
    <row r="125" spans="1:10" ht="15" x14ac:dyDescent="0.25">
      <c r="A125" s="10">
        <v>847</v>
      </c>
      <c r="B125" s="9" t="s">
        <v>123</v>
      </c>
      <c r="C125" s="32">
        <f>VLOOKUP(A125,Hoja1!$B$1:$G$125,6,0)</f>
        <v>29324</v>
      </c>
      <c r="D125" s="33">
        <v>24711</v>
      </c>
      <c r="E125" s="34">
        <f t="shared" si="25"/>
        <v>0.84268858273086888</v>
      </c>
      <c r="F125" s="35">
        <v>3211</v>
      </c>
      <c r="G125" s="34">
        <f t="shared" si="20"/>
        <v>0.10950075023871232</v>
      </c>
      <c r="H125" s="33">
        <f t="shared" si="26"/>
        <v>27922</v>
      </c>
      <c r="I125" s="36">
        <f t="shared" si="27"/>
        <v>0.95218933296958119</v>
      </c>
      <c r="J125" s="60">
        <f t="shared" si="21"/>
        <v>1402</v>
      </c>
    </row>
    <row r="126" spans="1:10" ht="15" x14ac:dyDescent="0.25">
      <c r="A126" s="10">
        <v>856</v>
      </c>
      <c r="B126" s="9" t="s">
        <v>124</v>
      </c>
      <c r="C126" s="32">
        <f>VLOOKUP(A126,Hoja1!$B$1:$G$125,6,0)</f>
        <v>7373</v>
      </c>
      <c r="D126" s="33">
        <v>3774</v>
      </c>
      <c r="E126" s="34">
        <f t="shared" si="25"/>
        <v>0.51186762511867623</v>
      </c>
      <c r="F126" s="35">
        <v>1382</v>
      </c>
      <c r="G126" s="34">
        <f t="shared" si="20"/>
        <v>0.18744066187440661</v>
      </c>
      <c r="H126" s="33">
        <f t="shared" si="26"/>
        <v>5156</v>
      </c>
      <c r="I126" s="36">
        <f t="shared" si="27"/>
        <v>0.69930828699308289</v>
      </c>
      <c r="J126" s="60">
        <f t="shared" si="21"/>
        <v>2217</v>
      </c>
    </row>
    <row r="127" spans="1:10" ht="15" x14ac:dyDescent="0.25">
      <c r="A127" s="10">
        <v>861</v>
      </c>
      <c r="B127" s="9" t="s">
        <v>125</v>
      </c>
      <c r="C127" s="32">
        <f>VLOOKUP(A127,Hoja1!$B$1:$G$125,6,0)</f>
        <v>11875</v>
      </c>
      <c r="D127" s="33">
        <v>6668</v>
      </c>
      <c r="E127" s="34">
        <f t="shared" si="25"/>
        <v>0.56151578947368419</v>
      </c>
      <c r="F127" s="35">
        <v>3670</v>
      </c>
      <c r="G127" s="34">
        <f t="shared" si="20"/>
        <v>0.30905263157894736</v>
      </c>
      <c r="H127" s="33">
        <f t="shared" si="26"/>
        <v>10338</v>
      </c>
      <c r="I127" s="36">
        <f t="shared" si="27"/>
        <v>0.87056842105263155</v>
      </c>
      <c r="J127" s="60">
        <f t="shared" si="21"/>
        <v>1537</v>
      </c>
    </row>
    <row r="128" spans="1:10" x14ac:dyDescent="0.2">
      <c r="A128" s="11"/>
      <c r="B128" s="11" t="s">
        <v>126</v>
      </c>
      <c r="C128" s="37">
        <f>SUM(C129:C138)</f>
        <v>3426823</v>
      </c>
      <c r="D128" s="38">
        <f>SUM(D129:D138)</f>
        <v>880359</v>
      </c>
      <c r="E128" s="57">
        <f>D128/C128</f>
        <v>0.256902384511835</v>
      </c>
      <c r="F128" s="38">
        <f>SUM(F129:F138)</f>
        <v>2318707</v>
      </c>
      <c r="G128" s="57">
        <f t="shared" si="20"/>
        <v>0.67663459711808871</v>
      </c>
      <c r="H128" s="38">
        <f>+F128+D128</f>
        <v>3199066</v>
      </c>
      <c r="I128" s="44">
        <f>H128/C128</f>
        <v>0.93353698162992371</v>
      </c>
      <c r="J128" s="61">
        <f t="shared" si="21"/>
        <v>227757</v>
      </c>
    </row>
    <row r="129" spans="1:10" ht="15" x14ac:dyDescent="0.25">
      <c r="A129" s="10">
        <v>1</v>
      </c>
      <c r="B129" s="10" t="s">
        <v>127</v>
      </c>
      <c r="C129" s="32">
        <f>VLOOKUP(A129,Hoja1!$B$1:$G$125,6,0)</f>
        <v>2185539</v>
      </c>
      <c r="D129" s="33">
        <v>644079</v>
      </c>
      <c r="E129" s="34">
        <f t="shared" ref="E129:E138" si="28">D129/C129</f>
        <v>0.29470030047507734</v>
      </c>
      <c r="F129" s="35">
        <v>1568377</v>
      </c>
      <c r="G129" s="34">
        <f t="shared" si="20"/>
        <v>0.71761565453647813</v>
      </c>
      <c r="H129" s="33">
        <f t="shared" ref="H129:H138" si="29">D129+F129</f>
        <v>2212456</v>
      </c>
      <c r="I129" s="36">
        <f t="shared" ref="I129:I138" si="30">H129/C129</f>
        <v>1.0123159550115555</v>
      </c>
      <c r="J129" s="60">
        <f t="shared" si="21"/>
        <v>-26917</v>
      </c>
    </row>
    <row r="130" spans="1:10" ht="15" x14ac:dyDescent="0.25">
      <c r="A130" s="10">
        <v>79</v>
      </c>
      <c r="B130" s="9" t="s">
        <v>128</v>
      </c>
      <c r="C130" s="32">
        <f>VLOOKUP(A130,Hoja1!$B$1:$G$125,6,0)</f>
        <v>46509</v>
      </c>
      <c r="D130" s="33">
        <v>18201</v>
      </c>
      <c r="E130" s="34">
        <f t="shared" si="28"/>
        <v>0.39134361091401665</v>
      </c>
      <c r="F130" s="35">
        <v>16007</v>
      </c>
      <c r="G130" s="34">
        <f t="shared" si="20"/>
        <v>0.34416994560192649</v>
      </c>
      <c r="H130" s="33">
        <f t="shared" si="29"/>
        <v>34208</v>
      </c>
      <c r="I130" s="36">
        <f t="shared" si="30"/>
        <v>0.73551355651594319</v>
      </c>
      <c r="J130" s="60">
        <f t="shared" si="21"/>
        <v>12301</v>
      </c>
    </row>
    <row r="131" spans="1:10" ht="15" x14ac:dyDescent="0.25">
      <c r="A131" s="10">
        <v>88</v>
      </c>
      <c r="B131" s="9" t="s">
        <v>129</v>
      </c>
      <c r="C131" s="32">
        <f>VLOOKUP(A131,Hoja1!$B$1:$G$125,6,0)</f>
        <v>445349</v>
      </c>
      <c r="D131" s="33">
        <v>88851</v>
      </c>
      <c r="E131" s="34">
        <f t="shared" si="28"/>
        <v>0.19950869991849088</v>
      </c>
      <c r="F131" s="35">
        <v>236438</v>
      </c>
      <c r="G131" s="34">
        <f t="shared" si="20"/>
        <v>0.53090497564831174</v>
      </c>
      <c r="H131" s="33">
        <f t="shared" si="29"/>
        <v>325289</v>
      </c>
      <c r="I131" s="36">
        <f t="shared" si="30"/>
        <v>0.7304136755668027</v>
      </c>
      <c r="J131" s="60">
        <f t="shared" si="21"/>
        <v>120060</v>
      </c>
    </row>
    <row r="132" spans="1:10" ht="15" x14ac:dyDescent="0.25">
      <c r="A132" s="10">
        <v>129</v>
      </c>
      <c r="B132" s="9" t="s">
        <v>130</v>
      </c>
      <c r="C132" s="32">
        <f>VLOOKUP(A132,Hoja1!$B$1:$G$125,6,0)</f>
        <v>70414</v>
      </c>
      <c r="D132" s="33">
        <v>17365</v>
      </c>
      <c r="E132" s="34">
        <f t="shared" si="28"/>
        <v>0.24661288948220525</v>
      </c>
      <c r="F132" s="35">
        <v>52624</v>
      </c>
      <c r="G132" s="34">
        <f t="shared" si="20"/>
        <v>0.74735137898713322</v>
      </c>
      <c r="H132" s="33">
        <f t="shared" si="29"/>
        <v>69989</v>
      </c>
      <c r="I132" s="36">
        <f t="shared" si="30"/>
        <v>0.9939642684693385</v>
      </c>
      <c r="J132" s="60">
        <f t="shared" si="21"/>
        <v>425</v>
      </c>
    </row>
    <row r="133" spans="1:10" ht="15" x14ac:dyDescent="0.25">
      <c r="A133" s="10">
        <v>212</v>
      </c>
      <c r="B133" s="9" t="s">
        <v>131</v>
      </c>
      <c r="C133" s="32">
        <f>VLOOKUP(A133,Hoja1!$B$1:$G$125,6,0)</f>
        <v>68646</v>
      </c>
      <c r="D133" s="33">
        <v>15153</v>
      </c>
      <c r="E133" s="34">
        <f t="shared" si="28"/>
        <v>0.22074119395157765</v>
      </c>
      <c r="F133" s="35">
        <v>32420</v>
      </c>
      <c r="G133" s="34">
        <f t="shared" ref="G133:G138" si="31">F133/C133</f>
        <v>0.4722780642717711</v>
      </c>
      <c r="H133" s="33">
        <f t="shared" si="29"/>
        <v>47573</v>
      </c>
      <c r="I133" s="36">
        <f t="shared" si="30"/>
        <v>0.69301925822334876</v>
      </c>
      <c r="J133" s="60">
        <f t="shared" ref="J133:J138" si="32">C133-H133</f>
        <v>21073</v>
      </c>
    </row>
    <row r="134" spans="1:10" ht="15" x14ac:dyDescent="0.25">
      <c r="A134" s="10">
        <v>266</v>
      </c>
      <c r="B134" s="9" t="s">
        <v>132</v>
      </c>
      <c r="C134" s="32">
        <f>VLOOKUP(A134,Hoja1!$B$1:$G$125,6,0)</f>
        <v>194733</v>
      </c>
      <c r="D134" s="33">
        <v>18187</v>
      </c>
      <c r="E134" s="34">
        <f t="shared" si="28"/>
        <v>9.3394545351840719E-2</v>
      </c>
      <c r="F134" s="35">
        <v>128870</v>
      </c>
      <c r="G134" s="34">
        <f t="shared" si="31"/>
        <v>0.66177792156439841</v>
      </c>
      <c r="H134" s="33">
        <f t="shared" si="29"/>
        <v>147057</v>
      </c>
      <c r="I134" s="36">
        <f t="shared" si="30"/>
        <v>0.75517246691623918</v>
      </c>
      <c r="J134" s="60">
        <f t="shared" si="32"/>
        <v>47676</v>
      </c>
    </row>
    <row r="135" spans="1:10" ht="15" x14ac:dyDescent="0.25">
      <c r="A135" s="10">
        <v>308</v>
      </c>
      <c r="B135" s="9" t="s">
        <v>133</v>
      </c>
      <c r="C135" s="32">
        <f>VLOOKUP(A135,Hoja1!$B$1:$G$125,6,0)</f>
        <v>44934</v>
      </c>
      <c r="D135" s="33">
        <v>12788</v>
      </c>
      <c r="E135" s="34">
        <f t="shared" si="28"/>
        <v>0.28459518404771444</v>
      </c>
      <c r="F135" s="35">
        <v>27975</v>
      </c>
      <c r="G135" s="34">
        <f t="shared" si="31"/>
        <v>0.6225797836827347</v>
      </c>
      <c r="H135" s="33">
        <f t="shared" si="29"/>
        <v>40763</v>
      </c>
      <c r="I135" s="36">
        <f t="shared" si="30"/>
        <v>0.90717496773044914</v>
      </c>
      <c r="J135" s="60">
        <f t="shared" si="32"/>
        <v>4171</v>
      </c>
    </row>
    <row r="136" spans="1:10" ht="15" x14ac:dyDescent="0.25">
      <c r="A136" s="10">
        <v>360</v>
      </c>
      <c r="B136" s="13" t="s">
        <v>134</v>
      </c>
      <c r="C136" s="32">
        <f>VLOOKUP(A136,Hoja1!$B$1:$G$125,6,0)</f>
        <v>242150</v>
      </c>
      <c r="D136" s="33">
        <v>49089</v>
      </c>
      <c r="E136" s="34">
        <f t="shared" si="28"/>
        <v>0.20272145364443528</v>
      </c>
      <c r="F136" s="35">
        <v>219690</v>
      </c>
      <c r="G136" s="34">
        <f t="shared" si="31"/>
        <v>0.90724757381788146</v>
      </c>
      <c r="H136" s="33">
        <f t="shared" si="29"/>
        <v>268779</v>
      </c>
      <c r="I136" s="36">
        <f t="shared" si="30"/>
        <v>1.1099690274623168</v>
      </c>
      <c r="J136" s="60">
        <f t="shared" si="32"/>
        <v>-26629</v>
      </c>
    </row>
    <row r="137" spans="1:10" ht="15" x14ac:dyDescent="0.25">
      <c r="A137" s="10">
        <v>380</v>
      </c>
      <c r="B137" s="9" t="s">
        <v>135</v>
      </c>
      <c r="C137" s="32">
        <f>VLOOKUP(A137,Hoja1!$B$1:$G$125,6,0)</f>
        <v>61352</v>
      </c>
      <c r="D137" s="33">
        <v>11880</v>
      </c>
      <c r="E137" s="34">
        <f t="shared" si="28"/>
        <v>0.19363671925935586</v>
      </c>
      <c r="F137" s="35">
        <v>9744</v>
      </c>
      <c r="G137" s="34">
        <f t="shared" si="31"/>
        <v>0.15882122832181511</v>
      </c>
      <c r="H137" s="33">
        <f t="shared" si="29"/>
        <v>21624</v>
      </c>
      <c r="I137" s="36">
        <f t="shared" si="30"/>
        <v>0.35245794758117094</v>
      </c>
      <c r="J137" s="60">
        <f t="shared" si="32"/>
        <v>39728</v>
      </c>
    </row>
    <row r="138" spans="1:10" ht="15.75" thickBot="1" x14ac:dyDescent="0.3">
      <c r="A138" s="16">
        <v>631</v>
      </c>
      <c r="B138" s="17" t="s">
        <v>136</v>
      </c>
      <c r="C138" s="39">
        <f>VLOOKUP(A138,Hoja1!$B$1:$G$125,6,0)</f>
        <v>67197</v>
      </c>
      <c r="D138" s="40">
        <v>4766</v>
      </c>
      <c r="E138" s="41">
        <f t="shared" si="28"/>
        <v>7.0925785377323386E-2</v>
      </c>
      <c r="F138" s="42">
        <v>26562</v>
      </c>
      <c r="G138" s="41">
        <f t="shared" si="31"/>
        <v>0.39528550381713468</v>
      </c>
      <c r="H138" s="40">
        <f t="shared" si="29"/>
        <v>31328</v>
      </c>
      <c r="I138" s="43">
        <f t="shared" si="30"/>
        <v>0.46621128919445809</v>
      </c>
      <c r="J138" s="62">
        <f t="shared" si="32"/>
        <v>35869</v>
      </c>
    </row>
    <row r="139" spans="1:10" x14ac:dyDescent="0.2">
      <c r="G139" s="3"/>
    </row>
    <row r="140" spans="1:10" ht="39" customHeight="1" x14ac:dyDescent="0.2">
      <c r="B140" s="69" t="s">
        <v>306</v>
      </c>
      <c r="C140" s="70"/>
      <c r="D140" s="70"/>
      <c r="E140" s="70"/>
      <c r="F140" s="70"/>
      <c r="G140" s="70"/>
      <c r="H140" s="70"/>
      <c r="I140" s="70"/>
    </row>
    <row r="141" spans="1:10" x14ac:dyDescent="0.2">
      <c r="B141" s="1" t="s">
        <v>280</v>
      </c>
      <c r="C141" s="2"/>
      <c r="G141" s="3"/>
    </row>
  </sheetData>
  <mergeCells count="8">
    <mergeCell ref="A2:A3"/>
    <mergeCell ref="J2:J3"/>
    <mergeCell ref="D1:J1"/>
    <mergeCell ref="B140:I140"/>
    <mergeCell ref="F2:G2"/>
    <mergeCell ref="D2:E2"/>
    <mergeCell ref="B2:B3"/>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election activeCell="F16" sqref="F16"/>
    </sheetView>
  </sheetViews>
  <sheetFormatPr baseColWidth="10" defaultRowHeight="12.75" x14ac:dyDescent="0.2"/>
  <sheetData>
    <row r="1" spans="1:7" x14ac:dyDescent="0.2">
      <c r="A1">
        <v>5</v>
      </c>
      <c r="B1">
        <v>1</v>
      </c>
      <c r="C1" t="s">
        <v>148</v>
      </c>
      <c r="D1" s="5">
        <v>2101771</v>
      </c>
      <c r="E1" s="5">
        <v>2129336</v>
      </c>
      <c r="F1" s="5">
        <v>2157094</v>
      </c>
      <c r="G1">
        <v>2185539</v>
      </c>
    </row>
    <row r="2" spans="1:7" x14ac:dyDescent="0.2">
      <c r="A2">
        <v>5</v>
      </c>
      <c r="B2">
        <v>2</v>
      </c>
      <c r="C2" t="s">
        <v>149</v>
      </c>
      <c r="D2" s="5">
        <v>22492</v>
      </c>
      <c r="E2" s="5">
        <v>22237</v>
      </c>
      <c r="F2" s="5">
        <v>22026</v>
      </c>
      <c r="G2">
        <v>21822</v>
      </c>
    </row>
    <row r="3" spans="1:7" x14ac:dyDescent="0.2">
      <c r="A3">
        <v>5</v>
      </c>
      <c r="B3">
        <v>4</v>
      </c>
      <c r="C3" t="s">
        <v>150</v>
      </c>
      <c r="D3" s="5">
        <v>2649</v>
      </c>
      <c r="E3" s="5">
        <v>2656</v>
      </c>
      <c r="F3" s="5">
        <v>2663</v>
      </c>
      <c r="G3">
        <v>2655</v>
      </c>
    </row>
    <row r="4" spans="1:7" x14ac:dyDescent="0.2">
      <c r="A4">
        <v>5</v>
      </c>
      <c r="B4">
        <v>21</v>
      </c>
      <c r="C4" t="s">
        <v>151</v>
      </c>
      <c r="D4" s="5">
        <v>4697</v>
      </c>
      <c r="E4" s="5">
        <v>4679</v>
      </c>
      <c r="F4" s="5">
        <v>4694</v>
      </c>
      <c r="G4">
        <v>4679</v>
      </c>
    </row>
    <row r="5" spans="1:7" x14ac:dyDescent="0.2">
      <c r="A5">
        <v>5</v>
      </c>
      <c r="B5">
        <v>30</v>
      </c>
      <c r="C5" t="s">
        <v>152</v>
      </c>
      <c r="D5" s="5">
        <v>27482</v>
      </c>
      <c r="E5" s="5">
        <v>27725</v>
      </c>
      <c r="F5" s="5">
        <v>27920</v>
      </c>
      <c r="G5">
        <v>28132</v>
      </c>
    </row>
    <row r="6" spans="1:7" x14ac:dyDescent="0.2">
      <c r="A6">
        <v>5</v>
      </c>
      <c r="B6">
        <v>31</v>
      </c>
      <c r="C6" t="s">
        <v>153</v>
      </c>
      <c r="D6" s="5">
        <v>23330</v>
      </c>
      <c r="E6" s="5">
        <v>23535</v>
      </c>
      <c r="F6" s="5">
        <v>23772</v>
      </c>
      <c r="G6">
        <v>23986</v>
      </c>
    </row>
    <row r="7" spans="1:7" x14ac:dyDescent="0.2">
      <c r="A7">
        <v>5</v>
      </c>
      <c r="B7">
        <v>34</v>
      </c>
      <c r="C7" t="s">
        <v>154</v>
      </c>
      <c r="D7" s="5">
        <v>41952</v>
      </c>
      <c r="E7" s="5">
        <v>41965</v>
      </c>
      <c r="F7" s="5">
        <v>42074</v>
      </c>
      <c r="G7">
        <v>42152</v>
      </c>
    </row>
    <row r="8" spans="1:7" x14ac:dyDescent="0.2">
      <c r="A8">
        <v>5</v>
      </c>
      <c r="B8">
        <v>36</v>
      </c>
      <c r="C8" t="s">
        <v>155</v>
      </c>
      <c r="D8" s="5">
        <v>5832</v>
      </c>
      <c r="E8" s="5">
        <v>5813</v>
      </c>
      <c r="F8" s="5">
        <v>5793</v>
      </c>
      <c r="G8">
        <v>5795</v>
      </c>
    </row>
    <row r="9" spans="1:7" x14ac:dyDescent="0.2">
      <c r="A9">
        <v>5</v>
      </c>
      <c r="B9">
        <v>38</v>
      </c>
      <c r="C9" t="s">
        <v>156</v>
      </c>
      <c r="D9" s="5">
        <v>12040</v>
      </c>
      <c r="E9" s="5">
        <v>11968</v>
      </c>
      <c r="F9" s="5">
        <v>11912</v>
      </c>
      <c r="G9">
        <v>11853</v>
      </c>
    </row>
    <row r="10" spans="1:7" x14ac:dyDescent="0.2">
      <c r="A10">
        <v>5</v>
      </c>
      <c r="B10">
        <v>40</v>
      </c>
      <c r="C10" t="s">
        <v>157</v>
      </c>
      <c r="D10" s="5">
        <v>16173</v>
      </c>
      <c r="E10" s="5">
        <v>16384</v>
      </c>
      <c r="F10" s="5">
        <v>16573</v>
      </c>
      <c r="G10">
        <v>16733</v>
      </c>
    </row>
    <row r="11" spans="1:7" x14ac:dyDescent="0.2">
      <c r="A11">
        <v>5</v>
      </c>
      <c r="B11">
        <v>42</v>
      </c>
      <c r="C11" t="s">
        <v>158</v>
      </c>
      <c r="D11" s="5">
        <v>23793</v>
      </c>
      <c r="E11" s="5">
        <v>23989</v>
      </c>
      <c r="F11" s="5">
        <v>24183</v>
      </c>
      <c r="G11">
        <v>24381</v>
      </c>
    </row>
    <row r="12" spans="1:7" x14ac:dyDescent="0.2">
      <c r="A12">
        <v>5</v>
      </c>
      <c r="B12">
        <v>44</v>
      </c>
      <c r="C12" t="s">
        <v>159</v>
      </c>
      <c r="D12" s="5">
        <v>6840</v>
      </c>
      <c r="E12" s="5">
        <v>6865</v>
      </c>
      <c r="F12" s="5">
        <v>6839</v>
      </c>
      <c r="G12">
        <v>6812</v>
      </c>
    </row>
    <row r="13" spans="1:7" x14ac:dyDescent="0.2">
      <c r="A13">
        <v>5</v>
      </c>
      <c r="B13">
        <v>45</v>
      </c>
      <c r="C13" t="s">
        <v>160</v>
      </c>
      <c r="D13" s="5">
        <v>95990</v>
      </c>
      <c r="E13" s="5">
        <v>98124</v>
      </c>
      <c r="F13" s="5">
        <v>100282</v>
      </c>
      <c r="G13">
        <v>102469</v>
      </c>
    </row>
    <row r="14" spans="1:7" x14ac:dyDescent="0.2">
      <c r="A14">
        <v>5</v>
      </c>
      <c r="B14">
        <v>51</v>
      </c>
      <c r="C14" t="s">
        <v>161</v>
      </c>
      <c r="D14" s="5">
        <v>29128</v>
      </c>
      <c r="E14" s="5">
        <v>29070</v>
      </c>
      <c r="F14" s="5">
        <v>29075</v>
      </c>
      <c r="G14">
        <v>29052</v>
      </c>
    </row>
    <row r="15" spans="1:7" x14ac:dyDescent="0.2">
      <c r="A15">
        <v>5</v>
      </c>
      <c r="B15">
        <v>55</v>
      </c>
      <c r="C15" t="s">
        <v>162</v>
      </c>
      <c r="D15" s="5">
        <v>9261</v>
      </c>
      <c r="E15" s="5">
        <v>9113</v>
      </c>
      <c r="F15" s="5">
        <v>8941</v>
      </c>
      <c r="G15">
        <v>8789</v>
      </c>
    </row>
    <row r="16" spans="1:7" x14ac:dyDescent="0.2">
      <c r="A16">
        <v>5</v>
      </c>
      <c r="B16">
        <v>59</v>
      </c>
      <c r="C16" t="s">
        <v>163</v>
      </c>
      <c r="D16" s="5">
        <v>5865</v>
      </c>
      <c r="E16" s="5">
        <v>5756</v>
      </c>
      <c r="F16" s="5">
        <v>5701</v>
      </c>
      <c r="G16">
        <v>5652</v>
      </c>
    </row>
    <row r="17" spans="1:7" x14ac:dyDescent="0.2">
      <c r="A17">
        <v>5</v>
      </c>
      <c r="B17">
        <v>79</v>
      </c>
      <c r="C17" t="s">
        <v>164</v>
      </c>
      <c r="D17" s="5">
        <v>44721</v>
      </c>
      <c r="E17" s="5">
        <v>45292</v>
      </c>
      <c r="F17" s="5">
        <v>45910</v>
      </c>
      <c r="G17">
        <v>46509</v>
      </c>
    </row>
    <row r="18" spans="1:7" x14ac:dyDescent="0.2">
      <c r="A18">
        <v>5</v>
      </c>
      <c r="B18">
        <v>86</v>
      </c>
      <c r="C18" t="s">
        <v>165</v>
      </c>
      <c r="D18" s="5">
        <v>5889</v>
      </c>
      <c r="E18" s="5">
        <v>5859</v>
      </c>
      <c r="F18" s="5">
        <v>5852</v>
      </c>
      <c r="G18">
        <v>5850</v>
      </c>
    </row>
    <row r="19" spans="1:7" x14ac:dyDescent="0.2">
      <c r="A19">
        <v>5</v>
      </c>
      <c r="B19">
        <v>88</v>
      </c>
      <c r="C19" t="s">
        <v>166</v>
      </c>
      <c r="D19" s="5">
        <v>417978</v>
      </c>
      <c r="E19" s="5">
        <v>427040</v>
      </c>
      <c r="F19" s="5">
        <v>436136</v>
      </c>
      <c r="G19">
        <v>445349</v>
      </c>
    </row>
    <row r="20" spans="1:7" x14ac:dyDescent="0.2">
      <c r="A20">
        <v>5</v>
      </c>
      <c r="B20">
        <v>91</v>
      </c>
      <c r="C20" t="s">
        <v>167</v>
      </c>
      <c r="D20" s="5">
        <v>11315</v>
      </c>
      <c r="E20" s="5">
        <v>11216</v>
      </c>
      <c r="F20" s="5">
        <v>11108</v>
      </c>
      <c r="G20">
        <v>10993</v>
      </c>
    </row>
    <row r="21" spans="1:7" x14ac:dyDescent="0.2">
      <c r="A21">
        <v>5</v>
      </c>
      <c r="B21">
        <v>93</v>
      </c>
      <c r="C21" t="s">
        <v>168</v>
      </c>
      <c r="D21" s="5">
        <v>15585</v>
      </c>
      <c r="E21" s="5">
        <v>15563</v>
      </c>
      <c r="F21" s="5">
        <v>15555</v>
      </c>
      <c r="G21">
        <v>15566</v>
      </c>
    </row>
    <row r="22" spans="1:7" x14ac:dyDescent="0.2">
      <c r="A22">
        <v>5</v>
      </c>
      <c r="B22">
        <v>101</v>
      </c>
      <c r="C22" t="s">
        <v>169</v>
      </c>
      <c r="D22" s="5">
        <v>27061</v>
      </c>
      <c r="E22" s="5">
        <v>26927</v>
      </c>
      <c r="F22" s="5">
        <v>26829</v>
      </c>
      <c r="G22">
        <v>26722</v>
      </c>
    </row>
    <row r="23" spans="1:7" x14ac:dyDescent="0.2">
      <c r="A23">
        <v>5</v>
      </c>
      <c r="B23">
        <v>107</v>
      </c>
      <c r="C23" t="s">
        <v>170</v>
      </c>
      <c r="D23" s="5">
        <v>8379</v>
      </c>
      <c r="E23" s="5">
        <v>8328</v>
      </c>
      <c r="F23" s="5">
        <v>8268</v>
      </c>
      <c r="G23">
        <v>8256</v>
      </c>
    </row>
    <row r="24" spans="1:7" x14ac:dyDescent="0.2">
      <c r="A24">
        <v>5</v>
      </c>
      <c r="B24">
        <v>113</v>
      </c>
      <c r="C24" t="s">
        <v>171</v>
      </c>
      <c r="D24" s="5">
        <v>8611</v>
      </c>
      <c r="E24" s="5">
        <v>8679</v>
      </c>
      <c r="F24" s="5">
        <v>8672</v>
      </c>
      <c r="G24">
        <v>8766</v>
      </c>
    </row>
    <row r="25" spans="1:7" x14ac:dyDescent="0.2">
      <c r="A25">
        <v>5</v>
      </c>
      <c r="B25">
        <v>120</v>
      </c>
      <c r="C25" t="s">
        <v>172</v>
      </c>
      <c r="D25" s="5">
        <v>25522</v>
      </c>
      <c r="E25" s="5">
        <v>25805</v>
      </c>
      <c r="F25" s="5">
        <v>26081</v>
      </c>
      <c r="G25">
        <v>26363</v>
      </c>
    </row>
    <row r="26" spans="1:7" x14ac:dyDescent="0.2">
      <c r="A26">
        <v>5</v>
      </c>
      <c r="B26">
        <v>125</v>
      </c>
      <c r="C26" t="s">
        <v>173</v>
      </c>
      <c r="D26" s="5">
        <v>7816</v>
      </c>
      <c r="E26" s="5">
        <v>7872</v>
      </c>
      <c r="F26" s="5">
        <v>7892</v>
      </c>
      <c r="G26">
        <v>7915</v>
      </c>
    </row>
    <row r="27" spans="1:7" x14ac:dyDescent="0.2">
      <c r="A27">
        <v>5</v>
      </c>
      <c r="B27">
        <v>129</v>
      </c>
      <c r="C27" t="s">
        <v>174</v>
      </c>
      <c r="D27" s="5">
        <v>67238</v>
      </c>
      <c r="E27" s="5">
        <v>68288</v>
      </c>
      <c r="F27" s="5">
        <v>69321</v>
      </c>
      <c r="G27">
        <v>70414</v>
      </c>
    </row>
    <row r="28" spans="1:7" x14ac:dyDescent="0.2">
      <c r="A28">
        <v>5</v>
      </c>
      <c r="B28">
        <v>134</v>
      </c>
      <c r="C28" t="s">
        <v>175</v>
      </c>
      <c r="D28" s="5">
        <v>9655</v>
      </c>
      <c r="E28" s="5">
        <v>9603</v>
      </c>
      <c r="F28" s="5">
        <v>9560</v>
      </c>
      <c r="G28">
        <v>9471</v>
      </c>
    </row>
    <row r="29" spans="1:7" x14ac:dyDescent="0.2">
      <c r="A29">
        <v>5</v>
      </c>
      <c r="B29">
        <v>138</v>
      </c>
      <c r="C29" t="s">
        <v>176</v>
      </c>
      <c r="D29" s="5">
        <v>16978</v>
      </c>
      <c r="E29" s="5">
        <v>16784</v>
      </c>
      <c r="F29" s="5">
        <v>16648</v>
      </c>
      <c r="G29">
        <v>16521</v>
      </c>
    </row>
    <row r="30" spans="1:7" x14ac:dyDescent="0.2">
      <c r="A30">
        <v>5</v>
      </c>
      <c r="B30">
        <v>142</v>
      </c>
      <c r="C30" t="s">
        <v>177</v>
      </c>
      <c r="D30" s="5">
        <v>5191</v>
      </c>
      <c r="E30" s="5">
        <v>5118</v>
      </c>
      <c r="F30" s="5">
        <v>5072</v>
      </c>
      <c r="G30">
        <v>5015</v>
      </c>
    </row>
    <row r="31" spans="1:7" x14ac:dyDescent="0.2">
      <c r="A31">
        <v>5</v>
      </c>
      <c r="B31">
        <v>145</v>
      </c>
      <c r="C31" t="s">
        <v>178</v>
      </c>
      <c r="D31" s="5">
        <v>5787</v>
      </c>
      <c r="E31" s="5">
        <v>5686</v>
      </c>
      <c r="F31" s="5">
        <v>5593</v>
      </c>
      <c r="G31">
        <v>5500</v>
      </c>
    </row>
    <row r="32" spans="1:7" x14ac:dyDescent="0.2">
      <c r="A32">
        <v>5</v>
      </c>
      <c r="B32">
        <v>147</v>
      </c>
      <c r="C32" t="s">
        <v>179</v>
      </c>
      <c r="D32" s="5">
        <v>36425</v>
      </c>
      <c r="E32" s="5">
        <v>37438</v>
      </c>
      <c r="F32" s="5">
        <v>38430</v>
      </c>
      <c r="G32">
        <v>39427</v>
      </c>
    </row>
    <row r="33" spans="1:7" x14ac:dyDescent="0.2">
      <c r="A33">
        <v>5</v>
      </c>
      <c r="B33">
        <v>148</v>
      </c>
      <c r="C33" t="s">
        <v>180</v>
      </c>
      <c r="D33" s="5">
        <v>49825</v>
      </c>
      <c r="E33" s="5">
        <v>50612</v>
      </c>
      <c r="F33" s="5">
        <v>51409</v>
      </c>
      <c r="G33">
        <v>52215</v>
      </c>
    </row>
    <row r="34" spans="1:7" x14ac:dyDescent="0.2">
      <c r="A34">
        <v>5</v>
      </c>
      <c r="B34">
        <v>150</v>
      </c>
      <c r="C34" t="s">
        <v>181</v>
      </c>
      <c r="D34" s="5">
        <v>3888</v>
      </c>
      <c r="E34" s="5">
        <v>3882</v>
      </c>
      <c r="F34" s="5">
        <v>3892</v>
      </c>
      <c r="G34">
        <v>3888</v>
      </c>
    </row>
    <row r="35" spans="1:7" x14ac:dyDescent="0.2">
      <c r="A35">
        <v>5</v>
      </c>
      <c r="B35">
        <v>154</v>
      </c>
      <c r="C35" t="s">
        <v>182</v>
      </c>
      <c r="D35" s="5">
        <v>73515</v>
      </c>
      <c r="E35" s="5">
        <v>74919</v>
      </c>
      <c r="F35" s="5">
        <v>76352</v>
      </c>
      <c r="G35">
        <v>77825</v>
      </c>
    </row>
    <row r="36" spans="1:7" x14ac:dyDescent="0.2">
      <c r="A36">
        <v>5</v>
      </c>
      <c r="B36">
        <v>172</v>
      </c>
      <c r="C36" t="s">
        <v>183</v>
      </c>
      <c r="D36" s="5">
        <v>46062</v>
      </c>
      <c r="E36" s="5">
        <v>47048</v>
      </c>
      <c r="F36" s="5">
        <v>48017</v>
      </c>
      <c r="G36">
        <v>49013</v>
      </c>
    </row>
    <row r="37" spans="1:7" x14ac:dyDescent="0.2">
      <c r="A37">
        <v>5</v>
      </c>
      <c r="B37">
        <v>190</v>
      </c>
      <c r="C37" t="s">
        <v>184</v>
      </c>
      <c r="D37" s="5">
        <v>9548</v>
      </c>
      <c r="E37" s="5">
        <v>9584</v>
      </c>
      <c r="F37" s="5">
        <v>9591</v>
      </c>
      <c r="G37">
        <v>9592</v>
      </c>
    </row>
    <row r="38" spans="1:7" x14ac:dyDescent="0.2">
      <c r="A38">
        <v>5</v>
      </c>
      <c r="B38">
        <v>197</v>
      </c>
      <c r="C38" t="s">
        <v>185</v>
      </c>
      <c r="D38" s="5">
        <v>18454</v>
      </c>
      <c r="E38" s="5">
        <v>18144</v>
      </c>
      <c r="F38" s="5">
        <v>17860</v>
      </c>
      <c r="G38">
        <v>17588</v>
      </c>
    </row>
    <row r="39" spans="1:7" x14ac:dyDescent="0.2">
      <c r="A39">
        <v>5</v>
      </c>
      <c r="B39">
        <v>206</v>
      </c>
      <c r="C39" t="s">
        <v>186</v>
      </c>
      <c r="D39" s="5">
        <v>5316</v>
      </c>
      <c r="E39" s="5">
        <v>5249</v>
      </c>
      <c r="F39" s="5">
        <v>5212</v>
      </c>
      <c r="G39">
        <v>5172</v>
      </c>
    </row>
    <row r="40" spans="1:7" x14ac:dyDescent="0.2">
      <c r="A40">
        <v>5</v>
      </c>
      <c r="B40">
        <v>209</v>
      </c>
      <c r="C40" t="s">
        <v>187</v>
      </c>
      <c r="D40" s="5">
        <v>21489</v>
      </c>
      <c r="E40" s="5">
        <v>21448</v>
      </c>
      <c r="F40" s="5">
        <v>21386</v>
      </c>
      <c r="G40">
        <v>21381</v>
      </c>
    </row>
    <row r="41" spans="1:7" x14ac:dyDescent="0.2">
      <c r="A41">
        <v>5</v>
      </c>
      <c r="B41">
        <v>212</v>
      </c>
      <c r="C41" t="s">
        <v>188</v>
      </c>
      <c r="D41" s="5">
        <v>65487</v>
      </c>
      <c r="E41" s="5">
        <v>66521</v>
      </c>
      <c r="F41" s="5">
        <v>67562</v>
      </c>
      <c r="G41">
        <v>68646</v>
      </c>
    </row>
    <row r="42" spans="1:7" x14ac:dyDescent="0.2">
      <c r="A42">
        <v>5</v>
      </c>
      <c r="B42">
        <v>234</v>
      </c>
      <c r="C42" t="s">
        <v>189</v>
      </c>
      <c r="D42" s="5">
        <v>22350</v>
      </c>
      <c r="E42" s="5">
        <v>22339</v>
      </c>
      <c r="F42" s="5">
        <v>22391</v>
      </c>
      <c r="G42">
        <v>22435</v>
      </c>
    </row>
    <row r="43" spans="1:7" x14ac:dyDescent="0.2">
      <c r="A43">
        <v>5</v>
      </c>
      <c r="B43">
        <v>237</v>
      </c>
      <c r="C43" t="s">
        <v>190</v>
      </c>
      <c r="D43" s="5">
        <v>16457</v>
      </c>
      <c r="E43" s="5">
        <v>16681</v>
      </c>
      <c r="F43" s="5">
        <v>16876</v>
      </c>
      <c r="G43">
        <v>17080</v>
      </c>
    </row>
    <row r="44" spans="1:7" x14ac:dyDescent="0.2">
      <c r="A44">
        <v>5</v>
      </c>
      <c r="B44">
        <v>240</v>
      </c>
      <c r="C44" t="s">
        <v>191</v>
      </c>
      <c r="D44" s="5">
        <v>13385</v>
      </c>
      <c r="E44" s="5">
        <v>13241</v>
      </c>
      <c r="F44" s="5">
        <v>13114</v>
      </c>
      <c r="G44">
        <v>12990</v>
      </c>
    </row>
    <row r="45" spans="1:7" x14ac:dyDescent="0.2">
      <c r="A45">
        <v>5</v>
      </c>
      <c r="B45">
        <v>250</v>
      </c>
      <c r="C45" t="s">
        <v>192</v>
      </c>
      <c r="D45" s="5">
        <v>41162</v>
      </c>
      <c r="E45" s="5">
        <v>42061</v>
      </c>
      <c r="F45" s="5">
        <v>42970</v>
      </c>
      <c r="G45">
        <v>43903</v>
      </c>
    </row>
    <row r="46" spans="1:7" x14ac:dyDescent="0.2">
      <c r="A46">
        <v>5</v>
      </c>
      <c r="B46">
        <v>264</v>
      </c>
      <c r="C46" t="s">
        <v>193</v>
      </c>
      <c r="D46" s="5">
        <v>9294</v>
      </c>
      <c r="E46" s="5">
        <v>9423</v>
      </c>
      <c r="F46" s="5">
        <v>9601</v>
      </c>
      <c r="G46">
        <v>9773</v>
      </c>
    </row>
    <row r="47" spans="1:7" x14ac:dyDescent="0.2">
      <c r="A47">
        <v>5</v>
      </c>
      <c r="B47">
        <v>266</v>
      </c>
      <c r="C47" t="s">
        <v>194</v>
      </c>
      <c r="D47" s="5">
        <v>182627</v>
      </c>
      <c r="E47" s="5">
        <v>186625</v>
      </c>
      <c r="F47" s="5">
        <v>190662</v>
      </c>
      <c r="G47">
        <v>194733</v>
      </c>
    </row>
    <row r="48" spans="1:7" x14ac:dyDescent="0.2">
      <c r="A48">
        <v>5</v>
      </c>
      <c r="B48">
        <v>282</v>
      </c>
      <c r="C48" t="s">
        <v>195</v>
      </c>
      <c r="D48" s="5">
        <v>24240</v>
      </c>
      <c r="E48" s="5">
        <v>24185</v>
      </c>
      <c r="F48" s="5">
        <v>24163</v>
      </c>
      <c r="G48">
        <v>24157</v>
      </c>
    </row>
    <row r="49" spans="1:7" x14ac:dyDescent="0.2">
      <c r="A49">
        <v>5</v>
      </c>
      <c r="B49">
        <v>284</v>
      </c>
      <c r="C49" t="s">
        <v>196</v>
      </c>
      <c r="D49" s="5">
        <v>22463</v>
      </c>
      <c r="E49" s="5">
        <v>22291</v>
      </c>
      <c r="F49" s="5">
        <v>22090</v>
      </c>
      <c r="G49">
        <v>21928</v>
      </c>
    </row>
    <row r="50" spans="1:7" x14ac:dyDescent="0.2">
      <c r="A50">
        <v>5</v>
      </c>
      <c r="B50">
        <v>306</v>
      </c>
      <c r="C50" t="s">
        <v>197</v>
      </c>
      <c r="D50" s="5">
        <v>4976</v>
      </c>
      <c r="E50" s="5">
        <v>5031</v>
      </c>
      <c r="F50" s="5">
        <v>5089</v>
      </c>
      <c r="G50">
        <v>5140</v>
      </c>
    </row>
    <row r="51" spans="1:7" x14ac:dyDescent="0.2">
      <c r="A51">
        <v>5</v>
      </c>
      <c r="B51">
        <v>308</v>
      </c>
      <c r="C51" t="s">
        <v>198</v>
      </c>
      <c r="D51" s="5">
        <v>42654</v>
      </c>
      <c r="E51" s="5">
        <v>43406</v>
      </c>
      <c r="F51" s="5">
        <v>44165</v>
      </c>
      <c r="G51">
        <v>44934</v>
      </c>
    </row>
    <row r="52" spans="1:7" x14ac:dyDescent="0.2">
      <c r="A52">
        <v>5</v>
      </c>
      <c r="B52">
        <v>310</v>
      </c>
      <c r="C52" t="s">
        <v>199</v>
      </c>
      <c r="D52" s="5">
        <v>9640</v>
      </c>
      <c r="E52" s="5">
        <v>9623</v>
      </c>
      <c r="F52" s="5">
        <v>9663</v>
      </c>
      <c r="G52">
        <v>9649</v>
      </c>
    </row>
    <row r="53" spans="1:7" x14ac:dyDescent="0.2">
      <c r="A53">
        <v>5</v>
      </c>
      <c r="B53">
        <v>313</v>
      </c>
      <c r="C53" t="s">
        <v>200</v>
      </c>
      <c r="D53" s="5">
        <v>13260</v>
      </c>
      <c r="E53" s="5">
        <v>12957</v>
      </c>
      <c r="F53" s="5">
        <v>12650</v>
      </c>
      <c r="G53">
        <v>12356</v>
      </c>
    </row>
    <row r="54" spans="1:7" x14ac:dyDescent="0.2">
      <c r="A54">
        <v>5</v>
      </c>
      <c r="B54">
        <v>315</v>
      </c>
      <c r="C54" t="s">
        <v>201</v>
      </c>
      <c r="D54" s="5">
        <v>6565</v>
      </c>
      <c r="E54" s="5">
        <v>6526</v>
      </c>
      <c r="F54" s="5">
        <v>6536</v>
      </c>
      <c r="G54">
        <v>6549</v>
      </c>
    </row>
    <row r="55" spans="1:7" x14ac:dyDescent="0.2">
      <c r="A55">
        <v>5</v>
      </c>
      <c r="B55">
        <v>318</v>
      </c>
      <c r="C55" t="s">
        <v>202</v>
      </c>
      <c r="D55" s="5">
        <v>45098</v>
      </c>
      <c r="E55" s="5">
        <v>45940</v>
      </c>
      <c r="F55" s="5">
        <v>46779</v>
      </c>
      <c r="G55">
        <v>47669</v>
      </c>
    </row>
    <row r="56" spans="1:7" x14ac:dyDescent="0.2">
      <c r="A56">
        <v>5</v>
      </c>
      <c r="B56">
        <v>321</v>
      </c>
      <c r="C56" t="s">
        <v>203</v>
      </c>
      <c r="D56" s="5">
        <v>6965</v>
      </c>
      <c r="E56" s="5">
        <v>7096</v>
      </c>
      <c r="F56" s="5">
        <v>7219</v>
      </c>
      <c r="G56">
        <v>7374</v>
      </c>
    </row>
    <row r="57" spans="1:7" x14ac:dyDescent="0.2">
      <c r="A57">
        <v>5</v>
      </c>
      <c r="B57">
        <v>347</v>
      </c>
      <c r="C57" t="s">
        <v>204</v>
      </c>
      <c r="D57" s="5">
        <v>6323</v>
      </c>
      <c r="E57" s="5">
        <v>6216</v>
      </c>
      <c r="F57" s="5">
        <v>6173</v>
      </c>
      <c r="G57">
        <v>6101</v>
      </c>
    </row>
    <row r="58" spans="1:7" x14ac:dyDescent="0.2">
      <c r="A58">
        <v>5</v>
      </c>
      <c r="B58">
        <v>353</v>
      </c>
      <c r="C58" t="s">
        <v>205</v>
      </c>
      <c r="D58" s="5">
        <v>5316</v>
      </c>
      <c r="E58" s="5">
        <v>5327</v>
      </c>
      <c r="F58" s="5">
        <v>5336</v>
      </c>
      <c r="G58">
        <v>5359</v>
      </c>
    </row>
    <row r="59" spans="1:7" x14ac:dyDescent="0.2">
      <c r="A59">
        <v>5</v>
      </c>
      <c r="B59">
        <v>360</v>
      </c>
      <c r="C59" t="s">
        <v>206</v>
      </c>
      <c r="D59" s="5">
        <v>230020</v>
      </c>
      <c r="E59" s="5">
        <v>234011</v>
      </c>
      <c r="F59" s="5">
        <v>238038</v>
      </c>
      <c r="G59">
        <v>242150</v>
      </c>
    </row>
    <row r="60" spans="1:7" x14ac:dyDescent="0.2">
      <c r="A60">
        <v>5</v>
      </c>
      <c r="B60">
        <v>361</v>
      </c>
      <c r="C60" t="s">
        <v>207</v>
      </c>
      <c r="D60" s="5">
        <v>26073</v>
      </c>
      <c r="E60" s="5">
        <v>26114</v>
      </c>
      <c r="F60" s="5">
        <v>26166</v>
      </c>
      <c r="G60">
        <v>26255</v>
      </c>
    </row>
    <row r="61" spans="1:7" x14ac:dyDescent="0.2">
      <c r="A61">
        <v>5</v>
      </c>
      <c r="B61">
        <v>364</v>
      </c>
      <c r="C61" t="s">
        <v>208</v>
      </c>
      <c r="D61" s="5">
        <v>13826</v>
      </c>
      <c r="E61" s="5">
        <v>13888</v>
      </c>
      <c r="F61" s="5">
        <v>13922</v>
      </c>
      <c r="G61">
        <v>13969</v>
      </c>
    </row>
    <row r="62" spans="1:7" x14ac:dyDescent="0.2">
      <c r="A62">
        <v>5</v>
      </c>
      <c r="B62">
        <v>368</v>
      </c>
      <c r="C62" t="s">
        <v>209</v>
      </c>
      <c r="D62" s="5">
        <v>14246</v>
      </c>
      <c r="E62" s="5">
        <v>14165</v>
      </c>
      <c r="F62" s="5">
        <v>14067</v>
      </c>
      <c r="G62">
        <v>14018</v>
      </c>
    </row>
    <row r="63" spans="1:7" x14ac:dyDescent="0.2">
      <c r="A63">
        <v>5</v>
      </c>
      <c r="B63">
        <v>376</v>
      </c>
      <c r="C63" t="s">
        <v>210</v>
      </c>
      <c r="D63" s="5">
        <v>52779</v>
      </c>
      <c r="E63" s="5">
        <v>53831</v>
      </c>
      <c r="F63" s="5">
        <v>54869</v>
      </c>
      <c r="G63">
        <v>55914</v>
      </c>
    </row>
    <row r="64" spans="1:7" x14ac:dyDescent="0.2">
      <c r="A64">
        <v>5</v>
      </c>
      <c r="B64">
        <v>380</v>
      </c>
      <c r="C64" t="s">
        <v>211</v>
      </c>
      <c r="D64" s="5">
        <v>57798</v>
      </c>
      <c r="E64" s="5">
        <v>58962</v>
      </c>
      <c r="F64" s="5">
        <v>60156</v>
      </c>
      <c r="G64">
        <v>61352</v>
      </c>
    </row>
    <row r="65" spans="1:7" x14ac:dyDescent="0.2">
      <c r="A65">
        <v>5</v>
      </c>
      <c r="B65">
        <v>390</v>
      </c>
      <c r="C65" t="s">
        <v>212</v>
      </c>
      <c r="D65" s="5">
        <v>9655</v>
      </c>
      <c r="E65" s="5">
        <v>9493</v>
      </c>
      <c r="F65" s="5">
        <v>9365</v>
      </c>
      <c r="G65">
        <v>9190</v>
      </c>
    </row>
    <row r="66" spans="1:7" x14ac:dyDescent="0.2">
      <c r="A66">
        <v>5</v>
      </c>
      <c r="B66">
        <v>400</v>
      </c>
      <c r="C66" t="s">
        <v>213</v>
      </c>
      <c r="D66" s="5">
        <v>19012</v>
      </c>
      <c r="E66" s="5">
        <v>19216</v>
      </c>
      <c r="F66" s="5">
        <v>19439</v>
      </c>
      <c r="G66">
        <v>19617</v>
      </c>
    </row>
    <row r="67" spans="1:7" x14ac:dyDescent="0.2">
      <c r="A67">
        <v>5</v>
      </c>
      <c r="B67">
        <v>411</v>
      </c>
      <c r="C67" t="s">
        <v>214</v>
      </c>
      <c r="D67" s="5">
        <v>10416</v>
      </c>
      <c r="E67" s="5">
        <v>10411</v>
      </c>
      <c r="F67" s="5">
        <v>10298</v>
      </c>
      <c r="G67">
        <v>10247</v>
      </c>
    </row>
    <row r="68" spans="1:7" x14ac:dyDescent="0.2">
      <c r="A68">
        <v>5</v>
      </c>
      <c r="B68">
        <v>425</v>
      </c>
      <c r="C68" t="s">
        <v>215</v>
      </c>
      <c r="D68" s="5">
        <v>8597</v>
      </c>
      <c r="E68" s="5">
        <v>8552</v>
      </c>
      <c r="F68" s="5">
        <v>8480</v>
      </c>
      <c r="G68">
        <v>8451</v>
      </c>
    </row>
    <row r="69" spans="1:7" x14ac:dyDescent="0.2">
      <c r="A69">
        <v>5</v>
      </c>
      <c r="B69">
        <v>440</v>
      </c>
      <c r="C69" t="s">
        <v>216</v>
      </c>
      <c r="D69" s="5">
        <v>54048</v>
      </c>
      <c r="E69" s="5">
        <v>54917</v>
      </c>
      <c r="F69" s="5">
        <v>55778</v>
      </c>
      <c r="G69">
        <v>56685</v>
      </c>
    </row>
    <row r="70" spans="1:7" x14ac:dyDescent="0.2">
      <c r="A70">
        <v>5</v>
      </c>
      <c r="B70">
        <v>467</v>
      </c>
      <c r="C70" t="s">
        <v>217</v>
      </c>
      <c r="D70" s="5">
        <v>7599</v>
      </c>
      <c r="E70" s="5">
        <v>7557</v>
      </c>
      <c r="F70" s="5">
        <v>7455</v>
      </c>
      <c r="G70">
        <v>7341</v>
      </c>
    </row>
    <row r="71" spans="1:7" x14ac:dyDescent="0.2">
      <c r="A71">
        <v>5</v>
      </c>
      <c r="B71">
        <v>475</v>
      </c>
      <c r="C71" t="s">
        <v>218</v>
      </c>
      <c r="D71" s="5">
        <v>3786</v>
      </c>
      <c r="E71" s="5">
        <v>3896</v>
      </c>
      <c r="F71" s="5">
        <v>4004</v>
      </c>
      <c r="G71">
        <v>4086</v>
      </c>
    </row>
    <row r="72" spans="1:7" x14ac:dyDescent="0.2">
      <c r="A72">
        <v>5</v>
      </c>
      <c r="B72">
        <v>480</v>
      </c>
      <c r="C72" t="s">
        <v>219</v>
      </c>
      <c r="D72" s="5">
        <v>12415</v>
      </c>
      <c r="E72" s="5">
        <v>12548</v>
      </c>
      <c r="F72" s="5">
        <v>12680</v>
      </c>
      <c r="G72">
        <v>12825</v>
      </c>
    </row>
    <row r="73" spans="1:7" x14ac:dyDescent="0.2">
      <c r="A73">
        <v>5</v>
      </c>
      <c r="B73">
        <v>483</v>
      </c>
      <c r="C73" t="s">
        <v>220</v>
      </c>
      <c r="D73" s="5">
        <v>12234</v>
      </c>
      <c r="E73" s="5">
        <v>12033</v>
      </c>
      <c r="F73" s="5">
        <v>11852</v>
      </c>
      <c r="G73">
        <v>11611</v>
      </c>
    </row>
    <row r="74" spans="1:7" x14ac:dyDescent="0.2">
      <c r="A74">
        <v>5</v>
      </c>
      <c r="B74">
        <v>490</v>
      </c>
      <c r="C74" t="s">
        <v>221</v>
      </c>
      <c r="D74" s="5">
        <v>37227</v>
      </c>
      <c r="E74" s="5">
        <v>37618</v>
      </c>
      <c r="F74" s="5">
        <v>38019</v>
      </c>
      <c r="G74">
        <v>38457</v>
      </c>
    </row>
    <row r="75" spans="1:7" x14ac:dyDescent="0.2">
      <c r="A75">
        <v>5</v>
      </c>
      <c r="B75">
        <v>495</v>
      </c>
      <c r="C75" t="s">
        <v>222</v>
      </c>
      <c r="D75" s="5">
        <v>20988</v>
      </c>
      <c r="E75" s="5">
        <v>21396</v>
      </c>
      <c r="F75" s="5">
        <v>21821</v>
      </c>
      <c r="G75">
        <v>22265</v>
      </c>
    </row>
    <row r="76" spans="1:7" x14ac:dyDescent="0.2">
      <c r="A76">
        <v>5</v>
      </c>
      <c r="B76">
        <v>501</v>
      </c>
      <c r="C76" t="s">
        <v>223</v>
      </c>
      <c r="D76" s="5">
        <v>3146</v>
      </c>
      <c r="E76" s="5">
        <v>3147</v>
      </c>
      <c r="F76" s="5">
        <v>3132</v>
      </c>
      <c r="G76">
        <v>3130</v>
      </c>
    </row>
    <row r="77" spans="1:7" x14ac:dyDescent="0.2">
      <c r="A77">
        <v>5</v>
      </c>
      <c r="B77">
        <v>541</v>
      </c>
      <c r="C77" t="s">
        <v>224</v>
      </c>
      <c r="D77" s="5">
        <v>18850</v>
      </c>
      <c r="E77" s="5">
        <v>19042</v>
      </c>
      <c r="F77" s="5">
        <v>19230</v>
      </c>
      <c r="G77">
        <v>19377</v>
      </c>
    </row>
    <row r="78" spans="1:7" x14ac:dyDescent="0.2">
      <c r="A78">
        <v>5</v>
      </c>
      <c r="B78">
        <v>543</v>
      </c>
      <c r="C78" t="s">
        <v>225</v>
      </c>
      <c r="D78" s="5">
        <v>7851</v>
      </c>
      <c r="E78" s="5">
        <v>7841</v>
      </c>
      <c r="F78" s="5">
        <v>7841</v>
      </c>
      <c r="G78">
        <v>7833</v>
      </c>
    </row>
    <row r="79" spans="1:7" x14ac:dyDescent="0.2">
      <c r="A79">
        <v>5</v>
      </c>
      <c r="B79">
        <v>576</v>
      </c>
      <c r="C79" t="s">
        <v>226</v>
      </c>
      <c r="D79" s="5">
        <v>8917</v>
      </c>
      <c r="E79" s="5">
        <v>8886</v>
      </c>
      <c r="F79" s="5">
        <v>8844</v>
      </c>
      <c r="G79">
        <v>8804</v>
      </c>
    </row>
    <row r="80" spans="1:7" x14ac:dyDescent="0.2">
      <c r="A80">
        <v>5</v>
      </c>
      <c r="B80">
        <v>579</v>
      </c>
      <c r="C80" t="s">
        <v>227</v>
      </c>
      <c r="D80" s="5">
        <v>35358</v>
      </c>
      <c r="E80" s="5">
        <v>35674</v>
      </c>
      <c r="F80" s="5">
        <v>36002</v>
      </c>
      <c r="G80">
        <v>36286</v>
      </c>
    </row>
    <row r="81" spans="1:7" x14ac:dyDescent="0.2">
      <c r="A81">
        <v>5</v>
      </c>
      <c r="B81">
        <v>585</v>
      </c>
      <c r="C81" t="s">
        <v>228</v>
      </c>
      <c r="D81" s="5">
        <v>15015</v>
      </c>
      <c r="E81" s="5">
        <v>14887</v>
      </c>
      <c r="F81" s="5">
        <v>14864</v>
      </c>
      <c r="G81">
        <v>14780</v>
      </c>
    </row>
    <row r="82" spans="1:7" x14ac:dyDescent="0.2">
      <c r="A82">
        <v>5</v>
      </c>
      <c r="B82">
        <v>591</v>
      </c>
      <c r="C82" t="s">
        <v>229</v>
      </c>
      <c r="D82" s="5">
        <v>14707</v>
      </c>
      <c r="E82" s="5">
        <v>14998</v>
      </c>
      <c r="F82" s="5">
        <v>15272</v>
      </c>
      <c r="G82">
        <v>15573</v>
      </c>
    </row>
    <row r="83" spans="1:7" x14ac:dyDescent="0.2">
      <c r="A83">
        <v>5</v>
      </c>
      <c r="B83">
        <v>604</v>
      </c>
      <c r="C83" t="s">
        <v>230</v>
      </c>
      <c r="D83" s="5">
        <v>25279</v>
      </c>
      <c r="E83" s="5">
        <v>25513</v>
      </c>
      <c r="F83" s="5">
        <v>25784</v>
      </c>
      <c r="G83">
        <v>26045</v>
      </c>
    </row>
    <row r="84" spans="1:7" x14ac:dyDescent="0.2">
      <c r="A84">
        <v>5</v>
      </c>
      <c r="B84">
        <v>607</v>
      </c>
      <c r="C84" t="s">
        <v>231</v>
      </c>
      <c r="D84" s="5">
        <v>19514</v>
      </c>
      <c r="E84" s="5">
        <v>19857</v>
      </c>
      <c r="F84" s="5">
        <v>20198</v>
      </c>
      <c r="G84">
        <v>20537</v>
      </c>
    </row>
    <row r="85" spans="1:7" x14ac:dyDescent="0.2">
      <c r="A85">
        <v>5</v>
      </c>
      <c r="B85">
        <v>615</v>
      </c>
      <c r="C85" t="s">
        <v>232</v>
      </c>
      <c r="D85" s="5">
        <v>110027</v>
      </c>
      <c r="E85" s="5">
        <v>112193</v>
      </c>
      <c r="F85" s="5">
        <v>114361</v>
      </c>
      <c r="G85">
        <v>116574</v>
      </c>
    </row>
    <row r="86" spans="1:7" x14ac:dyDescent="0.2">
      <c r="A86">
        <v>5</v>
      </c>
      <c r="B86">
        <v>628</v>
      </c>
      <c r="C86" t="s">
        <v>233</v>
      </c>
      <c r="D86" s="5">
        <v>8597</v>
      </c>
      <c r="E86" s="5">
        <v>8638</v>
      </c>
      <c r="F86" s="5">
        <v>8679</v>
      </c>
      <c r="G86">
        <v>8688</v>
      </c>
    </row>
    <row r="87" spans="1:7" x14ac:dyDescent="0.2">
      <c r="A87">
        <v>5</v>
      </c>
      <c r="B87">
        <v>631</v>
      </c>
      <c r="C87" t="s">
        <v>234</v>
      </c>
      <c r="D87" s="5">
        <v>61730</v>
      </c>
      <c r="E87" s="5">
        <v>63563</v>
      </c>
      <c r="F87" s="5">
        <v>65370</v>
      </c>
      <c r="G87">
        <v>67197</v>
      </c>
    </row>
    <row r="88" spans="1:7" x14ac:dyDescent="0.2">
      <c r="A88">
        <v>5</v>
      </c>
      <c r="B88">
        <v>642</v>
      </c>
      <c r="C88" t="s">
        <v>235</v>
      </c>
      <c r="D88" s="5">
        <v>19569</v>
      </c>
      <c r="E88" s="5">
        <v>19420</v>
      </c>
      <c r="F88" s="5">
        <v>19290</v>
      </c>
      <c r="G88">
        <v>19157</v>
      </c>
    </row>
    <row r="89" spans="1:7" x14ac:dyDescent="0.2">
      <c r="A89">
        <v>5</v>
      </c>
      <c r="B89">
        <v>647</v>
      </c>
      <c r="C89" t="s">
        <v>236</v>
      </c>
      <c r="D89" s="5">
        <v>7629</v>
      </c>
      <c r="E89" s="5">
        <v>7597</v>
      </c>
      <c r="F89" s="5">
        <v>7505</v>
      </c>
      <c r="G89">
        <v>7463</v>
      </c>
    </row>
    <row r="90" spans="1:7" x14ac:dyDescent="0.2">
      <c r="A90">
        <v>5</v>
      </c>
      <c r="B90">
        <v>649</v>
      </c>
      <c r="C90" t="s">
        <v>237</v>
      </c>
      <c r="D90" s="5">
        <v>19706</v>
      </c>
      <c r="E90" s="5">
        <v>19345</v>
      </c>
      <c r="F90" s="5">
        <v>19008</v>
      </c>
      <c r="G90">
        <v>18714</v>
      </c>
    </row>
    <row r="91" spans="1:7" x14ac:dyDescent="0.2">
      <c r="A91">
        <v>5</v>
      </c>
      <c r="B91">
        <v>652</v>
      </c>
      <c r="C91" t="s">
        <v>238</v>
      </c>
      <c r="D91" s="5">
        <v>5939</v>
      </c>
      <c r="E91" s="5">
        <v>5880</v>
      </c>
      <c r="F91" s="5">
        <v>5868</v>
      </c>
      <c r="G91">
        <v>5830</v>
      </c>
    </row>
    <row r="92" spans="1:7" x14ac:dyDescent="0.2">
      <c r="A92">
        <v>5</v>
      </c>
      <c r="B92">
        <v>656</v>
      </c>
      <c r="C92" t="s">
        <v>239</v>
      </c>
      <c r="D92" s="5">
        <v>13725</v>
      </c>
      <c r="E92" s="5">
        <v>13873</v>
      </c>
      <c r="F92" s="5">
        <v>14020</v>
      </c>
      <c r="G92">
        <v>14127</v>
      </c>
    </row>
    <row r="93" spans="1:7" x14ac:dyDescent="0.2">
      <c r="A93">
        <v>5</v>
      </c>
      <c r="B93">
        <v>658</v>
      </c>
      <c r="C93" t="s">
        <v>240</v>
      </c>
      <c r="D93" s="5">
        <v>3292</v>
      </c>
      <c r="E93" s="5">
        <v>3318</v>
      </c>
      <c r="F93" s="5">
        <v>3340</v>
      </c>
      <c r="G93">
        <v>3396</v>
      </c>
    </row>
    <row r="94" spans="1:7" x14ac:dyDescent="0.2">
      <c r="A94">
        <v>5</v>
      </c>
      <c r="B94">
        <v>659</v>
      </c>
      <c r="C94" t="s">
        <v>241</v>
      </c>
      <c r="D94" s="5">
        <v>16889</v>
      </c>
      <c r="E94" s="5">
        <v>17155</v>
      </c>
      <c r="F94" s="5">
        <v>17433</v>
      </c>
      <c r="G94">
        <v>17737</v>
      </c>
    </row>
    <row r="95" spans="1:7" x14ac:dyDescent="0.2">
      <c r="A95">
        <v>5</v>
      </c>
      <c r="B95">
        <v>660</v>
      </c>
      <c r="C95" t="s">
        <v>242</v>
      </c>
      <c r="D95" s="5">
        <v>13398</v>
      </c>
      <c r="E95" s="5">
        <v>13348</v>
      </c>
      <c r="F95" s="5">
        <v>13312</v>
      </c>
      <c r="G95">
        <v>13225</v>
      </c>
    </row>
    <row r="96" spans="1:7" x14ac:dyDescent="0.2">
      <c r="A96">
        <v>5</v>
      </c>
      <c r="B96">
        <v>664</v>
      </c>
      <c r="C96" t="s">
        <v>243</v>
      </c>
      <c r="D96" s="5">
        <v>19330</v>
      </c>
      <c r="E96" s="5">
        <v>19565</v>
      </c>
      <c r="F96" s="5">
        <v>19791</v>
      </c>
      <c r="G96">
        <v>20020</v>
      </c>
    </row>
    <row r="97" spans="1:7" x14ac:dyDescent="0.2">
      <c r="A97">
        <v>5</v>
      </c>
      <c r="B97">
        <v>665</v>
      </c>
      <c r="C97" t="s">
        <v>244</v>
      </c>
      <c r="D97" s="5">
        <v>28042</v>
      </c>
      <c r="E97" s="5">
        <v>28244</v>
      </c>
      <c r="F97" s="5">
        <v>28475</v>
      </c>
      <c r="G97">
        <v>28732</v>
      </c>
    </row>
    <row r="98" spans="1:7" x14ac:dyDescent="0.2">
      <c r="A98">
        <v>5</v>
      </c>
      <c r="B98">
        <v>667</v>
      </c>
      <c r="C98" t="s">
        <v>245</v>
      </c>
      <c r="D98" s="5">
        <v>16508</v>
      </c>
      <c r="E98" s="5">
        <v>16425</v>
      </c>
      <c r="F98" s="5">
        <v>16351</v>
      </c>
      <c r="G98">
        <v>16243</v>
      </c>
    </row>
    <row r="99" spans="1:7" x14ac:dyDescent="0.2">
      <c r="A99">
        <v>5</v>
      </c>
      <c r="B99">
        <v>670</v>
      </c>
      <c r="C99" t="s">
        <v>246</v>
      </c>
      <c r="D99" s="5">
        <v>20921</v>
      </c>
      <c r="E99" s="5">
        <v>20932</v>
      </c>
      <c r="F99" s="5">
        <v>20965</v>
      </c>
      <c r="G99">
        <v>21008</v>
      </c>
    </row>
    <row r="100" spans="1:7" x14ac:dyDescent="0.2">
      <c r="A100">
        <v>5</v>
      </c>
      <c r="B100">
        <v>674</v>
      </c>
      <c r="C100" t="s">
        <v>247</v>
      </c>
      <c r="D100" s="5">
        <v>21722</v>
      </c>
      <c r="E100" s="5">
        <v>21725</v>
      </c>
      <c r="F100" s="5">
        <v>21719</v>
      </c>
      <c r="G100">
        <v>21746</v>
      </c>
    </row>
    <row r="101" spans="1:7" x14ac:dyDescent="0.2">
      <c r="A101">
        <v>5</v>
      </c>
      <c r="B101">
        <v>679</v>
      </c>
      <c r="C101" t="s">
        <v>248</v>
      </c>
      <c r="D101" s="5">
        <v>27934</v>
      </c>
      <c r="E101" s="5">
        <v>27790</v>
      </c>
      <c r="F101" s="5">
        <v>27630</v>
      </c>
      <c r="G101">
        <v>27520</v>
      </c>
    </row>
    <row r="102" spans="1:7" x14ac:dyDescent="0.2">
      <c r="A102">
        <v>5</v>
      </c>
      <c r="B102">
        <v>686</v>
      </c>
      <c r="C102" t="s">
        <v>249</v>
      </c>
      <c r="D102" s="5">
        <v>32321</v>
      </c>
      <c r="E102" s="5">
        <v>32633</v>
      </c>
      <c r="F102" s="5">
        <v>32933</v>
      </c>
      <c r="G102">
        <v>33279</v>
      </c>
    </row>
    <row r="103" spans="1:7" x14ac:dyDescent="0.2">
      <c r="A103">
        <v>5</v>
      </c>
      <c r="B103">
        <v>690</v>
      </c>
      <c r="C103" t="s">
        <v>250</v>
      </c>
      <c r="D103" s="5">
        <v>13690</v>
      </c>
      <c r="E103" s="5">
        <v>13513</v>
      </c>
      <c r="F103" s="5">
        <v>13416</v>
      </c>
      <c r="G103">
        <v>13291</v>
      </c>
    </row>
    <row r="104" spans="1:7" x14ac:dyDescent="0.2">
      <c r="A104">
        <v>5</v>
      </c>
      <c r="B104">
        <v>697</v>
      </c>
      <c r="C104" t="s">
        <v>251</v>
      </c>
      <c r="D104" s="5">
        <v>31460</v>
      </c>
      <c r="E104" s="5">
        <v>31769</v>
      </c>
      <c r="F104" s="5">
        <v>32097</v>
      </c>
      <c r="G104">
        <v>32446</v>
      </c>
    </row>
    <row r="105" spans="1:7" x14ac:dyDescent="0.2">
      <c r="A105">
        <v>5</v>
      </c>
      <c r="B105">
        <v>736</v>
      </c>
      <c r="C105" t="s">
        <v>252</v>
      </c>
      <c r="D105" s="5">
        <v>32395</v>
      </c>
      <c r="E105" s="5">
        <v>32848</v>
      </c>
      <c r="F105" s="5">
        <v>33310</v>
      </c>
      <c r="G105">
        <v>33766</v>
      </c>
    </row>
    <row r="106" spans="1:7" x14ac:dyDescent="0.2">
      <c r="A106">
        <v>5</v>
      </c>
      <c r="B106">
        <v>756</v>
      </c>
      <c r="C106" t="s">
        <v>253</v>
      </c>
      <c r="D106" s="5">
        <v>37762</v>
      </c>
      <c r="E106" s="5">
        <v>37557</v>
      </c>
      <c r="F106" s="5">
        <v>37367</v>
      </c>
      <c r="G106">
        <v>37224</v>
      </c>
    </row>
    <row r="107" spans="1:7" x14ac:dyDescent="0.2">
      <c r="A107">
        <v>5</v>
      </c>
      <c r="B107">
        <v>761</v>
      </c>
      <c r="C107" t="s">
        <v>254</v>
      </c>
      <c r="D107" s="5">
        <v>14387</v>
      </c>
      <c r="E107" s="5">
        <v>14429</v>
      </c>
      <c r="F107" s="5">
        <v>14478</v>
      </c>
      <c r="G107">
        <v>14493</v>
      </c>
    </row>
    <row r="108" spans="1:7" x14ac:dyDescent="0.2">
      <c r="A108">
        <v>5</v>
      </c>
      <c r="B108">
        <v>789</v>
      </c>
      <c r="C108" t="s">
        <v>255</v>
      </c>
      <c r="D108" s="5">
        <v>17917</v>
      </c>
      <c r="E108" s="5">
        <v>17731</v>
      </c>
      <c r="F108" s="5">
        <v>17580</v>
      </c>
      <c r="G108">
        <v>17393</v>
      </c>
    </row>
    <row r="109" spans="1:7" x14ac:dyDescent="0.2">
      <c r="A109">
        <v>5</v>
      </c>
      <c r="B109">
        <v>790</v>
      </c>
      <c r="C109" t="s">
        <v>256</v>
      </c>
      <c r="D109" s="5">
        <v>22826</v>
      </c>
      <c r="E109" s="5">
        <v>23166</v>
      </c>
      <c r="F109" s="5">
        <v>23541</v>
      </c>
      <c r="G109">
        <v>23910</v>
      </c>
    </row>
    <row r="110" spans="1:7" x14ac:dyDescent="0.2">
      <c r="A110">
        <v>5</v>
      </c>
      <c r="B110">
        <v>792</v>
      </c>
      <c r="C110" t="s">
        <v>257</v>
      </c>
      <c r="D110" s="5">
        <v>6430</v>
      </c>
      <c r="E110" s="5">
        <v>6399</v>
      </c>
      <c r="F110" s="5">
        <v>6411</v>
      </c>
      <c r="G110">
        <v>6379</v>
      </c>
    </row>
    <row r="111" spans="1:7" x14ac:dyDescent="0.2">
      <c r="A111">
        <v>5</v>
      </c>
      <c r="B111">
        <v>809</v>
      </c>
      <c r="C111" t="s">
        <v>258</v>
      </c>
      <c r="D111" s="5">
        <v>11903</v>
      </c>
      <c r="E111" s="5">
        <v>11794</v>
      </c>
      <c r="F111" s="5">
        <v>11655</v>
      </c>
      <c r="G111">
        <v>11537</v>
      </c>
    </row>
    <row r="112" spans="1:7" x14ac:dyDescent="0.2">
      <c r="A112">
        <v>5</v>
      </c>
      <c r="B112">
        <v>819</v>
      </c>
      <c r="C112" t="s">
        <v>259</v>
      </c>
      <c r="D112" s="5">
        <v>5478</v>
      </c>
      <c r="E112" s="5">
        <v>5435</v>
      </c>
      <c r="F112" s="5">
        <v>5350</v>
      </c>
      <c r="G112">
        <v>5317</v>
      </c>
    </row>
    <row r="113" spans="1:7" x14ac:dyDescent="0.2">
      <c r="A113">
        <v>5</v>
      </c>
      <c r="B113">
        <v>837</v>
      </c>
      <c r="C113" t="s">
        <v>260</v>
      </c>
      <c r="D113" s="5">
        <v>106537</v>
      </c>
      <c r="E113" s="5">
        <v>108017</v>
      </c>
      <c r="F113" s="5">
        <v>109496</v>
      </c>
      <c r="G113">
        <v>111028</v>
      </c>
    </row>
    <row r="114" spans="1:7" x14ac:dyDescent="0.2">
      <c r="A114">
        <v>5</v>
      </c>
      <c r="B114">
        <v>842</v>
      </c>
      <c r="C114" t="s">
        <v>261</v>
      </c>
      <c r="D114" s="5">
        <v>7547</v>
      </c>
      <c r="E114" s="5">
        <v>7458</v>
      </c>
      <c r="F114" s="5">
        <v>7415</v>
      </c>
      <c r="G114">
        <v>7328</v>
      </c>
    </row>
    <row r="115" spans="1:7" x14ac:dyDescent="0.2">
      <c r="A115">
        <v>5</v>
      </c>
      <c r="B115">
        <v>847</v>
      </c>
      <c r="C115" t="s">
        <v>262</v>
      </c>
      <c r="D115" s="5">
        <v>29208</v>
      </c>
      <c r="E115" s="5">
        <v>29161</v>
      </c>
      <c r="F115" s="5">
        <v>29245</v>
      </c>
      <c r="G115">
        <v>29324</v>
      </c>
    </row>
    <row r="116" spans="1:7" x14ac:dyDescent="0.2">
      <c r="A116">
        <v>5</v>
      </c>
      <c r="B116">
        <v>854</v>
      </c>
      <c r="C116" t="s">
        <v>263</v>
      </c>
      <c r="D116" s="5">
        <v>13573</v>
      </c>
      <c r="E116" s="5">
        <v>13578</v>
      </c>
      <c r="F116" s="5">
        <v>13604</v>
      </c>
      <c r="G116">
        <v>13618</v>
      </c>
    </row>
    <row r="117" spans="1:7" x14ac:dyDescent="0.2">
      <c r="A117">
        <v>5</v>
      </c>
      <c r="B117">
        <v>856</v>
      </c>
      <c r="C117" t="s">
        <v>264</v>
      </c>
      <c r="D117" s="5">
        <v>7728</v>
      </c>
      <c r="E117" s="5">
        <v>7583</v>
      </c>
      <c r="F117" s="5">
        <v>7482</v>
      </c>
      <c r="G117">
        <v>7373</v>
      </c>
    </row>
    <row r="118" spans="1:7" x14ac:dyDescent="0.2">
      <c r="A118">
        <v>5</v>
      </c>
      <c r="B118">
        <v>858</v>
      </c>
      <c r="C118" t="s">
        <v>265</v>
      </c>
      <c r="D118" s="5">
        <v>11957</v>
      </c>
      <c r="E118" s="5">
        <v>11964</v>
      </c>
      <c r="F118" s="5">
        <v>11944</v>
      </c>
      <c r="G118">
        <v>11914</v>
      </c>
    </row>
    <row r="119" spans="1:7" x14ac:dyDescent="0.2">
      <c r="A119">
        <v>5</v>
      </c>
      <c r="B119">
        <v>861</v>
      </c>
      <c r="C119" t="s">
        <v>266</v>
      </c>
      <c r="D119" s="5">
        <v>12042</v>
      </c>
      <c r="E119" s="5">
        <v>11977</v>
      </c>
      <c r="F119" s="5">
        <v>11902</v>
      </c>
      <c r="G119">
        <v>11875</v>
      </c>
    </row>
    <row r="120" spans="1:7" x14ac:dyDescent="0.2">
      <c r="A120">
        <v>5</v>
      </c>
      <c r="B120">
        <v>873</v>
      </c>
      <c r="C120" t="s">
        <v>267</v>
      </c>
      <c r="D120" s="5">
        <v>8246</v>
      </c>
      <c r="E120" s="5">
        <v>8313</v>
      </c>
      <c r="F120" s="5">
        <v>8362</v>
      </c>
      <c r="G120">
        <v>8438</v>
      </c>
    </row>
    <row r="121" spans="1:7" x14ac:dyDescent="0.2">
      <c r="A121">
        <v>5</v>
      </c>
      <c r="B121">
        <v>885</v>
      </c>
      <c r="C121" t="s">
        <v>268</v>
      </c>
      <c r="D121" s="5">
        <v>7642</v>
      </c>
      <c r="E121" s="5">
        <v>7633</v>
      </c>
      <c r="F121" s="5">
        <v>7604</v>
      </c>
      <c r="G121">
        <v>7622</v>
      </c>
    </row>
    <row r="122" spans="1:7" x14ac:dyDescent="0.2">
      <c r="A122">
        <v>5</v>
      </c>
      <c r="B122">
        <v>887</v>
      </c>
      <c r="C122" t="s">
        <v>269</v>
      </c>
      <c r="D122" s="5">
        <v>38923</v>
      </c>
      <c r="E122" s="5">
        <v>39083</v>
      </c>
      <c r="F122" s="5">
        <v>39289</v>
      </c>
      <c r="G122">
        <v>39491</v>
      </c>
    </row>
    <row r="123" spans="1:7" x14ac:dyDescent="0.2">
      <c r="A123">
        <v>5</v>
      </c>
      <c r="B123">
        <v>890</v>
      </c>
      <c r="C123" t="s">
        <v>270</v>
      </c>
      <c r="D123" s="5">
        <v>22212</v>
      </c>
      <c r="E123" s="5">
        <v>22188</v>
      </c>
      <c r="F123" s="5">
        <v>22217</v>
      </c>
      <c r="G123">
        <v>22235</v>
      </c>
    </row>
    <row r="124" spans="1:7" x14ac:dyDescent="0.2">
      <c r="A124">
        <v>5</v>
      </c>
      <c r="B124">
        <v>893</v>
      </c>
      <c r="C124" t="s">
        <v>271</v>
      </c>
      <c r="D124" s="5">
        <v>15116</v>
      </c>
      <c r="E124" s="5">
        <v>15496</v>
      </c>
      <c r="F124" s="5">
        <v>15869</v>
      </c>
      <c r="G124">
        <v>16158</v>
      </c>
    </row>
    <row r="125" spans="1:7" x14ac:dyDescent="0.2">
      <c r="A125">
        <v>5</v>
      </c>
      <c r="B125">
        <v>895</v>
      </c>
      <c r="C125" t="s">
        <v>272</v>
      </c>
      <c r="D125" s="5">
        <v>23761</v>
      </c>
      <c r="E125" s="5">
        <v>23822</v>
      </c>
      <c r="F125" s="5">
        <v>23890</v>
      </c>
      <c r="G125">
        <v>23958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tabSelected="1" workbookViewId="0">
      <selection activeCell="E3" sqref="E3"/>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307</v>
      </c>
      <c r="B3" s="73"/>
      <c r="C3" s="73"/>
      <c r="D3" s="73"/>
    </row>
    <row r="4" spans="1:4" ht="13.5" thickBot="1" x14ac:dyDescent="0.25">
      <c r="B4" s="4"/>
      <c r="C4" s="4"/>
    </row>
    <row r="5" spans="1:4" ht="37.5" customHeight="1" thickBot="1" x14ac:dyDescent="0.25">
      <c r="A5" s="46" t="s">
        <v>138</v>
      </c>
      <c r="B5" s="74" t="s">
        <v>139</v>
      </c>
      <c r="C5" s="74" t="s">
        <v>140</v>
      </c>
      <c r="D5" s="47" t="s">
        <v>141</v>
      </c>
    </row>
    <row r="6" spans="1:4" ht="15" x14ac:dyDescent="0.25">
      <c r="A6" s="50" t="s">
        <v>283</v>
      </c>
      <c r="B6" s="48" t="s">
        <v>298</v>
      </c>
      <c r="C6" s="48">
        <v>483355</v>
      </c>
      <c r="D6" s="54">
        <f t="shared" ref="D6:D19" si="0">C6/C$19</f>
        <v>0.2070319460244795</v>
      </c>
    </row>
    <row r="7" spans="1:4" ht="15" x14ac:dyDescent="0.25">
      <c r="A7" s="51" t="s">
        <v>291</v>
      </c>
      <c r="B7" s="45" t="s">
        <v>299</v>
      </c>
      <c r="C7" s="45">
        <v>381953</v>
      </c>
      <c r="D7" s="55">
        <f t="shared" si="0"/>
        <v>0.16359916185802986</v>
      </c>
    </row>
    <row r="8" spans="1:4" ht="15" x14ac:dyDescent="0.25">
      <c r="A8" s="51" t="s">
        <v>284</v>
      </c>
      <c r="B8" s="45" t="s">
        <v>300</v>
      </c>
      <c r="C8" s="45">
        <v>351114</v>
      </c>
      <c r="D8" s="55">
        <f t="shared" si="0"/>
        <v>0.15039011636672653</v>
      </c>
    </row>
    <row r="9" spans="1:4" ht="15" x14ac:dyDescent="0.25">
      <c r="A9" s="51" t="s">
        <v>292</v>
      </c>
      <c r="B9" s="45" t="s">
        <v>142</v>
      </c>
      <c r="C9" s="45">
        <v>303387</v>
      </c>
      <c r="D9" s="55">
        <f t="shared" si="0"/>
        <v>0.12994755616167986</v>
      </c>
    </row>
    <row r="10" spans="1:4" ht="15" x14ac:dyDescent="0.25">
      <c r="A10" s="51" t="s">
        <v>282</v>
      </c>
      <c r="B10" s="45" t="s">
        <v>144</v>
      </c>
      <c r="C10" s="45">
        <v>254299</v>
      </c>
      <c r="D10" s="55">
        <f t="shared" si="0"/>
        <v>0.10892204868487781</v>
      </c>
    </row>
    <row r="11" spans="1:4" ht="15" x14ac:dyDescent="0.25">
      <c r="A11" s="51" t="s">
        <v>285</v>
      </c>
      <c r="B11" s="45" t="s">
        <v>143</v>
      </c>
      <c r="C11" s="45">
        <v>231362</v>
      </c>
      <c r="D11" s="55">
        <f t="shared" si="0"/>
        <v>9.9097609616359869E-2</v>
      </c>
    </row>
    <row r="12" spans="1:4" ht="15" x14ac:dyDescent="0.25">
      <c r="A12" s="52" t="s">
        <v>286</v>
      </c>
      <c r="B12" s="45" t="s">
        <v>145</v>
      </c>
      <c r="C12" s="45">
        <v>111805</v>
      </c>
      <c r="D12" s="55">
        <f t="shared" si="0"/>
        <v>4.7888625803533494E-2</v>
      </c>
    </row>
    <row r="13" spans="1:4" ht="15" x14ac:dyDescent="0.25">
      <c r="A13" s="51" t="s">
        <v>293</v>
      </c>
      <c r="B13" s="45" t="s">
        <v>301</v>
      </c>
      <c r="C13" s="45">
        <v>95776</v>
      </c>
      <c r="D13" s="55">
        <f t="shared" si="0"/>
        <v>4.1023040337723929E-2</v>
      </c>
    </row>
    <row r="14" spans="1:4" ht="15" x14ac:dyDescent="0.25">
      <c r="A14" s="51" t="s">
        <v>294</v>
      </c>
      <c r="B14" s="45" t="s">
        <v>302</v>
      </c>
      <c r="C14" s="45">
        <v>44361</v>
      </c>
      <c r="D14" s="55">
        <f t="shared" si="0"/>
        <v>1.9000825806274758E-2</v>
      </c>
    </row>
    <row r="15" spans="1:4" ht="15" x14ac:dyDescent="0.25">
      <c r="A15" s="51" t="s">
        <v>295</v>
      </c>
      <c r="B15" s="45" t="s">
        <v>303</v>
      </c>
      <c r="C15" s="45">
        <v>29384</v>
      </c>
      <c r="D15" s="55">
        <f t="shared" si="0"/>
        <v>1.2585835880425993E-2</v>
      </c>
    </row>
    <row r="16" spans="1:4" ht="15" x14ac:dyDescent="0.25">
      <c r="A16" s="51" t="s">
        <v>287</v>
      </c>
      <c r="B16" s="45" t="s">
        <v>304</v>
      </c>
      <c r="C16" s="45">
        <v>20998</v>
      </c>
      <c r="D16" s="55">
        <f t="shared" si="0"/>
        <v>8.9939212434380945E-3</v>
      </c>
    </row>
    <row r="17" spans="1:4" ht="15" x14ac:dyDescent="0.25">
      <c r="A17" s="51" t="s">
        <v>296</v>
      </c>
      <c r="B17" s="45" t="s">
        <v>146</v>
      </c>
      <c r="C17" s="45">
        <v>16651</v>
      </c>
      <c r="D17" s="55">
        <f t="shared" si="0"/>
        <v>7.1320022204251704E-3</v>
      </c>
    </row>
    <row r="18" spans="1:4" ht="15" x14ac:dyDescent="0.25">
      <c r="A18" s="51" t="s">
        <v>297</v>
      </c>
      <c r="B18" s="45" t="s">
        <v>305</v>
      </c>
      <c r="C18" s="45">
        <v>10243</v>
      </c>
      <c r="D18" s="55">
        <f t="shared" si="0"/>
        <v>4.387309996025165E-3</v>
      </c>
    </row>
    <row r="19" spans="1:4" ht="15.75" thickBot="1" x14ac:dyDescent="0.3">
      <c r="A19" s="53"/>
      <c r="B19" s="49" t="s">
        <v>147</v>
      </c>
      <c r="C19" s="49">
        <f>SUM(C6:C18)</f>
        <v>2334688</v>
      </c>
      <c r="D19" s="56">
        <f t="shared" si="0"/>
        <v>1</v>
      </c>
    </row>
  </sheetData>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COBERTURA</vt:lpstr>
      <vt:lpstr>Hoja1</vt:lpstr>
      <vt:lpstr>AFDOS  POR EPS SUBSIDIADO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2021-07-15T19:20:48Z</dcterms:modified>
</cp:coreProperties>
</file>