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PS POR EPS Y FUENTE DE FIN" sheetId="1" r:id="rId4"/>
    <sheet state="visible" name="LMA SEPTIEMBRE CRUCE" sheetId="2" r:id="rId5"/>
    <sheet state="visible" name="CALCULO" sheetId="3" r:id="rId6"/>
    <sheet state="visible" name="PARA GIRO DIRECTO SEPTIEMBRE" sheetId="4" r:id="rId7"/>
    <sheet state="visible" name="Valores pendiente de GD SEPTIEM" sheetId="5" r:id="rId8"/>
  </sheets>
  <definedNames>
    <definedName hidden="1" localSheetId="0" name="_xlnm._FilterDatabase">'EPS POR EPS Y FUENTE DE FIN'!$A$7:$M$7</definedName>
    <definedName hidden="1" localSheetId="1" name="_xlnm._FilterDatabase">'LMA SEPTIEMBRE CRUCE'!$A$7:$R$7</definedName>
    <definedName hidden="1" localSheetId="2" name="_xlnm._FilterDatabase">CALCULO!$A$2:$R$695</definedName>
  </definedNames>
  <calcPr/>
</workbook>
</file>

<file path=xl/sharedStrings.xml><?xml version="1.0" encoding="utf-8"?>
<sst xmlns="http://schemas.openxmlformats.org/spreadsheetml/2006/main" count="8897" uniqueCount="818">
  <si>
    <t>LIQUIDACION MENSUAL DE AFILIADOS POR EPS Y ENTIDAD TERRITORIAL PERIODO SEPTIEMBRE DE 2014</t>
  </si>
  <si>
    <t>Fecha de publicación: Septiembre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</si>
  <si>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</si>
  <si>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</si>
  <si>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</si>
  <si>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</si>
  <si>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</si>
  <si>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</si>
  <si>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</si>
  <si>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</si>
  <si>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</si>
  <si>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</si>
  <si>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</si>
  <si>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SEPTIEMBRE DE 2014</t>
  </si>
  <si>
    <t>05001</t>
  </si>
  <si>
    <t>ANTIOQUIA</t>
  </si>
  <si>
    <t>MEDELLIN</t>
  </si>
  <si>
    <t>CCF002</t>
  </si>
  <si>
    <t>COMFAMA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</si>
  <si>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</si>
  <si>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</si>
  <si>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</si>
  <si>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</si>
  <si>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</si>
  <si>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</si>
  <si>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</si>
  <si>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</si>
  <si>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</si>
  <si>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</si>
  <si>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EPSS17</t>
  </si>
  <si>
    <t>E.P.S.  FAMISANAR  LTDA.</t>
  </si>
  <si>
    <t>EPSS23</t>
  </si>
  <si>
    <t>CRUZ BLANCA  EPS S.A.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</si>
  <si>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</si>
  <si>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</si>
  <si>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</si>
  <si>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</si>
  <si>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</si>
  <si>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</si>
  <si>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</si>
  <si>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</si>
  <si>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</si>
  <si>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</si>
  <si>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</si>
  <si>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</si>
  <si>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</si>
  <si>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</si>
  <si>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</si>
  <si>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</si>
  <si>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</si>
  <si>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</si>
  <si>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</si>
  <si>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</si>
  <si>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EPSS09</t>
  </si>
  <si>
    <t>COMFENALCO ANTIOQUIA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</si>
  <si>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</si>
  <si>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</si>
  <si>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</si>
  <si>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</si>
  <si>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</si>
  <si>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</si>
  <si>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</si>
  <si>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</si>
  <si>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</si>
  <si>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</si>
  <si>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</si>
  <si>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</si>
  <si>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</si>
  <si>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</si>
  <si>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</si>
  <si>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</si>
  <si>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</si>
  <si>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</si>
  <si>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</si>
  <si>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</si>
  <si>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</si>
  <si>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</si>
  <si>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</si>
  <si>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</si>
  <si>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</si>
  <si>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</si>
  <si>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</si>
  <si>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</si>
  <si>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</si>
  <si>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</si>
  <si>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</si>
  <si>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</si>
  <si>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</si>
  <si>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</si>
  <si>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</si>
  <si>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</si>
  <si>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</si>
  <si>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</si>
  <si>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</si>
  <si>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</si>
  <si>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</si>
  <si>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</si>
  <si>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</si>
  <si>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</si>
  <si>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</si>
  <si>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</si>
  <si>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</si>
  <si>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</si>
  <si>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</si>
  <si>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</si>
  <si>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</si>
  <si>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</si>
  <si>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</si>
  <si>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</si>
  <si>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</si>
  <si>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</si>
  <si>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</si>
  <si>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</si>
  <si>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</si>
  <si>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</si>
  <si>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</si>
  <si>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</si>
  <si>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</si>
  <si>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</si>
  <si>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</si>
  <si>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</si>
  <si>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</si>
  <si>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</si>
  <si>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</si>
  <si>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</si>
  <si>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</si>
  <si>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</si>
  <si>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</si>
  <si>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</si>
  <si>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</si>
  <si>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</si>
  <si>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</si>
  <si>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</si>
  <si>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</si>
  <si>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</si>
  <si>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</si>
  <si>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</si>
  <si>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</si>
  <si>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</si>
  <si>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</si>
  <si>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</si>
  <si>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</si>
  <si>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</si>
  <si>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</si>
  <si>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</si>
  <si>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</si>
  <si>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</si>
  <si>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</si>
  <si>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</si>
  <si>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</si>
  <si>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</si>
  <si>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</si>
  <si>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</si>
  <si>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</si>
  <si>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</si>
  <si>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</si>
  <si>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</si>
  <si>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</si>
  <si>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</si>
  <si>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</si>
  <si>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</si>
  <si>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</si>
  <si>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</si>
  <si>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</si>
  <si>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</si>
  <si>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</si>
  <si>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</si>
  <si>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</si>
  <si>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</si>
  <si>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</si>
  <si>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</si>
  <si>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</si>
  <si>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</si>
  <si>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</si>
  <si>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</si>
  <si>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</si>
  <si>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</si>
  <si>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</si>
  <si>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</si>
  <si>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</si>
  <si>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</si>
  <si>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</si>
  <si>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</si>
  <si>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</si>
  <si>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</si>
  <si>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</si>
  <si>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</si>
  <si>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</si>
  <si>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</si>
  <si>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</si>
  <si>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</si>
  <si>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</si>
  <si>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</si>
  <si>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</si>
  <si>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</si>
  <si>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</si>
  <si>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</si>
  <si>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</si>
  <si>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</si>
  <si>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</si>
  <si>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</si>
  <si>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</si>
  <si>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</si>
  <si>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</si>
  <si>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</si>
  <si>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</si>
  <si>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</si>
  <si>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</si>
  <si>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</si>
  <si>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</si>
  <si>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</si>
  <si>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</si>
  <si>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</si>
  <si>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</si>
  <si>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</si>
  <si>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</si>
  <si>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</si>
  <si>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</si>
  <si>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</si>
  <si>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</si>
  <si>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</si>
  <si>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</si>
  <si>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</si>
  <si>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</si>
  <si>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</si>
  <si>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</si>
  <si>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</si>
  <si>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</si>
  <si>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</si>
  <si>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</si>
  <si>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</si>
  <si>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</si>
  <si>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</si>
  <si>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</si>
  <si>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</si>
  <si>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</si>
  <si>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</si>
  <si>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</si>
  <si>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</si>
  <si>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</si>
  <si>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</si>
  <si>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</si>
  <si>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</si>
  <si>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</si>
  <si>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</si>
  <si>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</si>
  <si>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</si>
  <si>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</si>
  <si>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</si>
  <si>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</si>
  <si>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</si>
  <si>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</si>
  <si>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</si>
  <si>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</si>
  <si>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</si>
  <si>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</si>
  <si>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</si>
  <si>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</si>
  <si>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</si>
  <si>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</si>
  <si>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</si>
  <si>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</si>
  <si>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</si>
  <si>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</si>
  <si>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</si>
  <si>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</si>
  <si>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</si>
  <si>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</si>
  <si>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</si>
  <si>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</si>
  <si>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</si>
  <si>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</si>
  <si>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</si>
  <si>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</si>
  <si>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</si>
  <si>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</si>
  <si>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</si>
  <si>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</si>
  <si>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</si>
  <si>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</si>
  <si>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</si>
  <si>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</si>
  <si>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</si>
  <si>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</si>
  <si>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</si>
  <si>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</si>
  <si>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</si>
  <si>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</si>
  <si>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</si>
  <si>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</si>
  <si>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</si>
  <si>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</si>
  <si>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</si>
  <si>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</si>
  <si>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</si>
  <si>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</si>
  <si>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</si>
  <si>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</si>
  <si>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</si>
  <si>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</si>
  <si>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</si>
  <si>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</si>
  <si>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</si>
  <si>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</si>
  <si>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-2014</t>
  </si>
  <si>
    <t>MUNICIPIO
SIN SITUACIÓN DE FONDOS</t>
  </si>
  <si>
    <t>ONCEAVA MUNICIPIO</t>
  </si>
  <si>
    <t>PARA GIRO MUNICPIO</t>
  </si>
  <si>
    <t>GIRO DIRECTO MUNICIPIO SEPTIEMBRE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</si>
  <si>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</si>
  <si>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</si>
  <si>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</si>
  <si>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</si>
  <si>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</si>
  <si>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</si>
  <si>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</si>
  <si>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</si>
  <si>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</si>
  <si>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</si>
  <si>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</si>
  <si>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</si>
  <si>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</si>
  <si>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</si>
  <si>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</si>
  <si>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COMFAMA HOY SAVIA SALUD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</si>
  <si>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</si>
  <si>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</si>
  <si>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</si>
  <si>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</si>
  <si>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</si>
  <si>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</si>
  <si>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</si>
  <si>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</si>
  <si>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</si>
  <si>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</si>
  <si>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</si>
  <si>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</si>
  <si>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</si>
  <si>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</si>
  <si>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</si>
  <si>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</si>
  <si>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</si>
  <si>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</si>
  <si>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</si>
  <si>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</si>
  <si>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</si>
  <si>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</si>
  <si>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</si>
  <si>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</si>
  <si>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</si>
  <si>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</si>
  <si>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</si>
  <si>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</si>
  <si>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</si>
  <si>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</si>
  <si>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</si>
  <si>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</si>
  <si>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</si>
  <si>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</si>
  <si>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</si>
  <si>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</si>
  <si>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</si>
  <si>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</si>
  <si>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</si>
  <si>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</si>
  <si>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</si>
  <si>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</si>
  <si>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</si>
  <si>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</si>
  <si>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</si>
  <si>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</si>
  <si>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</si>
  <si>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</si>
  <si>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</si>
  <si>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</si>
  <si>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</si>
  <si>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</si>
  <si>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</si>
  <si>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</si>
  <si>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</si>
  <si>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</si>
  <si>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</si>
  <si>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</si>
  <si>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</si>
  <si>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</si>
  <si>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</si>
  <si>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</si>
  <si>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</si>
  <si>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</si>
  <si>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</si>
  <si>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</si>
  <si>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</si>
  <si>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</si>
  <si>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</si>
  <si>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</si>
  <si>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</si>
  <si>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</si>
  <si>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</si>
  <si>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</si>
  <si>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</si>
  <si>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</si>
  <si>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</si>
  <si>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</si>
  <si>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</si>
  <si>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</si>
  <si>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</si>
  <si>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</si>
  <si>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</si>
  <si>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</si>
  <si>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</si>
  <si>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</si>
  <si>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</si>
  <si>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</si>
  <si>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</si>
  <si>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</si>
  <si>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</si>
  <si>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</si>
  <si>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</si>
  <si>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</si>
  <si>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Total SAN JOSE DE LA MONTANA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</si>
  <si>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</si>
  <si>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</si>
  <si>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</si>
  <si>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</si>
  <si>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</si>
  <si>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</si>
  <si>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</si>
  <si>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</si>
  <si>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</si>
  <si>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</si>
  <si>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</si>
  <si>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</si>
  <si>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</si>
  <si>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</si>
  <si>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</si>
  <si>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</si>
  <si>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</si>
  <si>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</si>
  <si>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</si>
  <si>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</si>
  <si>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</si>
  <si>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</si>
  <si>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</si>
  <si>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</si>
  <si>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</si>
  <si>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</si>
  <si>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</si>
  <si>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</si>
  <si>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</si>
  <si>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</si>
  <si>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</si>
  <si>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</si>
  <si>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</si>
  <si>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</si>
  <si>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</si>
  <si>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AGOSTO DE 2014 </t>
  </si>
  <si>
    <t>GIRO DIRECTO MUNICIPIO JUNIO</t>
  </si>
  <si>
    <t>RADICADOS</t>
  </si>
  <si>
    <t>N. DE COMPROBANTE DE EGRESO 43000/</t>
  </si>
  <si>
    <t>FECHA COMPROBANTE DE EGRESO</t>
  </si>
  <si>
    <t>43/55599</t>
  </si>
  <si>
    <t>201400051015</t>
  </si>
  <si>
    <t>43/55714</t>
  </si>
  <si>
    <t>201400051016</t>
  </si>
  <si>
    <t>43/55737</t>
  </si>
  <si>
    <t>201400051017</t>
  </si>
  <si>
    <t>43/55690</t>
  </si>
  <si>
    <t>201400051018</t>
  </si>
  <si>
    <t>43/55718</t>
  </si>
  <si>
    <t>201400050967</t>
  </si>
  <si>
    <t>43/55751</t>
  </si>
  <si>
    <t>201400051019</t>
  </si>
  <si>
    <t>43/55719</t>
  </si>
  <si>
    <t>201400051020</t>
  </si>
  <si>
    <t>43/55723</t>
  </si>
  <si>
    <t>201400051021</t>
  </si>
  <si>
    <t>43/55721</t>
  </si>
  <si>
    <t>201400050968</t>
  </si>
  <si>
    <t>43/55756</t>
  </si>
  <si>
    <t>201400051022</t>
  </si>
  <si>
    <t>43/55720</t>
  </si>
  <si>
    <t>201400050969</t>
  </si>
  <si>
    <t>43/55754</t>
  </si>
  <si>
    <t>201400051023</t>
  </si>
  <si>
    <t>43/55717</t>
  </si>
  <si>
    <t>201400053595</t>
  </si>
  <si>
    <t>201400053596</t>
  </si>
  <si>
    <t>201400050970</t>
  </si>
  <si>
    <t>43/55757</t>
  </si>
  <si>
    <t>201400051024</t>
  </si>
  <si>
    <t>43/55722</t>
  </si>
  <si>
    <t>201400050971</t>
  </si>
  <si>
    <t>43/55760</t>
  </si>
  <si>
    <t>201400051025</t>
  </si>
  <si>
    <t>43/55715</t>
  </si>
  <si>
    <t>201400050972</t>
  </si>
  <si>
    <t>43/55741</t>
  </si>
  <si>
    <t>201400053597</t>
  </si>
  <si>
    <t>201400051026</t>
  </si>
  <si>
    <t>43/55692</t>
  </si>
  <si>
    <t>201400051027</t>
  </si>
  <si>
    <t>43/55742</t>
  </si>
  <si>
    <t>201400051028</t>
  </si>
  <si>
    <t>43/55726</t>
  </si>
  <si>
    <t>201400051029</t>
  </si>
  <si>
    <t>43/55728</t>
  </si>
  <si>
    <t>201400051030</t>
  </si>
  <si>
    <t>43/55725</t>
  </si>
  <si>
    <t>201400051031</t>
  </si>
  <si>
    <t>43/55800</t>
  </si>
  <si>
    <t>201400051032</t>
  </si>
  <si>
    <t>43/55789</t>
  </si>
  <si>
    <t>201400051033</t>
  </si>
  <si>
    <t>43/55786</t>
  </si>
  <si>
    <t>201400051034</t>
  </si>
  <si>
    <t>43/55787</t>
  </si>
  <si>
    <t>201400051035</t>
  </si>
  <si>
    <t>43/55788</t>
  </si>
  <si>
    <t>201400050996</t>
  </si>
  <si>
    <t>43/55716</t>
  </si>
  <si>
    <t>201400051036</t>
  </si>
  <si>
    <t>43/55696</t>
  </si>
  <si>
    <t>201400050997</t>
  </si>
  <si>
    <t>43/55774</t>
  </si>
  <si>
    <t>201400051037</t>
  </si>
  <si>
    <t>43/55832</t>
  </si>
  <si>
    <t>201400051038</t>
  </si>
  <si>
    <t>43/55858</t>
  </si>
  <si>
    <t>201400050973</t>
  </si>
  <si>
    <t>43/55762</t>
  </si>
  <si>
    <t>201400051039</t>
  </si>
  <si>
    <t>43/55804</t>
  </si>
  <si>
    <t>201400051040</t>
  </si>
  <si>
    <t>43/55834</t>
  </si>
  <si>
    <t>201400051041</t>
  </si>
  <si>
    <t>43/55811</t>
  </si>
  <si>
    <t>201400053598</t>
  </si>
  <si>
    <t>201400051042</t>
  </si>
  <si>
    <t>43/55845</t>
  </si>
  <si>
    <t>201400051043</t>
  </si>
  <si>
    <t>43/55801</t>
  </si>
  <si>
    <t>201400050974</t>
  </si>
  <si>
    <t>43/55743</t>
  </si>
  <si>
    <t>201400051044</t>
  </si>
  <si>
    <t>43/55876</t>
  </si>
  <si>
    <t>201400050975</t>
  </si>
  <si>
    <t>43/55769</t>
  </si>
  <si>
    <t>201400051045</t>
  </si>
  <si>
    <t>43/55860</t>
  </si>
  <si>
    <t>201400053599</t>
  </si>
  <si>
    <t>201400050998</t>
  </si>
  <si>
    <t>43/55731</t>
  </si>
  <si>
    <t>201400050976</t>
  </si>
  <si>
    <t>43/55755</t>
  </si>
  <si>
    <t>201400051046</t>
  </si>
  <si>
    <t>43/55872</t>
  </si>
  <si>
    <t>201400051047</t>
  </si>
  <si>
    <t>43/55805</t>
  </si>
  <si>
    <t>201400051048</t>
  </si>
  <si>
    <t>43/55839</t>
  </si>
  <si>
    <t>201400051049</t>
  </si>
  <si>
    <t>43/55840</t>
  </si>
  <si>
    <t>201400051050</t>
  </si>
  <si>
    <t>43/55823</t>
  </si>
  <si>
    <t>201400051051</t>
  </si>
  <si>
    <t>43/55868</t>
  </si>
  <si>
    <t>201400051052</t>
  </si>
  <si>
    <t>43/55881</t>
  </si>
  <si>
    <t>201400051053</t>
  </si>
  <si>
    <t>43/55850</t>
  </si>
  <si>
    <t>201400053600</t>
  </si>
  <si>
    <t>201400051054</t>
  </si>
  <si>
    <t>43/55867</t>
  </si>
  <si>
    <t>201400051055</t>
  </si>
  <si>
    <t>43/55691</t>
  </si>
  <si>
    <t>201400050999</t>
  </si>
  <si>
    <t>43/55727</t>
  </si>
  <si>
    <t>201400050977</t>
  </si>
  <si>
    <t>43/55740</t>
  </si>
  <si>
    <t>201400051056</t>
  </si>
  <si>
    <t>43/55819</t>
  </si>
  <si>
    <t>201400051057</t>
  </si>
  <si>
    <t>43/55693</t>
  </si>
  <si>
    <t>201400051000</t>
  </si>
  <si>
    <t>43/55746</t>
  </si>
  <si>
    <t>201400051058</t>
  </si>
  <si>
    <t>43/55796</t>
  </si>
  <si>
    <t>201400051059</t>
  </si>
  <si>
    <t>43/55877</t>
  </si>
  <si>
    <t>201400053601</t>
  </si>
  <si>
    <t>201400051060</t>
  </si>
  <si>
    <t>43/55855</t>
  </si>
  <si>
    <t>201400053602</t>
  </si>
  <si>
    <t>201400051061</t>
  </si>
  <si>
    <t>43/55841</t>
  </si>
  <si>
    <t>201400053603</t>
  </si>
  <si>
    <t>201400051062</t>
  </si>
  <si>
    <t>43/55808</t>
  </si>
  <si>
    <t>201400051001</t>
  </si>
  <si>
    <t>43/55776</t>
  </si>
  <si>
    <t>201400050978</t>
  </si>
  <si>
    <t>43/55736</t>
  </si>
  <si>
    <t>201400051063</t>
  </si>
  <si>
    <t>43/55866</t>
  </si>
  <si>
    <t>201400051064</t>
  </si>
  <si>
    <t>43/55851</t>
  </si>
  <si>
    <t>201400051065</t>
  </si>
  <si>
    <t>43/55871</t>
  </si>
  <si>
    <t>201400051002</t>
  </si>
  <si>
    <t>43/55733</t>
  </si>
  <si>
    <t>201400050979</t>
  </si>
  <si>
    <t>43/55766</t>
  </si>
  <si>
    <t>201400051066</t>
  </si>
  <si>
    <t>43/55837</t>
  </si>
  <si>
    <t>201400051067</t>
  </si>
  <si>
    <t>43/55813</t>
  </si>
  <si>
    <t>201400051068</t>
  </si>
  <si>
    <t>43/55854</t>
  </si>
  <si>
    <t>201400051003</t>
  </si>
  <si>
    <t>43/55732</t>
  </si>
  <si>
    <t>201400050980</t>
  </si>
  <si>
    <t>43/55761</t>
  </si>
  <si>
    <t>201400053604</t>
  </si>
  <si>
    <t>201400051069</t>
  </si>
  <si>
    <t>43/55812</t>
  </si>
  <si>
    <t>201400051070</t>
  </si>
  <si>
    <t>43/55864</t>
  </si>
  <si>
    <t>201400051071</t>
  </si>
  <si>
    <t>43/55856</t>
  </si>
  <si>
    <t>201400053605</t>
  </si>
  <si>
    <t>201400051072</t>
  </si>
  <si>
    <t>43/55826</t>
  </si>
  <si>
    <t>201400051073</t>
  </si>
  <si>
    <t>43/55836</t>
  </si>
  <si>
    <t>201400051074</t>
  </si>
  <si>
    <t>43/55846</t>
  </si>
  <si>
    <t>201400051075</t>
  </si>
  <si>
    <t>43/55879</t>
  </si>
  <si>
    <t>201400050981</t>
  </si>
  <si>
    <t>43/55772</t>
  </si>
  <si>
    <t>201400051076</t>
  </si>
  <si>
    <t>43/55799</t>
  </si>
  <si>
    <t>201400051077</t>
  </si>
  <si>
    <t>43/55842</t>
  </si>
  <si>
    <t>201400051078</t>
  </si>
  <si>
    <t>43/55843</t>
  </si>
  <si>
    <t>201400051004</t>
  </si>
  <si>
    <t>43/55758</t>
  </si>
  <si>
    <t>201400050982</t>
  </si>
  <si>
    <t>43/55747</t>
  </si>
  <si>
    <t>201400051079</t>
  </si>
  <si>
    <t>43/55827</t>
  </si>
  <si>
    <t>201400053606</t>
  </si>
  <si>
    <t>201400051080</t>
  </si>
  <si>
    <t>43/55810</t>
  </si>
  <si>
    <t>201400051081</t>
  </si>
  <si>
    <t>43/55794</t>
  </si>
  <si>
    <t>201400051082</t>
  </si>
  <si>
    <t>43/55835</t>
  </si>
  <si>
    <t>201400051083</t>
  </si>
  <si>
    <t>43/55852</t>
  </si>
  <si>
    <t>201400051084</t>
  </si>
  <si>
    <t>43/55817</t>
  </si>
  <si>
    <t>201400051085</t>
  </si>
  <si>
    <t>43/55878</t>
  </si>
  <si>
    <t>201400051005</t>
  </si>
  <si>
    <t>43/55771</t>
  </si>
  <si>
    <t>201400051086</t>
  </si>
  <si>
    <t>43/55816</t>
  </si>
  <si>
    <t>201400051006</t>
  </si>
  <si>
    <t>43/55745</t>
  </si>
  <si>
    <t>201400051087</t>
  </si>
  <si>
    <t>43/55848</t>
  </si>
  <si>
    <t>201400053607</t>
  </si>
  <si>
    <t>201400051088</t>
  </si>
  <si>
    <t>43/55862</t>
  </si>
  <si>
    <t>201400051007</t>
  </si>
  <si>
    <t>43/55763</t>
  </si>
  <si>
    <t>201400050983</t>
  </si>
  <si>
    <t>43/55773</t>
  </si>
  <si>
    <t>201400051089</t>
  </si>
  <si>
    <t>43/55869</t>
  </si>
  <si>
    <t>201400051090</t>
  </si>
  <si>
    <t>43/55815</t>
  </si>
  <si>
    <t>201400053608</t>
  </si>
  <si>
    <t>201400051091</t>
  </si>
  <si>
    <t>43/55844</t>
  </si>
  <si>
    <t>201400050984</t>
  </si>
  <si>
    <t>43/55759</t>
  </si>
  <si>
    <t>201400051092</t>
  </si>
  <si>
    <t>43/55822</t>
  </si>
  <si>
    <t>201400050985</t>
  </si>
  <si>
    <t>43/55748</t>
  </si>
  <si>
    <t>201400053609</t>
  </si>
  <si>
    <t>201400051093</t>
  </si>
  <si>
    <t>43/55798</t>
  </si>
  <si>
    <t>201400051094</t>
  </si>
  <si>
    <t>43/55820</t>
  </si>
  <si>
    <t>201400053610</t>
  </si>
  <si>
    <t>201400051095</t>
  </si>
  <si>
    <t>43/55863</t>
  </si>
  <si>
    <t>201400053611</t>
  </si>
  <si>
    <t>201400051096</t>
  </si>
  <si>
    <t>43/55874</t>
  </si>
  <si>
    <t>201400050986</t>
  </si>
  <si>
    <t>43/55768</t>
  </si>
  <si>
    <t>201400051097</t>
  </si>
  <si>
    <t>43/55853</t>
  </si>
  <si>
    <t>201400053612</t>
  </si>
  <si>
    <t>201400051098</t>
  </si>
  <si>
    <t>43/55857</t>
  </si>
  <si>
    <t>201400053613</t>
  </si>
  <si>
    <t>201400051099</t>
  </si>
  <si>
    <t>43/55806</t>
  </si>
  <si>
    <t>201400053614</t>
  </si>
  <si>
    <t>201400051100</t>
  </si>
  <si>
    <t>43/55833</t>
  </si>
  <si>
    <t>201400051101</t>
  </si>
  <si>
    <t>43/55793</t>
  </si>
  <si>
    <t>201400051102</t>
  </si>
  <si>
    <t>43/55797</t>
  </si>
  <si>
    <t>201400053615</t>
  </si>
  <si>
    <t>201400051103</t>
  </si>
  <si>
    <t>43/55792</t>
  </si>
  <si>
    <t>201400051104</t>
  </si>
  <si>
    <t>43/55790</t>
  </si>
  <si>
    <t>201400051008</t>
  </si>
  <si>
    <t>43/55738</t>
  </si>
  <si>
    <t>201400051105</t>
  </si>
  <si>
    <t>43/55875</t>
  </si>
  <si>
    <t>201400051106</t>
  </si>
  <si>
    <t>43/55694</t>
  </si>
  <si>
    <t>201400051107</t>
  </si>
  <si>
    <t>43/55838</t>
  </si>
  <si>
    <t>201400053616</t>
  </si>
  <si>
    <t>201400051108</t>
  </si>
  <si>
    <t>43/55814</t>
  </si>
  <si>
    <t>201400051109</t>
  </si>
  <si>
    <t>43/55847</t>
  </si>
  <si>
    <t>201400051110</t>
  </si>
  <si>
    <t>43/55802</t>
  </si>
  <si>
    <t>201400050987</t>
  </si>
  <si>
    <t>43/55744</t>
  </si>
  <si>
    <t>201400053617</t>
  </si>
  <si>
    <t>201400051111</t>
  </si>
  <si>
    <t>43/55831</t>
  </si>
  <si>
    <t>201400051112</t>
  </si>
  <si>
    <t>43/55859</t>
  </si>
  <si>
    <t>201400051113</t>
  </si>
  <si>
    <t>43/55861</t>
  </si>
  <si>
    <t>201400051114</t>
  </si>
  <si>
    <t>43/55830</t>
  </si>
  <si>
    <t>201400051009</t>
  </si>
  <si>
    <t>43/55730</t>
  </si>
  <si>
    <t>201400050988</t>
  </si>
  <si>
    <t>43/55753</t>
  </si>
  <si>
    <t>201400051115</t>
  </si>
  <si>
    <t>43/55803</t>
  </si>
  <si>
    <t>201400053618</t>
  </si>
  <si>
    <t>201400051116</t>
  </si>
  <si>
    <t>43/55821</t>
  </si>
  <si>
    <t>201400051117</t>
  </si>
  <si>
    <t>43/55828</t>
  </si>
  <si>
    <t>201400050989</t>
  </si>
  <si>
    <t>43/55752</t>
  </si>
  <si>
    <t>201400051118</t>
  </si>
  <si>
    <t>43/55695</t>
  </si>
  <si>
    <t>201400050990</t>
  </si>
  <si>
    <t>43/55767</t>
  </si>
  <si>
    <t>201400050991</t>
  </si>
  <si>
    <t>43/55734</t>
  </si>
  <si>
    <t>201400051119</t>
  </si>
  <si>
    <t>43/55849</t>
  </si>
  <si>
    <t>201400051120</t>
  </si>
  <si>
    <t>43/55809</t>
  </si>
  <si>
    <t>201400051121</t>
  </si>
  <si>
    <t>43/55829</t>
  </si>
  <si>
    <t>201400051122</t>
  </si>
  <si>
    <t>43/55824</t>
  </si>
  <si>
    <t>201400051010</t>
  </si>
  <si>
    <t>43/55749</t>
  </si>
  <si>
    <t>201400051011</t>
  </si>
  <si>
    <t>43/55735</t>
  </si>
  <si>
    <t>201400050992</t>
  </si>
  <si>
    <t>43/55770</t>
  </si>
  <si>
    <t>201400051123</t>
  </si>
  <si>
    <t>43/55795</t>
  </si>
  <si>
    <t>201400051124</t>
  </si>
  <si>
    <t>43/55870</t>
  </si>
  <si>
    <t>201400051012</t>
  </si>
  <si>
    <t>43/55765</t>
  </si>
  <si>
    <t>201400051125</t>
  </si>
  <si>
    <t>43/55880</t>
  </si>
  <si>
    <t>201400051126</t>
  </si>
  <si>
    <t>43/55807</t>
  </si>
  <si>
    <t>43/55791</t>
  </si>
  <si>
    <t>201400051013</t>
  </si>
  <si>
    <t>43/55739</t>
  </si>
  <si>
    <t>43/55818</t>
  </si>
  <si>
    <t>43/55882</t>
  </si>
  <si>
    <t>201400050993</t>
  </si>
  <si>
    <t>43/55775</t>
  </si>
  <si>
    <t>43/55865</t>
  </si>
  <si>
    <t>201400050994</t>
  </si>
  <si>
    <t>43/55764</t>
  </si>
  <si>
    <t>43/55873</t>
  </si>
  <si>
    <t>43/55825</t>
  </si>
  <si>
    <t>201400051014</t>
  </si>
  <si>
    <t>43/55729</t>
  </si>
  <si>
    <t>201400050995</t>
  </si>
  <si>
    <t>43/55750</t>
  </si>
  <si>
    <t>Nota: Las siguientes EPS S no han enviado información de la LMA del mes de Septiembre de 2014 a la fecha (Septiembre 30 de 2014)</t>
  </si>
  <si>
    <t>Elaboró:  Astrid Correa Zapata.  Septiembre 30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</si>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</sst>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dd/mm/yyyy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color theme="1"/>
      <name val="Calibri"/>
      <scheme val="minor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4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5" fillId="0" fontId="3" numFmtId="164" xfId="0" applyAlignment="1" applyBorder="1" applyFont="1" applyNumberFormat="1">
      <alignment shrinkToFit="0" vertical="bottom" wrapText="0"/>
    </xf>
    <xf borderId="16" fillId="0" fontId="1" numFmtId="164" xfId="0" applyAlignment="1" applyBorder="1" applyFont="1" applyNumberFormat="1">
      <alignment horizontal="center" shrinkToFit="0" vertical="bottom" wrapText="0"/>
    </xf>
    <xf borderId="17" fillId="0" fontId="2" numFmtId="0" xfId="0" applyBorder="1" applyFont="1"/>
    <xf borderId="15" fillId="0" fontId="1" numFmtId="164" xfId="0" applyAlignment="1" applyBorder="1" applyFont="1" applyNumberFormat="1">
      <alignment shrinkToFit="0" vertical="bottom" wrapText="0"/>
    </xf>
    <xf borderId="18" fillId="0" fontId="5" numFmtId="0" xfId="0" applyAlignment="1" applyBorder="1" applyFont="1">
      <alignment horizontal="left" shrinkToFit="0" vertical="bottom" wrapText="1"/>
    </xf>
    <xf borderId="19" fillId="0" fontId="2" numFmtId="0" xfId="0" applyBorder="1" applyFont="1"/>
    <xf borderId="0" fillId="0" fontId="3" numFmtId="4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20" fillId="2" fontId="1" numFmtId="0" xfId="0" applyAlignment="1" applyBorder="1" applyFont="1">
      <alignment horizontal="center" shrinkToFit="0" vertical="center" wrapText="1"/>
    </xf>
    <xf borderId="15" fillId="4" fontId="6" numFmtId="2" xfId="0" applyAlignment="1" applyBorder="1" applyFill="1" applyFont="1" applyNumberFormat="1">
      <alignment horizontal="center" shrinkToFit="0" vertical="center" wrapText="1"/>
    </xf>
    <xf borderId="15" fillId="5" fontId="7" numFmtId="0" xfId="0" applyAlignment="1" applyBorder="1" applyFill="1" applyFont="1">
      <alignment horizontal="center" shrinkToFit="0" vertical="center" wrapText="1"/>
    </xf>
    <xf borderId="15" fillId="6" fontId="8" numFmtId="16" xfId="0" applyAlignment="1" applyBorder="1" applyFill="1" applyFont="1" applyNumberFormat="1">
      <alignment horizontal="center" shrinkToFit="0" vertical="center" wrapText="1"/>
    </xf>
    <xf borderId="15" fillId="7" fontId="8" numFmtId="16" xfId="0" applyAlignment="1" applyBorder="1" applyFill="1" applyFont="1" applyNumberFormat="1">
      <alignment horizontal="center" shrinkToFit="0" vertical="center" wrapText="1"/>
    </xf>
    <xf borderId="15" fillId="8" fontId="8" numFmtId="16" xfId="0" applyAlignment="1" applyBorder="1" applyFill="1" applyFont="1" applyNumberFormat="1">
      <alignment horizontal="center" shrinkToFit="0" vertical="center" wrapText="1"/>
    </xf>
    <xf borderId="15" fillId="8" fontId="8" numFmtId="165" xfId="0" applyAlignment="1" applyBorder="1" applyFont="1" applyNumberFormat="1">
      <alignment horizontal="center" shrinkToFit="0" vertical="center" wrapText="1"/>
    </xf>
    <xf borderId="15" fillId="8" fontId="8" numFmtId="16" xfId="0" applyAlignment="1" applyBorder="1" applyFont="1" applyNumberFormat="1">
      <alignment shrinkToFit="0" vertical="center" wrapText="1"/>
    </xf>
    <xf borderId="15" fillId="9" fontId="8" numFmtId="16" xfId="0" applyAlignment="1" applyBorder="1" applyFill="1" applyFont="1" applyNumberFormat="1">
      <alignment horizontal="center" shrinkToFit="0" vertical="center" wrapText="1"/>
    </xf>
    <xf borderId="15" fillId="10" fontId="9" numFmtId="0" xfId="0" applyAlignment="1" applyBorder="1" applyFill="1" applyFont="1">
      <alignment horizontal="center" shrinkToFit="0" vertical="center" wrapText="1"/>
    </xf>
    <xf borderId="20" fillId="4" fontId="6" numFmtId="2" xfId="0" applyAlignment="1" applyBorder="1" applyFont="1" applyNumberFormat="1">
      <alignment horizontal="center" shrinkToFit="0" vertical="center" wrapText="1"/>
    </xf>
    <xf borderId="20" fillId="5" fontId="7" numFmtId="0" xfId="0" applyAlignment="1" applyBorder="1" applyFont="1">
      <alignment horizontal="center" shrinkToFit="0" vertical="center" wrapText="1"/>
    </xf>
    <xf borderId="20" fillId="6" fontId="8" numFmtId="16" xfId="0" applyAlignment="1" applyBorder="1" applyFont="1" applyNumberFormat="1">
      <alignment horizontal="center" shrinkToFit="0" vertical="center" wrapText="1"/>
    </xf>
    <xf borderId="20" fillId="7" fontId="8" numFmtId="16" xfId="0" applyAlignment="1" applyBorder="1" applyFont="1" applyNumberFormat="1">
      <alignment horizontal="center" shrinkToFit="0" vertical="center" wrapText="1"/>
    </xf>
    <xf borderId="20" fillId="8" fontId="8" numFmtId="16" xfId="0" applyAlignment="1" applyBorder="1" applyFont="1" applyNumberFormat="1">
      <alignment horizontal="center" shrinkToFit="0" vertical="center" wrapText="1"/>
    </xf>
    <xf borderId="20" fillId="8" fontId="8" numFmtId="165" xfId="0" applyAlignment="1" applyBorder="1" applyFont="1" applyNumberFormat="1">
      <alignment horizontal="center" shrinkToFit="0" vertical="center" wrapText="1"/>
    </xf>
    <xf borderId="20" fillId="8" fontId="8" numFmtId="16" xfId="0" applyAlignment="1" applyBorder="1" applyFont="1" applyNumberFormat="1">
      <alignment shrinkToFit="0" vertical="center" wrapText="1"/>
    </xf>
    <xf borderId="20" fillId="9" fontId="8" numFmtId="16" xfId="0" applyAlignment="1" applyBorder="1" applyFont="1" applyNumberFormat="1">
      <alignment horizontal="center" shrinkToFit="0" vertical="center" wrapText="1"/>
    </xf>
    <xf borderId="0" fillId="0" fontId="10" numFmtId="0" xfId="0" applyFont="1"/>
    <xf borderId="0" fillId="0" fontId="3" numFmtId="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9" fillId="0" fontId="5" numFmtId="0" xfId="0" applyAlignment="1" applyBorder="1" applyFont="1">
      <alignment horizontal="left" shrinkToFit="0" vertical="bottom" wrapText="1"/>
    </xf>
    <xf borderId="0" fillId="0" fontId="5" numFmtId="0" xfId="0" applyAlignment="1" applyFont="1">
      <alignment horizontal="left" shrinkToFit="0" vertical="bottom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15" fillId="6" fontId="8" numFmtId="164" xfId="0" applyAlignment="1" applyBorder="1" applyFont="1" applyNumberFormat="1">
      <alignment horizontal="center" shrinkToFit="0" vertical="center" wrapText="1"/>
    </xf>
    <xf borderId="15" fillId="7" fontId="8" numFmtId="164" xfId="0" applyAlignment="1" applyBorder="1" applyFont="1" applyNumberFormat="1">
      <alignment horizontal="center" shrinkToFit="0" vertical="center" wrapText="1"/>
    </xf>
    <xf borderId="15" fillId="5" fontId="7" numFmtId="164" xfId="0" applyAlignment="1" applyBorder="1" applyFont="1" applyNumberFormat="1">
      <alignment horizontal="center" shrinkToFit="0" vertical="center" wrapText="1"/>
    </xf>
    <xf borderId="15" fillId="8" fontId="8" numFmtId="164" xfId="0" applyAlignment="1" applyBorder="1" applyFont="1" applyNumberFormat="1">
      <alignment horizontal="center" shrinkToFit="0" vertical="center" wrapText="1"/>
    </xf>
    <xf borderId="15" fillId="3" fontId="4" numFmtId="164" xfId="0" applyAlignment="1" applyBorder="1" applyFont="1" applyNumberFormat="1">
      <alignment horizontal="center" shrinkToFit="0" vertical="center" wrapText="1"/>
    </xf>
    <xf borderId="15" fillId="8" fontId="8" numFmtId="164" xfId="0" applyAlignment="1" applyBorder="1" applyFont="1" applyNumberFormat="1">
      <alignment shrinkToFit="0" vertical="center" wrapText="1"/>
    </xf>
    <xf borderId="15" fillId="9" fontId="8" numFmtId="164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shrinkToFit="0" vertical="bottom" wrapText="0"/>
    </xf>
    <xf borderId="15" fillId="11" fontId="3" numFmtId="164" xfId="0" applyAlignment="1" applyBorder="1" applyFill="1" applyFont="1" applyNumberForma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21" fillId="0" fontId="1" numFmtId="0" xfId="0" applyAlignment="1" applyBorder="1" applyFont="1">
      <alignment horizontal="center" shrinkToFit="0" vertical="center" wrapText="0"/>
    </xf>
    <xf borderId="0" fillId="0" fontId="3" numFmtId="1" xfId="0" applyAlignment="1" applyFont="1" applyNumberFormat="1">
      <alignment shrinkToFit="0" vertical="bottom" wrapText="0"/>
    </xf>
    <xf borderId="21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0"/>
    </xf>
    <xf borderId="23" fillId="0" fontId="2" numFmtId="0" xfId="0" applyBorder="1" applyFont="1"/>
    <xf borderId="15" fillId="0" fontId="11" numFmtId="0" xfId="0" applyAlignment="1" applyBorder="1" applyFont="1">
      <alignment horizontal="center" shrinkToFit="0" vertical="center" wrapText="1"/>
    </xf>
    <xf borderId="15" fillId="7" fontId="11" numFmtId="16" xfId="0" applyAlignment="1" applyBorder="1" applyFont="1" applyNumberFormat="1">
      <alignment horizontal="center" shrinkToFit="0" vertical="center" wrapText="1"/>
    </xf>
    <xf borderId="15" fillId="0" fontId="11" numFmtId="16" xfId="0" applyAlignment="1" applyBorder="1" applyFont="1" applyNumberFormat="1">
      <alignment shrinkToFit="0" vertical="center" wrapText="1"/>
    </xf>
    <xf borderId="15" fillId="0" fontId="11" numFmtId="16" xfId="0" applyAlignment="1" applyBorder="1" applyFont="1" applyNumberFormat="1">
      <alignment horizontal="center" shrinkToFit="0" vertical="center" wrapText="1"/>
    </xf>
    <xf borderId="15" fillId="0" fontId="11" numFmtId="1" xfId="0" applyAlignment="1" applyBorder="1" applyFont="1" applyNumberForma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shrinkToFit="0" vertical="bottom" wrapText="0"/>
    </xf>
    <xf borderId="15" fillId="0" fontId="12" numFmtId="164" xfId="0" applyAlignment="1" applyBorder="1" applyFont="1" applyNumberFormat="1">
      <alignment shrinkToFit="0" vertical="bottom" wrapText="0"/>
    </xf>
    <xf borderId="15" fillId="0" fontId="13" numFmtId="0" xfId="0" applyAlignment="1" applyBorder="1" applyFont="1">
      <alignment horizontal="center" shrinkToFit="1" vertical="center" wrapText="0"/>
    </xf>
    <xf borderId="15" fillId="0" fontId="12" numFmtId="0" xfId="0" applyAlignment="1" applyBorder="1" applyFont="1">
      <alignment horizontal="center" shrinkToFit="0" vertical="bottom" wrapText="0"/>
    </xf>
    <xf borderId="15" fillId="0" fontId="12" numFmtId="1" xfId="0" applyAlignment="1" applyBorder="1" applyFont="1" applyNumberFormat="1">
      <alignment horizontal="center" shrinkToFit="0" vertical="center" wrapText="0"/>
    </xf>
    <xf borderId="15" fillId="0" fontId="12" numFmtId="0" xfId="0" applyAlignment="1" applyBorder="1" applyFont="1">
      <alignment horizontal="center" shrinkToFit="0" vertical="center" wrapText="0"/>
    </xf>
    <xf borderId="15" fillId="0" fontId="12" numFmtId="166" xfId="0" applyAlignment="1" applyBorder="1" applyFont="1" applyNumberFormat="1">
      <alignment horizontal="center" shrinkToFit="0" vertical="center" wrapText="0"/>
    </xf>
    <xf borderId="15" fillId="0" fontId="12" numFmtId="1" xfId="0" applyAlignment="1" applyBorder="1" applyFont="1" applyNumberFormat="1">
      <alignment horizontal="center" shrinkToFit="0" vertical="bottom" wrapText="0"/>
    </xf>
    <xf borderId="16" fillId="0" fontId="12" numFmtId="1" xfId="0" applyAlignment="1" applyBorder="1" applyFont="1" applyNumberFormat="1">
      <alignment horizontal="center" shrinkToFit="0" vertical="center" wrapText="0"/>
    </xf>
    <xf borderId="20" fillId="11" fontId="3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19050</xdr:colOff>
      <xdr:row>0</xdr:row>
      <xdr:rowOff>123825</xdr:rowOff>
    </xdr:from>
    <xdr:ext cx="2276475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57150</xdr:colOff>
      <xdr:row>0</xdr:row>
      <xdr:rowOff>114300</xdr:rowOff>
    </xdr:from>
    <xdr:ext cx="18764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22860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1038225</xdr:colOff>
      <xdr:row>0</xdr:row>
      <xdr:rowOff>114300</xdr:rowOff>
    </xdr:from>
    <xdr:ext cx="20669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2.29"/>
    <col customWidth="1" min="3" max="3" width="8.43"/>
    <col customWidth="1" min="4" max="4" width="10.29"/>
    <col customWidth="1" min="5" max="5" width="10.86"/>
    <col customWidth="1" min="6" max="6" width="15.43"/>
    <col customWidth="1" min="7" max="7" width="17.71"/>
    <col customWidth="1" min="8" max="8" width="16.71"/>
    <col customWidth="1" min="9" max="9" width="23.0"/>
    <col customWidth="1" min="10" max="10" width="20.14"/>
    <col customWidth="1" min="11" max="11" width="23.71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 ht="14.25" customHeight="1">
      <c r="A8" s="18" t="s">
        <v>14</v>
      </c>
      <c r="B8" s="19" t="str">
        <f t="shared" ref="B8:B574" si="1">LEFT(A8,2)</f>
        <v>05</v>
      </c>
      <c r="C8" s="18" t="s">
        <v>15</v>
      </c>
      <c r="D8" s="19" t="s">
        <v>16</v>
      </c>
      <c r="E8" s="18" t="s">
        <v>17</v>
      </c>
      <c r="F8" s="19" t="s">
        <v>18</v>
      </c>
      <c r="G8" s="20">
        <v>8.89419649651E9</v>
      </c>
      <c r="H8" s="20">
        <v>7.4149121487E8</v>
      </c>
      <c r="I8" s="20">
        <v>1.20560164113E10</v>
      </c>
      <c r="J8" s="20">
        <v>1.019299001093E10</v>
      </c>
      <c r="K8" s="20">
        <v>3.188469413361E10</v>
      </c>
    </row>
    <row r="9" ht="14.25" customHeight="1">
      <c r="A9" s="18" t="s">
        <v>14</v>
      </c>
      <c r="B9" s="19" t="str">
        <f t="shared" si="1"/>
        <v>05</v>
      </c>
      <c r="C9" s="18" t="s">
        <v>15</v>
      </c>
      <c r="D9" s="19" t="s">
        <v>16</v>
      </c>
      <c r="E9" s="18" t="s">
        <v>19</v>
      </c>
      <c r="F9" s="19" t="s">
        <v>20</v>
      </c>
      <c r="G9" s="20">
        <v>8875976.88</v>
      </c>
      <c r="H9" s="20">
        <v>739972.28</v>
      </c>
      <c r="I9" s="20">
        <v>1.203131986E7</v>
      </c>
      <c r="J9" s="20">
        <v>1.017210983E7</v>
      </c>
      <c r="K9" s="20">
        <v>3.181937885E7</v>
      </c>
    </row>
    <row r="10" ht="14.25" customHeight="1">
      <c r="A10" s="18" t="s">
        <v>14</v>
      </c>
      <c r="B10" s="19" t="str">
        <f t="shared" si="1"/>
        <v>05</v>
      </c>
      <c r="C10" s="18" t="s">
        <v>15</v>
      </c>
      <c r="D10" s="19" t="s">
        <v>16</v>
      </c>
      <c r="E10" s="18" t="s">
        <v>21</v>
      </c>
      <c r="F10" s="19" t="s">
        <v>22</v>
      </c>
      <c r="G10" s="20">
        <v>0.0</v>
      </c>
      <c r="H10" s="20">
        <v>0.0</v>
      </c>
      <c r="I10" s="20">
        <v>0.0</v>
      </c>
      <c r="J10" s="20">
        <v>-4.020064852E7</v>
      </c>
      <c r="K10" s="20">
        <v>-4.020064852E7</v>
      </c>
    </row>
    <row r="11" ht="14.25" customHeight="1">
      <c r="A11" s="18" t="s">
        <v>14</v>
      </c>
      <c r="B11" s="19" t="str">
        <f t="shared" si="1"/>
        <v>05</v>
      </c>
      <c r="C11" s="18" t="s">
        <v>15</v>
      </c>
      <c r="D11" s="19" t="s">
        <v>16</v>
      </c>
      <c r="E11" s="18" t="s">
        <v>23</v>
      </c>
      <c r="F11" s="19" t="s">
        <v>24</v>
      </c>
      <c r="G11" s="20">
        <v>603019.92</v>
      </c>
      <c r="H11" s="20">
        <v>50272.55</v>
      </c>
      <c r="I11" s="20">
        <v>817388.97</v>
      </c>
      <c r="J11" s="20">
        <v>691077.16</v>
      </c>
      <c r="K11" s="20">
        <v>2161758.6</v>
      </c>
    </row>
    <row r="12" ht="14.25" customHeight="1">
      <c r="A12" s="18" t="s">
        <v>14</v>
      </c>
      <c r="B12" s="19" t="str">
        <f t="shared" si="1"/>
        <v>05</v>
      </c>
      <c r="C12" s="18" t="s">
        <v>15</v>
      </c>
      <c r="D12" s="19" t="s">
        <v>16</v>
      </c>
      <c r="E12" s="18" t="s">
        <v>25</v>
      </c>
      <c r="F12" s="19" t="s">
        <v>26</v>
      </c>
      <c r="G12" s="20">
        <v>4.819562073E7</v>
      </c>
      <c r="H12" s="20">
        <v>4017971.65</v>
      </c>
      <c r="I12" s="20">
        <v>6.532880117E7</v>
      </c>
      <c r="J12" s="20">
        <v>5.523348634E7</v>
      </c>
      <c r="K12" s="20">
        <v>1.7277587989E8</v>
      </c>
    </row>
    <row r="13" ht="14.25" customHeight="1">
      <c r="A13" s="18" t="s">
        <v>14</v>
      </c>
      <c r="B13" s="19" t="str">
        <f t="shared" si="1"/>
        <v>05</v>
      </c>
      <c r="C13" s="18" t="s">
        <v>15</v>
      </c>
      <c r="D13" s="19" t="s">
        <v>16</v>
      </c>
      <c r="E13" s="18" t="s">
        <v>27</v>
      </c>
      <c r="F13" s="19" t="s">
        <v>28</v>
      </c>
      <c r="G13" s="20">
        <v>993798.31</v>
      </c>
      <c r="H13" s="20">
        <v>82850.96</v>
      </c>
      <c r="I13" s="20">
        <v>1347086.13</v>
      </c>
      <c r="J13" s="20">
        <v>1138919.77</v>
      </c>
      <c r="K13" s="20">
        <v>3562655.17</v>
      </c>
    </row>
    <row r="14" ht="14.25" customHeight="1">
      <c r="A14" s="18" t="s">
        <v>14</v>
      </c>
      <c r="B14" s="19" t="str">
        <f t="shared" si="1"/>
        <v>05</v>
      </c>
      <c r="C14" s="18" t="s">
        <v>15</v>
      </c>
      <c r="D14" s="19" t="s">
        <v>16</v>
      </c>
      <c r="E14" s="18" t="s">
        <v>29</v>
      </c>
      <c r="F14" s="19" t="s">
        <v>30</v>
      </c>
      <c r="G14" s="20">
        <v>85356.65</v>
      </c>
      <c r="H14" s="20">
        <v>7116.01</v>
      </c>
      <c r="I14" s="20">
        <v>115700.29</v>
      </c>
      <c r="J14" s="20">
        <v>97821.03</v>
      </c>
      <c r="K14" s="20">
        <v>305993.98</v>
      </c>
    </row>
    <row r="15" ht="14.25" customHeight="1">
      <c r="A15" s="18" t="s">
        <v>14</v>
      </c>
      <c r="B15" s="19" t="str">
        <f t="shared" si="1"/>
        <v>05</v>
      </c>
      <c r="C15" s="18" t="s">
        <v>15</v>
      </c>
      <c r="D15" s="19" t="s">
        <v>16</v>
      </c>
      <c r="E15" s="18" t="s">
        <v>31</v>
      </c>
      <c r="F15" s="19" t="s">
        <v>32</v>
      </c>
      <c r="G15" s="20">
        <v>377323.61</v>
      </c>
      <c r="H15" s="20">
        <v>31456.71</v>
      </c>
      <c r="I15" s="20">
        <v>511459.31</v>
      </c>
      <c r="J15" s="20">
        <v>432423.07</v>
      </c>
      <c r="K15" s="20">
        <v>1352662.7</v>
      </c>
    </row>
    <row r="16" ht="14.25" customHeight="1">
      <c r="A16" s="18" t="s">
        <v>14</v>
      </c>
      <c r="B16" s="19" t="str">
        <f t="shared" si="1"/>
        <v>05</v>
      </c>
      <c r="C16" s="18" t="s">
        <v>15</v>
      </c>
      <c r="D16" s="19" t="s">
        <v>16</v>
      </c>
      <c r="E16" s="18" t="s">
        <v>33</v>
      </c>
      <c r="F16" s="19" t="s">
        <v>34</v>
      </c>
      <c r="G16" s="20">
        <v>1.699266239E7</v>
      </c>
      <c r="H16" s="20">
        <v>1416643.97</v>
      </c>
      <c r="I16" s="20">
        <v>2.303342597E7</v>
      </c>
      <c r="J16" s="20">
        <v>1.947405119E7</v>
      </c>
      <c r="K16" s="20">
        <v>6.091678352E7</v>
      </c>
    </row>
    <row r="17" ht="14.25" customHeight="1">
      <c r="A17" s="18" t="s">
        <v>14</v>
      </c>
      <c r="B17" s="19" t="str">
        <f t="shared" si="1"/>
        <v>05</v>
      </c>
      <c r="C17" s="18" t="s">
        <v>15</v>
      </c>
      <c r="D17" s="19" t="s">
        <v>16</v>
      </c>
      <c r="E17" s="18" t="s">
        <v>35</v>
      </c>
      <c r="F17" s="19" t="s">
        <v>36</v>
      </c>
      <c r="G17" s="20">
        <v>0.0</v>
      </c>
      <c r="H17" s="20">
        <v>0.0</v>
      </c>
      <c r="I17" s="20">
        <v>0.0</v>
      </c>
      <c r="J17" s="20">
        <v>-6531139.86</v>
      </c>
      <c r="K17" s="20">
        <v>-6531139.86</v>
      </c>
    </row>
    <row r="18" ht="14.25" customHeight="1">
      <c r="A18" s="18" t="s">
        <v>37</v>
      </c>
      <c r="B18" s="19" t="str">
        <f t="shared" si="1"/>
        <v>05</v>
      </c>
      <c r="C18" s="18" t="s">
        <v>15</v>
      </c>
      <c r="D18" s="19" t="s">
        <v>38</v>
      </c>
      <c r="E18" s="18" t="s">
        <v>17</v>
      </c>
      <c r="F18" s="19" t="s">
        <v>18</v>
      </c>
      <c r="G18" s="20">
        <v>6.903845782E7</v>
      </c>
      <c r="H18" s="20">
        <v>2221030.5</v>
      </c>
      <c r="I18" s="20">
        <v>1.7366355511E8</v>
      </c>
      <c r="J18" s="20">
        <v>2.5213240139E8</v>
      </c>
      <c r="K18" s="20">
        <v>4.9705544482E8</v>
      </c>
    </row>
    <row r="19" ht="14.25" customHeight="1">
      <c r="A19" s="18" t="s">
        <v>37</v>
      </c>
      <c r="B19" s="19" t="str">
        <f t="shared" si="1"/>
        <v>05</v>
      </c>
      <c r="C19" s="18" t="s">
        <v>15</v>
      </c>
      <c r="D19" s="19" t="s">
        <v>38</v>
      </c>
      <c r="E19" s="18" t="s">
        <v>39</v>
      </c>
      <c r="F19" s="19" t="s">
        <v>40</v>
      </c>
      <c r="G19" s="20">
        <v>706243.91</v>
      </c>
      <c r="H19" s="20">
        <v>22720.51</v>
      </c>
      <c r="I19" s="20">
        <v>1776529.07</v>
      </c>
      <c r="J19" s="20">
        <v>2579243.17</v>
      </c>
      <c r="K19" s="20">
        <v>5084736.66</v>
      </c>
    </row>
    <row r="20" ht="14.25" customHeight="1">
      <c r="A20" s="18" t="s">
        <v>37</v>
      </c>
      <c r="B20" s="19" t="str">
        <f t="shared" si="1"/>
        <v>05</v>
      </c>
      <c r="C20" s="18" t="s">
        <v>15</v>
      </c>
      <c r="D20" s="19" t="s">
        <v>38</v>
      </c>
      <c r="E20" s="18" t="s">
        <v>19</v>
      </c>
      <c r="F20" s="19" t="s">
        <v>20</v>
      </c>
      <c r="G20" s="20">
        <v>5260.83</v>
      </c>
      <c r="H20" s="20">
        <v>169.25</v>
      </c>
      <c r="I20" s="20">
        <v>13233.43</v>
      </c>
      <c r="J20" s="20">
        <v>19212.89</v>
      </c>
      <c r="K20" s="20">
        <v>37876.4</v>
      </c>
    </row>
    <row r="21" ht="14.25" customHeight="1">
      <c r="A21" s="18" t="s">
        <v>37</v>
      </c>
      <c r="B21" s="19" t="str">
        <f t="shared" si="1"/>
        <v>05</v>
      </c>
      <c r="C21" s="18" t="s">
        <v>15</v>
      </c>
      <c r="D21" s="19" t="s">
        <v>38</v>
      </c>
      <c r="E21" s="18" t="s">
        <v>33</v>
      </c>
      <c r="F21" s="19" t="s">
        <v>34</v>
      </c>
      <c r="G21" s="20">
        <v>25039.98</v>
      </c>
      <c r="H21" s="20">
        <v>805.56</v>
      </c>
      <c r="I21" s="20">
        <v>62987.09</v>
      </c>
      <c r="J21" s="20">
        <v>91447.43</v>
      </c>
      <c r="K21" s="20">
        <v>180280.06</v>
      </c>
    </row>
    <row r="22" ht="14.25" customHeight="1">
      <c r="A22" s="18" t="s">
        <v>37</v>
      </c>
      <c r="B22" s="19" t="str">
        <f t="shared" si="1"/>
        <v>05</v>
      </c>
      <c r="C22" s="18" t="s">
        <v>15</v>
      </c>
      <c r="D22" s="19" t="s">
        <v>38</v>
      </c>
      <c r="E22" s="18" t="s">
        <v>41</v>
      </c>
      <c r="F22" s="19" t="s">
        <v>42</v>
      </c>
      <c r="G22" s="20">
        <v>2.437052646E7</v>
      </c>
      <c r="H22" s="20">
        <v>784022.18</v>
      </c>
      <c r="I22" s="20">
        <v>6.13031113E7</v>
      </c>
      <c r="J22" s="20">
        <v>8.900255818E7</v>
      </c>
      <c r="K22" s="20">
        <v>1.7546021812E8</v>
      </c>
    </row>
    <row r="23" ht="14.25" customHeight="1">
      <c r="A23" s="18" t="s">
        <v>43</v>
      </c>
      <c r="B23" s="19" t="str">
        <f t="shared" si="1"/>
        <v>05</v>
      </c>
      <c r="C23" s="18" t="s">
        <v>15</v>
      </c>
      <c r="D23" s="19" t="s">
        <v>44</v>
      </c>
      <c r="E23" s="18" t="s">
        <v>17</v>
      </c>
      <c r="F23" s="19" t="s">
        <v>18</v>
      </c>
      <c r="G23" s="20">
        <v>220914.39</v>
      </c>
      <c r="H23" s="20">
        <v>284129.9</v>
      </c>
      <c r="I23" s="20">
        <v>2.143420878E7</v>
      </c>
      <c r="J23" s="20">
        <v>3.334447408E7</v>
      </c>
      <c r="K23" s="20">
        <v>5.528372715E7</v>
      </c>
    </row>
    <row r="24" ht="14.25" customHeight="1">
      <c r="A24" s="18" t="s">
        <v>43</v>
      </c>
      <c r="B24" s="19" t="str">
        <f t="shared" si="1"/>
        <v>05</v>
      </c>
      <c r="C24" s="18" t="s">
        <v>15</v>
      </c>
      <c r="D24" s="19" t="s">
        <v>44</v>
      </c>
      <c r="E24" s="18" t="s">
        <v>39</v>
      </c>
      <c r="F24" s="19" t="s">
        <v>40</v>
      </c>
      <c r="G24" s="20">
        <v>84185.09</v>
      </c>
      <c r="H24" s="20">
        <v>108274.99</v>
      </c>
      <c r="I24" s="20">
        <v>8168054.94</v>
      </c>
      <c r="J24" s="20">
        <v>1.270676697E7</v>
      </c>
      <c r="K24" s="20">
        <v>2.106728199E7</v>
      </c>
    </row>
    <row r="25" ht="14.25" customHeight="1">
      <c r="A25" s="18" t="s">
        <v>43</v>
      </c>
      <c r="B25" s="19" t="str">
        <f t="shared" si="1"/>
        <v>05</v>
      </c>
      <c r="C25" s="18" t="s">
        <v>15</v>
      </c>
      <c r="D25" s="19" t="s">
        <v>44</v>
      </c>
      <c r="E25" s="18" t="s">
        <v>33</v>
      </c>
      <c r="F25" s="19" t="s">
        <v>34</v>
      </c>
      <c r="G25" s="20">
        <v>358.52</v>
      </c>
      <c r="H25" s="20">
        <v>461.11</v>
      </c>
      <c r="I25" s="20">
        <v>34785.28</v>
      </c>
      <c r="J25" s="20">
        <v>54114.29</v>
      </c>
      <c r="K25" s="20">
        <v>89719.2</v>
      </c>
    </row>
    <row r="26" ht="14.25" customHeight="1">
      <c r="A26" s="18" t="s">
        <v>45</v>
      </c>
      <c r="B26" s="19" t="str">
        <f t="shared" si="1"/>
        <v>05</v>
      </c>
      <c r="C26" s="18" t="s">
        <v>15</v>
      </c>
      <c r="D26" s="19" t="s">
        <v>46</v>
      </c>
      <c r="E26" s="18" t="s">
        <v>17</v>
      </c>
      <c r="F26" s="19" t="s">
        <v>18</v>
      </c>
      <c r="G26" s="20">
        <v>1745230.63</v>
      </c>
      <c r="H26" s="20">
        <v>3713864.14</v>
      </c>
      <c r="I26" s="20">
        <v>5.142137877E7</v>
      </c>
      <c r="J26" s="20">
        <v>8.991041781E7</v>
      </c>
      <c r="K26" s="20">
        <v>1.4679089135E8</v>
      </c>
    </row>
    <row r="27" ht="14.25" customHeight="1">
      <c r="A27" s="18" t="s">
        <v>45</v>
      </c>
      <c r="B27" s="19" t="str">
        <f t="shared" si="1"/>
        <v>05</v>
      </c>
      <c r="C27" s="18" t="s">
        <v>15</v>
      </c>
      <c r="D27" s="19" t="s">
        <v>46</v>
      </c>
      <c r="E27" s="18" t="s">
        <v>39</v>
      </c>
      <c r="F27" s="19" t="s">
        <v>40</v>
      </c>
      <c r="G27" s="20">
        <v>1640.15</v>
      </c>
      <c r="H27" s="20">
        <v>3490.26</v>
      </c>
      <c r="I27" s="20">
        <v>48325.4</v>
      </c>
      <c r="J27" s="20">
        <v>84497.09</v>
      </c>
      <c r="K27" s="20">
        <v>137952.9</v>
      </c>
    </row>
    <row r="28" ht="14.25" customHeight="1">
      <c r="A28" s="18" t="s">
        <v>45</v>
      </c>
      <c r="B28" s="19" t="str">
        <f t="shared" si="1"/>
        <v>05</v>
      </c>
      <c r="C28" s="18" t="s">
        <v>15</v>
      </c>
      <c r="D28" s="19" t="s">
        <v>46</v>
      </c>
      <c r="E28" s="18" t="s">
        <v>33</v>
      </c>
      <c r="F28" s="19" t="s">
        <v>34</v>
      </c>
      <c r="G28" s="20">
        <v>3829.22</v>
      </c>
      <c r="H28" s="20">
        <v>8148.6</v>
      </c>
      <c r="I28" s="20">
        <v>112823.83</v>
      </c>
      <c r="J28" s="20">
        <v>197272.76</v>
      </c>
      <c r="K28" s="20">
        <v>322074.41</v>
      </c>
    </row>
    <row r="29" ht="14.25" customHeight="1">
      <c r="A29" s="18" t="s">
        <v>47</v>
      </c>
      <c r="B29" s="19" t="str">
        <f t="shared" si="1"/>
        <v>05</v>
      </c>
      <c r="C29" s="18" t="s">
        <v>15</v>
      </c>
      <c r="D29" s="19" t="s">
        <v>48</v>
      </c>
      <c r="E29" s="18" t="s">
        <v>17</v>
      </c>
      <c r="F29" s="19" t="s">
        <v>18</v>
      </c>
      <c r="G29" s="20">
        <v>9168443.78</v>
      </c>
      <c r="H29" s="20">
        <v>4838527.05</v>
      </c>
      <c r="I29" s="20">
        <v>7.835529533E7</v>
      </c>
      <c r="J29" s="20">
        <v>1.0354615773E8</v>
      </c>
      <c r="K29" s="20">
        <v>1.9590842389E8</v>
      </c>
    </row>
    <row r="30" ht="14.25" customHeight="1">
      <c r="A30" s="18" t="s">
        <v>47</v>
      </c>
      <c r="B30" s="19" t="str">
        <f t="shared" si="1"/>
        <v>05</v>
      </c>
      <c r="C30" s="18" t="s">
        <v>15</v>
      </c>
      <c r="D30" s="19" t="s">
        <v>48</v>
      </c>
      <c r="E30" s="18" t="s">
        <v>19</v>
      </c>
      <c r="F30" s="19" t="s">
        <v>20</v>
      </c>
      <c r="G30" s="20">
        <v>2304.38</v>
      </c>
      <c r="H30" s="20">
        <v>1216.11</v>
      </c>
      <c r="I30" s="20">
        <v>19693.7</v>
      </c>
      <c r="J30" s="20">
        <v>26025.13</v>
      </c>
      <c r="K30" s="20">
        <v>49239.32</v>
      </c>
    </row>
    <row r="31" ht="14.25" customHeight="1">
      <c r="A31" s="18" t="s">
        <v>47</v>
      </c>
      <c r="B31" s="19" t="str">
        <f t="shared" si="1"/>
        <v>05</v>
      </c>
      <c r="C31" s="18" t="s">
        <v>15</v>
      </c>
      <c r="D31" s="19" t="s">
        <v>48</v>
      </c>
      <c r="E31" s="18" t="s">
        <v>27</v>
      </c>
      <c r="F31" s="19" t="s">
        <v>28</v>
      </c>
      <c r="G31" s="20">
        <v>3766.78</v>
      </c>
      <c r="H31" s="20">
        <v>1987.87</v>
      </c>
      <c r="I31" s="20">
        <v>32191.62</v>
      </c>
      <c r="J31" s="20">
        <v>42541.08</v>
      </c>
      <c r="K31" s="20">
        <v>80487.35</v>
      </c>
    </row>
    <row r="32" ht="14.25" customHeight="1">
      <c r="A32" s="18" t="s">
        <v>47</v>
      </c>
      <c r="B32" s="19" t="str">
        <f t="shared" si="1"/>
        <v>05</v>
      </c>
      <c r="C32" s="18" t="s">
        <v>15</v>
      </c>
      <c r="D32" s="19" t="s">
        <v>48</v>
      </c>
      <c r="E32" s="18" t="s">
        <v>33</v>
      </c>
      <c r="F32" s="19" t="s">
        <v>34</v>
      </c>
      <c r="G32" s="20">
        <v>31749.92</v>
      </c>
      <c r="H32" s="20">
        <v>16755.61</v>
      </c>
      <c r="I32" s="20">
        <v>271341.0</v>
      </c>
      <c r="J32" s="20">
        <v>358575.86</v>
      </c>
      <c r="K32" s="20">
        <v>678422.39</v>
      </c>
    </row>
    <row r="33" ht="14.25" customHeight="1">
      <c r="A33" s="18" t="s">
        <v>47</v>
      </c>
      <c r="B33" s="19" t="str">
        <f t="shared" si="1"/>
        <v>05</v>
      </c>
      <c r="C33" s="18" t="s">
        <v>15</v>
      </c>
      <c r="D33" s="19" t="s">
        <v>48</v>
      </c>
      <c r="E33" s="18" t="s">
        <v>41</v>
      </c>
      <c r="F33" s="19" t="s">
        <v>42</v>
      </c>
      <c r="G33" s="20">
        <v>1.555992914E7</v>
      </c>
      <c r="H33" s="20">
        <v>8211550.36</v>
      </c>
      <c r="I33" s="20">
        <v>1.3297816635E8</v>
      </c>
      <c r="J33" s="20">
        <v>1.7573002731E8</v>
      </c>
      <c r="K33" s="20">
        <v>3.3247967316E8</v>
      </c>
    </row>
    <row r="34" ht="14.25" customHeight="1">
      <c r="A34" s="18" t="s">
        <v>49</v>
      </c>
      <c r="B34" s="19" t="str">
        <f t="shared" si="1"/>
        <v>05</v>
      </c>
      <c r="C34" s="18" t="s">
        <v>15</v>
      </c>
      <c r="D34" s="19" t="s">
        <v>50</v>
      </c>
      <c r="E34" s="18" t="s">
        <v>17</v>
      </c>
      <c r="F34" s="19" t="s">
        <v>18</v>
      </c>
      <c r="G34" s="20">
        <v>2.601792914E7</v>
      </c>
      <c r="H34" s="20">
        <v>1078396.7</v>
      </c>
      <c r="I34" s="20">
        <v>6.18466428E7</v>
      </c>
      <c r="J34" s="20">
        <v>4.776601889E7</v>
      </c>
      <c r="K34" s="20">
        <v>1.3670898753E8</v>
      </c>
    </row>
    <row r="35" ht="14.25" customHeight="1">
      <c r="A35" s="18" t="s">
        <v>49</v>
      </c>
      <c r="B35" s="19" t="str">
        <f t="shared" si="1"/>
        <v>05</v>
      </c>
      <c r="C35" s="18" t="s">
        <v>15</v>
      </c>
      <c r="D35" s="19" t="s">
        <v>50</v>
      </c>
      <c r="E35" s="18" t="s">
        <v>39</v>
      </c>
      <c r="F35" s="19" t="s">
        <v>40</v>
      </c>
      <c r="G35" s="20">
        <v>4.013996532E7</v>
      </c>
      <c r="H35" s="20">
        <v>1663729.88</v>
      </c>
      <c r="I35" s="20">
        <v>9.541582204E7</v>
      </c>
      <c r="J35" s="20">
        <v>7.369250378E7</v>
      </c>
      <c r="K35" s="20">
        <v>2.1091202102E8</v>
      </c>
    </row>
    <row r="36" ht="14.25" customHeight="1">
      <c r="A36" s="18" t="s">
        <v>49</v>
      </c>
      <c r="B36" s="19" t="str">
        <f t="shared" si="1"/>
        <v>05</v>
      </c>
      <c r="C36" s="18" t="s">
        <v>15</v>
      </c>
      <c r="D36" s="19" t="s">
        <v>50</v>
      </c>
      <c r="E36" s="18" t="s">
        <v>27</v>
      </c>
      <c r="F36" s="19" t="s">
        <v>28</v>
      </c>
      <c r="G36" s="20">
        <v>47929.42</v>
      </c>
      <c r="H36" s="20">
        <v>1986.59</v>
      </c>
      <c r="I36" s="20">
        <v>113931.96</v>
      </c>
      <c r="J36" s="20">
        <v>87993.07</v>
      </c>
      <c r="K36" s="20">
        <v>251841.04</v>
      </c>
    </row>
    <row r="37" ht="14.25" customHeight="1">
      <c r="A37" s="18" t="s">
        <v>49</v>
      </c>
      <c r="B37" s="19" t="str">
        <f t="shared" si="1"/>
        <v>05</v>
      </c>
      <c r="C37" s="18" t="s">
        <v>15</v>
      </c>
      <c r="D37" s="19" t="s">
        <v>50</v>
      </c>
      <c r="E37" s="18" t="s">
        <v>33</v>
      </c>
      <c r="F37" s="19" t="s">
        <v>34</v>
      </c>
      <c r="G37" s="20">
        <v>218990.81</v>
      </c>
      <c r="H37" s="20">
        <v>9076.78</v>
      </c>
      <c r="I37" s="20">
        <v>520558.22</v>
      </c>
      <c r="J37" s="20">
        <v>402042.74</v>
      </c>
      <c r="K37" s="20">
        <v>1150668.55</v>
      </c>
    </row>
    <row r="38" ht="14.25" customHeight="1">
      <c r="A38" s="18" t="s">
        <v>49</v>
      </c>
      <c r="B38" s="19" t="str">
        <f t="shared" si="1"/>
        <v>05</v>
      </c>
      <c r="C38" s="18" t="s">
        <v>15</v>
      </c>
      <c r="D38" s="19" t="s">
        <v>50</v>
      </c>
      <c r="E38" s="18" t="s">
        <v>41</v>
      </c>
      <c r="F38" s="19" t="s">
        <v>42</v>
      </c>
      <c r="G38" s="20">
        <v>7.185986431E7</v>
      </c>
      <c r="H38" s="20">
        <v>2978463.05</v>
      </c>
      <c r="I38" s="20">
        <v>1.7081649098E8</v>
      </c>
      <c r="J38" s="20">
        <v>1.3192670396E8</v>
      </c>
      <c r="K38" s="20">
        <v>3.775815223E8</v>
      </c>
    </row>
    <row r="39" ht="14.25" customHeight="1">
      <c r="A39" s="18" t="s">
        <v>51</v>
      </c>
      <c r="B39" s="19" t="str">
        <f t="shared" si="1"/>
        <v>05</v>
      </c>
      <c r="C39" s="18" t="s">
        <v>15</v>
      </c>
      <c r="D39" s="19" t="s">
        <v>52</v>
      </c>
      <c r="E39" s="18" t="s">
        <v>17</v>
      </c>
      <c r="F39" s="19" t="s">
        <v>18</v>
      </c>
      <c r="G39" s="20">
        <v>9.318915584E7</v>
      </c>
      <c r="H39" s="20">
        <v>1.440931735E7</v>
      </c>
      <c r="I39" s="20">
        <v>4.1589503037E8</v>
      </c>
      <c r="J39" s="20">
        <v>4.5340181684E8</v>
      </c>
      <c r="K39" s="20">
        <v>9.768953204E8</v>
      </c>
    </row>
    <row r="40" ht="14.25" customHeight="1">
      <c r="A40" s="18" t="s">
        <v>51</v>
      </c>
      <c r="B40" s="19" t="str">
        <f t="shared" si="1"/>
        <v>05</v>
      </c>
      <c r="C40" s="18" t="s">
        <v>15</v>
      </c>
      <c r="D40" s="19" t="s">
        <v>52</v>
      </c>
      <c r="E40" s="18" t="s">
        <v>39</v>
      </c>
      <c r="F40" s="19" t="s">
        <v>40</v>
      </c>
      <c r="G40" s="20">
        <v>2.435548894E7</v>
      </c>
      <c r="H40" s="20">
        <v>3765952.88</v>
      </c>
      <c r="I40" s="20">
        <v>1.0869641134E8</v>
      </c>
      <c r="J40" s="20">
        <v>1.1849901246E8</v>
      </c>
      <c r="K40" s="20">
        <v>2.5531686562E8</v>
      </c>
    </row>
    <row r="41" ht="14.25" customHeight="1">
      <c r="A41" s="18" t="s">
        <v>51</v>
      </c>
      <c r="B41" s="19" t="str">
        <f t="shared" si="1"/>
        <v>05</v>
      </c>
      <c r="C41" s="18" t="s">
        <v>15</v>
      </c>
      <c r="D41" s="19" t="s">
        <v>52</v>
      </c>
      <c r="E41" s="18" t="s">
        <v>53</v>
      </c>
      <c r="F41" s="19" t="s">
        <v>54</v>
      </c>
      <c r="G41" s="20">
        <v>0.0</v>
      </c>
      <c r="H41" s="20">
        <v>0.0</v>
      </c>
      <c r="I41" s="20">
        <v>0.0</v>
      </c>
      <c r="J41" s="20">
        <v>-315353.7</v>
      </c>
      <c r="K41" s="20">
        <v>-315353.7</v>
      </c>
    </row>
    <row r="42" ht="14.25" customHeight="1">
      <c r="A42" s="18" t="s">
        <v>51</v>
      </c>
      <c r="B42" s="19" t="str">
        <f t="shared" si="1"/>
        <v>05</v>
      </c>
      <c r="C42" s="18" t="s">
        <v>15</v>
      </c>
      <c r="D42" s="19" t="s">
        <v>52</v>
      </c>
      <c r="E42" s="18" t="s">
        <v>27</v>
      </c>
      <c r="F42" s="19" t="s">
        <v>28</v>
      </c>
      <c r="G42" s="20">
        <v>35899.93</v>
      </c>
      <c r="H42" s="20">
        <v>5551.01</v>
      </c>
      <c r="I42" s="20">
        <v>160218.26</v>
      </c>
      <c r="J42" s="20">
        <v>174667.28</v>
      </c>
      <c r="K42" s="20">
        <v>376336.48</v>
      </c>
    </row>
    <row r="43" ht="14.25" customHeight="1">
      <c r="A43" s="18" t="s">
        <v>51</v>
      </c>
      <c r="B43" s="19" t="str">
        <f t="shared" si="1"/>
        <v>05</v>
      </c>
      <c r="C43" s="18" t="s">
        <v>15</v>
      </c>
      <c r="D43" s="19" t="s">
        <v>52</v>
      </c>
      <c r="E43" s="18" t="s">
        <v>33</v>
      </c>
      <c r="F43" s="19" t="s">
        <v>34</v>
      </c>
      <c r="G43" s="20">
        <v>60595.64</v>
      </c>
      <c r="H43" s="20">
        <v>9369.57</v>
      </c>
      <c r="I43" s="20">
        <v>270433.04</v>
      </c>
      <c r="J43" s="20">
        <v>294821.58</v>
      </c>
      <c r="K43" s="20">
        <v>635219.83</v>
      </c>
    </row>
    <row r="44" ht="14.25" customHeight="1">
      <c r="A44" s="18" t="s">
        <v>51</v>
      </c>
      <c r="B44" s="19" t="str">
        <f t="shared" si="1"/>
        <v>05</v>
      </c>
      <c r="C44" s="18" t="s">
        <v>15</v>
      </c>
      <c r="D44" s="19" t="s">
        <v>52</v>
      </c>
      <c r="E44" s="18" t="s">
        <v>55</v>
      </c>
      <c r="F44" s="19" t="s">
        <v>56</v>
      </c>
      <c r="G44" s="20">
        <v>1.175068865E7</v>
      </c>
      <c r="H44" s="20">
        <v>1816943.19</v>
      </c>
      <c r="I44" s="20">
        <v>5.244229299E7</v>
      </c>
      <c r="J44" s="20">
        <v>5.717171205E7</v>
      </c>
      <c r="K44" s="20">
        <v>1.2318163688E8</v>
      </c>
    </row>
    <row r="45" ht="14.25" customHeight="1">
      <c r="A45" s="18" t="s">
        <v>57</v>
      </c>
      <c r="B45" s="19" t="str">
        <f t="shared" si="1"/>
        <v>05</v>
      </c>
      <c r="C45" s="18" t="s">
        <v>15</v>
      </c>
      <c r="D45" s="19" t="s">
        <v>58</v>
      </c>
      <c r="E45" s="18" t="s">
        <v>39</v>
      </c>
      <c r="F45" s="19" t="s">
        <v>40</v>
      </c>
      <c r="G45" s="20">
        <v>57414.33</v>
      </c>
      <c r="H45" s="20">
        <v>5820.44</v>
      </c>
      <c r="I45" s="20">
        <v>207987.94</v>
      </c>
      <c r="J45" s="20">
        <v>195045.09</v>
      </c>
      <c r="K45" s="20">
        <v>466267.8</v>
      </c>
    </row>
    <row r="46" ht="14.25" customHeight="1">
      <c r="A46" s="18" t="s">
        <v>57</v>
      </c>
      <c r="B46" s="19" t="str">
        <f t="shared" si="1"/>
        <v>05</v>
      </c>
      <c r="C46" s="18" t="s">
        <v>15</v>
      </c>
      <c r="D46" s="19" t="s">
        <v>58</v>
      </c>
      <c r="E46" s="18" t="s">
        <v>33</v>
      </c>
      <c r="F46" s="19" t="s">
        <v>34</v>
      </c>
      <c r="G46" s="20">
        <v>72968.68</v>
      </c>
      <c r="H46" s="20">
        <v>7397.27</v>
      </c>
      <c r="I46" s="20">
        <v>264334.77</v>
      </c>
      <c r="J46" s="20">
        <v>247885.51</v>
      </c>
      <c r="K46" s="20">
        <v>592586.23</v>
      </c>
    </row>
    <row r="47" ht="14.25" customHeight="1">
      <c r="A47" s="18" t="s">
        <v>57</v>
      </c>
      <c r="B47" s="19" t="str">
        <f t="shared" si="1"/>
        <v>05</v>
      </c>
      <c r="C47" s="18" t="s">
        <v>15</v>
      </c>
      <c r="D47" s="19" t="s">
        <v>58</v>
      </c>
      <c r="E47" s="18" t="s">
        <v>55</v>
      </c>
      <c r="F47" s="19" t="s">
        <v>56</v>
      </c>
      <c r="G47" s="20">
        <v>1.970212199E7</v>
      </c>
      <c r="H47" s="20">
        <v>1997322.29</v>
      </c>
      <c r="I47" s="20">
        <v>7.137248729E7</v>
      </c>
      <c r="J47" s="20">
        <v>6.693105642E7</v>
      </c>
      <c r="K47" s="20">
        <v>1.6000298799E8</v>
      </c>
    </row>
    <row r="48" ht="14.25" customHeight="1">
      <c r="A48" s="18" t="s">
        <v>59</v>
      </c>
      <c r="B48" s="19" t="str">
        <f t="shared" si="1"/>
        <v>05</v>
      </c>
      <c r="C48" s="18" t="s">
        <v>15</v>
      </c>
      <c r="D48" s="19" t="s">
        <v>60</v>
      </c>
      <c r="E48" s="18" t="s">
        <v>39</v>
      </c>
      <c r="F48" s="19" t="s">
        <v>40</v>
      </c>
      <c r="G48" s="20">
        <v>3604821.05</v>
      </c>
      <c r="H48" s="20">
        <v>258933.08</v>
      </c>
      <c r="I48" s="20">
        <v>1.63822084E7</v>
      </c>
      <c r="J48" s="20">
        <v>1.299916294E7</v>
      </c>
      <c r="K48" s="20">
        <v>3.324512547E7</v>
      </c>
    </row>
    <row r="49" ht="14.25" customHeight="1">
      <c r="A49" s="18" t="s">
        <v>59</v>
      </c>
      <c r="B49" s="19" t="str">
        <f t="shared" si="1"/>
        <v>05</v>
      </c>
      <c r="C49" s="18" t="s">
        <v>15</v>
      </c>
      <c r="D49" s="19" t="s">
        <v>60</v>
      </c>
      <c r="E49" s="18" t="s">
        <v>27</v>
      </c>
      <c r="F49" s="19" t="s">
        <v>28</v>
      </c>
      <c r="G49" s="20">
        <v>9035.39</v>
      </c>
      <c r="H49" s="20">
        <v>649.01</v>
      </c>
      <c r="I49" s="20">
        <v>41061.6</v>
      </c>
      <c r="J49" s="20">
        <v>32582.08</v>
      </c>
      <c r="K49" s="20">
        <v>83328.08</v>
      </c>
    </row>
    <row r="50" ht="14.25" customHeight="1">
      <c r="A50" s="18" t="s">
        <v>59</v>
      </c>
      <c r="B50" s="19" t="str">
        <f t="shared" si="1"/>
        <v>05</v>
      </c>
      <c r="C50" s="18" t="s">
        <v>15</v>
      </c>
      <c r="D50" s="19" t="s">
        <v>60</v>
      </c>
      <c r="E50" s="18" t="s">
        <v>33</v>
      </c>
      <c r="F50" s="19" t="s">
        <v>34</v>
      </c>
      <c r="G50" s="20">
        <v>6160.49</v>
      </c>
      <c r="H50" s="20">
        <v>442.51</v>
      </c>
      <c r="I50" s="20">
        <v>27996.54</v>
      </c>
      <c r="J50" s="20">
        <v>22215.06</v>
      </c>
      <c r="K50" s="20">
        <v>56814.6</v>
      </c>
    </row>
    <row r="51" ht="14.25" customHeight="1">
      <c r="A51" s="18" t="s">
        <v>59</v>
      </c>
      <c r="B51" s="19" t="str">
        <f t="shared" si="1"/>
        <v>05</v>
      </c>
      <c r="C51" s="18" t="s">
        <v>15</v>
      </c>
      <c r="D51" s="19" t="s">
        <v>60</v>
      </c>
      <c r="E51" s="18" t="s">
        <v>41</v>
      </c>
      <c r="F51" s="19" t="s">
        <v>42</v>
      </c>
      <c r="G51" s="20">
        <v>4.075981007E7</v>
      </c>
      <c r="H51" s="20">
        <v>2927763.4</v>
      </c>
      <c r="I51" s="20">
        <v>1.8523407746E8</v>
      </c>
      <c r="J51" s="20">
        <v>1.4698189015E8</v>
      </c>
      <c r="K51" s="20">
        <v>3.7590354108E8</v>
      </c>
    </row>
    <row r="52" ht="14.25" customHeight="1">
      <c r="A52" s="18" t="s">
        <v>61</v>
      </c>
      <c r="B52" s="19" t="str">
        <f t="shared" si="1"/>
        <v>05</v>
      </c>
      <c r="C52" s="18" t="s">
        <v>15</v>
      </c>
      <c r="D52" s="19" t="s">
        <v>62</v>
      </c>
      <c r="E52" s="18" t="s">
        <v>17</v>
      </c>
      <c r="F52" s="19" t="s">
        <v>18</v>
      </c>
      <c r="G52" s="20">
        <v>1.816865383E7</v>
      </c>
      <c r="H52" s="20">
        <v>666968.22</v>
      </c>
      <c r="I52" s="20">
        <v>5.017962557E7</v>
      </c>
      <c r="J52" s="20">
        <v>4.876433239E7</v>
      </c>
      <c r="K52" s="20">
        <v>1.1777958001E8</v>
      </c>
    </row>
    <row r="53" ht="14.25" customHeight="1">
      <c r="A53" s="18" t="s">
        <v>61</v>
      </c>
      <c r="B53" s="19" t="str">
        <f t="shared" si="1"/>
        <v>05</v>
      </c>
      <c r="C53" s="18" t="s">
        <v>15</v>
      </c>
      <c r="D53" s="19" t="s">
        <v>62</v>
      </c>
      <c r="E53" s="18" t="s">
        <v>39</v>
      </c>
      <c r="F53" s="19" t="s">
        <v>40</v>
      </c>
      <c r="G53" s="20">
        <v>1.819523575E7</v>
      </c>
      <c r="H53" s="20">
        <v>667944.04</v>
      </c>
      <c r="I53" s="20">
        <v>5.025304163E7</v>
      </c>
      <c r="J53" s="20">
        <v>4.883567778E7</v>
      </c>
      <c r="K53" s="20">
        <v>1.179518992E8</v>
      </c>
    </row>
    <row r="54" ht="14.25" customHeight="1">
      <c r="A54" s="18" t="s">
        <v>61</v>
      </c>
      <c r="B54" s="19" t="str">
        <f t="shared" si="1"/>
        <v>05</v>
      </c>
      <c r="C54" s="18" t="s">
        <v>15</v>
      </c>
      <c r="D54" s="19" t="s">
        <v>62</v>
      </c>
      <c r="E54" s="18" t="s">
        <v>27</v>
      </c>
      <c r="F54" s="19" t="s">
        <v>28</v>
      </c>
      <c r="G54" s="20">
        <v>53885.42</v>
      </c>
      <c r="H54" s="20">
        <v>1978.12</v>
      </c>
      <c r="I54" s="20">
        <v>148825.0</v>
      </c>
      <c r="J54" s="20">
        <v>144627.46</v>
      </c>
      <c r="K54" s="20">
        <v>349316.0</v>
      </c>
    </row>
    <row r="55" ht="14.25" customHeight="1">
      <c r="A55" s="18" t="s">
        <v>61</v>
      </c>
      <c r="B55" s="19" t="str">
        <f t="shared" si="1"/>
        <v>05</v>
      </c>
      <c r="C55" s="18" t="s">
        <v>15</v>
      </c>
      <c r="D55" s="19" t="s">
        <v>62</v>
      </c>
      <c r="E55" s="18" t="s">
        <v>33</v>
      </c>
      <c r="F55" s="19" t="s">
        <v>34</v>
      </c>
      <c r="G55" s="20">
        <v>78846.96</v>
      </c>
      <c r="H55" s="20">
        <v>2894.46</v>
      </c>
      <c r="I55" s="20">
        <v>217765.78</v>
      </c>
      <c r="J55" s="20">
        <v>211623.8</v>
      </c>
      <c r="K55" s="20">
        <v>511131.0</v>
      </c>
    </row>
    <row r="56" ht="14.25" customHeight="1">
      <c r="A56" s="18" t="s">
        <v>61</v>
      </c>
      <c r="B56" s="19" t="str">
        <f t="shared" si="1"/>
        <v>05</v>
      </c>
      <c r="C56" s="18" t="s">
        <v>15</v>
      </c>
      <c r="D56" s="19" t="s">
        <v>62</v>
      </c>
      <c r="E56" s="18" t="s">
        <v>41</v>
      </c>
      <c r="F56" s="19" t="s">
        <v>42</v>
      </c>
      <c r="G56" s="20">
        <v>5.774271004E7</v>
      </c>
      <c r="H56" s="20">
        <v>2119725.16</v>
      </c>
      <c r="I56" s="20">
        <v>1.5947838502E8</v>
      </c>
      <c r="J56" s="20">
        <v>1.5498037076E8</v>
      </c>
      <c r="K56" s="20">
        <v>3.7432119098E8</v>
      </c>
    </row>
    <row r="57" ht="14.25" customHeight="1">
      <c r="A57" s="18" t="s">
        <v>63</v>
      </c>
      <c r="B57" s="19" t="str">
        <f t="shared" si="1"/>
        <v>05</v>
      </c>
      <c r="C57" s="18" t="s">
        <v>15</v>
      </c>
      <c r="D57" s="19" t="s">
        <v>15</v>
      </c>
      <c r="E57" s="18" t="s">
        <v>17</v>
      </c>
      <c r="F57" s="19" t="s">
        <v>18</v>
      </c>
      <c r="G57" s="20">
        <v>3.851904131E7</v>
      </c>
      <c r="H57" s="20">
        <v>4102705.37</v>
      </c>
      <c r="I57" s="20">
        <v>1.3223497277E8</v>
      </c>
      <c r="J57" s="20">
        <v>1.5527783327E8</v>
      </c>
      <c r="K57" s="20">
        <v>3.3013455272E8</v>
      </c>
    </row>
    <row r="58" ht="14.25" customHeight="1">
      <c r="A58" s="18" t="s">
        <v>63</v>
      </c>
      <c r="B58" s="19" t="str">
        <f t="shared" si="1"/>
        <v>05</v>
      </c>
      <c r="C58" s="18" t="s">
        <v>15</v>
      </c>
      <c r="D58" s="19" t="s">
        <v>15</v>
      </c>
      <c r="E58" s="18" t="s">
        <v>39</v>
      </c>
      <c r="F58" s="19" t="s">
        <v>40</v>
      </c>
      <c r="G58" s="20">
        <v>0.0</v>
      </c>
      <c r="H58" s="20">
        <v>0.0</v>
      </c>
      <c r="I58" s="20">
        <v>0.0</v>
      </c>
      <c r="J58" s="20">
        <v>-8680.32</v>
      </c>
      <c r="K58" s="20">
        <v>-8680.32</v>
      </c>
    </row>
    <row r="59" ht="14.25" customHeight="1">
      <c r="A59" s="18" t="s">
        <v>63</v>
      </c>
      <c r="B59" s="19" t="str">
        <f t="shared" si="1"/>
        <v>05</v>
      </c>
      <c r="C59" s="18" t="s">
        <v>15</v>
      </c>
      <c r="D59" s="19" t="s">
        <v>15</v>
      </c>
      <c r="E59" s="18" t="s">
        <v>27</v>
      </c>
      <c r="F59" s="19" t="s">
        <v>28</v>
      </c>
      <c r="G59" s="20">
        <v>6407.98</v>
      </c>
      <c r="H59" s="20">
        <v>682.52</v>
      </c>
      <c r="I59" s="20">
        <v>21998.45</v>
      </c>
      <c r="J59" s="20">
        <v>25831.83</v>
      </c>
      <c r="K59" s="20">
        <v>54920.78</v>
      </c>
    </row>
    <row r="60" ht="14.25" customHeight="1">
      <c r="A60" s="18" t="s">
        <v>63</v>
      </c>
      <c r="B60" s="19" t="str">
        <f t="shared" si="1"/>
        <v>05</v>
      </c>
      <c r="C60" s="18" t="s">
        <v>15</v>
      </c>
      <c r="D60" s="19" t="s">
        <v>15</v>
      </c>
      <c r="E60" s="18" t="s">
        <v>33</v>
      </c>
      <c r="F60" s="19" t="s">
        <v>34</v>
      </c>
      <c r="G60" s="20">
        <v>158710.24</v>
      </c>
      <c r="H60" s="20">
        <v>16904.4</v>
      </c>
      <c r="I60" s="20">
        <v>544848.54</v>
      </c>
      <c r="J60" s="20">
        <v>639792.18</v>
      </c>
      <c r="K60" s="20">
        <v>1360255.36</v>
      </c>
    </row>
    <row r="61" ht="14.25" customHeight="1">
      <c r="A61" s="18" t="s">
        <v>63</v>
      </c>
      <c r="B61" s="19" t="str">
        <f t="shared" si="1"/>
        <v>05</v>
      </c>
      <c r="C61" s="18" t="s">
        <v>15</v>
      </c>
      <c r="D61" s="19" t="s">
        <v>15</v>
      </c>
      <c r="E61" s="18" t="s">
        <v>41</v>
      </c>
      <c r="F61" s="19" t="s">
        <v>42</v>
      </c>
      <c r="G61" s="20">
        <v>4.7734239E7</v>
      </c>
      <c r="H61" s="20">
        <v>5084226.2</v>
      </c>
      <c r="I61" s="20">
        <v>1.6387053213E8</v>
      </c>
      <c r="J61" s="20">
        <v>1.9242610808E8</v>
      </c>
      <c r="K61" s="20">
        <v>4.0911510541E8</v>
      </c>
    </row>
    <row r="62" ht="14.25" customHeight="1">
      <c r="A62" s="18" t="s">
        <v>63</v>
      </c>
      <c r="B62" s="19" t="str">
        <f t="shared" si="1"/>
        <v>05</v>
      </c>
      <c r="C62" s="18" t="s">
        <v>15</v>
      </c>
      <c r="D62" s="19" t="s">
        <v>15</v>
      </c>
      <c r="E62" s="18" t="s">
        <v>55</v>
      </c>
      <c r="F62" s="19" t="s">
        <v>56</v>
      </c>
      <c r="G62" s="20">
        <v>1227820.47</v>
      </c>
      <c r="H62" s="20">
        <v>130776.51</v>
      </c>
      <c r="I62" s="20">
        <v>4215079.11</v>
      </c>
      <c r="J62" s="20">
        <v>4949585.86</v>
      </c>
      <c r="K62" s="20">
        <v>1.052326195E7</v>
      </c>
    </row>
    <row r="63" ht="14.25" customHeight="1">
      <c r="A63" s="18" t="s">
        <v>64</v>
      </c>
      <c r="B63" s="19" t="str">
        <f t="shared" si="1"/>
        <v>05</v>
      </c>
      <c r="C63" s="18" t="s">
        <v>15</v>
      </c>
      <c r="D63" s="19" t="s">
        <v>65</v>
      </c>
      <c r="E63" s="18" t="s">
        <v>17</v>
      </c>
      <c r="F63" s="19" t="s">
        <v>18</v>
      </c>
      <c r="G63" s="20">
        <v>0.0</v>
      </c>
      <c r="H63" s="20">
        <v>2476701.42</v>
      </c>
      <c r="I63" s="20">
        <v>9.813996541E7</v>
      </c>
      <c r="J63" s="20">
        <v>1.6447677568E8</v>
      </c>
      <c r="K63" s="20">
        <v>2.6509344251E8</v>
      </c>
    </row>
    <row r="64" ht="14.25" customHeight="1">
      <c r="A64" s="18" t="s">
        <v>64</v>
      </c>
      <c r="B64" s="19" t="str">
        <f t="shared" si="1"/>
        <v>05</v>
      </c>
      <c r="C64" s="18" t="s">
        <v>15</v>
      </c>
      <c r="D64" s="19" t="s">
        <v>65</v>
      </c>
      <c r="E64" s="18" t="s">
        <v>27</v>
      </c>
      <c r="F64" s="19" t="s">
        <v>28</v>
      </c>
      <c r="G64" s="20">
        <v>0.0</v>
      </c>
      <c r="H64" s="20">
        <v>513.11</v>
      </c>
      <c r="I64" s="20">
        <v>20332.16</v>
      </c>
      <c r="J64" s="20">
        <v>34075.51</v>
      </c>
      <c r="K64" s="20">
        <v>54920.78</v>
      </c>
    </row>
    <row r="65" ht="14.25" customHeight="1">
      <c r="A65" s="18" t="s">
        <v>64</v>
      </c>
      <c r="B65" s="19" t="str">
        <f t="shared" si="1"/>
        <v>05</v>
      </c>
      <c r="C65" s="18" t="s">
        <v>15</v>
      </c>
      <c r="D65" s="19" t="s">
        <v>65</v>
      </c>
      <c r="E65" s="18" t="s">
        <v>33</v>
      </c>
      <c r="F65" s="19" t="s">
        <v>34</v>
      </c>
      <c r="G65" s="20">
        <v>0.0</v>
      </c>
      <c r="H65" s="20">
        <v>2632.47</v>
      </c>
      <c r="I65" s="20">
        <v>104312.43</v>
      </c>
      <c r="J65" s="20">
        <v>174821.45</v>
      </c>
      <c r="K65" s="20">
        <v>281766.35</v>
      </c>
    </row>
    <row r="66" ht="14.25" customHeight="1">
      <c r="A66" s="18" t="s">
        <v>66</v>
      </c>
      <c r="B66" s="19" t="str">
        <f t="shared" si="1"/>
        <v>05</v>
      </c>
      <c r="C66" s="18" t="s">
        <v>15</v>
      </c>
      <c r="D66" s="19" t="s">
        <v>67</v>
      </c>
      <c r="E66" s="18" t="s">
        <v>17</v>
      </c>
      <c r="F66" s="19" t="s">
        <v>18</v>
      </c>
      <c r="G66" s="20">
        <v>4.0853370978E8</v>
      </c>
      <c r="H66" s="20">
        <v>2.923255731E7</v>
      </c>
      <c r="I66" s="20">
        <v>7.6502123265E8</v>
      </c>
      <c r="J66" s="20">
        <v>1.10326221247E9</v>
      </c>
      <c r="K66" s="20">
        <v>2.30604971221E9</v>
      </c>
    </row>
    <row r="67" ht="14.25" customHeight="1">
      <c r="A67" s="18" t="s">
        <v>66</v>
      </c>
      <c r="B67" s="19" t="str">
        <f t="shared" si="1"/>
        <v>05</v>
      </c>
      <c r="C67" s="18" t="s">
        <v>15</v>
      </c>
      <c r="D67" s="19" t="s">
        <v>67</v>
      </c>
      <c r="E67" s="18" t="s">
        <v>39</v>
      </c>
      <c r="F67" s="19" t="s">
        <v>40</v>
      </c>
      <c r="G67" s="20">
        <v>1.737652175E7</v>
      </c>
      <c r="H67" s="20">
        <v>1243373.94</v>
      </c>
      <c r="I67" s="20">
        <v>3.253931749E7</v>
      </c>
      <c r="J67" s="20">
        <v>4.692601704E7</v>
      </c>
      <c r="K67" s="20">
        <v>9.808523022E7</v>
      </c>
    </row>
    <row r="68" ht="14.25" customHeight="1">
      <c r="A68" s="18" t="s">
        <v>66</v>
      </c>
      <c r="B68" s="19" t="str">
        <f t="shared" si="1"/>
        <v>05</v>
      </c>
      <c r="C68" s="18" t="s">
        <v>15</v>
      </c>
      <c r="D68" s="19" t="s">
        <v>67</v>
      </c>
      <c r="E68" s="18" t="s">
        <v>68</v>
      </c>
      <c r="F68" s="19" t="s">
        <v>69</v>
      </c>
      <c r="G68" s="20">
        <v>6082438.02</v>
      </c>
      <c r="H68" s="20">
        <v>435227.78</v>
      </c>
      <c r="I68" s="20">
        <v>1.138998845E7</v>
      </c>
      <c r="J68" s="20">
        <v>1.642587595E7</v>
      </c>
      <c r="K68" s="20">
        <v>3.43335302E7</v>
      </c>
    </row>
    <row r="69" ht="14.25" customHeight="1">
      <c r="A69" s="18" t="s">
        <v>66</v>
      </c>
      <c r="B69" s="19" t="str">
        <f t="shared" si="1"/>
        <v>05</v>
      </c>
      <c r="C69" s="18" t="s">
        <v>15</v>
      </c>
      <c r="D69" s="19" t="s">
        <v>67</v>
      </c>
      <c r="E69" s="18" t="s">
        <v>53</v>
      </c>
      <c r="F69" s="19" t="s">
        <v>54</v>
      </c>
      <c r="G69" s="20">
        <v>0.0</v>
      </c>
      <c r="H69" s="20">
        <v>0.0</v>
      </c>
      <c r="I69" s="20">
        <v>0.0</v>
      </c>
      <c r="J69" s="20">
        <v>-886138.12</v>
      </c>
      <c r="K69" s="20">
        <v>-886138.12</v>
      </c>
    </row>
    <row r="70" ht="14.25" customHeight="1">
      <c r="A70" s="18" t="s">
        <v>66</v>
      </c>
      <c r="B70" s="19" t="str">
        <f t="shared" si="1"/>
        <v>05</v>
      </c>
      <c r="C70" s="18" t="s">
        <v>15</v>
      </c>
      <c r="D70" s="19" t="s">
        <v>67</v>
      </c>
      <c r="E70" s="18" t="s">
        <v>25</v>
      </c>
      <c r="F70" s="19" t="s">
        <v>26</v>
      </c>
      <c r="G70" s="20">
        <v>261609.71</v>
      </c>
      <c r="H70" s="20">
        <v>18719.44</v>
      </c>
      <c r="I70" s="20">
        <v>489891.0</v>
      </c>
      <c r="J70" s="20">
        <v>706487.87</v>
      </c>
      <c r="K70" s="20">
        <v>1476708.02</v>
      </c>
    </row>
    <row r="71" ht="14.25" customHeight="1">
      <c r="A71" s="18" t="s">
        <v>66</v>
      </c>
      <c r="B71" s="19" t="str">
        <f t="shared" si="1"/>
        <v>05</v>
      </c>
      <c r="C71" s="18" t="s">
        <v>15</v>
      </c>
      <c r="D71" s="19" t="s">
        <v>67</v>
      </c>
      <c r="E71" s="18" t="s">
        <v>27</v>
      </c>
      <c r="F71" s="19" t="s">
        <v>28</v>
      </c>
      <c r="G71" s="20">
        <v>81359.99</v>
      </c>
      <c r="H71" s="20">
        <v>5821.7</v>
      </c>
      <c r="I71" s="20">
        <v>152354.93</v>
      </c>
      <c r="J71" s="20">
        <v>219716.04</v>
      </c>
      <c r="K71" s="20">
        <v>459252.66</v>
      </c>
    </row>
    <row r="72" ht="14.25" customHeight="1">
      <c r="A72" s="18" t="s">
        <v>66</v>
      </c>
      <c r="B72" s="19" t="str">
        <f t="shared" si="1"/>
        <v>05</v>
      </c>
      <c r="C72" s="18" t="s">
        <v>15</v>
      </c>
      <c r="D72" s="19" t="s">
        <v>67</v>
      </c>
      <c r="E72" s="18" t="s">
        <v>33</v>
      </c>
      <c r="F72" s="19" t="s">
        <v>34</v>
      </c>
      <c r="G72" s="20">
        <v>1185242.75</v>
      </c>
      <c r="H72" s="20">
        <v>84809.83</v>
      </c>
      <c r="I72" s="20">
        <v>2219488.48</v>
      </c>
      <c r="J72" s="20">
        <v>3200797.14</v>
      </c>
      <c r="K72" s="20">
        <v>6690338.2</v>
      </c>
    </row>
    <row r="73" ht="14.25" customHeight="1">
      <c r="A73" s="18" t="s">
        <v>66</v>
      </c>
      <c r="B73" s="19" t="str">
        <f t="shared" si="1"/>
        <v>05</v>
      </c>
      <c r="C73" s="18" t="s">
        <v>15</v>
      </c>
      <c r="D73" s="19" t="s">
        <v>67</v>
      </c>
      <c r="E73" s="18" t="s">
        <v>35</v>
      </c>
      <c r="F73" s="19" t="s">
        <v>36</v>
      </c>
      <c r="G73" s="20">
        <v>0.0</v>
      </c>
      <c r="H73" s="20">
        <v>0.0</v>
      </c>
      <c r="I73" s="20">
        <v>0.0</v>
      </c>
      <c r="J73" s="20">
        <v>-2402479.95</v>
      </c>
      <c r="K73" s="20">
        <v>-2402479.95</v>
      </c>
    </row>
    <row r="74" ht="14.25" customHeight="1">
      <c r="A74" s="18" t="s">
        <v>70</v>
      </c>
      <c r="B74" s="19" t="str">
        <f t="shared" si="1"/>
        <v>05</v>
      </c>
      <c r="C74" s="18" t="s">
        <v>15</v>
      </c>
      <c r="D74" s="19" t="s">
        <v>71</v>
      </c>
      <c r="E74" s="18" t="s">
        <v>17</v>
      </c>
      <c r="F74" s="19" t="s">
        <v>18</v>
      </c>
      <c r="G74" s="20">
        <v>1.9620047585E8</v>
      </c>
      <c r="H74" s="20">
        <v>5858094.06</v>
      </c>
      <c r="I74" s="20">
        <v>4.4278883194E8</v>
      </c>
      <c r="J74" s="20">
        <v>4.468522552E8</v>
      </c>
      <c r="K74" s="20">
        <v>1.09169965705E9</v>
      </c>
    </row>
    <row r="75" ht="14.25" customHeight="1">
      <c r="A75" s="18" t="s">
        <v>70</v>
      </c>
      <c r="B75" s="19" t="str">
        <f t="shared" si="1"/>
        <v>05</v>
      </c>
      <c r="C75" s="18" t="s">
        <v>15</v>
      </c>
      <c r="D75" s="19" t="s">
        <v>71</v>
      </c>
      <c r="E75" s="18" t="s">
        <v>39</v>
      </c>
      <c r="F75" s="19" t="s">
        <v>40</v>
      </c>
      <c r="G75" s="20">
        <v>4067347.32</v>
      </c>
      <c r="H75" s="20">
        <v>121441.62</v>
      </c>
      <c r="I75" s="20">
        <v>9179264.03</v>
      </c>
      <c r="J75" s="20">
        <v>9263501.11</v>
      </c>
      <c r="K75" s="20">
        <v>2.263155408E7</v>
      </c>
    </row>
    <row r="76" ht="14.25" customHeight="1">
      <c r="A76" s="18" t="s">
        <v>70</v>
      </c>
      <c r="B76" s="19" t="str">
        <f t="shared" si="1"/>
        <v>05</v>
      </c>
      <c r="C76" s="18" t="s">
        <v>15</v>
      </c>
      <c r="D76" s="19" t="s">
        <v>71</v>
      </c>
      <c r="E76" s="18" t="s">
        <v>68</v>
      </c>
      <c r="F76" s="19" t="s">
        <v>69</v>
      </c>
      <c r="G76" s="20">
        <v>1.335642811E7</v>
      </c>
      <c r="H76" s="20">
        <v>398792.16</v>
      </c>
      <c r="I76" s="20">
        <v>3.014303189E7</v>
      </c>
      <c r="J76" s="20">
        <v>3.041965111E7</v>
      </c>
      <c r="K76" s="20">
        <v>7.431790327E7</v>
      </c>
    </row>
    <row r="77" ht="14.25" customHeight="1">
      <c r="A77" s="18" t="s">
        <v>70</v>
      </c>
      <c r="B77" s="19" t="str">
        <f t="shared" si="1"/>
        <v>05</v>
      </c>
      <c r="C77" s="18" t="s">
        <v>15</v>
      </c>
      <c r="D77" s="19" t="s">
        <v>71</v>
      </c>
      <c r="E77" s="18" t="s">
        <v>27</v>
      </c>
      <c r="F77" s="19" t="s">
        <v>28</v>
      </c>
      <c r="G77" s="20">
        <v>83162.93</v>
      </c>
      <c r="H77" s="20">
        <v>2483.05</v>
      </c>
      <c r="I77" s="20">
        <v>187683.61</v>
      </c>
      <c r="J77" s="20">
        <v>189405.97</v>
      </c>
      <c r="K77" s="20">
        <v>462735.56</v>
      </c>
    </row>
    <row r="78" ht="14.25" customHeight="1">
      <c r="A78" s="18" t="s">
        <v>70</v>
      </c>
      <c r="B78" s="19" t="str">
        <f t="shared" si="1"/>
        <v>05</v>
      </c>
      <c r="C78" s="18" t="s">
        <v>15</v>
      </c>
      <c r="D78" s="19" t="s">
        <v>71</v>
      </c>
      <c r="E78" s="18" t="s">
        <v>33</v>
      </c>
      <c r="F78" s="19" t="s">
        <v>34</v>
      </c>
      <c r="G78" s="20">
        <v>50041.54</v>
      </c>
      <c r="H78" s="20">
        <v>1494.13</v>
      </c>
      <c r="I78" s="20">
        <v>112934.67</v>
      </c>
      <c r="J78" s="20">
        <v>113971.06</v>
      </c>
      <c r="K78" s="20">
        <v>278441.4</v>
      </c>
    </row>
    <row r="79" ht="14.25" customHeight="1">
      <c r="A79" s="18" t="s">
        <v>70</v>
      </c>
      <c r="B79" s="19" t="str">
        <f t="shared" si="1"/>
        <v>05</v>
      </c>
      <c r="C79" s="18" t="s">
        <v>15</v>
      </c>
      <c r="D79" s="19" t="s">
        <v>71</v>
      </c>
      <c r="E79" s="18" t="s">
        <v>35</v>
      </c>
      <c r="F79" s="19" t="s">
        <v>36</v>
      </c>
      <c r="G79" s="20">
        <v>8480225.25</v>
      </c>
      <c r="H79" s="20">
        <v>253199.98</v>
      </c>
      <c r="I79" s="20">
        <v>1.913832786E7</v>
      </c>
      <c r="J79" s="20">
        <v>1.931395814E7</v>
      </c>
      <c r="K79" s="20">
        <v>4.718571123E7</v>
      </c>
    </row>
    <row r="80" ht="14.25" customHeight="1">
      <c r="A80" s="18" t="s">
        <v>72</v>
      </c>
      <c r="B80" s="19" t="str">
        <f t="shared" si="1"/>
        <v>05</v>
      </c>
      <c r="C80" s="18" t="s">
        <v>15</v>
      </c>
      <c r="D80" s="19" t="s">
        <v>73</v>
      </c>
      <c r="E80" s="18" t="s">
        <v>17</v>
      </c>
      <c r="F80" s="19" t="s">
        <v>18</v>
      </c>
      <c r="G80" s="20">
        <v>2.324179198E7</v>
      </c>
      <c r="H80" s="20">
        <v>1599252.4</v>
      </c>
      <c r="I80" s="20">
        <v>1.2487300187E8</v>
      </c>
      <c r="J80" s="20">
        <v>1.2856641749E8</v>
      </c>
      <c r="K80" s="20">
        <v>2.7828046374E8</v>
      </c>
    </row>
    <row r="81" ht="14.25" customHeight="1">
      <c r="A81" s="18" t="s">
        <v>72</v>
      </c>
      <c r="B81" s="19" t="str">
        <f t="shared" si="1"/>
        <v>05</v>
      </c>
      <c r="C81" s="18" t="s">
        <v>15</v>
      </c>
      <c r="D81" s="19" t="s">
        <v>73</v>
      </c>
      <c r="E81" s="18" t="s">
        <v>39</v>
      </c>
      <c r="F81" s="19" t="s">
        <v>40</v>
      </c>
      <c r="G81" s="20">
        <v>2580719.33</v>
      </c>
      <c r="H81" s="20">
        <v>177577.6</v>
      </c>
      <c r="I81" s="20">
        <v>1.386563351E7</v>
      </c>
      <c r="J81" s="20">
        <v>1.427574255E7</v>
      </c>
      <c r="K81" s="20">
        <v>3.089967299E7</v>
      </c>
    </row>
    <row r="82" ht="14.25" customHeight="1">
      <c r="A82" s="18" t="s">
        <v>72</v>
      </c>
      <c r="B82" s="19" t="str">
        <f t="shared" si="1"/>
        <v>05</v>
      </c>
      <c r="C82" s="18" t="s">
        <v>15</v>
      </c>
      <c r="D82" s="19" t="s">
        <v>73</v>
      </c>
      <c r="E82" s="18" t="s">
        <v>27</v>
      </c>
      <c r="F82" s="19" t="s">
        <v>28</v>
      </c>
      <c r="G82" s="20">
        <v>6959.5</v>
      </c>
      <c r="H82" s="20">
        <v>478.88</v>
      </c>
      <c r="I82" s="20">
        <v>37391.87</v>
      </c>
      <c r="J82" s="20">
        <v>38497.83</v>
      </c>
      <c r="K82" s="20">
        <v>83328.08</v>
      </c>
    </row>
    <row r="83" ht="14.25" customHeight="1">
      <c r="A83" s="18" t="s">
        <v>72</v>
      </c>
      <c r="B83" s="19" t="str">
        <f t="shared" si="1"/>
        <v>05</v>
      </c>
      <c r="C83" s="18" t="s">
        <v>15</v>
      </c>
      <c r="D83" s="19" t="s">
        <v>73</v>
      </c>
      <c r="E83" s="18" t="s">
        <v>33</v>
      </c>
      <c r="F83" s="19" t="s">
        <v>34</v>
      </c>
      <c r="G83" s="20">
        <v>10378.19</v>
      </c>
      <c r="H83" s="20">
        <v>714.12</v>
      </c>
      <c r="I83" s="20">
        <v>55759.75</v>
      </c>
      <c r="J83" s="20">
        <v>57408.99</v>
      </c>
      <c r="K83" s="20">
        <v>124261.05</v>
      </c>
    </row>
    <row r="84" ht="14.25" customHeight="1">
      <c r="A84" s="18" t="s">
        <v>72</v>
      </c>
      <c r="B84" s="19" t="str">
        <f t="shared" si="1"/>
        <v>05</v>
      </c>
      <c r="C84" s="18" t="s">
        <v>15</v>
      </c>
      <c r="D84" s="19" t="s">
        <v>73</v>
      </c>
      <c r="E84" s="18" t="s">
        <v>74</v>
      </c>
      <c r="F84" s="19" t="s">
        <v>75</v>
      </c>
      <c r="G84" s="20">
        <v>0.0</v>
      </c>
      <c r="H84" s="20">
        <v>0.0</v>
      </c>
      <c r="I84" s="20">
        <v>0.0</v>
      </c>
      <c r="J84" s="20">
        <v>-1848421.52</v>
      </c>
      <c r="K84" s="20">
        <v>-1848421.52</v>
      </c>
    </row>
    <row r="85" ht="14.25" customHeight="1">
      <c r="A85" s="18" t="s">
        <v>76</v>
      </c>
      <c r="B85" s="19" t="str">
        <f t="shared" si="1"/>
        <v>05</v>
      </c>
      <c r="C85" s="18" t="s">
        <v>15</v>
      </c>
      <c r="D85" s="19" t="s">
        <v>77</v>
      </c>
      <c r="E85" s="18" t="s">
        <v>17</v>
      </c>
      <c r="F85" s="19" t="s">
        <v>18</v>
      </c>
      <c r="G85" s="20">
        <v>2261785.53</v>
      </c>
      <c r="H85" s="20">
        <v>289433.79</v>
      </c>
      <c r="I85" s="20">
        <v>1.349133181E7</v>
      </c>
      <c r="J85" s="20">
        <v>1.999384786E7</v>
      </c>
      <c r="K85" s="20">
        <v>3.603639899E7</v>
      </c>
    </row>
    <row r="86" ht="14.25" customHeight="1">
      <c r="A86" s="18" t="s">
        <v>76</v>
      </c>
      <c r="B86" s="19" t="str">
        <f t="shared" si="1"/>
        <v>05</v>
      </c>
      <c r="C86" s="18" t="s">
        <v>15</v>
      </c>
      <c r="D86" s="19" t="s">
        <v>77</v>
      </c>
      <c r="E86" s="18" t="s">
        <v>33</v>
      </c>
      <c r="F86" s="19" t="s">
        <v>34</v>
      </c>
      <c r="G86" s="20">
        <v>3506.48</v>
      </c>
      <c r="H86" s="20">
        <v>448.71</v>
      </c>
      <c r="I86" s="20">
        <v>20915.78</v>
      </c>
      <c r="J86" s="20">
        <v>30996.72</v>
      </c>
      <c r="K86" s="20">
        <v>55867.69</v>
      </c>
    </row>
    <row r="87" ht="14.25" customHeight="1">
      <c r="A87" s="18" t="s">
        <v>76</v>
      </c>
      <c r="B87" s="19" t="str">
        <f t="shared" si="1"/>
        <v>05</v>
      </c>
      <c r="C87" s="18" t="s">
        <v>15</v>
      </c>
      <c r="D87" s="19" t="s">
        <v>77</v>
      </c>
      <c r="E87" s="18" t="s">
        <v>41</v>
      </c>
      <c r="F87" s="19" t="s">
        <v>42</v>
      </c>
      <c r="G87" s="20">
        <v>7950462.99</v>
      </c>
      <c r="H87" s="20">
        <v>1017396.5</v>
      </c>
      <c r="I87" s="20">
        <v>4.742374241E7</v>
      </c>
      <c r="J87" s="20">
        <v>7.028091107E7</v>
      </c>
      <c r="K87" s="20">
        <v>1.2667251297E8</v>
      </c>
    </row>
    <row r="88" ht="14.25" customHeight="1">
      <c r="A88" s="18" t="s">
        <v>78</v>
      </c>
      <c r="B88" s="19" t="str">
        <f t="shared" si="1"/>
        <v>05</v>
      </c>
      <c r="C88" s="18" t="s">
        <v>15</v>
      </c>
      <c r="D88" s="19" t="s">
        <v>79</v>
      </c>
      <c r="E88" s="18" t="s">
        <v>17</v>
      </c>
      <c r="F88" s="19" t="s">
        <v>18</v>
      </c>
      <c r="G88" s="20">
        <v>4.535777869E7</v>
      </c>
      <c r="H88" s="20">
        <v>1.713962169E7</v>
      </c>
      <c r="I88" s="20">
        <v>3.2537852649E8</v>
      </c>
      <c r="J88" s="20">
        <v>4.5445728352E8</v>
      </c>
      <c r="K88" s="20">
        <v>8.4233321039E8</v>
      </c>
    </row>
    <row r="89" ht="14.25" customHeight="1">
      <c r="A89" s="18" t="s">
        <v>78</v>
      </c>
      <c r="B89" s="19" t="str">
        <f t="shared" si="1"/>
        <v>05</v>
      </c>
      <c r="C89" s="18" t="s">
        <v>15</v>
      </c>
      <c r="D89" s="19" t="s">
        <v>79</v>
      </c>
      <c r="E89" s="18" t="s">
        <v>53</v>
      </c>
      <c r="F89" s="19" t="s">
        <v>54</v>
      </c>
      <c r="G89" s="20">
        <v>0.0</v>
      </c>
      <c r="H89" s="20">
        <v>0.0</v>
      </c>
      <c r="I89" s="20">
        <v>0.0</v>
      </c>
      <c r="J89" s="20">
        <v>-2063950.29</v>
      </c>
      <c r="K89" s="20">
        <v>-2063950.29</v>
      </c>
    </row>
    <row r="90" ht="14.25" customHeight="1">
      <c r="A90" s="18" t="s">
        <v>78</v>
      </c>
      <c r="B90" s="19" t="str">
        <f t="shared" si="1"/>
        <v>05</v>
      </c>
      <c r="C90" s="18" t="s">
        <v>15</v>
      </c>
      <c r="D90" s="19" t="s">
        <v>79</v>
      </c>
      <c r="E90" s="18" t="s">
        <v>25</v>
      </c>
      <c r="F90" s="19" t="s">
        <v>26</v>
      </c>
      <c r="G90" s="20">
        <v>41483.23</v>
      </c>
      <c r="H90" s="20">
        <v>15675.52</v>
      </c>
      <c r="I90" s="20">
        <v>297584.08</v>
      </c>
      <c r="J90" s="20">
        <v>415636.69</v>
      </c>
      <c r="K90" s="20">
        <v>770379.52</v>
      </c>
    </row>
    <row r="91" ht="14.25" customHeight="1">
      <c r="A91" s="18" t="s">
        <v>78</v>
      </c>
      <c r="B91" s="19" t="str">
        <f t="shared" si="1"/>
        <v>05</v>
      </c>
      <c r="C91" s="18" t="s">
        <v>15</v>
      </c>
      <c r="D91" s="19" t="s">
        <v>79</v>
      </c>
      <c r="E91" s="18" t="s">
        <v>33</v>
      </c>
      <c r="F91" s="19" t="s">
        <v>34</v>
      </c>
      <c r="G91" s="20">
        <v>37292.08</v>
      </c>
      <c r="H91" s="20">
        <v>14091.79</v>
      </c>
      <c r="I91" s="20">
        <v>267518.43</v>
      </c>
      <c r="J91" s="20">
        <v>373643.9</v>
      </c>
      <c r="K91" s="20">
        <v>692546.2</v>
      </c>
    </row>
    <row r="92" ht="14.25" customHeight="1">
      <c r="A92" s="18" t="s">
        <v>80</v>
      </c>
      <c r="B92" s="19" t="str">
        <f t="shared" si="1"/>
        <v>05</v>
      </c>
      <c r="C92" s="18" t="s">
        <v>15</v>
      </c>
      <c r="D92" s="19" t="s">
        <v>81</v>
      </c>
      <c r="E92" s="18" t="s">
        <v>17</v>
      </c>
      <c r="F92" s="19" t="s">
        <v>18</v>
      </c>
      <c r="G92" s="20">
        <v>4.2798927E7</v>
      </c>
      <c r="H92" s="20">
        <v>857791.0</v>
      </c>
      <c r="I92" s="20">
        <v>6.60495E7</v>
      </c>
      <c r="J92" s="20">
        <v>3.968968302E7</v>
      </c>
      <c r="K92" s="20">
        <v>1.4939590102E8</v>
      </c>
    </row>
    <row r="93" ht="14.25" customHeight="1">
      <c r="A93" s="18" t="s">
        <v>82</v>
      </c>
      <c r="B93" s="19" t="str">
        <f t="shared" si="1"/>
        <v>05</v>
      </c>
      <c r="C93" s="18" t="s">
        <v>15</v>
      </c>
      <c r="D93" s="19" t="s">
        <v>83</v>
      </c>
      <c r="E93" s="18" t="s">
        <v>17</v>
      </c>
      <c r="F93" s="19" t="s">
        <v>18</v>
      </c>
      <c r="G93" s="20">
        <v>8689737.62</v>
      </c>
      <c r="H93" s="20">
        <v>5.646346723E7</v>
      </c>
      <c r="I93" s="20">
        <v>1.32565684555E9</v>
      </c>
      <c r="J93" s="20">
        <v>2.74004280978E9</v>
      </c>
      <c r="K93" s="20">
        <v>4.13085286018E9</v>
      </c>
    </row>
    <row r="94" ht="14.25" customHeight="1">
      <c r="A94" s="18" t="s">
        <v>82</v>
      </c>
      <c r="B94" s="19" t="str">
        <f t="shared" si="1"/>
        <v>05</v>
      </c>
      <c r="C94" s="18" t="s">
        <v>15</v>
      </c>
      <c r="D94" s="19" t="s">
        <v>83</v>
      </c>
      <c r="E94" s="18" t="s">
        <v>39</v>
      </c>
      <c r="F94" s="19" t="s">
        <v>40</v>
      </c>
      <c r="G94" s="20">
        <v>1781132.11</v>
      </c>
      <c r="H94" s="20">
        <v>1.157329469E7</v>
      </c>
      <c r="I94" s="20">
        <v>2.7171936295E8</v>
      </c>
      <c r="J94" s="20">
        <v>5.616254985E8</v>
      </c>
      <c r="K94" s="20">
        <v>8.4669928825E8</v>
      </c>
    </row>
    <row r="95" ht="14.25" customHeight="1">
      <c r="A95" s="18" t="s">
        <v>82</v>
      </c>
      <c r="B95" s="19" t="str">
        <f t="shared" si="1"/>
        <v>05</v>
      </c>
      <c r="C95" s="18" t="s">
        <v>15</v>
      </c>
      <c r="D95" s="19" t="s">
        <v>83</v>
      </c>
      <c r="E95" s="18" t="s">
        <v>19</v>
      </c>
      <c r="F95" s="19" t="s">
        <v>20</v>
      </c>
      <c r="G95" s="20">
        <v>7046.28</v>
      </c>
      <c r="H95" s="20">
        <v>45784.72</v>
      </c>
      <c r="I95" s="20">
        <v>1074939.89</v>
      </c>
      <c r="J95" s="20">
        <v>2221827.87</v>
      </c>
      <c r="K95" s="20">
        <v>3349598.76</v>
      </c>
    </row>
    <row r="96" ht="14.25" customHeight="1">
      <c r="A96" s="18" t="s">
        <v>82</v>
      </c>
      <c r="B96" s="19" t="str">
        <f t="shared" si="1"/>
        <v>05</v>
      </c>
      <c r="C96" s="18" t="s">
        <v>15</v>
      </c>
      <c r="D96" s="19" t="s">
        <v>83</v>
      </c>
      <c r="E96" s="18" t="s">
        <v>23</v>
      </c>
      <c r="F96" s="19" t="s">
        <v>24</v>
      </c>
      <c r="G96" s="20">
        <v>137.44</v>
      </c>
      <c r="H96" s="20">
        <v>893.07</v>
      </c>
      <c r="I96" s="20">
        <v>20967.5</v>
      </c>
      <c r="J96" s="20">
        <v>43338.39</v>
      </c>
      <c r="K96" s="20">
        <v>65336.4</v>
      </c>
    </row>
    <row r="97" ht="14.25" customHeight="1">
      <c r="A97" s="18" t="s">
        <v>82</v>
      </c>
      <c r="B97" s="19" t="str">
        <f t="shared" si="1"/>
        <v>05</v>
      </c>
      <c r="C97" s="18" t="s">
        <v>15</v>
      </c>
      <c r="D97" s="19" t="s">
        <v>83</v>
      </c>
      <c r="E97" s="18" t="s">
        <v>53</v>
      </c>
      <c r="F97" s="19" t="s">
        <v>54</v>
      </c>
      <c r="G97" s="20">
        <v>0.0</v>
      </c>
      <c r="H97" s="20">
        <v>0.0</v>
      </c>
      <c r="I97" s="20">
        <v>0.0</v>
      </c>
      <c r="J97" s="20">
        <v>-5223162.12</v>
      </c>
      <c r="K97" s="20">
        <v>-5223162.12</v>
      </c>
    </row>
    <row r="98" ht="14.25" customHeight="1">
      <c r="A98" s="18" t="s">
        <v>82</v>
      </c>
      <c r="B98" s="19" t="str">
        <f t="shared" si="1"/>
        <v>05</v>
      </c>
      <c r="C98" s="18" t="s">
        <v>15</v>
      </c>
      <c r="D98" s="19" t="s">
        <v>83</v>
      </c>
      <c r="E98" s="18" t="s">
        <v>25</v>
      </c>
      <c r="F98" s="19" t="s">
        <v>26</v>
      </c>
      <c r="G98" s="20">
        <v>33465.51</v>
      </c>
      <c r="H98" s="20">
        <v>217449.44</v>
      </c>
      <c r="I98" s="20">
        <v>5105307.17</v>
      </c>
      <c r="J98" s="20">
        <v>1.055232373E7</v>
      </c>
      <c r="K98" s="20">
        <v>1.590854585E7</v>
      </c>
    </row>
    <row r="99" ht="14.25" customHeight="1">
      <c r="A99" s="18" t="s">
        <v>82</v>
      </c>
      <c r="B99" s="19" t="str">
        <f t="shared" si="1"/>
        <v>05</v>
      </c>
      <c r="C99" s="18" t="s">
        <v>15</v>
      </c>
      <c r="D99" s="19" t="s">
        <v>83</v>
      </c>
      <c r="E99" s="18" t="s">
        <v>27</v>
      </c>
      <c r="F99" s="19" t="s">
        <v>28</v>
      </c>
      <c r="G99" s="20">
        <v>1241.2</v>
      </c>
      <c r="H99" s="20">
        <v>8064.95</v>
      </c>
      <c r="I99" s="20">
        <v>189350.12</v>
      </c>
      <c r="J99" s="20">
        <v>391373.85</v>
      </c>
      <c r="K99" s="20">
        <v>590030.12</v>
      </c>
    </row>
    <row r="100" ht="14.25" customHeight="1">
      <c r="A100" s="18" t="s">
        <v>82</v>
      </c>
      <c r="B100" s="19" t="str">
        <f t="shared" si="1"/>
        <v>05</v>
      </c>
      <c r="C100" s="18" t="s">
        <v>15</v>
      </c>
      <c r="D100" s="19" t="s">
        <v>83</v>
      </c>
      <c r="E100" s="18" t="s">
        <v>33</v>
      </c>
      <c r="F100" s="19" t="s">
        <v>34</v>
      </c>
      <c r="G100" s="20">
        <v>9219.84</v>
      </c>
      <c r="H100" s="20">
        <v>59907.9</v>
      </c>
      <c r="I100" s="20">
        <v>1406525.82</v>
      </c>
      <c r="J100" s="20">
        <v>2907193.51</v>
      </c>
      <c r="K100" s="20">
        <v>4382847.07</v>
      </c>
    </row>
    <row r="101" ht="14.25" customHeight="1">
      <c r="A101" s="18" t="s">
        <v>84</v>
      </c>
      <c r="B101" s="19" t="str">
        <f t="shared" si="1"/>
        <v>05</v>
      </c>
      <c r="C101" s="18" t="s">
        <v>15</v>
      </c>
      <c r="D101" s="19" t="s">
        <v>85</v>
      </c>
      <c r="E101" s="18" t="s">
        <v>17</v>
      </c>
      <c r="F101" s="19" t="s">
        <v>18</v>
      </c>
      <c r="G101" s="20">
        <v>2.029632167E7</v>
      </c>
      <c r="H101" s="20">
        <v>1834972.0</v>
      </c>
      <c r="I101" s="20">
        <v>8.285863694E7</v>
      </c>
      <c r="J101" s="20">
        <v>7.304247911E7</v>
      </c>
      <c r="K101" s="20">
        <v>1.7803240972E8</v>
      </c>
    </row>
    <row r="102" ht="14.25" customHeight="1">
      <c r="A102" s="18" t="s">
        <v>84</v>
      </c>
      <c r="B102" s="19" t="str">
        <f t="shared" si="1"/>
        <v>05</v>
      </c>
      <c r="C102" s="18" t="s">
        <v>15</v>
      </c>
      <c r="D102" s="19" t="s">
        <v>85</v>
      </c>
      <c r="E102" s="18" t="s">
        <v>27</v>
      </c>
      <c r="F102" s="19" t="s">
        <v>28</v>
      </c>
      <c r="G102" s="20">
        <v>9499.69</v>
      </c>
      <c r="H102" s="20">
        <v>858.86</v>
      </c>
      <c r="I102" s="20">
        <v>38781.99</v>
      </c>
      <c r="J102" s="20">
        <v>34187.54</v>
      </c>
      <c r="K102" s="20">
        <v>83328.08</v>
      </c>
    </row>
    <row r="103" ht="14.25" customHeight="1">
      <c r="A103" s="18" t="s">
        <v>84</v>
      </c>
      <c r="B103" s="19" t="str">
        <f t="shared" si="1"/>
        <v>05</v>
      </c>
      <c r="C103" s="18" t="s">
        <v>15</v>
      </c>
      <c r="D103" s="19" t="s">
        <v>85</v>
      </c>
      <c r="E103" s="18" t="s">
        <v>33</v>
      </c>
      <c r="F103" s="19" t="s">
        <v>34</v>
      </c>
      <c r="G103" s="20">
        <v>4965.75</v>
      </c>
      <c r="H103" s="20">
        <v>448.95</v>
      </c>
      <c r="I103" s="20">
        <v>20272.4</v>
      </c>
      <c r="J103" s="20">
        <v>17870.76</v>
      </c>
      <c r="K103" s="20">
        <v>43557.86</v>
      </c>
    </row>
    <row r="104" ht="14.25" customHeight="1">
      <c r="A104" s="18" t="s">
        <v>84</v>
      </c>
      <c r="B104" s="19" t="str">
        <f t="shared" si="1"/>
        <v>05</v>
      </c>
      <c r="C104" s="18" t="s">
        <v>15</v>
      </c>
      <c r="D104" s="19" t="s">
        <v>85</v>
      </c>
      <c r="E104" s="18" t="s">
        <v>55</v>
      </c>
      <c r="F104" s="19" t="s">
        <v>56</v>
      </c>
      <c r="G104" s="20">
        <v>1.686415789E7</v>
      </c>
      <c r="H104" s="20">
        <v>1524673.19</v>
      </c>
      <c r="I104" s="20">
        <v>6.884701367E7</v>
      </c>
      <c r="J104" s="20">
        <v>6.069079513E7</v>
      </c>
      <c r="K104" s="20">
        <v>1.4792663988E8</v>
      </c>
    </row>
    <row r="105" ht="14.25" customHeight="1">
      <c r="A105" s="18" t="s">
        <v>86</v>
      </c>
      <c r="B105" s="19" t="str">
        <f t="shared" si="1"/>
        <v>05</v>
      </c>
      <c r="C105" s="18" t="s">
        <v>15</v>
      </c>
      <c r="D105" s="19" t="s">
        <v>87</v>
      </c>
      <c r="E105" s="18" t="s">
        <v>17</v>
      </c>
      <c r="F105" s="19" t="s">
        <v>18</v>
      </c>
      <c r="G105" s="20">
        <v>5.452109009E7</v>
      </c>
      <c r="H105" s="20">
        <v>6929870.3</v>
      </c>
      <c r="I105" s="20">
        <v>2.7602011372E8</v>
      </c>
      <c r="J105" s="20">
        <v>2.6663664305E8</v>
      </c>
      <c r="K105" s="20">
        <v>6.0410771716E8</v>
      </c>
    </row>
    <row r="106" ht="14.25" customHeight="1">
      <c r="A106" s="18" t="s">
        <v>86</v>
      </c>
      <c r="B106" s="19" t="str">
        <f t="shared" si="1"/>
        <v>05</v>
      </c>
      <c r="C106" s="18" t="s">
        <v>15</v>
      </c>
      <c r="D106" s="19" t="s">
        <v>87</v>
      </c>
      <c r="E106" s="18" t="s">
        <v>39</v>
      </c>
      <c r="F106" s="19" t="s">
        <v>40</v>
      </c>
      <c r="G106" s="20">
        <v>1404911.08</v>
      </c>
      <c r="H106" s="20">
        <v>178570.38</v>
      </c>
      <c r="I106" s="20">
        <v>7112545.2</v>
      </c>
      <c r="J106" s="20">
        <v>6870749.92</v>
      </c>
      <c r="K106" s="20">
        <v>1.556677658E7</v>
      </c>
    </row>
    <row r="107" ht="14.25" customHeight="1">
      <c r="A107" s="18" t="s">
        <v>86</v>
      </c>
      <c r="B107" s="19" t="str">
        <f t="shared" si="1"/>
        <v>05</v>
      </c>
      <c r="C107" s="18" t="s">
        <v>15</v>
      </c>
      <c r="D107" s="19" t="s">
        <v>87</v>
      </c>
      <c r="E107" s="18" t="s">
        <v>27</v>
      </c>
      <c r="F107" s="19" t="s">
        <v>28</v>
      </c>
      <c r="G107" s="20">
        <v>60843.94</v>
      </c>
      <c r="H107" s="20">
        <v>7733.53</v>
      </c>
      <c r="I107" s="20">
        <v>308030.37</v>
      </c>
      <c r="J107" s="20">
        <v>297558.7</v>
      </c>
      <c r="K107" s="20">
        <v>674166.54</v>
      </c>
    </row>
    <row r="108" ht="14.25" customHeight="1">
      <c r="A108" s="18" t="s">
        <v>86</v>
      </c>
      <c r="B108" s="19" t="str">
        <f t="shared" si="1"/>
        <v>05</v>
      </c>
      <c r="C108" s="18" t="s">
        <v>15</v>
      </c>
      <c r="D108" s="19" t="s">
        <v>87</v>
      </c>
      <c r="E108" s="18" t="s">
        <v>33</v>
      </c>
      <c r="F108" s="19" t="s">
        <v>34</v>
      </c>
      <c r="G108" s="20">
        <v>62513.89</v>
      </c>
      <c r="H108" s="20">
        <v>7945.79</v>
      </c>
      <c r="I108" s="20">
        <v>316484.71</v>
      </c>
      <c r="J108" s="20">
        <v>305725.62</v>
      </c>
      <c r="K108" s="20">
        <v>692670.01</v>
      </c>
    </row>
    <row r="109" ht="14.25" customHeight="1">
      <c r="A109" s="18" t="s">
        <v>88</v>
      </c>
      <c r="B109" s="19" t="str">
        <f t="shared" si="1"/>
        <v>05</v>
      </c>
      <c r="C109" s="18" t="s">
        <v>15</v>
      </c>
      <c r="D109" s="19" t="s">
        <v>89</v>
      </c>
      <c r="E109" s="18" t="s">
        <v>17</v>
      </c>
      <c r="F109" s="19" t="s">
        <v>18</v>
      </c>
      <c r="G109" s="20">
        <v>3.706722499E7</v>
      </c>
      <c r="H109" s="20">
        <v>3281064.8</v>
      </c>
      <c r="I109" s="20">
        <v>1.6148047205E8</v>
      </c>
      <c r="J109" s="20">
        <v>1.7917866582E8</v>
      </c>
      <c r="K109" s="20">
        <v>3.8100742766E8</v>
      </c>
    </row>
    <row r="110" ht="14.25" customHeight="1">
      <c r="A110" s="18" t="s">
        <v>88</v>
      </c>
      <c r="B110" s="19" t="str">
        <f t="shared" si="1"/>
        <v>05</v>
      </c>
      <c r="C110" s="18" t="s">
        <v>15</v>
      </c>
      <c r="D110" s="19" t="s">
        <v>89</v>
      </c>
      <c r="E110" s="18" t="s">
        <v>39</v>
      </c>
      <c r="F110" s="19" t="s">
        <v>40</v>
      </c>
      <c r="G110" s="20">
        <v>8341172.47</v>
      </c>
      <c r="H110" s="20">
        <v>738332.24</v>
      </c>
      <c r="I110" s="20">
        <v>3.633766672E7</v>
      </c>
      <c r="J110" s="20">
        <v>4.032026014E7</v>
      </c>
      <c r="K110" s="20">
        <v>8.573743157E7</v>
      </c>
    </row>
    <row r="111" ht="14.25" customHeight="1">
      <c r="A111" s="18" t="s">
        <v>88</v>
      </c>
      <c r="B111" s="19" t="str">
        <f t="shared" si="1"/>
        <v>05</v>
      </c>
      <c r="C111" s="18" t="s">
        <v>15</v>
      </c>
      <c r="D111" s="19" t="s">
        <v>89</v>
      </c>
      <c r="E111" s="18" t="s">
        <v>53</v>
      </c>
      <c r="F111" s="19" t="s">
        <v>54</v>
      </c>
      <c r="G111" s="20">
        <v>0.0</v>
      </c>
      <c r="H111" s="20">
        <v>0.0</v>
      </c>
      <c r="I111" s="20">
        <v>0.0</v>
      </c>
      <c r="J111" s="20">
        <v>-473880.24</v>
      </c>
      <c r="K111" s="20">
        <v>-473880.24</v>
      </c>
    </row>
    <row r="112" ht="14.25" customHeight="1">
      <c r="A112" s="18" t="s">
        <v>88</v>
      </c>
      <c r="B112" s="19" t="str">
        <f t="shared" si="1"/>
        <v>05</v>
      </c>
      <c r="C112" s="18" t="s">
        <v>15</v>
      </c>
      <c r="D112" s="19" t="s">
        <v>89</v>
      </c>
      <c r="E112" s="18" t="s">
        <v>27</v>
      </c>
      <c r="F112" s="19" t="s">
        <v>28</v>
      </c>
      <c r="G112" s="20">
        <v>55061.64</v>
      </c>
      <c r="H112" s="20">
        <v>4873.87</v>
      </c>
      <c r="I112" s="20">
        <v>239871.73</v>
      </c>
      <c r="J112" s="20">
        <v>266161.56</v>
      </c>
      <c r="K112" s="20">
        <v>565968.8</v>
      </c>
    </row>
    <row r="113" ht="14.25" customHeight="1">
      <c r="A113" s="18" t="s">
        <v>88</v>
      </c>
      <c r="B113" s="19" t="str">
        <f t="shared" si="1"/>
        <v>05</v>
      </c>
      <c r="C113" s="18" t="s">
        <v>15</v>
      </c>
      <c r="D113" s="19" t="s">
        <v>89</v>
      </c>
      <c r="E113" s="18" t="s">
        <v>33</v>
      </c>
      <c r="F113" s="19" t="s">
        <v>34</v>
      </c>
      <c r="G113" s="20">
        <v>79586.85</v>
      </c>
      <c r="H113" s="20">
        <v>7044.76</v>
      </c>
      <c r="I113" s="20">
        <v>346713.92</v>
      </c>
      <c r="J113" s="20">
        <v>384713.62</v>
      </c>
      <c r="K113" s="20">
        <v>818059.15</v>
      </c>
    </row>
    <row r="114" ht="14.25" customHeight="1">
      <c r="A114" s="18" t="s">
        <v>88</v>
      </c>
      <c r="B114" s="19" t="str">
        <f t="shared" si="1"/>
        <v>05</v>
      </c>
      <c r="C114" s="18" t="s">
        <v>15</v>
      </c>
      <c r="D114" s="19" t="s">
        <v>89</v>
      </c>
      <c r="E114" s="18" t="s">
        <v>41</v>
      </c>
      <c r="F114" s="19" t="s">
        <v>42</v>
      </c>
      <c r="G114" s="20">
        <v>4.439346105E7</v>
      </c>
      <c r="H114" s="20">
        <v>3929558.33</v>
      </c>
      <c r="I114" s="20">
        <v>1.9339664758E8</v>
      </c>
      <c r="J114" s="20">
        <v>2.1459284116E8</v>
      </c>
      <c r="K114" s="20">
        <v>4.5631250812E8</v>
      </c>
    </row>
    <row r="115" ht="15.75" customHeight="1">
      <c r="A115" s="18" t="s">
        <v>90</v>
      </c>
      <c r="B115" s="19" t="str">
        <f t="shared" si="1"/>
        <v>05</v>
      </c>
      <c r="C115" s="18" t="s">
        <v>15</v>
      </c>
      <c r="D115" s="19" t="s">
        <v>91</v>
      </c>
      <c r="E115" s="18" t="s">
        <v>17</v>
      </c>
      <c r="F115" s="19" t="s">
        <v>18</v>
      </c>
      <c r="G115" s="20">
        <v>1.341204331E7</v>
      </c>
      <c r="H115" s="20">
        <v>603467.4</v>
      </c>
      <c r="I115" s="20">
        <v>4.610958286E7</v>
      </c>
      <c r="J115" s="20">
        <v>4.524456053E7</v>
      </c>
      <c r="K115" s="20">
        <v>1.053696541E8</v>
      </c>
    </row>
    <row r="116" ht="15.75" customHeight="1">
      <c r="A116" s="18" t="s">
        <v>90</v>
      </c>
      <c r="B116" s="19" t="str">
        <f t="shared" si="1"/>
        <v>05</v>
      </c>
      <c r="C116" s="18" t="s">
        <v>15</v>
      </c>
      <c r="D116" s="19" t="s">
        <v>91</v>
      </c>
      <c r="E116" s="18" t="s">
        <v>39</v>
      </c>
      <c r="F116" s="19" t="s">
        <v>40</v>
      </c>
      <c r="G116" s="20">
        <v>2564521.82</v>
      </c>
      <c r="H116" s="20">
        <v>115389.23</v>
      </c>
      <c r="I116" s="20">
        <v>8816630.58</v>
      </c>
      <c r="J116" s="20">
        <v>8651229.34</v>
      </c>
      <c r="K116" s="20">
        <v>2.014777097E7</v>
      </c>
    </row>
    <row r="117" ht="15.75" customHeight="1">
      <c r="A117" s="18" t="s">
        <v>90</v>
      </c>
      <c r="B117" s="19" t="str">
        <f t="shared" si="1"/>
        <v>05</v>
      </c>
      <c r="C117" s="18" t="s">
        <v>15</v>
      </c>
      <c r="D117" s="19" t="s">
        <v>91</v>
      </c>
      <c r="E117" s="18" t="s">
        <v>33</v>
      </c>
      <c r="F117" s="19" t="s">
        <v>34</v>
      </c>
      <c r="G117" s="20">
        <v>13435.25</v>
      </c>
      <c r="H117" s="20">
        <v>604.51</v>
      </c>
      <c r="I117" s="20">
        <v>46189.38</v>
      </c>
      <c r="J117" s="20">
        <v>45322.86</v>
      </c>
      <c r="K117" s="20">
        <v>105552.0</v>
      </c>
    </row>
    <row r="118" ht="15.75" customHeight="1">
      <c r="A118" s="18" t="s">
        <v>90</v>
      </c>
      <c r="B118" s="19" t="str">
        <f t="shared" si="1"/>
        <v>05</v>
      </c>
      <c r="C118" s="18" t="s">
        <v>15</v>
      </c>
      <c r="D118" s="19" t="s">
        <v>91</v>
      </c>
      <c r="E118" s="18" t="s">
        <v>41</v>
      </c>
      <c r="F118" s="19" t="s">
        <v>42</v>
      </c>
      <c r="G118" s="20">
        <v>2.058722862E7</v>
      </c>
      <c r="H118" s="20">
        <v>926310.86</v>
      </c>
      <c r="I118" s="20">
        <v>7.077732318E7</v>
      </c>
      <c r="J118" s="20">
        <v>6.944953052E7</v>
      </c>
      <c r="K118" s="20">
        <v>1.6174039318E8</v>
      </c>
    </row>
    <row r="119" ht="14.25" customHeight="1">
      <c r="A119" s="18" t="s">
        <v>92</v>
      </c>
      <c r="B119" s="19" t="str">
        <f t="shared" si="1"/>
        <v>05</v>
      </c>
      <c r="C119" s="18" t="s">
        <v>15</v>
      </c>
      <c r="D119" s="19" t="s">
        <v>93</v>
      </c>
      <c r="E119" s="18" t="s">
        <v>17</v>
      </c>
      <c r="F119" s="19" t="s">
        <v>18</v>
      </c>
      <c r="G119" s="20">
        <v>1.972635323E7</v>
      </c>
      <c r="H119" s="20">
        <v>933641.39</v>
      </c>
      <c r="I119" s="20">
        <v>7.123314589E7</v>
      </c>
      <c r="J119" s="20">
        <v>1.0094918643E8</v>
      </c>
      <c r="K119" s="20">
        <v>1.9284232694E8</v>
      </c>
    </row>
    <row r="120" ht="14.25" customHeight="1">
      <c r="A120" s="18" t="s">
        <v>92</v>
      </c>
      <c r="B120" s="19" t="str">
        <f t="shared" si="1"/>
        <v>05</v>
      </c>
      <c r="C120" s="18" t="s">
        <v>15</v>
      </c>
      <c r="D120" s="19" t="s">
        <v>93</v>
      </c>
      <c r="E120" s="18" t="s">
        <v>39</v>
      </c>
      <c r="F120" s="19" t="s">
        <v>40</v>
      </c>
      <c r="G120" s="20">
        <v>3633268.09</v>
      </c>
      <c r="H120" s="20">
        <v>171961.31</v>
      </c>
      <c r="I120" s="20">
        <v>1.311996764E7</v>
      </c>
      <c r="J120" s="20">
        <v>1.859317097E7</v>
      </c>
      <c r="K120" s="20">
        <v>3.551836801E7</v>
      </c>
    </row>
    <row r="121" ht="14.25" customHeight="1">
      <c r="A121" s="18" t="s">
        <v>92</v>
      </c>
      <c r="B121" s="19" t="str">
        <f t="shared" si="1"/>
        <v>05</v>
      </c>
      <c r="C121" s="18" t="s">
        <v>15</v>
      </c>
      <c r="D121" s="19" t="s">
        <v>93</v>
      </c>
      <c r="E121" s="18" t="s">
        <v>27</v>
      </c>
      <c r="F121" s="19" t="s">
        <v>28</v>
      </c>
      <c r="G121" s="20">
        <v>13491.92</v>
      </c>
      <c r="H121" s="20">
        <v>638.57</v>
      </c>
      <c r="I121" s="20">
        <v>48720.19</v>
      </c>
      <c r="J121" s="20">
        <v>69044.6</v>
      </c>
      <c r="K121" s="20">
        <v>131895.28</v>
      </c>
    </row>
    <row r="122" ht="14.25" customHeight="1">
      <c r="A122" s="18" t="s">
        <v>92</v>
      </c>
      <c r="B122" s="19" t="str">
        <f t="shared" si="1"/>
        <v>05</v>
      </c>
      <c r="C122" s="18" t="s">
        <v>15</v>
      </c>
      <c r="D122" s="19" t="s">
        <v>93</v>
      </c>
      <c r="E122" s="18" t="s">
        <v>33</v>
      </c>
      <c r="F122" s="19" t="s">
        <v>34</v>
      </c>
      <c r="G122" s="20">
        <v>137084.63</v>
      </c>
      <c r="H122" s="20">
        <v>6488.17</v>
      </c>
      <c r="I122" s="20">
        <v>495021.52</v>
      </c>
      <c r="J122" s="20">
        <v>701527.63</v>
      </c>
      <c r="K122" s="20">
        <v>1340121.95</v>
      </c>
    </row>
    <row r="123" ht="14.25" customHeight="1">
      <c r="A123" s="18" t="s">
        <v>92</v>
      </c>
      <c r="B123" s="19" t="str">
        <f t="shared" si="1"/>
        <v>05</v>
      </c>
      <c r="C123" s="18" t="s">
        <v>15</v>
      </c>
      <c r="D123" s="19" t="s">
        <v>93</v>
      </c>
      <c r="E123" s="18" t="s">
        <v>55</v>
      </c>
      <c r="F123" s="19" t="s">
        <v>56</v>
      </c>
      <c r="G123" s="20">
        <v>3005654.13</v>
      </c>
      <c r="H123" s="20">
        <v>142256.56</v>
      </c>
      <c r="I123" s="20">
        <v>1.085361276E7</v>
      </c>
      <c r="J123" s="20">
        <v>1.538137007E7</v>
      </c>
      <c r="K123" s="20">
        <v>2.938289352E7</v>
      </c>
    </row>
    <row r="124" ht="14.25" customHeight="1">
      <c r="A124" s="18" t="s">
        <v>94</v>
      </c>
      <c r="B124" s="19" t="str">
        <f t="shared" si="1"/>
        <v>05</v>
      </c>
      <c r="C124" s="18" t="s">
        <v>15</v>
      </c>
      <c r="D124" s="19" t="s">
        <v>95</v>
      </c>
      <c r="E124" s="18" t="s">
        <v>39</v>
      </c>
      <c r="F124" s="19" t="s">
        <v>40</v>
      </c>
      <c r="G124" s="20">
        <v>3.093096699E7</v>
      </c>
      <c r="H124" s="20">
        <v>1409297.01</v>
      </c>
      <c r="I124" s="20">
        <v>9.526090204E7</v>
      </c>
      <c r="J124" s="20">
        <v>7.179769878E7</v>
      </c>
      <c r="K124" s="20">
        <v>1.9939886482E8</v>
      </c>
    </row>
    <row r="125" ht="14.25" customHeight="1">
      <c r="A125" s="18" t="s">
        <v>94</v>
      </c>
      <c r="B125" s="19" t="str">
        <f t="shared" si="1"/>
        <v>05</v>
      </c>
      <c r="C125" s="18" t="s">
        <v>15</v>
      </c>
      <c r="D125" s="19" t="s">
        <v>95</v>
      </c>
      <c r="E125" s="18" t="s">
        <v>96</v>
      </c>
      <c r="F125" s="19" t="s">
        <v>97</v>
      </c>
      <c r="G125" s="20">
        <v>0.0</v>
      </c>
      <c r="H125" s="20">
        <v>0.0</v>
      </c>
      <c r="I125" s="20">
        <v>0.0</v>
      </c>
      <c r="J125" s="20">
        <v>-2870004.8</v>
      </c>
      <c r="K125" s="20">
        <v>-2870004.8</v>
      </c>
    </row>
    <row r="126" ht="14.25" customHeight="1">
      <c r="A126" s="18" t="s">
        <v>94</v>
      </c>
      <c r="B126" s="19" t="str">
        <f t="shared" si="1"/>
        <v>05</v>
      </c>
      <c r="C126" s="18" t="s">
        <v>15</v>
      </c>
      <c r="D126" s="19" t="s">
        <v>95</v>
      </c>
      <c r="E126" s="18" t="s">
        <v>68</v>
      </c>
      <c r="F126" s="19" t="s">
        <v>69</v>
      </c>
      <c r="G126" s="20">
        <v>1.007241379E7</v>
      </c>
      <c r="H126" s="20">
        <v>458925.93</v>
      </c>
      <c r="I126" s="20">
        <v>3.102092552E7</v>
      </c>
      <c r="J126" s="20">
        <v>2.338032728E7</v>
      </c>
      <c r="K126" s="20">
        <v>6.493259252E7</v>
      </c>
    </row>
    <row r="127" ht="14.25" customHeight="1">
      <c r="A127" s="18" t="s">
        <v>94</v>
      </c>
      <c r="B127" s="19" t="str">
        <f t="shared" si="1"/>
        <v>05</v>
      </c>
      <c r="C127" s="18" t="s">
        <v>15</v>
      </c>
      <c r="D127" s="19" t="s">
        <v>95</v>
      </c>
      <c r="E127" s="18" t="s">
        <v>27</v>
      </c>
      <c r="F127" s="19" t="s">
        <v>28</v>
      </c>
      <c r="G127" s="20">
        <v>26139.91</v>
      </c>
      <c r="H127" s="20">
        <v>1191.0</v>
      </c>
      <c r="I127" s="20">
        <v>80505.46</v>
      </c>
      <c r="J127" s="20">
        <v>60676.59</v>
      </c>
      <c r="K127" s="20">
        <v>168512.96</v>
      </c>
    </row>
    <row r="128" ht="14.25" customHeight="1">
      <c r="A128" s="18" t="s">
        <v>94</v>
      </c>
      <c r="B128" s="19" t="str">
        <f t="shared" si="1"/>
        <v>05</v>
      </c>
      <c r="C128" s="18" t="s">
        <v>15</v>
      </c>
      <c r="D128" s="19" t="s">
        <v>95</v>
      </c>
      <c r="E128" s="18" t="s">
        <v>33</v>
      </c>
      <c r="F128" s="19" t="s">
        <v>34</v>
      </c>
      <c r="G128" s="20">
        <v>9477.58</v>
      </c>
      <c r="H128" s="20">
        <v>431.82</v>
      </c>
      <c r="I128" s="20">
        <v>29188.97</v>
      </c>
      <c r="J128" s="20">
        <v>21999.59</v>
      </c>
      <c r="K128" s="20">
        <v>61097.96</v>
      </c>
    </row>
    <row r="129" ht="14.25" customHeight="1">
      <c r="A129" s="18" t="s">
        <v>94</v>
      </c>
      <c r="B129" s="19" t="str">
        <f t="shared" si="1"/>
        <v>05</v>
      </c>
      <c r="C129" s="18" t="s">
        <v>15</v>
      </c>
      <c r="D129" s="19" t="s">
        <v>95</v>
      </c>
      <c r="E129" s="18" t="s">
        <v>41</v>
      </c>
      <c r="F129" s="19" t="s">
        <v>42</v>
      </c>
      <c r="G129" s="20">
        <v>1.1834012073E8</v>
      </c>
      <c r="H129" s="20">
        <v>5391890.24</v>
      </c>
      <c r="I129" s="20">
        <v>3.6446279401E8</v>
      </c>
      <c r="J129" s="20">
        <v>2.7469391261E8</v>
      </c>
      <c r="K129" s="20">
        <v>7.6288871759E8</v>
      </c>
    </row>
    <row r="130" ht="14.25" customHeight="1">
      <c r="A130" s="18" t="s">
        <v>98</v>
      </c>
      <c r="B130" s="19" t="str">
        <f t="shared" si="1"/>
        <v>05</v>
      </c>
      <c r="C130" s="18" t="s">
        <v>15</v>
      </c>
      <c r="D130" s="19" t="s">
        <v>99</v>
      </c>
      <c r="E130" s="18" t="s">
        <v>17</v>
      </c>
      <c r="F130" s="19" t="s">
        <v>18</v>
      </c>
      <c r="G130" s="20">
        <v>6.5663263E7</v>
      </c>
      <c r="H130" s="20">
        <v>4087043.0</v>
      </c>
      <c r="I130" s="20">
        <v>1.33419989E8</v>
      </c>
      <c r="J130" s="20">
        <v>1.0956708973E8</v>
      </c>
      <c r="K130" s="20">
        <v>3.1273738473E8</v>
      </c>
    </row>
    <row r="131" ht="14.25" customHeight="1">
      <c r="A131" s="18" t="s">
        <v>100</v>
      </c>
      <c r="B131" s="19" t="str">
        <f t="shared" si="1"/>
        <v>05</v>
      </c>
      <c r="C131" s="18" t="s">
        <v>15</v>
      </c>
      <c r="D131" s="19" t="s">
        <v>101</v>
      </c>
      <c r="E131" s="18" t="s">
        <v>17</v>
      </c>
      <c r="F131" s="19" t="s">
        <v>18</v>
      </c>
      <c r="G131" s="20">
        <v>1.474116869E8</v>
      </c>
      <c r="H131" s="20">
        <v>4.093123032E7</v>
      </c>
      <c r="I131" s="20">
        <v>2.7106034654E8</v>
      </c>
      <c r="J131" s="20">
        <v>3.8920305286E8</v>
      </c>
      <c r="K131" s="20">
        <v>8.4860631662E8</v>
      </c>
    </row>
    <row r="132" ht="14.25" customHeight="1">
      <c r="A132" s="18" t="s">
        <v>100</v>
      </c>
      <c r="B132" s="19" t="str">
        <f t="shared" si="1"/>
        <v>05</v>
      </c>
      <c r="C132" s="18" t="s">
        <v>15</v>
      </c>
      <c r="D132" s="19" t="s">
        <v>101</v>
      </c>
      <c r="E132" s="18" t="s">
        <v>39</v>
      </c>
      <c r="F132" s="19" t="s">
        <v>40</v>
      </c>
      <c r="G132" s="20">
        <v>821779.28</v>
      </c>
      <c r="H132" s="20">
        <v>228180.26</v>
      </c>
      <c r="I132" s="20">
        <v>1511086.27</v>
      </c>
      <c r="J132" s="20">
        <v>2169699.11</v>
      </c>
      <c r="K132" s="20">
        <v>4730744.92</v>
      </c>
    </row>
    <row r="133" ht="14.25" customHeight="1">
      <c r="A133" s="18" t="s">
        <v>100</v>
      </c>
      <c r="B133" s="19" t="str">
        <f t="shared" si="1"/>
        <v>05</v>
      </c>
      <c r="C133" s="18" t="s">
        <v>15</v>
      </c>
      <c r="D133" s="19" t="s">
        <v>101</v>
      </c>
      <c r="E133" s="18" t="s">
        <v>19</v>
      </c>
      <c r="F133" s="19" t="s">
        <v>20</v>
      </c>
      <c r="G133" s="20">
        <v>64056.52</v>
      </c>
      <c r="H133" s="20">
        <v>17786.32</v>
      </c>
      <c r="I133" s="20">
        <v>117787.0</v>
      </c>
      <c r="J133" s="20">
        <v>169124.92</v>
      </c>
      <c r="K133" s="20">
        <v>368754.76</v>
      </c>
    </row>
    <row r="134" ht="14.25" customHeight="1">
      <c r="A134" s="18" t="s">
        <v>100</v>
      </c>
      <c r="B134" s="19" t="str">
        <f t="shared" si="1"/>
        <v>05</v>
      </c>
      <c r="C134" s="18" t="s">
        <v>15</v>
      </c>
      <c r="D134" s="19" t="s">
        <v>101</v>
      </c>
      <c r="E134" s="18" t="s">
        <v>53</v>
      </c>
      <c r="F134" s="19" t="s">
        <v>54</v>
      </c>
      <c r="G134" s="20">
        <v>0.0</v>
      </c>
      <c r="H134" s="20">
        <v>0.0</v>
      </c>
      <c r="I134" s="20">
        <v>0.0</v>
      </c>
      <c r="J134" s="20">
        <v>-29361.6</v>
      </c>
      <c r="K134" s="20">
        <v>-29361.6</v>
      </c>
    </row>
    <row r="135" ht="14.25" customHeight="1">
      <c r="A135" s="18" t="s">
        <v>100</v>
      </c>
      <c r="B135" s="19" t="str">
        <f t="shared" si="1"/>
        <v>05</v>
      </c>
      <c r="C135" s="18" t="s">
        <v>15</v>
      </c>
      <c r="D135" s="19" t="s">
        <v>101</v>
      </c>
      <c r="E135" s="18" t="s">
        <v>25</v>
      </c>
      <c r="F135" s="19" t="s">
        <v>26</v>
      </c>
      <c r="G135" s="20">
        <v>789174.25</v>
      </c>
      <c r="H135" s="20">
        <v>219126.95</v>
      </c>
      <c r="I135" s="20">
        <v>1451132.21</v>
      </c>
      <c r="J135" s="20">
        <v>2083613.82</v>
      </c>
      <c r="K135" s="20">
        <v>4543047.23</v>
      </c>
    </row>
    <row r="136" ht="14.25" customHeight="1">
      <c r="A136" s="18" t="s">
        <v>100</v>
      </c>
      <c r="B136" s="19" t="str">
        <f t="shared" si="1"/>
        <v>05</v>
      </c>
      <c r="C136" s="18" t="s">
        <v>15</v>
      </c>
      <c r="D136" s="19" t="s">
        <v>101</v>
      </c>
      <c r="E136" s="18" t="s">
        <v>33</v>
      </c>
      <c r="F136" s="19" t="s">
        <v>34</v>
      </c>
      <c r="G136" s="20">
        <v>131637.05</v>
      </c>
      <c r="H136" s="20">
        <v>36551.15</v>
      </c>
      <c r="I136" s="20">
        <v>242053.98</v>
      </c>
      <c r="J136" s="20">
        <v>347554.15</v>
      </c>
      <c r="K136" s="20">
        <v>757796.33</v>
      </c>
    </row>
    <row r="137" ht="14.25" customHeight="1">
      <c r="A137" s="18" t="s">
        <v>102</v>
      </c>
      <c r="B137" s="19" t="str">
        <f t="shared" si="1"/>
        <v>05</v>
      </c>
      <c r="C137" s="18" t="s">
        <v>15</v>
      </c>
      <c r="D137" s="19" t="s">
        <v>103</v>
      </c>
      <c r="E137" s="18" t="s">
        <v>17</v>
      </c>
      <c r="F137" s="19" t="s">
        <v>18</v>
      </c>
      <c r="G137" s="20">
        <v>1.325363048E7</v>
      </c>
      <c r="H137" s="20">
        <v>986501.06</v>
      </c>
      <c r="I137" s="20">
        <v>7.646447749E7</v>
      </c>
      <c r="J137" s="20">
        <v>7.234424593E7</v>
      </c>
      <c r="K137" s="20">
        <v>1.6304885496E8</v>
      </c>
    </row>
    <row r="138" ht="14.25" customHeight="1">
      <c r="A138" s="18" t="s">
        <v>102</v>
      </c>
      <c r="B138" s="19" t="str">
        <f t="shared" si="1"/>
        <v>05</v>
      </c>
      <c r="C138" s="18" t="s">
        <v>15</v>
      </c>
      <c r="D138" s="19" t="s">
        <v>103</v>
      </c>
      <c r="E138" s="18" t="s">
        <v>39</v>
      </c>
      <c r="F138" s="19" t="s">
        <v>40</v>
      </c>
      <c r="G138" s="20">
        <v>9252832.15</v>
      </c>
      <c r="H138" s="20">
        <v>688711.58</v>
      </c>
      <c r="I138" s="20">
        <v>5.338257904E7</v>
      </c>
      <c r="J138" s="20">
        <v>5.050609843E7</v>
      </c>
      <c r="K138" s="20">
        <v>1.138302212E8</v>
      </c>
    </row>
    <row r="139" ht="14.25" customHeight="1">
      <c r="A139" s="18" t="s">
        <v>102</v>
      </c>
      <c r="B139" s="19" t="str">
        <f t="shared" si="1"/>
        <v>05</v>
      </c>
      <c r="C139" s="18" t="s">
        <v>15</v>
      </c>
      <c r="D139" s="19" t="s">
        <v>103</v>
      </c>
      <c r="E139" s="18" t="s">
        <v>33</v>
      </c>
      <c r="F139" s="19" t="s">
        <v>34</v>
      </c>
      <c r="G139" s="20">
        <v>13641.37</v>
      </c>
      <c r="H139" s="20">
        <v>1015.36</v>
      </c>
      <c r="I139" s="20">
        <v>78701.47</v>
      </c>
      <c r="J139" s="20">
        <v>74460.71</v>
      </c>
      <c r="K139" s="20">
        <v>167818.91</v>
      </c>
    </row>
    <row r="140" ht="15.75" customHeight="1">
      <c r="A140" s="18" t="s">
        <v>104</v>
      </c>
      <c r="B140" s="19" t="str">
        <f t="shared" si="1"/>
        <v>05</v>
      </c>
      <c r="C140" s="18" t="s">
        <v>15</v>
      </c>
      <c r="D140" s="19" t="s">
        <v>105</v>
      </c>
      <c r="E140" s="18" t="s">
        <v>17</v>
      </c>
      <c r="F140" s="19" t="s">
        <v>18</v>
      </c>
      <c r="G140" s="20">
        <v>2.546159496E7</v>
      </c>
      <c r="H140" s="20">
        <v>3470910.93</v>
      </c>
      <c r="I140" s="20">
        <v>2.0330962458E8</v>
      </c>
      <c r="J140" s="20">
        <v>3.3996673715E8</v>
      </c>
      <c r="K140" s="20">
        <v>5.7220886762E8</v>
      </c>
    </row>
    <row r="141" ht="15.75" customHeight="1">
      <c r="A141" s="18" t="s">
        <v>104</v>
      </c>
      <c r="B141" s="19" t="str">
        <f t="shared" si="1"/>
        <v>05</v>
      </c>
      <c r="C141" s="18" t="s">
        <v>15</v>
      </c>
      <c r="D141" s="19" t="s">
        <v>105</v>
      </c>
      <c r="E141" s="18" t="s">
        <v>96</v>
      </c>
      <c r="F141" s="19" t="s">
        <v>97</v>
      </c>
      <c r="G141" s="20">
        <v>0.0</v>
      </c>
      <c r="H141" s="20">
        <v>0.0</v>
      </c>
      <c r="I141" s="20">
        <v>0.0</v>
      </c>
      <c r="J141" s="20">
        <v>-202621.5</v>
      </c>
      <c r="K141" s="20">
        <v>-202621.5</v>
      </c>
    </row>
    <row r="142" ht="15.75" customHeight="1">
      <c r="A142" s="18" t="s">
        <v>104</v>
      </c>
      <c r="B142" s="19" t="str">
        <f t="shared" si="1"/>
        <v>05</v>
      </c>
      <c r="C142" s="18" t="s">
        <v>15</v>
      </c>
      <c r="D142" s="19" t="s">
        <v>105</v>
      </c>
      <c r="E142" s="18" t="s">
        <v>53</v>
      </c>
      <c r="F142" s="19" t="s">
        <v>54</v>
      </c>
      <c r="G142" s="20">
        <v>0.0</v>
      </c>
      <c r="H142" s="20">
        <v>0.0</v>
      </c>
      <c r="I142" s="20">
        <v>0.0</v>
      </c>
      <c r="J142" s="20">
        <v>-145898.52</v>
      </c>
      <c r="K142" s="20">
        <v>-145898.52</v>
      </c>
    </row>
    <row r="143" ht="15.75" customHeight="1">
      <c r="A143" s="18" t="s">
        <v>104</v>
      </c>
      <c r="B143" s="19" t="str">
        <f t="shared" si="1"/>
        <v>05</v>
      </c>
      <c r="C143" s="18" t="s">
        <v>15</v>
      </c>
      <c r="D143" s="19" t="s">
        <v>105</v>
      </c>
      <c r="E143" s="18" t="s">
        <v>33</v>
      </c>
      <c r="F143" s="19" t="s">
        <v>34</v>
      </c>
      <c r="G143" s="20">
        <v>4710.04</v>
      </c>
      <c r="H143" s="20">
        <v>642.07</v>
      </c>
      <c r="I143" s="20">
        <v>37609.42</v>
      </c>
      <c r="J143" s="20">
        <v>62889.06</v>
      </c>
      <c r="K143" s="20">
        <v>105850.59</v>
      </c>
    </row>
    <row r="144" ht="14.25" customHeight="1">
      <c r="A144" s="18" t="s">
        <v>106</v>
      </c>
      <c r="B144" s="19" t="str">
        <f t="shared" si="1"/>
        <v>05</v>
      </c>
      <c r="C144" s="18" t="s">
        <v>15</v>
      </c>
      <c r="D144" s="19" t="s">
        <v>107</v>
      </c>
      <c r="E144" s="18" t="s">
        <v>17</v>
      </c>
      <c r="F144" s="19" t="s">
        <v>18</v>
      </c>
      <c r="G144" s="20">
        <v>9093572.26</v>
      </c>
      <c r="H144" s="20">
        <v>1497411.62</v>
      </c>
      <c r="I144" s="20">
        <v>6.151571859E7</v>
      </c>
      <c r="J144" s="20">
        <v>8.816142967E7</v>
      </c>
      <c r="K144" s="20">
        <v>1.6026813214E8</v>
      </c>
    </row>
    <row r="145" ht="14.25" customHeight="1">
      <c r="A145" s="18" t="s">
        <v>106</v>
      </c>
      <c r="B145" s="19" t="str">
        <f t="shared" si="1"/>
        <v>05</v>
      </c>
      <c r="C145" s="18" t="s">
        <v>15</v>
      </c>
      <c r="D145" s="19" t="s">
        <v>107</v>
      </c>
      <c r="E145" s="18" t="s">
        <v>39</v>
      </c>
      <c r="F145" s="19" t="s">
        <v>40</v>
      </c>
      <c r="G145" s="20">
        <v>5566.1</v>
      </c>
      <c r="H145" s="20">
        <v>916.55</v>
      </c>
      <c r="I145" s="20">
        <v>37653.26</v>
      </c>
      <c r="J145" s="20">
        <v>53962.89</v>
      </c>
      <c r="K145" s="20">
        <v>98098.8</v>
      </c>
    </row>
    <row r="146" ht="14.25" customHeight="1">
      <c r="A146" s="18" t="s">
        <v>106</v>
      </c>
      <c r="B146" s="19" t="str">
        <f t="shared" si="1"/>
        <v>05</v>
      </c>
      <c r="C146" s="18" t="s">
        <v>15</v>
      </c>
      <c r="D146" s="19" t="s">
        <v>107</v>
      </c>
      <c r="E146" s="18" t="s">
        <v>33</v>
      </c>
      <c r="F146" s="19" t="s">
        <v>34</v>
      </c>
      <c r="G146" s="20">
        <v>3223.64</v>
      </c>
      <c r="H146" s="20">
        <v>530.83</v>
      </c>
      <c r="I146" s="20">
        <v>21807.15</v>
      </c>
      <c r="J146" s="20">
        <v>31252.98</v>
      </c>
      <c r="K146" s="20">
        <v>56814.6</v>
      </c>
    </row>
    <row r="147" ht="14.25" customHeight="1">
      <c r="A147" s="18" t="s">
        <v>108</v>
      </c>
      <c r="B147" s="19" t="str">
        <f t="shared" si="1"/>
        <v>05</v>
      </c>
      <c r="C147" s="18" t="s">
        <v>15</v>
      </c>
      <c r="D147" s="19" t="s">
        <v>109</v>
      </c>
      <c r="E147" s="18" t="s">
        <v>17</v>
      </c>
      <c r="F147" s="19" t="s">
        <v>18</v>
      </c>
      <c r="G147" s="20">
        <v>7268291.35</v>
      </c>
      <c r="H147" s="20">
        <v>963207.84</v>
      </c>
      <c r="I147" s="20">
        <v>7.572906732E7</v>
      </c>
      <c r="J147" s="20">
        <v>9.995483472E7</v>
      </c>
      <c r="K147" s="20">
        <v>1.8391540123E8</v>
      </c>
    </row>
    <row r="148" ht="14.25" customHeight="1">
      <c r="A148" s="18" t="s">
        <v>108</v>
      </c>
      <c r="B148" s="19" t="str">
        <f t="shared" si="1"/>
        <v>05</v>
      </c>
      <c r="C148" s="18" t="s">
        <v>15</v>
      </c>
      <c r="D148" s="19" t="s">
        <v>109</v>
      </c>
      <c r="E148" s="18" t="s">
        <v>39</v>
      </c>
      <c r="F148" s="19" t="s">
        <v>40</v>
      </c>
      <c r="G148" s="20">
        <v>0.0</v>
      </c>
      <c r="H148" s="20">
        <v>0.0</v>
      </c>
      <c r="I148" s="20">
        <v>0.0</v>
      </c>
      <c r="J148" s="20">
        <v>-72277.8</v>
      </c>
      <c r="K148" s="20">
        <v>-72277.8</v>
      </c>
    </row>
    <row r="149" ht="14.25" customHeight="1">
      <c r="A149" s="18" t="s">
        <v>108</v>
      </c>
      <c r="B149" s="19" t="str">
        <f t="shared" si="1"/>
        <v>05</v>
      </c>
      <c r="C149" s="18" t="s">
        <v>15</v>
      </c>
      <c r="D149" s="19" t="s">
        <v>109</v>
      </c>
      <c r="E149" s="18" t="s">
        <v>33</v>
      </c>
      <c r="F149" s="19" t="s">
        <v>34</v>
      </c>
      <c r="G149" s="20">
        <v>9599.65</v>
      </c>
      <c r="H149" s="20">
        <v>1272.16</v>
      </c>
      <c r="I149" s="20">
        <v>100019.68</v>
      </c>
      <c r="J149" s="20">
        <v>132016.02</v>
      </c>
      <c r="K149" s="20">
        <v>242907.51</v>
      </c>
    </row>
    <row r="150" ht="14.25" customHeight="1">
      <c r="A150" s="18" t="s">
        <v>110</v>
      </c>
      <c r="B150" s="19" t="str">
        <f t="shared" si="1"/>
        <v>05</v>
      </c>
      <c r="C150" s="18" t="s">
        <v>15</v>
      </c>
      <c r="D150" s="19" t="s">
        <v>111</v>
      </c>
      <c r="E150" s="18" t="s">
        <v>17</v>
      </c>
      <c r="F150" s="19" t="s">
        <v>18</v>
      </c>
      <c r="G150" s="20">
        <v>9.840280082E7</v>
      </c>
      <c r="H150" s="20">
        <v>1.233930021E7</v>
      </c>
      <c r="I150" s="20">
        <v>3.8464422834E8</v>
      </c>
      <c r="J150" s="20">
        <v>5.0307532038E8</v>
      </c>
      <c r="K150" s="20">
        <v>9.9846164975E8</v>
      </c>
    </row>
    <row r="151" ht="14.25" customHeight="1">
      <c r="A151" s="18" t="s">
        <v>110</v>
      </c>
      <c r="B151" s="19" t="str">
        <f t="shared" si="1"/>
        <v>05</v>
      </c>
      <c r="C151" s="18" t="s">
        <v>15</v>
      </c>
      <c r="D151" s="19" t="s">
        <v>111</v>
      </c>
      <c r="E151" s="18" t="s">
        <v>39</v>
      </c>
      <c r="F151" s="19" t="s">
        <v>40</v>
      </c>
      <c r="G151" s="20">
        <v>8309374.33</v>
      </c>
      <c r="H151" s="20">
        <v>1041960.84</v>
      </c>
      <c r="I151" s="20">
        <v>3.248030394E7</v>
      </c>
      <c r="J151" s="20">
        <v>4.248091642E7</v>
      </c>
      <c r="K151" s="20">
        <v>8.431255553E7</v>
      </c>
    </row>
    <row r="152" ht="14.25" customHeight="1">
      <c r="A152" s="18" t="s">
        <v>110</v>
      </c>
      <c r="B152" s="19" t="str">
        <f t="shared" si="1"/>
        <v>05</v>
      </c>
      <c r="C152" s="18" t="s">
        <v>15</v>
      </c>
      <c r="D152" s="19" t="s">
        <v>111</v>
      </c>
      <c r="E152" s="18" t="s">
        <v>53</v>
      </c>
      <c r="F152" s="19" t="s">
        <v>54</v>
      </c>
      <c r="G152" s="20">
        <v>0.0</v>
      </c>
      <c r="H152" s="20">
        <v>0.0</v>
      </c>
      <c r="I152" s="20">
        <v>0.0</v>
      </c>
      <c r="J152" s="20">
        <v>-157159.8</v>
      </c>
      <c r="K152" s="20">
        <v>-157159.8</v>
      </c>
    </row>
    <row r="153" ht="14.25" customHeight="1">
      <c r="A153" s="18" t="s">
        <v>110</v>
      </c>
      <c r="B153" s="19" t="str">
        <f t="shared" si="1"/>
        <v>05</v>
      </c>
      <c r="C153" s="18" t="s">
        <v>15</v>
      </c>
      <c r="D153" s="19" t="s">
        <v>111</v>
      </c>
      <c r="E153" s="18" t="s">
        <v>25</v>
      </c>
      <c r="F153" s="19" t="s">
        <v>26</v>
      </c>
      <c r="G153" s="20">
        <v>15037.38</v>
      </c>
      <c r="H153" s="20">
        <v>1885.63</v>
      </c>
      <c r="I153" s="20">
        <v>58779.24</v>
      </c>
      <c r="J153" s="20">
        <v>76877.24</v>
      </c>
      <c r="K153" s="20">
        <v>152579.49</v>
      </c>
    </row>
    <row r="154" ht="14.25" customHeight="1">
      <c r="A154" s="18" t="s">
        <v>110</v>
      </c>
      <c r="B154" s="19" t="str">
        <f t="shared" si="1"/>
        <v>05</v>
      </c>
      <c r="C154" s="18" t="s">
        <v>15</v>
      </c>
      <c r="D154" s="19" t="s">
        <v>111</v>
      </c>
      <c r="E154" s="18" t="s">
        <v>27</v>
      </c>
      <c r="F154" s="19" t="s">
        <v>28</v>
      </c>
      <c r="G154" s="20">
        <v>7073.78</v>
      </c>
      <c r="H154" s="20">
        <v>887.02</v>
      </c>
      <c r="I154" s="20">
        <v>27650.51</v>
      </c>
      <c r="J154" s="20">
        <v>36164.05</v>
      </c>
      <c r="K154" s="20">
        <v>71775.36</v>
      </c>
    </row>
    <row r="155" ht="14.25" customHeight="1">
      <c r="A155" s="18" t="s">
        <v>110</v>
      </c>
      <c r="B155" s="19" t="str">
        <f t="shared" si="1"/>
        <v>05</v>
      </c>
      <c r="C155" s="18" t="s">
        <v>15</v>
      </c>
      <c r="D155" s="19" t="s">
        <v>111</v>
      </c>
      <c r="E155" s="18" t="s">
        <v>33</v>
      </c>
      <c r="F155" s="19" t="s">
        <v>34</v>
      </c>
      <c r="G155" s="20">
        <v>160326.69</v>
      </c>
      <c r="H155" s="20">
        <v>20104.3</v>
      </c>
      <c r="I155" s="20">
        <v>626696.97</v>
      </c>
      <c r="J155" s="20">
        <v>819655.55</v>
      </c>
      <c r="K155" s="20">
        <v>1626783.51</v>
      </c>
    </row>
    <row r="156" ht="14.25" customHeight="1">
      <c r="A156" s="18" t="s">
        <v>110</v>
      </c>
      <c r="B156" s="19" t="str">
        <f t="shared" si="1"/>
        <v>05</v>
      </c>
      <c r="C156" s="18" t="s">
        <v>15</v>
      </c>
      <c r="D156" s="19" t="s">
        <v>111</v>
      </c>
      <c r="E156" s="18" t="s">
        <v>35</v>
      </c>
      <c r="F156" s="19" t="s">
        <v>36</v>
      </c>
      <c r="G156" s="20">
        <v>0.0</v>
      </c>
      <c r="H156" s="20">
        <v>0.0</v>
      </c>
      <c r="I156" s="20">
        <v>0.0</v>
      </c>
      <c r="J156" s="20">
        <v>-296974.8</v>
      </c>
      <c r="K156" s="20">
        <v>-296974.8</v>
      </c>
    </row>
    <row r="157" ht="14.25" customHeight="1">
      <c r="A157" s="18" t="s">
        <v>112</v>
      </c>
      <c r="B157" s="19" t="str">
        <f t="shared" si="1"/>
        <v>05</v>
      </c>
      <c r="C157" s="18" t="s">
        <v>15</v>
      </c>
      <c r="D157" s="19" t="s">
        <v>113</v>
      </c>
      <c r="E157" s="18" t="s">
        <v>17</v>
      </c>
      <c r="F157" s="19" t="s">
        <v>18</v>
      </c>
      <c r="G157" s="20">
        <v>2.454941043E7</v>
      </c>
      <c r="H157" s="20">
        <v>1.515104647E7</v>
      </c>
      <c r="I157" s="20">
        <v>2.124179912E8</v>
      </c>
      <c r="J157" s="20">
        <v>3.0104200091E8</v>
      </c>
      <c r="K157" s="20">
        <v>5.5316044901E8</v>
      </c>
    </row>
    <row r="158" ht="14.25" customHeight="1">
      <c r="A158" s="18" t="s">
        <v>112</v>
      </c>
      <c r="B158" s="19" t="str">
        <f t="shared" si="1"/>
        <v>05</v>
      </c>
      <c r="C158" s="18" t="s">
        <v>15</v>
      </c>
      <c r="D158" s="19" t="s">
        <v>113</v>
      </c>
      <c r="E158" s="18" t="s">
        <v>25</v>
      </c>
      <c r="F158" s="19" t="s">
        <v>26</v>
      </c>
      <c r="G158" s="20">
        <v>10976.89</v>
      </c>
      <c r="H158" s="20">
        <v>6774.55</v>
      </c>
      <c r="I158" s="20">
        <v>94979.39</v>
      </c>
      <c r="J158" s="20">
        <v>134606.24</v>
      </c>
      <c r="K158" s="20">
        <v>247337.07</v>
      </c>
    </row>
    <row r="159" ht="14.25" customHeight="1">
      <c r="A159" s="18" t="s">
        <v>112</v>
      </c>
      <c r="B159" s="19" t="str">
        <f t="shared" si="1"/>
        <v>05</v>
      </c>
      <c r="C159" s="18" t="s">
        <v>15</v>
      </c>
      <c r="D159" s="19" t="s">
        <v>113</v>
      </c>
      <c r="E159" s="18" t="s">
        <v>33</v>
      </c>
      <c r="F159" s="19" t="s">
        <v>34</v>
      </c>
      <c r="G159" s="20">
        <v>34050.56</v>
      </c>
      <c r="H159" s="20">
        <v>21014.82</v>
      </c>
      <c r="I159" s="20">
        <v>294628.27</v>
      </c>
      <c r="J159" s="20">
        <v>417551.65</v>
      </c>
      <c r="K159" s="20">
        <v>767245.3</v>
      </c>
    </row>
    <row r="160" ht="14.25" customHeight="1">
      <c r="A160" s="18" t="s">
        <v>112</v>
      </c>
      <c r="B160" s="19" t="str">
        <f t="shared" si="1"/>
        <v>05</v>
      </c>
      <c r="C160" s="18" t="s">
        <v>15</v>
      </c>
      <c r="D160" s="19" t="s">
        <v>113</v>
      </c>
      <c r="E160" s="18" t="s">
        <v>55</v>
      </c>
      <c r="F160" s="19" t="s">
        <v>56</v>
      </c>
      <c r="G160" s="20">
        <v>5370439.12</v>
      </c>
      <c r="H160" s="20">
        <v>3314449.16</v>
      </c>
      <c r="I160" s="20">
        <v>4.646864714E7</v>
      </c>
      <c r="J160" s="20">
        <v>6.585607198E7</v>
      </c>
      <c r="K160" s="20">
        <v>1.210096074E8</v>
      </c>
    </row>
    <row r="161" ht="14.25" customHeight="1">
      <c r="A161" s="18" t="s">
        <v>114</v>
      </c>
      <c r="B161" s="19" t="str">
        <f t="shared" si="1"/>
        <v>05</v>
      </c>
      <c r="C161" s="18" t="s">
        <v>15</v>
      </c>
      <c r="D161" s="19" t="s">
        <v>115</v>
      </c>
      <c r="E161" s="18" t="s">
        <v>17</v>
      </c>
      <c r="F161" s="19" t="s">
        <v>18</v>
      </c>
      <c r="G161" s="20">
        <v>4433396.0</v>
      </c>
      <c r="H161" s="20">
        <v>406210.0</v>
      </c>
      <c r="I161" s="20">
        <v>3.0915427E7</v>
      </c>
      <c r="J161" s="20">
        <v>5.317185972E7</v>
      </c>
      <c r="K161" s="20">
        <v>8.892689272E7</v>
      </c>
    </row>
    <row r="162" ht="14.25" customHeight="1">
      <c r="A162" s="18" t="s">
        <v>114</v>
      </c>
      <c r="B162" s="19" t="str">
        <f t="shared" si="1"/>
        <v>05</v>
      </c>
      <c r="C162" s="18" t="s">
        <v>15</v>
      </c>
      <c r="D162" s="19" t="s">
        <v>115</v>
      </c>
      <c r="E162" s="18" t="s">
        <v>35</v>
      </c>
      <c r="F162" s="19" t="s">
        <v>36</v>
      </c>
      <c r="G162" s="20">
        <v>0.0</v>
      </c>
      <c r="H162" s="20">
        <v>0.0</v>
      </c>
      <c r="I162" s="20">
        <v>0.0</v>
      </c>
      <c r="J162" s="20">
        <v>-65500.5</v>
      </c>
      <c r="K162" s="20">
        <v>-65500.5</v>
      </c>
    </row>
    <row r="163" ht="14.25" customHeight="1">
      <c r="A163" s="18" t="s">
        <v>116</v>
      </c>
      <c r="B163" s="19" t="str">
        <f t="shared" si="1"/>
        <v>05</v>
      </c>
      <c r="C163" s="18" t="s">
        <v>15</v>
      </c>
      <c r="D163" s="19" t="s">
        <v>117</v>
      </c>
      <c r="E163" s="18" t="s">
        <v>17</v>
      </c>
      <c r="F163" s="19" t="s">
        <v>18</v>
      </c>
      <c r="G163" s="20">
        <v>1.7978080352E8</v>
      </c>
      <c r="H163" s="20">
        <v>8895780.11</v>
      </c>
      <c r="I163" s="20">
        <v>4.5385578572E8</v>
      </c>
      <c r="J163" s="20">
        <v>4.890359827E8</v>
      </c>
      <c r="K163" s="20">
        <v>1.13156835205E9</v>
      </c>
    </row>
    <row r="164" ht="14.25" customHeight="1">
      <c r="A164" s="18" t="s">
        <v>116</v>
      </c>
      <c r="B164" s="19" t="str">
        <f t="shared" si="1"/>
        <v>05</v>
      </c>
      <c r="C164" s="18" t="s">
        <v>15</v>
      </c>
      <c r="D164" s="19" t="s">
        <v>117</v>
      </c>
      <c r="E164" s="18" t="s">
        <v>39</v>
      </c>
      <c r="F164" s="19" t="s">
        <v>40</v>
      </c>
      <c r="G164" s="20">
        <v>5.516282014E7</v>
      </c>
      <c r="H164" s="20">
        <v>2729525.67</v>
      </c>
      <c r="I164" s="20">
        <v>1.392582778E8</v>
      </c>
      <c r="J164" s="20">
        <v>1.5005274996E8</v>
      </c>
      <c r="K164" s="20">
        <v>3.4720337357E8</v>
      </c>
    </row>
    <row r="165" ht="14.25" customHeight="1">
      <c r="A165" s="18" t="s">
        <v>116</v>
      </c>
      <c r="B165" s="19" t="str">
        <f t="shared" si="1"/>
        <v>05</v>
      </c>
      <c r="C165" s="18" t="s">
        <v>15</v>
      </c>
      <c r="D165" s="19" t="s">
        <v>117</v>
      </c>
      <c r="E165" s="18" t="s">
        <v>96</v>
      </c>
      <c r="F165" s="19" t="s">
        <v>97</v>
      </c>
      <c r="G165" s="20">
        <v>0.0</v>
      </c>
      <c r="H165" s="20">
        <v>0.0</v>
      </c>
      <c r="I165" s="20">
        <v>0.0</v>
      </c>
      <c r="J165" s="20">
        <v>-79505.58</v>
      </c>
      <c r="K165" s="20">
        <v>-79505.58</v>
      </c>
    </row>
    <row r="166" ht="14.25" customHeight="1">
      <c r="A166" s="18" t="s">
        <v>116</v>
      </c>
      <c r="B166" s="19" t="str">
        <f t="shared" si="1"/>
        <v>05</v>
      </c>
      <c r="C166" s="18" t="s">
        <v>15</v>
      </c>
      <c r="D166" s="19" t="s">
        <v>117</v>
      </c>
      <c r="E166" s="18" t="s">
        <v>68</v>
      </c>
      <c r="F166" s="19" t="s">
        <v>69</v>
      </c>
      <c r="G166" s="20">
        <v>1.284226983E7</v>
      </c>
      <c r="H166" s="20">
        <v>635451.65</v>
      </c>
      <c r="I166" s="20">
        <v>3.242024926E7</v>
      </c>
      <c r="J166" s="20">
        <v>3.493327385E7</v>
      </c>
      <c r="K166" s="20">
        <v>8.083124459E7</v>
      </c>
    </row>
    <row r="167" ht="14.25" customHeight="1">
      <c r="A167" s="18" t="s">
        <v>116</v>
      </c>
      <c r="B167" s="19" t="str">
        <f t="shared" si="1"/>
        <v>05</v>
      </c>
      <c r="C167" s="18" t="s">
        <v>15</v>
      </c>
      <c r="D167" s="19" t="s">
        <v>117</v>
      </c>
      <c r="E167" s="18" t="s">
        <v>53</v>
      </c>
      <c r="F167" s="19" t="s">
        <v>54</v>
      </c>
      <c r="G167" s="20">
        <v>0.0</v>
      </c>
      <c r="H167" s="20">
        <v>0.0</v>
      </c>
      <c r="I167" s="20">
        <v>0.0</v>
      </c>
      <c r="J167" s="20">
        <v>-664001.52</v>
      </c>
      <c r="K167" s="20">
        <v>-664001.52</v>
      </c>
    </row>
    <row r="168" ht="14.25" customHeight="1">
      <c r="A168" s="18" t="s">
        <v>116</v>
      </c>
      <c r="B168" s="19" t="str">
        <f t="shared" si="1"/>
        <v>05</v>
      </c>
      <c r="C168" s="18" t="s">
        <v>15</v>
      </c>
      <c r="D168" s="19" t="s">
        <v>117</v>
      </c>
      <c r="E168" s="18" t="s">
        <v>27</v>
      </c>
      <c r="F168" s="19" t="s">
        <v>28</v>
      </c>
      <c r="G168" s="20">
        <v>460408.31</v>
      </c>
      <c r="H168" s="20">
        <v>22781.58</v>
      </c>
      <c r="I168" s="20">
        <v>1162298.58</v>
      </c>
      <c r="J168" s="20">
        <v>1252393.05</v>
      </c>
      <c r="K168" s="20">
        <v>2897881.52</v>
      </c>
    </row>
    <row r="169" ht="14.25" customHeight="1">
      <c r="A169" s="18" t="s">
        <v>116</v>
      </c>
      <c r="B169" s="19" t="str">
        <f t="shared" si="1"/>
        <v>05</v>
      </c>
      <c r="C169" s="18" t="s">
        <v>15</v>
      </c>
      <c r="D169" s="19" t="s">
        <v>117</v>
      </c>
      <c r="E169" s="18" t="s">
        <v>33</v>
      </c>
      <c r="F169" s="19" t="s">
        <v>34</v>
      </c>
      <c r="G169" s="20">
        <v>45539.3</v>
      </c>
      <c r="H169" s="20">
        <v>2253.34</v>
      </c>
      <c r="I169" s="20">
        <v>114963.73</v>
      </c>
      <c r="J169" s="20">
        <v>123875.04</v>
      </c>
      <c r="K169" s="20">
        <v>286631.41</v>
      </c>
    </row>
    <row r="170" ht="14.25" customHeight="1">
      <c r="A170" s="18" t="s">
        <v>116</v>
      </c>
      <c r="B170" s="19" t="str">
        <f t="shared" si="1"/>
        <v>05</v>
      </c>
      <c r="C170" s="18" t="s">
        <v>15</v>
      </c>
      <c r="D170" s="19" t="s">
        <v>117</v>
      </c>
      <c r="E170" s="18" t="s">
        <v>35</v>
      </c>
      <c r="F170" s="19" t="s">
        <v>36</v>
      </c>
      <c r="G170" s="20">
        <v>5545681.69</v>
      </c>
      <c r="H170" s="20">
        <v>274407.3</v>
      </c>
      <c r="I170" s="20">
        <v>1.400004713E7</v>
      </c>
      <c r="J170" s="20">
        <v>1.508524738E7</v>
      </c>
      <c r="K170" s="20">
        <v>3.49053835E7</v>
      </c>
    </row>
    <row r="171" ht="14.25" customHeight="1">
      <c r="A171" s="18" t="s">
        <v>116</v>
      </c>
      <c r="B171" s="19" t="str">
        <f t="shared" si="1"/>
        <v>05</v>
      </c>
      <c r="C171" s="18" t="s">
        <v>15</v>
      </c>
      <c r="D171" s="19" t="s">
        <v>117</v>
      </c>
      <c r="E171" s="18" t="s">
        <v>41</v>
      </c>
      <c r="F171" s="19" t="s">
        <v>42</v>
      </c>
      <c r="G171" s="20">
        <v>1.9473057021E8</v>
      </c>
      <c r="H171" s="20">
        <v>9635513.35</v>
      </c>
      <c r="I171" s="20">
        <v>4.9159640078E8</v>
      </c>
      <c r="J171" s="20">
        <v>5.2970202544E8</v>
      </c>
      <c r="K171" s="20">
        <v>1.22566450978E9</v>
      </c>
    </row>
    <row r="172" ht="14.25" customHeight="1">
      <c r="A172" s="18" t="s">
        <v>118</v>
      </c>
      <c r="B172" s="19" t="str">
        <f t="shared" si="1"/>
        <v>05</v>
      </c>
      <c r="C172" s="18" t="s">
        <v>15</v>
      </c>
      <c r="D172" s="19" t="s">
        <v>119</v>
      </c>
      <c r="E172" s="18" t="s">
        <v>17</v>
      </c>
      <c r="F172" s="19" t="s">
        <v>18</v>
      </c>
      <c r="G172" s="20">
        <v>1.1699634762E8</v>
      </c>
      <c r="H172" s="20">
        <v>1.047886516E7</v>
      </c>
      <c r="I172" s="20">
        <v>4.1049016577E8</v>
      </c>
      <c r="J172" s="20">
        <v>8.7737497887E8</v>
      </c>
      <c r="K172" s="20">
        <v>1.41534035742E9</v>
      </c>
    </row>
    <row r="173" ht="14.25" customHeight="1">
      <c r="A173" s="18" t="s">
        <v>118</v>
      </c>
      <c r="B173" s="19" t="str">
        <f t="shared" si="1"/>
        <v>05</v>
      </c>
      <c r="C173" s="18" t="s">
        <v>15</v>
      </c>
      <c r="D173" s="19" t="s">
        <v>119</v>
      </c>
      <c r="E173" s="18" t="s">
        <v>39</v>
      </c>
      <c r="F173" s="19" t="s">
        <v>40</v>
      </c>
      <c r="G173" s="20">
        <v>1.292267685E7</v>
      </c>
      <c r="H173" s="20">
        <v>1157429.19</v>
      </c>
      <c r="I173" s="20">
        <v>4.534014839E7</v>
      </c>
      <c r="J173" s="20">
        <v>9.690929296E7</v>
      </c>
      <c r="K173" s="20">
        <v>1.5632954739E8</v>
      </c>
    </row>
    <row r="174" ht="14.25" customHeight="1">
      <c r="A174" s="18" t="s">
        <v>118</v>
      </c>
      <c r="B174" s="19" t="str">
        <f t="shared" si="1"/>
        <v>05</v>
      </c>
      <c r="C174" s="18" t="s">
        <v>15</v>
      </c>
      <c r="D174" s="19" t="s">
        <v>119</v>
      </c>
      <c r="E174" s="18" t="s">
        <v>120</v>
      </c>
      <c r="F174" s="19" t="s">
        <v>121</v>
      </c>
      <c r="G174" s="20">
        <v>0.0</v>
      </c>
      <c r="H174" s="20">
        <v>0.0</v>
      </c>
      <c r="I174" s="20">
        <v>0.0</v>
      </c>
      <c r="J174" s="20">
        <v>-3665844.0</v>
      </c>
      <c r="K174" s="20">
        <v>-3665844.0</v>
      </c>
    </row>
    <row r="175" ht="14.25" customHeight="1">
      <c r="A175" s="18" t="s">
        <v>118</v>
      </c>
      <c r="B175" s="19" t="str">
        <f t="shared" si="1"/>
        <v>05</v>
      </c>
      <c r="C175" s="18" t="s">
        <v>15</v>
      </c>
      <c r="D175" s="19" t="s">
        <v>119</v>
      </c>
      <c r="E175" s="18" t="s">
        <v>68</v>
      </c>
      <c r="F175" s="19" t="s">
        <v>69</v>
      </c>
      <c r="G175" s="20">
        <v>8867756.78</v>
      </c>
      <c r="H175" s="20">
        <v>794247.25</v>
      </c>
      <c r="I175" s="20">
        <v>3.111316742E7</v>
      </c>
      <c r="J175" s="20">
        <v>6.650077611E7</v>
      </c>
      <c r="K175" s="20">
        <v>1.0727594756E8</v>
      </c>
    </row>
    <row r="176" ht="14.25" customHeight="1">
      <c r="A176" s="18" t="s">
        <v>118</v>
      </c>
      <c r="B176" s="19" t="str">
        <f t="shared" si="1"/>
        <v>05</v>
      </c>
      <c r="C176" s="18" t="s">
        <v>15</v>
      </c>
      <c r="D176" s="19" t="s">
        <v>119</v>
      </c>
      <c r="E176" s="18" t="s">
        <v>53</v>
      </c>
      <c r="F176" s="19" t="s">
        <v>54</v>
      </c>
      <c r="G176" s="20">
        <v>0.0</v>
      </c>
      <c r="H176" s="20">
        <v>0.0</v>
      </c>
      <c r="I176" s="20">
        <v>0.0</v>
      </c>
      <c r="J176" s="20">
        <v>-619751.1</v>
      </c>
      <c r="K176" s="20">
        <v>-619751.1</v>
      </c>
    </row>
    <row r="177" ht="14.25" customHeight="1">
      <c r="A177" s="18" t="s">
        <v>118</v>
      </c>
      <c r="B177" s="19" t="str">
        <f t="shared" si="1"/>
        <v>05</v>
      </c>
      <c r="C177" s="18" t="s">
        <v>15</v>
      </c>
      <c r="D177" s="19" t="s">
        <v>119</v>
      </c>
      <c r="E177" s="18" t="s">
        <v>25</v>
      </c>
      <c r="F177" s="19" t="s">
        <v>26</v>
      </c>
      <c r="G177" s="20">
        <v>26275.44</v>
      </c>
      <c r="H177" s="20">
        <v>2353.38</v>
      </c>
      <c r="I177" s="20">
        <v>92189.27</v>
      </c>
      <c r="J177" s="20">
        <v>197043.85</v>
      </c>
      <c r="K177" s="20">
        <v>317861.94</v>
      </c>
    </row>
    <row r="178" ht="14.25" customHeight="1">
      <c r="A178" s="18" t="s">
        <v>118</v>
      </c>
      <c r="B178" s="19" t="str">
        <f t="shared" si="1"/>
        <v>05</v>
      </c>
      <c r="C178" s="18" t="s">
        <v>15</v>
      </c>
      <c r="D178" s="19" t="s">
        <v>119</v>
      </c>
      <c r="E178" s="18" t="s">
        <v>27</v>
      </c>
      <c r="F178" s="19" t="s">
        <v>28</v>
      </c>
      <c r="G178" s="20">
        <v>28094.31</v>
      </c>
      <c r="H178" s="20">
        <v>2516.29</v>
      </c>
      <c r="I178" s="20">
        <v>98570.93</v>
      </c>
      <c r="J178" s="20">
        <v>210683.89</v>
      </c>
      <c r="K178" s="20">
        <v>339865.42</v>
      </c>
    </row>
    <row r="179" ht="14.25" customHeight="1">
      <c r="A179" s="18" t="s">
        <v>118</v>
      </c>
      <c r="B179" s="19" t="str">
        <f t="shared" si="1"/>
        <v>05</v>
      </c>
      <c r="C179" s="18" t="s">
        <v>15</v>
      </c>
      <c r="D179" s="19" t="s">
        <v>119</v>
      </c>
      <c r="E179" s="18" t="s">
        <v>33</v>
      </c>
      <c r="F179" s="19" t="s">
        <v>34</v>
      </c>
      <c r="G179" s="20">
        <v>205414.53</v>
      </c>
      <c r="H179" s="20">
        <v>18398.11</v>
      </c>
      <c r="I179" s="20">
        <v>720711.79</v>
      </c>
      <c r="J179" s="20">
        <v>1540437.62</v>
      </c>
      <c r="K179" s="20">
        <v>2484962.05</v>
      </c>
    </row>
    <row r="180" ht="14.25" customHeight="1">
      <c r="A180" s="18" t="s">
        <v>118</v>
      </c>
      <c r="B180" s="19" t="str">
        <f t="shared" si="1"/>
        <v>05</v>
      </c>
      <c r="C180" s="18" t="s">
        <v>15</v>
      </c>
      <c r="D180" s="19" t="s">
        <v>119</v>
      </c>
      <c r="E180" s="18" t="s">
        <v>35</v>
      </c>
      <c r="F180" s="19" t="s">
        <v>36</v>
      </c>
      <c r="G180" s="20">
        <v>5069277.47</v>
      </c>
      <c r="H180" s="20">
        <v>454033.62</v>
      </c>
      <c r="I180" s="20">
        <v>1.778592743E7</v>
      </c>
      <c r="J180" s="20">
        <v>3.801535091E7</v>
      </c>
      <c r="K180" s="20">
        <v>6.132458943E7</v>
      </c>
    </row>
    <row r="181" ht="14.25" customHeight="1">
      <c r="A181" s="18" t="s">
        <v>122</v>
      </c>
      <c r="B181" s="19" t="str">
        <f t="shared" si="1"/>
        <v>05</v>
      </c>
      <c r="C181" s="18" t="s">
        <v>15</v>
      </c>
      <c r="D181" s="19" t="s">
        <v>123</v>
      </c>
      <c r="E181" s="18" t="s">
        <v>17</v>
      </c>
      <c r="F181" s="19" t="s">
        <v>18</v>
      </c>
      <c r="G181" s="20">
        <v>3.090618263E7</v>
      </c>
      <c r="H181" s="20">
        <v>8314135.12</v>
      </c>
      <c r="I181" s="20">
        <v>1.3280171384E8</v>
      </c>
      <c r="J181" s="20">
        <v>1.5610085218E8</v>
      </c>
      <c r="K181" s="20">
        <v>3.2812288377E8</v>
      </c>
    </row>
    <row r="182" ht="14.25" customHeight="1">
      <c r="A182" s="18" t="s">
        <v>122</v>
      </c>
      <c r="B182" s="19" t="str">
        <f t="shared" si="1"/>
        <v>05</v>
      </c>
      <c r="C182" s="18" t="s">
        <v>15</v>
      </c>
      <c r="D182" s="19" t="s">
        <v>123</v>
      </c>
      <c r="E182" s="18" t="s">
        <v>39</v>
      </c>
      <c r="F182" s="19" t="s">
        <v>40</v>
      </c>
      <c r="G182" s="20">
        <v>104494.85</v>
      </c>
      <c r="H182" s="20">
        <v>28110.37</v>
      </c>
      <c r="I182" s="20">
        <v>449007.1</v>
      </c>
      <c r="J182" s="20">
        <v>527782.28</v>
      </c>
      <c r="K182" s="20">
        <v>1109394.6</v>
      </c>
    </row>
    <row r="183" ht="14.25" customHeight="1">
      <c r="A183" s="18" t="s">
        <v>122</v>
      </c>
      <c r="B183" s="19" t="str">
        <f t="shared" si="1"/>
        <v>05</v>
      </c>
      <c r="C183" s="18" t="s">
        <v>15</v>
      </c>
      <c r="D183" s="19" t="s">
        <v>123</v>
      </c>
      <c r="E183" s="18" t="s">
        <v>53</v>
      </c>
      <c r="F183" s="19" t="s">
        <v>54</v>
      </c>
      <c r="G183" s="20">
        <v>0.0</v>
      </c>
      <c r="H183" s="20">
        <v>0.0</v>
      </c>
      <c r="I183" s="20">
        <v>0.0</v>
      </c>
      <c r="J183" s="20">
        <v>-289465.68</v>
      </c>
      <c r="K183" s="20">
        <v>-289465.68</v>
      </c>
    </row>
    <row r="184" ht="14.25" customHeight="1">
      <c r="A184" s="18" t="s">
        <v>122</v>
      </c>
      <c r="B184" s="19" t="str">
        <f t="shared" si="1"/>
        <v>05</v>
      </c>
      <c r="C184" s="18" t="s">
        <v>15</v>
      </c>
      <c r="D184" s="19" t="s">
        <v>123</v>
      </c>
      <c r="E184" s="18" t="s">
        <v>27</v>
      </c>
      <c r="F184" s="19" t="s">
        <v>28</v>
      </c>
      <c r="G184" s="20">
        <v>19255.29</v>
      </c>
      <c r="H184" s="20">
        <v>5179.91</v>
      </c>
      <c r="I184" s="20">
        <v>82738.64</v>
      </c>
      <c r="J184" s="20">
        <v>97254.56</v>
      </c>
      <c r="K184" s="20">
        <v>204428.4</v>
      </c>
    </row>
    <row r="185" ht="14.25" customHeight="1">
      <c r="A185" s="18" t="s">
        <v>122</v>
      </c>
      <c r="B185" s="19" t="str">
        <f t="shared" si="1"/>
        <v>05</v>
      </c>
      <c r="C185" s="18" t="s">
        <v>15</v>
      </c>
      <c r="D185" s="19" t="s">
        <v>123</v>
      </c>
      <c r="E185" s="18" t="s">
        <v>33</v>
      </c>
      <c r="F185" s="19" t="s">
        <v>34</v>
      </c>
      <c r="G185" s="20">
        <v>5262.23</v>
      </c>
      <c r="H185" s="20">
        <v>1415.6</v>
      </c>
      <c r="I185" s="20">
        <v>22611.42</v>
      </c>
      <c r="J185" s="20">
        <v>26578.44</v>
      </c>
      <c r="K185" s="20">
        <v>55867.69</v>
      </c>
    </row>
    <row r="186" ht="14.25" customHeight="1">
      <c r="A186" s="18" t="s">
        <v>124</v>
      </c>
      <c r="B186" s="19" t="str">
        <f t="shared" si="1"/>
        <v>05</v>
      </c>
      <c r="C186" s="18" t="s">
        <v>15</v>
      </c>
      <c r="D186" s="19" t="s">
        <v>125</v>
      </c>
      <c r="E186" s="18" t="s">
        <v>17</v>
      </c>
      <c r="F186" s="19" t="s">
        <v>18</v>
      </c>
      <c r="G186" s="20">
        <v>3.489309058E7</v>
      </c>
      <c r="H186" s="20">
        <v>5321921.92</v>
      </c>
      <c r="I186" s="20">
        <v>1.7463656722E8</v>
      </c>
      <c r="J186" s="20">
        <v>1.9965311134E8</v>
      </c>
      <c r="K186" s="20">
        <v>4.1450469106E8</v>
      </c>
    </row>
    <row r="187" ht="14.25" customHeight="1">
      <c r="A187" s="18" t="s">
        <v>124</v>
      </c>
      <c r="B187" s="19" t="str">
        <f t="shared" si="1"/>
        <v>05</v>
      </c>
      <c r="C187" s="18" t="s">
        <v>15</v>
      </c>
      <c r="D187" s="19" t="s">
        <v>125</v>
      </c>
      <c r="E187" s="18" t="s">
        <v>33</v>
      </c>
      <c r="F187" s="19" t="s">
        <v>34</v>
      </c>
      <c r="G187" s="20">
        <v>33265.94</v>
      </c>
      <c r="H187" s="20">
        <v>5073.75</v>
      </c>
      <c r="I187" s="20">
        <v>166492.86</v>
      </c>
      <c r="J187" s="20">
        <v>190342.83</v>
      </c>
      <c r="K187" s="20">
        <v>395175.38</v>
      </c>
    </row>
    <row r="188" ht="14.25" customHeight="1">
      <c r="A188" s="18" t="s">
        <v>124</v>
      </c>
      <c r="B188" s="19" t="str">
        <f t="shared" si="1"/>
        <v>05</v>
      </c>
      <c r="C188" s="18" t="s">
        <v>15</v>
      </c>
      <c r="D188" s="19" t="s">
        <v>125</v>
      </c>
      <c r="E188" s="18" t="s">
        <v>55</v>
      </c>
      <c r="F188" s="19" t="s">
        <v>56</v>
      </c>
      <c r="G188" s="20">
        <v>9943295.48</v>
      </c>
      <c r="H188" s="20">
        <v>1516559.33</v>
      </c>
      <c r="I188" s="20">
        <v>4.976523892E7</v>
      </c>
      <c r="J188" s="20">
        <v>5.689406834E7</v>
      </c>
      <c r="K188" s="20">
        <v>1.1811916207E8</v>
      </c>
    </row>
    <row r="189" ht="14.25" customHeight="1">
      <c r="A189" s="18" t="s">
        <v>126</v>
      </c>
      <c r="B189" s="19" t="str">
        <f t="shared" si="1"/>
        <v>05</v>
      </c>
      <c r="C189" s="18" t="s">
        <v>15</v>
      </c>
      <c r="D189" s="19" t="s">
        <v>127</v>
      </c>
      <c r="E189" s="18" t="s">
        <v>17</v>
      </c>
      <c r="F189" s="19" t="s">
        <v>18</v>
      </c>
      <c r="G189" s="20">
        <v>4412015.57</v>
      </c>
      <c r="H189" s="20">
        <v>894413.51</v>
      </c>
      <c r="I189" s="20">
        <v>4.761502841E7</v>
      </c>
      <c r="J189" s="20">
        <v>7.079791756E7</v>
      </c>
      <c r="K189" s="20">
        <v>1.2371937505E8</v>
      </c>
    </row>
    <row r="190" ht="14.25" customHeight="1">
      <c r="A190" s="18" t="s">
        <v>126</v>
      </c>
      <c r="B190" s="19" t="str">
        <f t="shared" si="1"/>
        <v>05</v>
      </c>
      <c r="C190" s="18" t="s">
        <v>15</v>
      </c>
      <c r="D190" s="19" t="s">
        <v>127</v>
      </c>
      <c r="E190" s="18" t="s">
        <v>39</v>
      </c>
      <c r="F190" s="19" t="s">
        <v>40</v>
      </c>
      <c r="G190" s="20">
        <v>21131.98</v>
      </c>
      <c r="H190" s="20">
        <v>4283.92</v>
      </c>
      <c r="I190" s="20">
        <v>228058.97</v>
      </c>
      <c r="J190" s="20">
        <v>339096.73</v>
      </c>
      <c r="K190" s="20">
        <v>592571.6</v>
      </c>
    </row>
    <row r="191" ht="14.25" customHeight="1">
      <c r="A191" s="18" t="s">
        <v>126</v>
      </c>
      <c r="B191" s="19" t="str">
        <f t="shared" si="1"/>
        <v>05</v>
      </c>
      <c r="C191" s="18" t="s">
        <v>15</v>
      </c>
      <c r="D191" s="19" t="s">
        <v>127</v>
      </c>
      <c r="E191" s="18" t="s">
        <v>55</v>
      </c>
      <c r="F191" s="19" t="s">
        <v>56</v>
      </c>
      <c r="G191" s="20">
        <v>1142117.45</v>
      </c>
      <c r="H191" s="20">
        <v>231532.57</v>
      </c>
      <c r="I191" s="20">
        <v>1.232587562E7</v>
      </c>
      <c r="J191" s="20">
        <v>1.832711973E7</v>
      </c>
      <c r="K191" s="20">
        <v>3.202664537E7</v>
      </c>
    </row>
    <row r="192" ht="14.25" customHeight="1">
      <c r="A192" s="18" t="s">
        <v>128</v>
      </c>
      <c r="B192" s="19" t="str">
        <f t="shared" si="1"/>
        <v>05</v>
      </c>
      <c r="C192" s="18" t="s">
        <v>15</v>
      </c>
      <c r="D192" s="19" t="s">
        <v>129</v>
      </c>
      <c r="E192" s="18" t="s">
        <v>17</v>
      </c>
      <c r="F192" s="19" t="s">
        <v>18</v>
      </c>
      <c r="G192" s="20">
        <v>4.79709369E7</v>
      </c>
      <c r="H192" s="20">
        <v>9648094.19</v>
      </c>
      <c r="I192" s="20">
        <v>2.6805035138E8</v>
      </c>
      <c r="J192" s="20">
        <v>2.4588727269E8</v>
      </c>
      <c r="K192" s="20">
        <v>5.7155665516E8</v>
      </c>
    </row>
    <row r="193" ht="14.25" customHeight="1">
      <c r="A193" s="18" t="s">
        <v>128</v>
      </c>
      <c r="B193" s="19" t="str">
        <f t="shared" si="1"/>
        <v>05</v>
      </c>
      <c r="C193" s="18" t="s">
        <v>15</v>
      </c>
      <c r="D193" s="19" t="s">
        <v>129</v>
      </c>
      <c r="E193" s="18" t="s">
        <v>39</v>
      </c>
      <c r="F193" s="19" t="s">
        <v>40</v>
      </c>
      <c r="G193" s="20">
        <v>0.0</v>
      </c>
      <c r="H193" s="20">
        <v>0.0</v>
      </c>
      <c r="I193" s="20">
        <v>0.0</v>
      </c>
      <c r="J193" s="20">
        <v>-948896.67</v>
      </c>
      <c r="K193" s="20">
        <v>-948896.67</v>
      </c>
    </row>
    <row r="194" ht="14.25" customHeight="1">
      <c r="A194" s="18" t="s">
        <v>128</v>
      </c>
      <c r="B194" s="19" t="str">
        <f t="shared" si="1"/>
        <v>05</v>
      </c>
      <c r="C194" s="18" t="s">
        <v>15</v>
      </c>
      <c r="D194" s="19" t="s">
        <v>129</v>
      </c>
      <c r="E194" s="18" t="s">
        <v>53</v>
      </c>
      <c r="F194" s="19" t="s">
        <v>54</v>
      </c>
      <c r="G194" s="20">
        <v>0.0</v>
      </c>
      <c r="H194" s="20">
        <v>0.0</v>
      </c>
      <c r="I194" s="20">
        <v>0.0</v>
      </c>
      <c r="J194" s="20">
        <v>-315353.7</v>
      </c>
      <c r="K194" s="20">
        <v>-315353.7</v>
      </c>
    </row>
    <row r="195" ht="14.25" customHeight="1">
      <c r="A195" s="18" t="s">
        <v>128</v>
      </c>
      <c r="B195" s="19" t="str">
        <f t="shared" si="1"/>
        <v>05</v>
      </c>
      <c r="C195" s="18" t="s">
        <v>15</v>
      </c>
      <c r="D195" s="19" t="s">
        <v>129</v>
      </c>
      <c r="E195" s="18" t="s">
        <v>27</v>
      </c>
      <c r="F195" s="19" t="s">
        <v>28</v>
      </c>
      <c r="G195" s="20">
        <v>28469.79</v>
      </c>
      <c r="H195" s="20">
        <v>5725.95</v>
      </c>
      <c r="I195" s="20">
        <v>159082.52</v>
      </c>
      <c r="J195" s="20">
        <v>145929.18</v>
      </c>
      <c r="K195" s="20">
        <v>339207.44</v>
      </c>
    </row>
    <row r="196" ht="14.25" customHeight="1">
      <c r="A196" s="18" t="s">
        <v>128</v>
      </c>
      <c r="B196" s="19" t="str">
        <f t="shared" si="1"/>
        <v>05</v>
      </c>
      <c r="C196" s="18" t="s">
        <v>15</v>
      </c>
      <c r="D196" s="19" t="s">
        <v>129</v>
      </c>
      <c r="E196" s="18" t="s">
        <v>33</v>
      </c>
      <c r="F196" s="19" t="s">
        <v>34</v>
      </c>
      <c r="G196" s="20">
        <v>43225.42</v>
      </c>
      <c r="H196" s="20">
        <v>8693.66</v>
      </c>
      <c r="I196" s="20">
        <v>241533.53</v>
      </c>
      <c r="J196" s="20">
        <v>221562.92</v>
      </c>
      <c r="K196" s="20">
        <v>515015.53</v>
      </c>
    </row>
    <row r="197" ht="14.25" customHeight="1">
      <c r="A197" s="18" t="s">
        <v>128</v>
      </c>
      <c r="B197" s="19" t="str">
        <f t="shared" si="1"/>
        <v>05</v>
      </c>
      <c r="C197" s="18" t="s">
        <v>15</v>
      </c>
      <c r="D197" s="19" t="s">
        <v>129</v>
      </c>
      <c r="E197" s="18" t="s">
        <v>55</v>
      </c>
      <c r="F197" s="19" t="s">
        <v>56</v>
      </c>
      <c r="G197" s="20">
        <v>6102323.89</v>
      </c>
      <c r="H197" s="20">
        <v>1227322.2</v>
      </c>
      <c r="I197" s="20">
        <v>3.409835557E7</v>
      </c>
      <c r="J197" s="20">
        <v>3.127901758E7</v>
      </c>
      <c r="K197" s="20">
        <v>7.270701924E7</v>
      </c>
    </row>
    <row r="198" ht="14.25" customHeight="1">
      <c r="A198" s="18" t="s">
        <v>130</v>
      </c>
      <c r="B198" s="19" t="str">
        <f t="shared" si="1"/>
        <v>05</v>
      </c>
      <c r="C198" s="18" t="s">
        <v>15</v>
      </c>
      <c r="D198" s="19" t="s">
        <v>131</v>
      </c>
      <c r="E198" s="18" t="s">
        <v>17</v>
      </c>
      <c r="F198" s="19" t="s">
        <v>18</v>
      </c>
      <c r="G198" s="20">
        <v>6.308603556E7</v>
      </c>
      <c r="H198" s="20">
        <v>4073873.04</v>
      </c>
      <c r="I198" s="20">
        <v>2.7371805557E8</v>
      </c>
      <c r="J198" s="20">
        <v>4.4223585306E8</v>
      </c>
      <c r="K198" s="20">
        <v>7.8311381723E8</v>
      </c>
    </row>
    <row r="199" ht="14.25" customHeight="1">
      <c r="A199" s="18" t="s">
        <v>130</v>
      </c>
      <c r="B199" s="19" t="str">
        <f t="shared" si="1"/>
        <v>05</v>
      </c>
      <c r="C199" s="18" t="s">
        <v>15</v>
      </c>
      <c r="D199" s="19" t="s">
        <v>131</v>
      </c>
      <c r="E199" s="18" t="s">
        <v>19</v>
      </c>
      <c r="F199" s="19" t="s">
        <v>20</v>
      </c>
      <c r="G199" s="20">
        <v>3508.94</v>
      </c>
      <c r="H199" s="20">
        <v>226.59</v>
      </c>
      <c r="I199" s="20">
        <v>15224.57</v>
      </c>
      <c r="J199" s="20">
        <v>24597.76</v>
      </c>
      <c r="K199" s="20">
        <v>43557.86</v>
      </c>
    </row>
    <row r="200" ht="14.25" customHeight="1">
      <c r="A200" s="18" t="s">
        <v>130</v>
      </c>
      <c r="B200" s="19" t="str">
        <f t="shared" si="1"/>
        <v>05</v>
      </c>
      <c r="C200" s="18" t="s">
        <v>15</v>
      </c>
      <c r="D200" s="19" t="s">
        <v>131</v>
      </c>
      <c r="E200" s="18" t="s">
        <v>53</v>
      </c>
      <c r="F200" s="19" t="s">
        <v>54</v>
      </c>
      <c r="G200" s="20">
        <v>0.0</v>
      </c>
      <c r="H200" s="20">
        <v>0.0</v>
      </c>
      <c r="I200" s="20">
        <v>0.0</v>
      </c>
      <c r="J200" s="20">
        <v>-946061.1</v>
      </c>
      <c r="K200" s="20">
        <v>-946061.1</v>
      </c>
    </row>
    <row r="201" ht="14.25" customHeight="1">
      <c r="A201" s="18" t="s">
        <v>130</v>
      </c>
      <c r="B201" s="19" t="str">
        <f t="shared" si="1"/>
        <v>05</v>
      </c>
      <c r="C201" s="18" t="s">
        <v>15</v>
      </c>
      <c r="D201" s="19" t="s">
        <v>131</v>
      </c>
      <c r="E201" s="18" t="s">
        <v>25</v>
      </c>
      <c r="F201" s="19" t="s">
        <v>26</v>
      </c>
      <c r="G201" s="20">
        <v>191052.68</v>
      </c>
      <c r="H201" s="20">
        <v>12337.51</v>
      </c>
      <c r="I201" s="20">
        <v>828940.5</v>
      </c>
      <c r="J201" s="20">
        <v>1339287.65</v>
      </c>
      <c r="K201" s="20">
        <v>2371618.34</v>
      </c>
    </row>
    <row r="202" ht="14.25" customHeight="1">
      <c r="A202" s="18" t="s">
        <v>130</v>
      </c>
      <c r="B202" s="19" t="str">
        <f t="shared" si="1"/>
        <v>05</v>
      </c>
      <c r="C202" s="18" t="s">
        <v>15</v>
      </c>
      <c r="D202" s="19" t="s">
        <v>131</v>
      </c>
      <c r="E202" s="18" t="s">
        <v>33</v>
      </c>
      <c r="F202" s="19" t="s">
        <v>34</v>
      </c>
      <c r="G202" s="20">
        <v>51858.82</v>
      </c>
      <c r="H202" s="20">
        <v>3348.86</v>
      </c>
      <c r="I202" s="20">
        <v>225005.36</v>
      </c>
      <c r="J202" s="20">
        <v>363532.61</v>
      </c>
      <c r="K202" s="20">
        <v>643745.65</v>
      </c>
    </row>
    <row r="203" ht="14.25" customHeight="1">
      <c r="A203" s="18" t="s">
        <v>132</v>
      </c>
      <c r="B203" s="19" t="str">
        <f t="shared" si="1"/>
        <v>05</v>
      </c>
      <c r="C203" s="18" t="s">
        <v>15</v>
      </c>
      <c r="D203" s="19" t="s">
        <v>133</v>
      </c>
      <c r="E203" s="18" t="s">
        <v>39</v>
      </c>
      <c r="F203" s="19" t="s">
        <v>40</v>
      </c>
      <c r="G203" s="20">
        <v>289341.59</v>
      </c>
      <c r="H203" s="20">
        <v>500719.89</v>
      </c>
      <c r="I203" s="20">
        <v>3.633580021E7</v>
      </c>
      <c r="J203" s="20">
        <v>6.677591485E7</v>
      </c>
      <c r="K203" s="20">
        <v>1.0390177654E8</v>
      </c>
    </row>
    <row r="204" ht="14.25" customHeight="1">
      <c r="A204" s="18" t="s">
        <v>132</v>
      </c>
      <c r="B204" s="19" t="str">
        <f t="shared" si="1"/>
        <v>05</v>
      </c>
      <c r="C204" s="18" t="s">
        <v>15</v>
      </c>
      <c r="D204" s="19" t="s">
        <v>133</v>
      </c>
      <c r="E204" s="18" t="s">
        <v>68</v>
      </c>
      <c r="F204" s="19" t="s">
        <v>69</v>
      </c>
      <c r="G204" s="20">
        <v>348684.34</v>
      </c>
      <c r="H204" s="20">
        <v>603415.47</v>
      </c>
      <c r="I204" s="20">
        <v>4.378812187E7</v>
      </c>
      <c r="J204" s="20">
        <v>8.047137754E7</v>
      </c>
      <c r="K204" s="20">
        <v>1.2521159922E8</v>
      </c>
    </row>
    <row r="205" ht="14.25" customHeight="1">
      <c r="A205" s="18" t="s">
        <v>132</v>
      </c>
      <c r="B205" s="19" t="str">
        <f t="shared" si="1"/>
        <v>05</v>
      </c>
      <c r="C205" s="18" t="s">
        <v>15</v>
      </c>
      <c r="D205" s="19" t="s">
        <v>133</v>
      </c>
      <c r="E205" s="18" t="s">
        <v>27</v>
      </c>
      <c r="F205" s="19" t="s">
        <v>28</v>
      </c>
      <c r="G205" s="20">
        <v>176.36</v>
      </c>
      <c r="H205" s="20">
        <v>305.21</v>
      </c>
      <c r="I205" s="20">
        <v>22147.74</v>
      </c>
      <c r="J205" s="20">
        <v>40701.89</v>
      </c>
      <c r="K205" s="20">
        <v>63331.2</v>
      </c>
    </row>
    <row r="206" ht="14.25" customHeight="1">
      <c r="A206" s="18" t="s">
        <v>132</v>
      </c>
      <c r="B206" s="19" t="str">
        <f t="shared" si="1"/>
        <v>05</v>
      </c>
      <c r="C206" s="18" t="s">
        <v>15</v>
      </c>
      <c r="D206" s="19" t="s">
        <v>133</v>
      </c>
      <c r="E206" s="18" t="s">
        <v>33</v>
      </c>
      <c r="F206" s="19" t="s">
        <v>34</v>
      </c>
      <c r="G206" s="20">
        <v>1152.51</v>
      </c>
      <c r="H206" s="20">
        <v>1994.48</v>
      </c>
      <c r="I206" s="20">
        <v>144733.5</v>
      </c>
      <c r="J206" s="20">
        <v>265983.19</v>
      </c>
      <c r="K206" s="20">
        <v>413863.68</v>
      </c>
    </row>
    <row r="207" ht="14.25" customHeight="1">
      <c r="A207" s="18" t="s">
        <v>132</v>
      </c>
      <c r="B207" s="19" t="str">
        <f t="shared" si="1"/>
        <v>05</v>
      </c>
      <c r="C207" s="18" t="s">
        <v>15</v>
      </c>
      <c r="D207" s="19" t="s">
        <v>133</v>
      </c>
      <c r="E207" s="18" t="s">
        <v>41</v>
      </c>
      <c r="F207" s="19" t="s">
        <v>42</v>
      </c>
      <c r="G207" s="20">
        <v>1792916.2</v>
      </c>
      <c r="H207" s="20">
        <v>3102729.95</v>
      </c>
      <c r="I207" s="20">
        <v>2.2515617368E8</v>
      </c>
      <c r="J207" s="20">
        <v>4.1377950647E8</v>
      </c>
      <c r="K207" s="20">
        <v>6.438313263E8</v>
      </c>
    </row>
    <row r="208" ht="14.25" customHeight="1">
      <c r="A208" s="18" t="s">
        <v>134</v>
      </c>
      <c r="B208" s="19" t="str">
        <f t="shared" si="1"/>
        <v>05</v>
      </c>
      <c r="C208" s="18" t="s">
        <v>15</v>
      </c>
      <c r="D208" s="19" t="s">
        <v>135</v>
      </c>
      <c r="E208" s="18" t="s">
        <v>17</v>
      </c>
      <c r="F208" s="19" t="s">
        <v>18</v>
      </c>
      <c r="G208" s="20">
        <v>3.735592575E7</v>
      </c>
      <c r="H208" s="20">
        <v>1.208746958E7</v>
      </c>
      <c r="I208" s="20">
        <v>1.2698498653E8</v>
      </c>
      <c r="J208" s="20">
        <v>1.206851216E8</v>
      </c>
      <c r="K208" s="20">
        <v>2.9711350346E8</v>
      </c>
    </row>
    <row r="209" ht="14.25" customHeight="1">
      <c r="A209" s="18" t="s">
        <v>134</v>
      </c>
      <c r="B209" s="19" t="str">
        <f t="shared" si="1"/>
        <v>05</v>
      </c>
      <c r="C209" s="18" t="s">
        <v>15</v>
      </c>
      <c r="D209" s="19" t="s">
        <v>135</v>
      </c>
      <c r="E209" s="18" t="s">
        <v>53</v>
      </c>
      <c r="F209" s="19" t="s">
        <v>54</v>
      </c>
      <c r="G209" s="20">
        <v>0.0</v>
      </c>
      <c r="H209" s="20">
        <v>0.0</v>
      </c>
      <c r="I209" s="20">
        <v>0.0</v>
      </c>
      <c r="J209" s="20">
        <v>-828614.7</v>
      </c>
      <c r="K209" s="20">
        <v>-828614.7</v>
      </c>
    </row>
    <row r="210" ht="14.25" customHeight="1">
      <c r="A210" s="18" t="s">
        <v>134</v>
      </c>
      <c r="B210" s="19" t="str">
        <f t="shared" si="1"/>
        <v>05</v>
      </c>
      <c r="C210" s="18" t="s">
        <v>15</v>
      </c>
      <c r="D210" s="19" t="s">
        <v>135</v>
      </c>
      <c r="E210" s="18" t="s">
        <v>25</v>
      </c>
      <c r="F210" s="19" t="s">
        <v>26</v>
      </c>
      <c r="G210" s="20">
        <v>79231.84</v>
      </c>
      <c r="H210" s="20">
        <v>25637.5</v>
      </c>
      <c r="I210" s="20">
        <v>269334.9</v>
      </c>
      <c r="J210" s="20">
        <v>255972.89</v>
      </c>
      <c r="K210" s="20">
        <v>630177.13</v>
      </c>
    </row>
    <row r="211" ht="14.25" customHeight="1">
      <c r="A211" s="18" t="s">
        <v>134</v>
      </c>
      <c r="B211" s="19" t="str">
        <f t="shared" si="1"/>
        <v>05</v>
      </c>
      <c r="C211" s="18" t="s">
        <v>15</v>
      </c>
      <c r="D211" s="19" t="s">
        <v>135</v>
      </c>
      <c r="E211" s="18" t="s">
        <v>33</v>
      </c>
      <c r="F211" s="19" t="s">
        <v>34</v>
      </c>
      <c r="G211" s="20">
        <v>8665.41</v>
      </c>
      <c r="H211" s="20">
        <v>2803.92</v>
      </c>
      <c r="I211" s="20">
        <v>29456.57</v>
      </c>
      <c r="J211" s="20">
        <v>27995.2</v>
      </c>
      <c r="K211" s="20">
        <v>68921.1</v>
      </c>
    </row>
    <row r="212" ht="14.25" customHeight="1">
      <c r="A212" s="18" t="s">
        <v>136</v>
      </c>
      <c r="B212" s="19" t="str">
        <f t="shared" si="1"/>
        <v>05</v>
      </c>
      <c r="C212" s="18" t="s">
        <v>15</v>
      </c>
      <c r="D212" s="19" t="s">
        <v>137</v>
      </c>
      <c r="E212" s="18" t="s">
        <v>17</v>
      </c>
      <c r="F212" s="19" t="s">
        <v>18</v>
      </c>
      <c r="G212" s="20">
        <v>5.850432548E7</v>
      </c>
      <c r="H212" s="20">
        <v>2110381.23</v>
      </c>
      <c r="I212" s="20">
        <v>1.6313117173E8</v>
      </c>
      <c r="J212" s="20">
        <v>1.9920019593E8</v>
      </c>
      <c r="K212" s="20">
        <v>4.2294607437E8</v>
      </c>
    </row>
    <row r="213" ht="14.25" customHeight="1">
      <c r="A213" s="18" t="s">
        <v>136</v>
      </c>
      <c r="B213" s="19" t="str">
        <f t="shared" si="1"/>
        <v>05</v>
      </c>
      <c r="C213" s="18" t="s">
        <v>15</v>
      </c>
      <c r="D213" s="19" t="s">
        <v>137</v>
      </c>
      <c r="E213" s="18" t="s">
        <v>33</v>
      </c>
      <c r="F213" s="19" t="s">
        <v>34</v>
      </c>
      <c r="G213" s="20">
        <v>19260.52</v>
      </c>
      <c r="H213" s="20">
        <v>694.77</v>
      </c>
      <c r="I213" s="20">
        <v>53705.27</v>
      </c>
      <c r="J213" s="20">
        <v>65579.74</v>
      </c>
      <c r="K213" s="20">
        <v>139240.3</v>
      </c>
    </row>
    <row r="214" ht="14.25" customHeight="1">
      <c r="A214" s="18" t="s">
        <v>138</v>
      </c>
      <c r="B214" s="19" t="str">
        <f t="shared" si="1"/>
        <v>05</v>
      </c>
      <c r="C214" s="18" t="s">
        <v>15</v>
      </c>
      <c r="D214" s="19" t="s">
        <v>139</v>
      </c>
      <c r="E214" s="18" t="s">
        <v>17</v>
      </c>
      <c r="F214" s="19" t="s">
        <v>18</v>
      </c>
      <c r="G214" s="20">
        <v>1.251824826E7</v>
      </c>
      <c r="H214" s="20">
        <v>964342.4</v>
      </c>
      <c r="I214" s="20">
        <v>4.409999792E7</v>
      </c>
      <c r="J214" s="20">
        <v>5.627882095E7</v>
      </c>
      <c r="K214" s="20">
        <v>1.1386140953E8</v>
      </c>
    </row>
    <row r="215" ht="14.25" customHeight="1">
      <c r="A215" s="18" t="s">
        <v>138</v>
      </c>
      <c r="B215" s="19" t="str">
        <f t="shared" si="1"/>
        <v>05</v>
      </c>
      <c r="C215" s="18" t="s">
        <v>15</v>
      </c>
      <c r="D215" s="19" t="s">
        <v>139</v>
      </c>
      <c r="E215" s="18" t="s">
        <v>39</v>
      </c>
      <c r="F215" s="19" t="s">
        <v>40</v>
      </c>
      <c r="G215" s="20">
        <v>2.655193904E7</v>
      </c>
      <c r="H215" s="20">
        <v>2045426.8</v>
      </c>
      <c r="I215" s="20">
        <v>9.353868301E7</v>
      </c>
      <c r="J215" s="20">
        <v>1.1937068124E8</v>
      </c>
      <c r="K215" s="20">
        <v>2.4150673009E8</v>
      </c>
    </row>
    <row r="216" ht="14.25" customHeight="1">
      <c r="A216" s="18" t="s">
        <v>138</v>
      </c>
      <c r="B216" s="19" t="str">
        <f t="shared" si="1"/>
        <v>05</v>
      </c>
      <c r="C216" s="18" t="s">
        <v>15</v>
      </c>
      <c r="D216" s="19" t="s">
        <v>139</v>
      </c>
      <c r="E216" s="18" t="s">
        <v>68</v>
      </c>
      <c r="F216" s="19" t="s">
        <v>69</v>
      </c>
      <c r="G216" s="20">
        <v>6153400.4</v>
      </c>
      <c r="H216" s="20">
        <v>474026.78</v>
      </c>
      <c r="I216" s="20">
        <v>2.167754938E7</v>
      </c>
      <c r="J216" s="20">
        <v>2.766410381E7</v>
      </c>
      <c r="K216" s="20">
        <v>5.596908037E7</v>
      </c>
    </row>
    <row r="217" ht="14.25" customHeight="1">
      <c r="A217" s="18" t="s">
        <v>138</v>
      </c>
      <c r="B217" s="19" t="str">
        <f t="shared" si="1"/>
        <v>05</v>
      </c>
      <c r="C217" s="18" t="s">
        <v>15</v>
      </c>
      <c r="D217" s="19" t="s">
        <v>139</v>
      </c>
      <c r="E217" s="18" t="s">
        <v>27</v>
      </c>
      <c r="F217" s="19" t="s">
        <v>28</v>
      </c>
      <c r="G217" s="20">
        <v>132432.55</v>
      </c>
      <c r="H217" s="20">
        <v>10201.93</v>
      </c>
      <c r="I217" s="20">
        <v>466540.92</v>
      </c>
      <c r="J217" s="20">
        <v>595382.64</v>
      </c>
      <c r="K217" s="20">
        <v>1204558.04</v>
      </c>
    </row>
    <row r="218" ht="14.25" customHeight="1">
      <c r="A218" s="18" t="s">
        <v>138</v>
      </c>
      <c r="B218" s="19" t="str">
        <f t="shared" si="1"/>
        <v>05</v>
      </c>
      <c r="C218" s="18" t="s">
        <v>15</v>
      </c>
      <c r="D218" s="19" t="s">
        <v>139</v>
      </c>
      <c r="E218" s="18" t="s">
        <v>33</v>
      </c>
      <c r="F218" s="19" t="s">
        <v>34</v>
      </c>
      <c r="G218" s="20">
        <v>36973.28</v>
      </c>
      <c r="H218" s="20">
        <v>2848.23</v>
      </c>
      <c r="I218" s="20">
        <v>130251.56</v>
      </c>
      <c r="J218" s="20">
        <v>166222.33</v>
      </c>
      <c r="K218" s="20">
        <v>336295.4</v>
      </c>
    </row>
    <row r="219" ht="14.25" customHeight="1">
      <c r="A219" s="18" t="s">
        <v>138</v>
      </c>
      <c r="B219" s="19" t="str">
        <f t="shared" si="1"/>
        <v>05</v>
      </c>
      <c r="C219" s="18" t="s">
        <v>15</v>
      </c>
      <c r="D219" s="19" t="s">
        <v>139</v>
      </c>
      <c r="E219" s="18" t="s">
        <v>41</v>
      </c>
      <c r="F219" s="19" t="s">
        <v>42</v>
      </c>
      <c r="G219" s="20">
        <v>1.7200893947E8</v>
      </c>
      <c r="H219" s="20">
        <v>1.325069686E7</v>
      </c>
      <c r="I219" s="20">
        <v>6.0596288821E8</v>
      </c>
      <c r="J219" s="20">
        <v>7.7330790255E8</v>
      </c>
      <c r="K219" s="20">
        <v>1.56453042709E9</v>
      </c>
    </row>
    <row r="220" ht="14.25" customHeight="1">
      <c r="A220" s="18" t="s">
        <v>140</v>
      </c>
      <c r="B220" s="19" t="str">
        <f t="shared" si="1"/>
        <v>05</v>
      </c>
      <c r="C220" s="18" t="s">
        <v>15</v>
      </c>
      <c r="D220" s="19" t="s">
        <v>141</v>
      </c>
      <c r="E220" s="18" t="s">
        <v>17</v>
      </c>
      <c r="F220" s="19" t="s">
        <v>18</v>
      </c>
      <c r="G220" s="20">
        <v>2602815.25</v>
      </c>
      <c r="H220" s="20">
        <v>700005.34</v>
      </c>
      <c r="I220" s="20">
        <v>5.324118385E7</v>
      </c>
      <c r="J220" s="20">
        <v>6.260476432E7</v>
      </c>
      <c r="K220" s="20">
        <v>1.1914876876E8</v>
      </c>
    </row>
    <row r="221" ht="14.25" customHeight="1">
      <c r="A221" s="18" t="s">
        <v>140</v>
      </c>
      <c r="B221" s="19" t="str">
        <f t="shared" si="1"/>
        <v>05</v>
      </c>
      <c r="C221" s="18" t="s">
        <v>15</v>
      </c>
      <c r="D221" s="19" t="s">
        <v>141</v>
      </c>
      <c r="E221" s="18" t="s">
        <v>53</v>
      </c>
      <c r="F221" s="19" t="s">
        <v>54</v>
      </c>
      <c r="G221" s="20">
        <v>0.0</v>
      </c>
      <c r="H221" s="20">
        <v>0.0</v>
      </c>
      <c r="I221" s="20">
        <v>0.0</v>
      </c>
      <c r="J221" s="20">
        <v>-47209.65</v>
      </c>
      <c r="K221" s="20">
        <v>-47209.65</v>
      </c>
    </row>
    <row r="222" ht="14.25" customHeight="1">
      <c r="A222" s="18" t="s">
        <v>140</v>
      </c>
      <c r="B222" s="19" t="str">
        <f t="shared" si="1"/>
        <v>05</v>
      </c>
      <c r="C222" s="18" t="s">
        <v>15</v>
      </c>
      <c r="D222" s="19" t="s">
        <v>141</v>
      </c>
      <c r="E222" s="18" t="s">
        <v>33</v>
      </c>
      <c r="F222" s="19" t="s">
        <v>34</v>
      </c>
      <c r="G222" s="20">
        <v>1199.75</v>
      </c>
      <c r="H222" s="20">
        <v>322.66</v>
      </c>
      <c r="I222" s="20">
        <v>24541.15</v>
      </c>
      <c r="J222" s="20">
        <v>28857.22</v>
      </c>
      <c r="K222" s="20">
        <v>54920.78</v>
      </c>
    </row>
    <row r="223" ht="14.25" customHeight="1">
      <c r="A223" s="18" t="s">
        <v>142</v>
      </c>
      <c r="B223" s="19" t="str">
        <f t="shared" si="1"/>
        <v>05</v>
      </c>
      <c r="C223" s="18" t="s">
        <v>15</v>
      </c>
      <c r="D223" s="19" t="s">
        <v>143</v>
      </c>
      <c r="E223" s="18" t="s">
        <v>17</v>
      </c>
      <c r="F223" s="19" t="s">
        <v>18</v>
      </c>
      <c r="G223" s="20">
        <v>1646631.04</v>
      </c>
      <c r="H223" s="20">
        <v>3.546947974E7</v>
      </c>
      <c r="I223" s="20">
        <v>3.3894511957E8</v>
      </c>
      <c r="J223" s="20">
        <v>5.6700237781E8</v>
      </c>
      <c r="K223" s="20">
        <v>9.4306360816E8</v>
      </c>
    </row>
    <row r="224" ht="14.25" customHeight="1">
      <c r="A224" s="18" t="s">
        <v>142</v>
      </c>
      <c r="B224" s="19" t="str">
        <f t="shared" si="1"/>
        <v>05</v>
      </c>
      <c r="C224" s="18" t="s">
        <v>15</v>
      </c>
      <c r="D224" s="19" t="s">
        <v>143</v>
      </c>
      <c r="E224" s="18" t="s">
        <v>39</v>
      </c>
      <c r="F224" s="19" t="s">
        <v>40</v>
      </c>
      <c r="G224" s="20">
        <v>12965.17</v>
      </c>
      <c r="H224" s="20">
        <v>279277.92</v>
      </c>
      <c r="I224" s="20">
        <v>2668770.19</v>
      </c>
      <c r="J224" s="20">
        <v>4464436.75</v>
      </c>
      <c r="K224" s="20">
        <v>7425450.03</v>
      </c>
    </row>
    <row r="225" ht="14.25" customHeight="1">
      <c r="A225" s="18" t="s">
        <v>142</v>
      </c>
      <c r="B225" s="19" t="str">
        <f t="shared" si="1"/>
        <v>05</v>
      </c>
      <c r="C225" s="18" t="s">
        <v>15</v>
      </c>
      <c r="D225" s="19" t="s">
        <v>143</v>
      </c>
      <c r="E225" s="18" t="s">
        <v>19</v>
      </c>
      <c r="F225" s="19" t="s">
        <v>20</v>
      </c>
      <c r="G225" s="20">
        <v>341.23</v>
      </c>
      <c r="H225" s="20">
        <v>7350.32</v>
      </c>
      <c r="I225" s="20">
        <v>70239.43</v>
      </c>
      <c r="J225" s="20">
        <v>117499.64</v>
      </c>
      <c r="K225" s="20">
        <v>195430.62</v>
      </c>
    </row>
    <row r="226" ht="14.25" customHeight="1">
      <c r="A226" s="18" t="s">
        <v>142</v>
      </c>
      <c r="B226" s="19" t="str">
        <f t="shared" si="1"/>
        <v>05</v>
      </c>
      <c r="C226" s="18" t="s">
        <v>15</v>
      </c>
      <c r="D226" s="19" t="s">
        <v>143</v>
      </c>
      <c r="E226" s="18" t="s">
        <v>25</v>
      </c>
      <c r="F226" s="19" t="s">
        <v>26</v>
      </c>
      <c r="G226" s="20">
        <v>4294.71</v>
      </c>
      <c r="H226" s="20">
        <v>92510.74</v>
      </c>
      <c r="I226" s="20">
        <v>884029.45</v>
      </c>
      <c r="J226" s="20">
        <v>1478843.53</v>
      </c>
      <c r="K226" s="20">
        <v>2459678.43</v>
      </c>
    </row>
    <row r="227" ht="14.25" customHeight="1">
      <c r="A227" s="18" t="s">
        <v>142</v>
      </c>
      <c r="B227" s="19" t="str">
        <f t="shared" si="1"/>
        <v>05</v>
      </c>
      <c r="C227" s="18" t="s">
        <v>15</v>
      </c>
      <c r="D227" s="19" t="s">
        <v>143</v>
      </c>
      <c r="E227" s="18" t="s">
        <v>27</v>
      </c>
      <c r="F227" s="19" t="s">
        <v>28</v>
      </c>
      <c r="G227" s="20">
        <v>145.49</v>
      </c>
      <c r="H227" s="20">
        <v>3134.05</v>
      </c>
      <c r="I227" s="20">
        <v>29948.82</v>
      </c>
      <c r="J227" s="20">
        <v>50099.72</v>
      </c>
      <c r="K227" s="20">
        <v>83328.08</v>
      </c>
    </row>
    <row r="228" ht="14.25" customHeight="1">
      <c r="A228" s="18" t="s">
        <v>142</v>
      </c>
      <c r="B228" s="19" t="str">
        <f t="shared" si="1"/>
        <v>05</v>
      </c>
      <c r="C228" s="18" t="s">
        <v>15</v>
      </c>
      <c r="D228" s="19" t="s">
        <v>143</v>
      </c>
      <c r="E228" s="18" t="s">
        <v>33</v>
      </c>
      <c r="F228" s="19" t="s">
        <v>34</v>
      </c>
      <c r="G228" s="20">
        <v>1897.36</v>
      </c>
      <c r="H228" s="20">
        <v>40870.23</v>
      </c>
      <c r="I228" s="20">
        <v>390554.54</v>
      </c>
      <c r="J228" s="20">
        <v>653336.9</v>
      </c>
      <c r="K228" s="20">
        <v>1086659.03</v>
      </c>
    </row>
    <row r="229" ht="14.25" customHeight="1">
      <c r="A229" s="18" t="s">
        <v>144</v>
      </c>
      <c r="B229" s="19" t="str">
        <f t="shared" si="1"/>
        <v>05</v>
      </c>
      <c r="C229" s="18" t="s">
        <v>15</v>
      </c>
      <c r="D229" s="19" t="s">
        <v>145</v>
      </c>
      <c r="E229" s="18" t="s">
        <v>17</v>
      </c>
      <c r="F229" s="19" t="s">
        <v>18</v>
      </c>
      <c r="G229" s="20">
        <v>3.906802409E7</v>
      </c>
      <c r="H229" s="20">
        <v>2904819.56</v>
      </c>
      <c r="I229" s="20">
        <v>1.5538837631E8</v>
      </c>
      <c r="J229" s="20">
        <v>1.9658930704E8</v>
      </c>
      <c r="K229" s="20">
        <v>3.93950527E8</v>
      </c>
    </row>
    <row r="230" ht="14.25" customHeight="1">
      <c r="A230" s="18" t="s">
        <v>144</v>
      </c>
      <c r="B230" s="19" t="str">
        <f t="shared" si="1"/>
        <v>05</v>
      </c>
      <c r="C230" s="18" t="s">
        <v>15</v>
      </c>
      <c r="D230" s="19" t="s">
        <v>145</v>
      </c>
      <c r="E230" s="18" t="s">
        <v>39</v>
      </c>
      <c r="F230" s="19" t="s">
        <v>40</v>
      </c>
      <c r="G230" s="20">
        <v>7038058.56</v>
      </c>
      <c r="H230" s="20">
        <v>523299.82</v>
      </c>
      <c r="I230" s="20">
        <v>2.799303309E7</v>
      </c>
      <c r="J230" s="20">
        <v>3.541533225E7</v>
      </c>
      <c r="K230" s="20">
        <v>7.096972372E7</v>
      </c>
    </row>
    <row r="231" ht="14.25" customHeight="1">
      <c r="A231" s="18" t="s">
        <v>144</v>
      </c>
      <c r="B231" s="19" t="str">
        <f t="shared" si="1"/>
        <v>05</v>
      </c>
      <c r="C231" s="18" t="s">
        <v>15</v>
      </c>
      <c r="D231" s="19" t="s">
        <v>145</v>
      </c>
      <c r="E231" s="18" t="s">
        <v>27</v>
      </c>
      <c r="F231" s="19" t="s">
        <v>28</v>
      </c>
      <c r="G231" s="20">
        <v>8620.94</v>
      </c>
      <c r="H231" s="20">
        <v>640.99</v>
      </c>
      <c r="I231" s="20">
        <v>34288.73</v>
      </c>
      <c r="J231" s="20">
        <v>43380.32</v>
      </c>
      <c r="K231" s="20">
        <v>86930.98</v>
      </c>
    </row>
    <row r="232" ht="14.25" customHeight="1">
      <c r="A232" s="18" t="s">
        <v>144</v>
      </c>
      <c r="B232" s="19" t="str">
        <f t="shared" si="1"/>
        <v>05</v>
      </c>
      <c r="C232" s="18" t="s">
        <v>15</v>
      </c>
      <c r="D232" s="19" t="s">
        <v>145</v>
      </c>
      <c r="E232" s="18" t="s">
        <v>33</v>
      </c>
      <c r="F232" s="19" t="s">
        <v>34</v>
      </c>
      <c r="G232" s="20">
        <v>34694.41</v>
      </c>
      <c r="H232" s="20">
        <v>2579.63</v>
      </c>
      <c r="I232" s="20">
        <v>137992.87</v>
      </c>
      <c r="J232" s="20">
        <v>174581.41</v>
      </c>
      <c r="K232" s="20">
        <v>349848.32</v>
      </c>
    </row>
    <row r="233" ht="14.25" customHeight="1">
      <c r="A233" s="18" t="s">
        <v>146</v>
      </c>
      <c r="B233" s="19" t="str">
        <f t="shared" si="1"/>
        <v>05</v>
      </c>
      <c r="C233" s="18" t="s">
        <v>15</v>
      </c>
      <c r="D233" s="19" t="s">
        <v>147</v>
      </c>
      <c r="E233" s="18" t="s">
        <v>17</v>
      </c>
      <c r="F233" s="19" t="s">
        <v>18</v>
      </c>
      <c r="G233" s="20">
        <v>835033.09</v>
      </c>
      <c r="H233" s="20">
        <v>640786.09</v>
      </c>
      <c r="I233" s="20">
        <v>4.902869629E7</v>
      </c>
      <c r="J233" s="20">
        <v>8.644792726E7</v>
      </c>
      <c r="K233" s="20">
        <v>1.3695244273E8</v>
      </c>
    </row>
    <row r="234" ht="14.25" customHeight="1">
      <c r="A234" s="18" t="s">
        <v>146</v>
      </c>
      <c r="B234" s="19" t="str">
        <f t="shared" si="1"/>
        <v>05</v>
      </c>
      <c r="C234" s="18" t="s">
        <v>15</v>
      </c>
      <c r="D234" s="19" t="s">
        <v>147</v>
      </c>
      <c r="E234" s="18" t="s">
        <v>39</v>
      </c>
      <c r="F234" s="19" t="s">
        <v>40</v>
      </c>
      <c r="G234" s="20">
        <v>285948.27</v>
      </c>
      <c r="H234" s="20">
        <v>219430.44</v>
      </c>
      <c r="I234" s="20">
        <v>1.678935982E7</v>
      </c>
      <c r="J234" s="20">
        <v>2.960318072E7</v>
      </c>
      <c r="K234" s="20">
        <v>4.689791925E7</v>
      </c>
    </row>
    <row r="235" ht="14.25" customHeight="1">
      <c r="A235" s="18" t="s">
        <v>146</v>
      </c>
      <c r="B235" s="19" t="str">
        <f t="shared" si="1"/>
        <v>05</v>
      </c>
      <c r="C235" s="18" t="s">
        <v>15</v>
      </c>
      <c r="D235" s="19" t="s">
        <v>147</v>
      </c>
      <c r="E235" s="18" t="s">
        <v>68</v>
      </c>
      <c r="F235" s="19" t="s">
        <v>69</v>
      </c>
      <c r="G235" s="20">
        <v>700336.92</v>
      </c>
      <c r="H235" s="20">
        <v>537423.19</v>
      </c>
      <c r="I235" s="20">
        <v>4.112005414E7</v>
      </c>
      <c r="J235" s="20">
        <v>7.250332396E7</v>
      </c>
      <c r="K235" s="20">
        <v>1.1486113821E8</v>
      </c>
    </row>
    <row r="236" ht="14.25" customHeight="1">
      <c r="A236" s="18" t="s">
        <v>146</v>
      </c>
      <c r="B236" s="19" t="str">
        <f t="shared" si="1"/>
        <v>05</v>
      </c>
      <c r="C236" s="18" t="s">
        <v>15</v>
      </c>
      <c r="D236" s="19" t="s">
        <v>147</v>
      </c>
      <c r="E236" s="18" t="s">
        <v>27</v>
      </c>
      <c r="F236" s="19" t="s">
        <v>28</v>
      </c>
      <c r="G236" s="20">
        <v>1016.14</v>
      </c>
      <c r="H236" s="20">
        <v>779.77</v>
      </c>
      <c r="I236" s="20">
        <v>59662.57</v>
      </c>
      <c r="J236" s="20">
        <v>105197.68</v>
      </c>
      <c r="K236" s="20">
        <v>166656.16</v>
      </c>
    </row>
    <row r="237" ht="14.25" customHeight="1">
      <c r="A237" s="18" t="s">
        <v>146</v>
      </c>
      <c r="B237" s="19" t="str">
        <f t="shared" si="1"/>
        <v>05</v>
      </c>
      <c r="C237" s="18" t="s">
        <v>15</v>
      </c>
      <c r="D237" s="19" t="s">
        <v>147</v>
      </c>
      <c r="E237" s="18" t="s">
        <v>33</v>
      </c>
      <c r="F237" s="19" t="s">
        <v>34</v>
      </c>
      <c r="G237" s="20">
        <v>259.81</v>
      </c>
      <c r="H237" s="20">
        <v>199.37</v>
      </c>
      <c r="I237" s="20">
        <v>15254.63</v>
      </c>
      <c r="J237" s="20">
        <v>26897.14</v>
      </c>
      <c r="K237" s="20">
        <v>42610.95</v>
      </c>
    </row>
    <row r="238" ht="14.25" customHeight="1">
      <c r="A238" s="18" t="s">
        <v>146</v>
      </c>
      <c r="B238" s="19" t="str">
        <f t="shared" si="1"/>
        <v>05</v>
      </c>
      <c r="C238" s="18" t="s">
        <v>15</v>
      </c>
      <c r="D238" s="19" t="s">
        <v>147</v>
      </c>
      <c r="E238" s="18" t="s">
        <v>41</v>
      </c>
      <c r="F238" s="19" t="s">
        <v>42</v>
      </c>
      <c r="G238" s="20">
        <v>3118358.77</v>
      </c>
      <c r="H238" s="20">
        <v>2392960.14</v>
      </c>
      <c r="I238" s="20">
        <v>1.8309342055E8</v>
      </c>
      <c r="J238" s="20">
        <v>3.2283229827E8</v>
      </c>
      <c r="K238" s="20">
        <v>5.1143703773E8</v>
      </c>
    </row>
    <row r="239" ht="14.25" customHeight="1">
      <c r="A239" s="18" t="s">
        <v>148</v>
      </c>
      <c r="B239" s="19" t="str">
        <f t="shared" si="1"/>
        <v>05</v>
      </c>
      <c r="C239" s="18" t="s">
        <v>15</v>
      </c>
      <c r="D239" s="19" t="s">
        <v>149</v>
      </c>
      <c r="E239" s="18" t="s">
        <v>39</v>
      </c>
      <c r="F239" s="19" t="s">
        <v>40</v>
      </c>
      <c r="G239" s="20">
        <v>6784958.36</v>
      </c>
      <c r="H239" s="20">
        <v>673974.05</v>
      </c>
      <c r="I239" s="20">
        <v>5.336561612E7</v>
      </c>
      <c r="J239" s="20">
        <v>6.96924214E7</v>
      </c>
      <c r="K239" s="20">
        <v>1.3051696993E8</v>
      </c>
    </row>
    <row r="240" ht="14.25" customHeight="1">
      <c r="A240" s="18" t="s">
        <v>148</v>
      </c>
      <c r="B240" s="19" t="str">
        <f t="shared" si="1"/>
        <v>05</v>
      </c>
      <c r="C240" s="18" t="s">
        <v>15</v>
      </c>
      <c r="D240" s="19" t="s">
        <v>149</v>
      </c>
      <c r="E240" s="18" t="s">
        <v>55</v>
      </c>
      <c r="F240" s="19" t="s">
        <v>56</v>
      </c>
      <c r="G240" s="20">
        <v>1756213.64</v>
      </c>
      <c r="H240" s="20">
        <v>174450.95</v>
      </c>
      <c r="I240" s="20">
        <v>1.381311688E7</v>
      </c>
      <c r="J240" s="20">
        <v>1.803913516E7</v>
      </c>
      <c r="K240" s="20">
        <v>3.378291663E7</v>
      </c>
    </row>
    <row r="241" ht="14.25" customHeight="1">
      <c r="A241" s="18" t="s">
        <v>150</v>
      </c>
      <c r="B241" s="19" t="str">
        <f t="shared" si="1"/>
        <v>05</v>
      </c>
      <c r="C241" s="18" t="s">
        <v>15</v>
      </c>
      <c r="D241" s="19" t="s">
        <v>151</v>
      </c>
      <c r="E241" s="18" t="s">
        <v>17</v>
      </c>
      <c r="F241" s="19" t="s">
        <v>18</v>
      </c>
      <c r="G241" s="20">
        <v>6.679175036E7</v>
      </c>
      <c r="H241" s="20">
        <v>1.348843305E7</v>
      </c>
      <c r="I241" s="20">
        <v>2.4241822763E8</v>
      </c>
      <c r="J241" s="20">
        <v>2.8019213504E8</v>
      </c>
      <c r="K241" s="20">
        <v>6.0289054608E8</v>
      </c>
    </row>
    <row r="242" ht="14.25" customHeight="1">
      <c r="A242" s="18" t="s">
        <v>150</v>
      </c>
      <c r="B242" s="19" t="str">
        <f t="shared" si="1"/>
        <v>05</v>
      </c>
      <c r="C242" s="18" t="s">
        <v>15</v>
      </c>
      <c r="D242" s="19" t="s">
        <v>151</v>
      </c>
      <c r="E242" s="18" t="s">
        <v>39</v>
      </c>
      <c r="F242" s="19" t="s">
        <v>40</v>
      </c>
      <c r="G242" s="20">
        <v>112755.51</v>
      </c>
      <c r="H242" s="20">
        <v>22770.7</v>
      </c>
      <c r="I242" s="20">
        <v>409242.0</v>
      </c>
      <c r="J242" s="20">
        <v>473010.59</v>
      </c>
      <c r="K242" s="20">
        <v>1017778.8</v>
      </c>
    </row>
    <row r="243" ht="14.25" customHeight="1">
      <c r="A243" s="18" t="s">
        <v>150</v>
      </c>
      <c r="B243" s="19" t="str">
        <f t="shared" si="1"/>
        <v>05</v>
      </c>
      <c r="C243" s="18" t="s">
        <v>15</v>
      </c>
      <c r="D243" s="19" t="s">
        <v>151</v>
      </c>
      <c r="E243" s="18" t="s">
        <v>19</v>
      </c>
      <c r="F243" s="19" t="s">
        <v>20</v>
      </c>
      <c r="G243" s="20">
        <v>20254.66</v>
      </c>
      <c r="H243" s="20">
        <v>4090.38</v>
      </c>
      <c r="I243" s="20">
        <v>73513.57</v>
      </c>
      <c r="J243" s="20">
        <v>84968.54</v>
      </c>
      <c r="K243" s="20">
        <v>182827.15</v>
      </c>
    </row>
    <row r="244" ht="14.25" customHeight="1">
      <c r="A244" s="18" t="s">
        <v>150</v>
      </c>
      <c r="B244" s="19" t="str">
        <f t="shared" si="1"/>
        <v>05</v>
      </c>
      <c r="C244" s="18" t="s">
        <v>15</v>
      </c>
      <c r="D244" s="19" t="s">
        <v>151</v>
      </c>
      <c r="E244" s="18" t="s">
        <v>53</v>
      </c>
      <c r="F244" s="19" t="s">
        <v>54</v>
      </c>
      <c r="G244" s="20">
        <v>0.0</v>
      </c>
      <c r="H244" s="20">
        <v>0.0</v>
      </c>
      <c r="I244" s="20">
        <v>0.0</v>
      </c>
      <c r="J244" s="20">
        <v>-1067490.99</v>
      </c>
      <c r="K244" s="20">
        <v>-1067490.99</v>
      </c>
    </row>
    <row r="245" ht="14.25" customHeight="1">
      <c r="A245" s="18" t="s">
        <v>150</v>
      </c>
      <c r="B245" s="19" t="str">
        <f t="shared" si="1"/>
        <v>05</v>
      </c>
      <c r="C245" s="18" t="s">
        <v>15</v>
      </c>
      <c r="D245" s="19" t="s">
        <v>151</v>
      </c>
      <c r="E245" s="18" t="s">
        <v>25</v>
      </c>
      <c r="F245" s="19" t="s">
        <v>26</v>
      </c>
      <c r="G245" s="20">
        <v>233892.95</v>
      </c>
      <c r="H245" s="20">
        <v>47234.12</v>
      </c>
      <c r="I245" s="20">
        <v>848905.95</v>
      </c>
      <c r="J245" s="20">
        <v>981183.53</v>
      </c>
      <c r="K245" s="20">
        <v>2111216.55</v>
      </c>
    </row>
    <row r="246" ht="14.25" customHeight="1">
      <c r="A246" s="18" t="s">
        <v>150</v>
      </c>
      <c r="B246" s="19" t="str">
        <f t="shared" si="1"/>
        <v>05</v>
      </c>
      <c r="C246" s="18" t="s">
        <v>15</v>
      </c>
      <c r="D246" s="19" t="s">
        <v>151</v>
      </c>
      <c r="E246" s="18" t="s">
        <v>33</v>
      </c>
      <c r="F246" s="19" t="s">
        <v>34</v>
      </c>
      <c r="G246" s="20">
        <v>74681.52</v>
      </c>
      <c r="H246" s="20">
        <v>15081.75</v>
      </c>
      <c r="I246" s="20">
        <v>271053.85</v>
      </c>
      <c r="J246" s="20">
        <v>313289.8</v>
      </c>
      <c r="K246" s="20">
        <v>674106.92</v>
      </c>
    </row>
    <row r="247" ht="14.25" customHeight="1">
      <c r="A247" s="18" t="s">
        <v>152</v>
      </c>
      <c r="B247" s="19" t="str">
        <f t="shared" si="1"/>
        <v>05</v>
      </c>
      <c r="C247" s="18" t="s">
        <v>15</v>
      </c>
      <c r="D247" s="19" t="s">
        <v>153</v>
      </c>
      <c r="E247" s="18" t="s">
        <v>17</v>
      </c>
      <c r="F247" s="19" t="s">
        <v>18</v>
      </c>
      <c r="G247" s="20">
        <v>4.683121209E7</v>
      </c>
      <c r="H247" s="20">
        <v>1309660.97</v>
      </c>
      <c r="I247" s="20">
        <v>1.0004887522E8</v>
      </c>
      <c r="J247" s="20">
        <v>1.1313344499E8</v>
      </c>
      <c r="K247" s="20">
        <v>2.6132319327E8</v>
      </c>
    </row>
    <row r="248" ht="14.25" customHeight="1">
      <c r="A248" s="18" t="s">
        <v>152</v>
      </c>
      <c r="B248" s="19" t="str">
        <f t="shared" si="1"/>
        <v>05</v>
      </c>
      <c r="C248" s="18" t="s">
        <v>15</v>
      </c>
      <c r="D248" s="19" t="s">
        <v>153</v>
      </c>
      <c r="E248" s="18" t="s">
        <v>53</v>
      </c>
      <c r="F248" s="19" t="s">
        <v>54</v>
      </c>
      <c r="G248" s="20">
        <v>0.0</v>
      </c>
      <c r="H248" s="20">
        <v>0.0</v>
      </c>
      <c r="I248" s="20">
        <v>0.0</v>
      </c>
      <c r="J248" s="20">
        <v>-825679.23</v>
      </c>
      <c r="K248" s="20">
        <v>-825679.23</v>
      </c>
    </row>
    <row r="249" ht="14.25" customHeight="1">
      <c r="A249" s="18" t="s">
        <v>152</v>
      </c>
      <c r="B249" s="19" t="str">
        <f t="shared" si="1"/>
        <v>05</v>
      </c>
      <c r="C249" s="18" t="s">
        <v>15</v>
      </c>
      <c r="D249" s="19" t="s">
        <v>153</v>
      </c>
      <c r="E249" s="18" t="s">
        <v>27</v>
      </c>
      <c r="F249" s="19" t="s">
        <v>28</v>
      </c>
      <c r="G249" s="20">
        <v>15919.35</v>
      </c>
      <c r="H249" s="20">
        <v>445.19</v>
      </c>
      <c r="I249" s="20">
        <v>34009.63</v>
      </c>
      <c r="J249" s="20">
        <v>38457.47</v>
      </c>
      <c r="K249" s="20">
        <v>88831.64</v>
      </c>
    </row>
    <row r="250" ht="14.25" customHeight="1">
      <c r="A250" s="18" t="s">
        <v>152</v>
      </c>
      <c r="B250" s="19" t="str">
        <f t="shared" si="1"/>
        <v>05</v>
      </c>
      <c r="C250" s="18" t="s">
        <v>15</v>
      </c>
      <c r="D250" s="19" t="s">
        <v>153</v>
      </c>
      <c r="E250" s="18" t="s">
        <v>33</v>
      </c>
      <c r="F250" s="19" t="s">
        <v>34</v>
      </c>
      <c r="G250" s="20">
        <v>36503.56</v>
      </c>
      <c r="H250" s="20">
        <v>1020.84</v>
      </c>
      <c r="I250" s="20">
        <v>77985.15</v>
      </c>
      <c r="J250" s="20">
        <v>88184.19</v>
      </c>
      <c r="K250" s="20">
        <v>203693.74</v>
      </c>
    </row>
    <row r="251" ht="14.25" customHeight="1">
      <c r="A251" s="18" t="s">
        <v>154</v>
      </c>
      <c r="B251" s="19" t="str">
        <f t="shared" si="1"/>
        <v>05</v>
      </c>
      <c r="C251" s="18" t="s">
        <v>15</v>
      </c>
      <c r="D251" s="19" t="s">
        <v>155</v>
      </c>
      <c r="E251" s="18" t="s">
        <v>17</v>
      </c>
      <c r="F251" s="19" t="s">
        <v>18</v>
      </c>
      <c r="G251" s="20">
        <v>774140.28</v>
      </c>
      <c r="H251" s="20">
        <v>1186426.74</v>
      </c>
      <c r="I251" s="20">
        <v>9.335425295E7</v>
      </c>
      <c r="J251" s="20">
        <v>1.2287136756E8</v>
      </c>
      <c r="K251" s="20">
        <v>2.1818618753E8</v>
      </c>
    </row>
    <row r="252" ht="14.25" customHeight="1">
      <c r="A252" s="18" t="s">
        <v>154</v>
      </c>
      <c r="B252" s="19" t="str">
        <f t="shared" si="1"/>
        <v>05</v>
      </c>
      <c r="C252" s="18" t="s">
        <v>15</v>
      </c>
      <c r="D252" s="19" t="s">
        <v>155</v>
      </c>
      <c r="E252" s="18" t="s">
        <v>29</v>
      </c>
      <c r="F252" s="19" t="s">
        <v>30</v>
      </c>
      <c r="G252" s="20">
        <v>385.52</v>
      </c>
      <c r="H252" s="20">
        <v>590.84</v>
      </c>
      <c r="I252" s="20">
        <v>46490.15</v>
      </c>
      <c r="J252" s="20">
        <v>61189.59</v>
      </c>
      <c r="K252" s="20">
        <v>108656.1</v>
      </c>
    </row>
    <row r="253" ht="14.25" customHeight="1">
      <c r="A253" s="18" t="s">
        <v>154</v>
      </c>
      <c r="B253" s="19" t="str">
        <f t="shared" si="1"/>
        <v>05</v>
      </c>
      <c r="C253" s="18" t="s">
        <v>15</v>
      </c>
      <c r="D253" s="19" t="s">
        <v>155</v>
      </c>
      <c r="E253" s="18" t="s">
        <v>33</v>
      </c>
      <c r="F253" s="19" t="s">
        <v>34</v>
      </c>
      <c r="G253" s="20">
        <v>1000.54</v>
      </c>
      <c r="H253" s="20">
        <v>1533.39</v>
      </c>
      <c r="I253" s="20">
        <v>120655.59</v>
      </c>
      <c r="J253" s="20">
        <v>158804.94</v>
      </c>
      <c r="K253" s="20">
        <v>281994.46</v>
      </c>
    </row>
    <row r="254" ht="14.25" customHeight="1">
      <c r="A254" s="18" t="s">
        <v>154</v>
      </c>
      <c r="B254" s="19" t="str">
        <f t="shared" si="1"/>
        <v>05</v>
      </c>
      <c r="C254" s="18" t="s">
        <v>15</v>
      </c>
      <c r="D254" s="19" t="s">
        <v>155</v>
      </c>
      <c r="E254" s="18" t="s">
        <v>55</v>
      </c>
      <c r="F254" s="19" t="s">
        <v>56</v>
      </c>
      <c r="G254" s="20">
        <v>377856.66</v>
      </c>
      <c r="H254" s="20">
        <v>579093.03</v>
      </c>
      <c r="I254" s="20">
        <v>4.556606431E7</v>
      </c>
      <c r="J254" s="20">
        <v>5.99733216E7</v>
      </c>
      <c r="K254" s="20">
        <v>1.064963356E8</v>
      </c>
    </row>
    <row r="255" ht="14.25" customHeight="1">
      <c r="A255" s="18" t="s">
        <v>156</v>
      </c>
      <c r="B255" s="19" t="str">
        <f t="shared" si="1"/>
        <v>05</v>
      </c>
      <c r="C255" s="18" t="s">
        <v>15</v>
      </c>
      <c r="D255" s="19" t="s">
        <v>157</v>
      </c>
      <c r="E255" s="18" t="s">
        <v>17</v>
      </c>
      <c r="F255" s="19" t="s">
        <v>18</v>
      </c>
      <c r="G255" s="20">
        <v>4613883.83</v>
      </c>
      <c r="H255" s="20">
        <v>1234715.91</v>
      </c>
      <c r="I255" s="20">
        <v>5.300708089E7</v>
      </c>
      <c r="J255" s="20">
        <v>7.858705772E7</v>
      </c>
      <c r="K255" s="20">
        <v>1.3744273835E8</v>
      </c>
    </row>
    <row r="256" ht="14.25" customHeight="1">
      <c r="A256" s="18" t="s">
        <v>156</v>
      </c>
      <c r="B256" s="19" t="str">
        <f t="shared" si="1"/>
        <v>05</v>
      </c>
      <c r="C256" s="18" t="s">
        <v>15</v>
      </c>
      <c r="D256" s="19" t="s">
        <v>157</v>
      </c>
      <c r="E256" s="18" t="s">
        <v>39</v>
      </c>
      <c r="F256" s="19" t="s">
        <v>40</v>
      </c>
      <c r="G256" s="20">
        <v>1803986.13</v>
      </c>
      <c r="H256" s="20">
        <v>482762.57</v>
      </c>
      <c r="I256" s="20">
        <v>2.072528102E7</v>
      </c>
      <c r="J256" s="20">
        <v>3.072681663E7</v>
      </c>
      <c r="K256" s="20">
        <v>5.373884635E7</v>
      </c>
    </row>
    <row r="257" ht="14.25" customHeight="1">
      <c r="A257" s="18" t="s">
        <v>156</v>
      </c>
      <c r="B257" s="19" t="str">
        <f t="shared" si="1"/>
        <v>05</v>
      </c>
      <c r="C257" s="18" t="s">
        <v>15</v>
      </c>
      <c r="D257" s="19" t="s">
        <v>157</v>
      </c>
      <c r="E257" s="18" t="s">
        <v>33</v>
      </c>
      <c r="F257" s="19" t="s">
        <v>34</v>
      </c>
      <c r="G257" s="20">
        <v>17449.04</v>
      </c>
      <c r="H257" s="20">
        <v>4669.52</v>
      </c>
      <c r="I257" s="20">
        <v>200465.09</v>
      </c>
      <c r="J257" s="20">
        <v>297204.84</v>
      </c>
      <c r="K257" s="20">
        <v>519788.49</v>
      </c>
    </row>
    <row r="258" ht="14.25" customHeight="1">
      <c r="A258" s="18" t="s">
        <v>158</v>
      </c>
      <c r="B258" s="19" t="str">
        <f t="shared" si="1"/>
        <v>05</v>
      </c>
      <c r="C258" s="18" t="s">
        <v>15</v>
      </c>
      <c r="D258" s="19" t="s">
        <v>159</v>
      </c>
      <c r="E258" s="18" t="s">
        <v>17</v>
      </c>
      <c r="F258" s="19" t="s">
        <v>18</v>
      </c>
      <c r="G258" s="20">
        <v>8316381.48</v>
      </c>
      <c r="H258" s="20">
        <v>1.331323121E7</v>
      </c>
      <c r="I258" s="20">
        <v>1.8613195057E8</v>
      </c>
      <c r="J258" s="20">
        <v>2.9160009329E8</v>
      </c>
      <c r="K258" s="20">
        <v>4.9936165655E8</v>
      </c>
    </row>
    <row r="259" ht="14.25" customHeight="1">
      <c r="A259" s="18" t="s">
        <v>158</v>
      </c>
      <c r="B259" s="19" t="str">
        <f t="shared" si="1"/>
        <v>05</v>
      </c>
      <c r="C259" s="18" t="s">
        <v>15</v>
      </c>
      <c r="D259" s="19" t="s">
        <v>159</v>
      </c>
      <c r="E259" s="18" t="s">
        <v>39</v>
      </c>
      <c r="F259" s="19" t="s">
        <v>40</v>
      </c>
      <c r="G259" s="20">
        <v>1569079.14</v>
      </c>
      <c r="H259" s="20">
        <v>2511851.27</v>
      </c>
      <c r="I259" s="20">
        <v>3.511812936E7</v>
      </c>
      <c r="J259" s="20">
        <v>5.501715189E7</v>
      </c>
      <c r="K259" s="20">
        <v>9.421621166E7</v>
      </c>
    </row>
    <row r="260" ht="14.25" customHeight="1">
      <c r="A260" s="18" t="s">
        <v>158</v>
      </c>
      <c r="B260" s="19" t="str">
        <f t="shared" si="1"/>
        <v>05</v>
      </c>
      <c r="C260" s="18" t="s">
        <v>15</v>
      </c>
      <c r="D260" s="19" t="s">
        <v>159</v>
      </c>
      <c r="E260" s="18" t="s">
        <v>53</v>
      </c>
      <c r="F260" s="19" t="s">
        <v>54</v>
      </c>
      <c r="G260" s="20">
        <v>0.0</v>
      </c>
      <c r="H260" s="20">
        <v>0.0</v>
      </c>
      <c r="I260" s="20">
        <v>0.0</v>
      </c>
      <c r="J260" s="20">
        <v>-96315.96</v>
      </c>
      <c r="K260" s="20">
        <v>-96315.96</v>
      </c>
    </row>
    <row r="261" ht="14.25" customHeight="1">
      <c r="A261" s="18" t="s">
        <v>158</v>
      </c>
      <c r="B261" s="19" t="str">
        <f t="shared" si="1"/>
        <v>05</v>
      </c>
      <c r="C261" s="18" t="s">
        <v>15</v>
      </c>
      <c r="D261" s="19" t="s">
        <v>159</v>
      </c>
      <c r="E261" s="18" t="s">
        <v>25</v>
      </c>
      <c r="F261" s="19" t="s">
        <v>26</v>
      </c>
      <c r="G261" s="20">
        <v>12399.88</v>
      </c>
      <c r="H261" s="20">
        <v>19850.27</v>
      </c>
      <c r="I261" s="20">
        <v>277526.14</v>
      </c>
      <c r="J261" s="20">
        <v>434781.07</v>
      </c>
      <c r="K261" s="20">
        <v>744557.36</v>
      </c>
    </row>
    <row r="262" ht="14.25" customHeight="1">
      <c r="A262" s="18" t="s">
        <v>158</v>
      </c>
      <c r="B262" s="19" t="str">
        <f t="shared" si="1"/>
        <v>05</v>
      </c>
      <c r="C262" s="18" t="s">
        <v>15</v>
      </c>
      <c r="D262" s="19" t="s">
        <v>159</v>
      </c>
      <c r="E262" s="18" t="s">
        <v>27</v>
      </c>
      <c r="F262" s="19" t="s">
        <v>28</v>
      </c>
      <c r="G262" s="20">
        <v>2775.31</v>
      </c>
      <c r="H262" s="20">
        <v>4442.84</v>
      </c>
      <c r="I262" s="20">
        <v>62115.23</v>
      </c>
      <c r="J262" s="20">
        <v>97311.64</v>
      </c>
      <c r="K262" s="20">
        <v>166645.02</v>
      </c>
    </row>
    <row r="263" ht="14.25" customHeight="1">
      <c r="A263" s="18" t="s">
        <v>158</v>
      </c>
      <c r="B263" s="19" t="str">
        <f t="shared" si="1"/>
        <v>05</v>
      </c>
      <c r="C263" s="18" t="s">
        <v>15</v>
      </c>
      <c r="D263" s="19" t="s">
        <v>159</v>
      </c>
      <c r="E263" s="18" t="s">
        <v>33</v>
      </c>
      <c r="F263" s="19" t="s">
        <v>34</v>
      </c>
      <c r="G263" s="20">
        <v>15991.19</v>
      </c>
      <c r="H263" s="20">
        <v>25599.41</v>
      </c>
      <c r="I263" s="20">
        <v>357904.7</v>
      </c>
      <c r="J263" s="20">
        <v>560704.62</v>
      </c>
      <c r="K263" s="20">
        <v>960199.92</v>
      </c>
    </row>
    <row r="264" ht="14.25" customHeight="1">
      <c r="A264" s="18" t="s">
        <v>160</v>
      </c>
      <c r="B264" s="19" t="str">
        <f t="shared" si="1"/>
        <v>05</v>
      </c>
      <c r="C264" s="18" t="s">
        <v>15</v>
      </c>
      <c r="D264" s="19" t="s">
        <v>161</v>
      </c>
      <c r="E264" s="18" t="s">
        <v>17</v>
      </c>
      <c r="F264" s="19" t="s">
        <v>18</v>
      </c>
      <c r="G264" s="20">
        <v>0.0</v>
      </c>
      <c r="H264" s="20">
        <v>716048.25</v>
      </c>
      <c r="I264" s="20">
        <v>5.5140533E7</v>
      </c>
      <c r="J264" s="20">
        <v>7.529655118E7</v>
      </c>
      <c r="K264" s="20">
        <v>1.3115313243E8</v>
      </c>
    </row>
    <row r="265" ht="14.25" customHeight="1">
      <c r="A265" s="18" t="s">
        <v>160</v>
      </c>
      <c r="B265" s="19" t="str">
        <f t="shared" si="1"/>
        <v>05</v>
      </c>
      <c r="C265" s="18" t="s">
        <v>15</v>
      </c>
      <c r="D265" s="19" t="s">
        <v>161</v>
      </c>
      <c r="E265" s="18" t="s">
        <v>53</v>
      </c>
      <c r="F265" s="19" t="s">
        <v>54</v>
      </c>
      <c r="G265" s="20">
        <v>0.0</v>
      </c>
      <c r="H265" s="20">
        <v>0.0</v>
      </c>
      <c r="I265" s="20">
        <v>0.0</v>
      </c>
      <c r="J265" s="20">
        <v>-601345.8</v>
      </c>
      <c r="K265" s="20">
        <v>-601345.8</v>
      </c>
    </row>
    <row r="266" ht="14.25" customHeight="1">
      <c r="A266" s="18" t="s">
        <v>160</v>
      </c>
      <c r="B266" s="19" t="str">
        <f t="shared" si="1"/>
        <v>05</v>
      </c>
      <c r="C266" s="18" t="s">
        <v>15</v>
      </c>
      <c r="D266" s="19" t="s">
        <v>161</v>
      </c>
      <c r="E266" s="18" t="s">
        <v>33</v>
      </c>
      <c r="F266" s="19" t="s">
        <v>34</v>
      </c>
      <c r="G266" s="20">
        <v>0.0</v>
      </c>
      <c r="H266" s="20">
        <v>3598.75</v>
      </c>
      <c r="I266" s="20">
        <v>277128.0</v>
      </c>
      <c r="J266" s="20">
        <v>378429.11</v>
      </c>
      <c r="K266" s="20">
        <v>659155.86</v>
      </c>
    </row>
    <row r="267" ht="14.25" customHeight="1">
      <c r="A267" s="18" t="s">
        <v>162</v>
      </c>
      <c r="B267" s="19" t="str">
        <f t="shared" si="1"/>
        <v>05</v>
      </c>
      <c r="C267" s="18" t="s">
        <v>15</v>
      </c>
      <c r="D267" s="19" t="s">
        <v>163</v>
      </c>
      <c r="E267" s="18" t="s">
        <v>17</v>
      </c>
      <c r="F267" s="19" t="s">
        <v>18</v>
      </c>
      <c r="G267" s="20">
        <v>2.16442213E7</v>
      </c>
      <c r="H267" s="20">
        <v>820135.26</v>
      </c>
      <c r="I267" s="20">
        <v>6.407738334E7</v>
      </c>
      <c r="J267" s="20">
        <v>6.831255895E7</v>
      </c>
      <c r="K267" s="20">
        <v>1.5485429885E8</v>
      </c>
    </row>
    <row r="268" ht="14.25" customHeight="1">
      <c r="A268" s="18" t="s">
        <v>162</v>
      </c>
      <c r="B268" s="19" t="str">
        <f t="shared" si="1"/>
        <v>05</v>
      </c>
      <c r="C268" s="18" t="s">
        <v>15</v>
      </c>
      <c r="D268" s="19" t="s">
        <v>163</v>
      </c>
      <c r="E268" s="18" t="s">
        <v>39</v>
      </c>
      <c r="F268" s="19" t="s">
        <v>40</v>
      </c>
      <c r="G268" s="20">
        <v>7553408.08</v>
      </c>
      <c r="H268" s="20">
        <v>286211.09</v>
      </c>
      <c r="I268" s="20">
        <v>2.23617481E7</v>
      </c>
      <c r="J268" s="20">
        <v>2.383974118E7</v>
      </c>
      <c r="K268" s="20">
        <v>5.404110845E7</v>
      </c>
    </row>
    <row r="269" ht="14.25" customHeight="1">
      <c r="A269" s="18" t="s">
        <v>162</v>
      </c>
      <c r="B269" s="19" t="str">
        <f t="shared" si="1"/>
        <v>05</v>
      </c>
      <c r="C269" s="18" t="s">
        <v>15</v>
      </c>
      <c r="D269" s="19" t="s">
        <v>163</v>
      </c>
      <c r="E269" s="18" t="s">
        <v>53</v>
      </c>
      <c r="F269" s="19" t="s">
        <v>54</v>
      </c>
      <c r="G269" s="20">
        <v>0.0</v>
      </c>
      <c r="H269" s="20">
        <v>0.0</v>
      </c>
      <c r="I269" s="20">
        <v>0.0</v>
      </c>
      <c r="J269" s="20">
        <v>-55787.04</v>
      </c>
      <c r="K269" s="20">
        <v>-55787.04</v>
      </c>
    </row>
    <row r="270" ht="14.25" customHeight="1">
      <c r="A270" s="18" t="s">
        <v>162</v>
      </c>
      <c r="B270" s="19" t="str">
        <f t="shared" si="1"/>
        <v>05</v>
      </c>
      <c r="C270" s="18" t="s">
        <v>15</v>
      </c>
      <c r="D270" s="19" t="s">
        <v>163</v>
      </c>
      <c r="E270" s="18" t="s">
        <v>33</v>
      </c>
      <c r="F270" s="19" t="s">
        <v>34</v>
      </c>
      <c r="G270" s="20">
        <v>14558.62</v>
      </c>
      <c r="H270" s="20">
        <v>551.65</v>
      </c>
      <c r="I270" s="20">
        <v>43100.56</v>
      </c>
      <c r="J270" s="20">
        <v>45949.27</v>
      </c>
      <c r="K270" s="20">
        <v>104160.1</v>
      </c>
    </row>
    <row r="271" ht="14.25" customHeight="1">
      <c r="A271" s="18" t="s">
        <v>162</v>
      </c>
      <c r="B271" s="19" t="str">
        <f t="shared" si="1"/>
        <v>05</v>
      </c>
      <c r="C271" s="18" t="s">
        <v>15</v>
      </c>
      <c r="D271" s="19" t="s">
        <v>163</v>
      </c>
      <c r="E271" s="18" t="s">
        <v>74</v>
      </c>
      <c r="F271" s="19" t="s">
        <v>75</v>
      </c>
      <c r="G271" s="20">
        <v>0.0</v>
      </c>
      <c r="H271" s="20">
        <v>0.0</v>
      </c>
      <c r="I271" s="20">
        <v>0.0</v>
      </c>
      <c r="J271" s="20">
        <v>-1158440.39</v>
      </c>
      <c r="K271" s="20">
        <v>-1158440.39</v>
      </c>
    </row>
    <row r="272" ht="14.25" customHeight="1">
      <c r="A272" s="18" t="s">
        <v>164</v>
      </c>
      <c r="B272" s="19" t="str">
        <f t="shared" si="1"/>
        <v>05</v>
      </c>
      <c r="C272" s="18" t="s">
        <v>15</v>
      </c>
      <c r="D272" s="19" t="s">
        <v>165</v>
      </c>
      <c r="E272" s="18" t="s">
        <v>17</v>
      </c>
      <c r="F272" s="19" t="s">
        <v>18</v>
      </c>
      <c r="G272" s="20">
        <v>1118766.95</v>
      </c>
      <c r="H272" s="20">
        <v>251291.64</v>
      </c>
      <c r="I272" s="20">
        <v>7137992.68</v>
      </c>
      <c r="J272" s="20">
        <v>9669443.03</v>
      </c>
      <c r="K272" s="20">
        <v>1.81774943E7</v>
      </c>
    </row>
    <row r="273" ht="14.25" customHeight="1">
      <c r="A273" s="18" t="s">
        <v>164</v>
      </c>
      <c r="B273" s="19" t="str">
        <f t="shared" si="1"/>
        <v>05</v>
      </c>
      <c r="C273" s="18" t="s">
        <v>15</v>
      </c>
      <c r="D273" s="19" t="s">
        <v>165</v>
      </c>
      <c r="E273" s="18" t="s">
        <v>27</v>
      </c>
      <c r="F273" s="19" t="s">
        <v>28</v>
      </c>
      <c r="G273" s="20">
        <v>3380.2</v>
      </c>
      <c r="H273" s="20">
        <v>759.24</v>
      </c>
      <c r="I273" s="20">
        <v>21566.46</v>
      </c>
      <c r="J273" s="20">
        <v>29214.88</v>
      </c>
      <c r="K273" s="20">
        <v>54920.78</v>
      </c>
    </row>
    <row r="274" ht="14.25" customHeight="1">
      <c r="A274" s="18" t="s">
        <v>164</v>
      </c>
      <c r="B274" s="19" t="str">
        <f t="shared" si="1"/>
        <v>05</v>
      </c>
      <c r="C274" s="18" t="s">
        <v>15</v>
      </c>
      <c r="D274" s="19" t="s">
        <v>165</v>
      </c>
      <c r="E274" s="18" t="s">
        <v>33</v>
      </c>
      <c r="F274" s="19" t="s">
        <v>34</v>
      </c>
      <c r="G274" s="20">
        <v>7074.04</v>
      </c>
      <c r="H274" s="20">
        <v>1588.94</v>
      </c>
      <c r="I274" s="20">
        <v>45134.06</v>
      </c>
      <c r="J274" s="20">
        <v>61140.61</v>
      </c>
      <c r="K274" s="20">
        <v>114937.65</v>
      </c>
    </row>
    <row r="275" ht="14.25" customHeight="1">
      <c r="A275" s="18" t="s">
        <v>164</v>
      </c>
      <c r="B275" s="19" t="str">
        <f t="shared" si="1"/>
        <v>05</v>
      </c>
      <c r="C275" s="18" t="s">
        <v>15</v>
      </c>
      <c r="D275" s="19" t="s">
        <v>165</v>
      </c>
      <c r="E275" s="18" t="s">
        <v>41</v>
      </c>
      <c r="F275" s="19" t="s">
        <v>42</v>
      </c>
      <c r="G275" s="20">
        <v>8354738.81</v>
      </c>
      <c r="H275" s="20">
        <v>1876598.18</v>
      </c>
      <c r="I275" s="20">
        <v>5.33051718E7</v>
      </c>
      <c r="J275" s="20">
        <v>7.220956151E7</v>
      </c>
      <c r="K275" s="20">
        <v>1.357460703E8</v>
      </c>
    </row>
    <row r="276" ht="14.25" customHeight="1">
      <c r="A276" s="18" t="s">
        <v>166</v>
      </c>
      <c r="B276" s="19" t="str">
        <f t="shared" si="1"/>
        <v>05</v>
      </c>
      <c r="C276" s="18" t="s">
        <v>15</v>
      </c>
      <c r="D276" s="19" t="s">
        <v>167</v>
      </c>
      <c r="E276" s="18" t="s">
        <v>17</v>
      </c>
      <c r="F276" s="19" t="s">
        <v>18</v>
      </c>
      <c r="G276" s="20">
        <v>3.1613968399E8</v>
      </c>
      <c r="H276" s="20">
        <v>6.812797044E7</v>
      </c>
      <c r="I276" s="20">
        <v>8.0113466612E8</v>
      </c>
      <c r="J276" s="20">
        <v>1.21604453955E9</v>
      </c>
      <c r="K276" s="20">
        <v>2.4014468601E9</v>
      </c>
    </row>
    <row r="277" ht="14.25" customHeight="1">
      <c r="A277" s="18" t="s">
        <v>166</v>
      </c>
      <c r="B277" s="19" t="str">
        <f t="shared" si="1"/>
        <v>05</v>
      </c>
      <c r="C277" s="18" t="s">
        <v>15</v>
      </c>
      <c r="D277" s="19" t="s">
        <v>167</v>
      </c>
      <c r="E277" s="18" t="s">
        <v>39</v>
      </c>
      <c r="F277" s="19" t="s">
        <v>40</v>
      </c>
      <c r="G277" s="20">
        <v>2.568050088E7</v>
      </c>
      <c r="H277" s="20">
        <v>5534137.26</v>
      </c>
      <c r="I277" s="20">
        <v>6.507737098E7</v>
      </c>
      <c r="J277" s="20">
        <v>9.878112255E7</v>
      </c>
      <c r="K277" s="20">
        <v>1.9507313167E8</v>
      </c>
    </row>
    <row r="278" ht="14.25" customHeight="1">
      <c r="A278" s="18" t="s">
        <v>166</v>
      </c>
      <c r="B278" s="19" t="str">
        <f t="shared" si="1"/>
        <v>05</v>
      </c>
      <c r="C278" s="18" t="s">
        <v>15</v>
      </c>
      <c r="D278" s="19" t="s">
        <v>167</v>
      </c>
      <c r="E278" s="18" t="s">
        <v>19</v>
      </c>
      <c r="F278" s="19" t="s">
        <v>20</v>
      </c>
      <c r="G278" s="20">
        <v>183659.58</v>
      </c>
      <c r="H278" s="20">
        <v>39578.56</v>
      </c>
      <c r="I278" s="20">
        <v>465414.69</v>
      </c>
      <c r="J278" s="20">
        <v>706454.24</v>
      </c>
      <c r="K278" s="20">
        <v>1395107.07</v>
      </c>
    </row>
    <row r="279" ht="14.25" customHeight="1">
      <c r="A279" s="18" t="s">
        <v>166</v>
      </c>
      <c r="B279" s="19" t="str">
        <f t="shared" si="1"/>
        <v>05</v>
      </c>
      <c r="C279" s="18" t="s">
        <v>15</v>
      </c>
      <c r="D279" s="19" t="s">
        <v>167</v>
      </c>
      <c r="E279" s="18" t="s">
        <v>23</v>
      </c>
      <c r="F279" s="19" t="s">
        <v>24</v>
      </c>
      <c r="G279" s="20">
        <v>13614.49</v>
      </c>
      <c r="H279" s="20">
        <v>2933.92</v>
      </c>
      <c r="I279" s="20">
        <v>34500.69</v>
      </c>
      <c r="J279" s="20">
        <v>52368.7</v>
      </c>
      <c r="K279" s="20">
        <v>103417.8</v>
      </c>
    </row>
    <row r="280" ht="14.25" customHeight="1">
      <c r="A280" s="18" t="s">
        <v>166</v>
      </c>
      <c r="B280" s="19" t="str">
        <f t="shared" si="1"/>
        <v>05</v>
      </c>
      <c r="C280" s="18" t="s">
        <v>15</v>
      </c>
      <c r="D280" s="19" t="s">
        <v>167</v>
      </c>
      <c r="E280" s="18" t="s">
        <v>53</v>
      </c>
      <c r="F280" s="19" t="s">
        <v>54</v>
      </c>
      <c r="G280" s="20">
        <v>0.0</v>
      </c>
      <c r="H280" s="20">
        <v>0.0</v>
      </c>
      <c r="I280" s="20">
        <v>0.0</v>
      </c>
      <c r="J280" s="20">
        <v>-8387924.2</v>
      </c>
      <c r="K280" s="20">
        <v>-8387924.2</v>
      </c>
    </row>
    <row r="281" ht="14.25" customHeight="1">
      <c r="A281" s="18" t="s">
        <v>166</v>
      </c>
      <c r="B281" s="19" t="str">
        <f t="shared" si="1"/>
        <v>05</v>
      </c>
      <c r="C281" s="18" t="s">
        <v>15</v>
      </c>
      <c r="D281" s="19" t="s">
        <v>167</v>
      </c>
      <c r="E281" s="18" t="s">
        <v>25</v>
      </c>
      <c r="F281" s="19" t="s">
        <v>26</v>
      </c>
      <c r="G281" s="20">
        <v>1168777.03</v>
      </c>
      <c r="H281" s="20">
        <v>251870.96</v>
      </c>
      <c r="I281" s="20">
        <v>2961816.69</v>
      </c>
      <c r="J281" s="20">
        <v>4495749.8</v>
      </c>
      <c r="K281" s="20">
        <v>8878214.48</v>
      </c>
    </row>
    <row r="282" ht="14.25" customHeight="1">
      <c r="A282" s="18" t="s">
        <v>166</v>
      </c>
      <c r="B282" s="19" t="str">
        <f t="shared" si="1"/>
        <v>05</v>
      </c>
      <c r="C282" s="18" t="s">
        <v>15</v>
      </c>
      <c r="D282" s="19" t="s">
        <v>167</v>
      </c>
      <c r="E282" s="18" t="s">
        <v>27</v>
      </c>
      <c r="F282" s="19" t="s">
        <v>28</v>
      </c>
      <c r="G282" s="20">
        <v>86144.96</v>
      </c>
      <c r="H282" s="20">
        <v>18564.2</v>
      </c>
      <c r="I282" s="20">
        <v>218301.33</v>
      </c>
      <c r="J282" s="20">
        <v>331360.19</v>
      </c>
      <c r="K282" s="20">
        <v>654370.68</v>
      </c>
    </row>
    <row r="283" ht="14.25" customHeight="1">
      <c r="A283" s="18" t="s">
        <v>166</v>
      </c>
      <c r="B283" s="19" t="str">
        <f t="shared" si="1"/>
        <v>05</v>
      </c>
      <c r="C283" s="18" t="s">
        <v>15</v>
      </c>
      <c r="D283" s="19" t="s">
        <v>167</v>
      </c>
      <c r="E283" s="18" t="s">
        <v>33</v>
      </c>
      <c r="F283" s="19" t="s">
        <v>34</v>
      </c>
      <c r="G283" s="20">
        <v>404027.07</v>
      </c>
      <c r="H283" s="20">
        <v>87067.66</v>
      </c>
      <c r="I283" s="20">
        <v>1023851.5</v>
      </c>
      <c r="J283" s="20">
        <v>1554107.04</v>
      </c>
      <c r="K283" s="20">
        <v>3069053.27</v>
      </c>
    </row>
    <row r="284" ht="14.25" customHeight="1">
      <c r="A284" s="18" t="s">
        <v>166</v>
      </c>
      <c r="B284" s="19" t="str">
        <f t="shared" si="1"/>
        <v>05</v>
      </c>
      <c r="C284" s="18" t="s">
        <v>15</v>
      </c>
      <c r="D284" s="19" t="s">
        <v>167</v>
      </c>
      <c r="E284" s="18" t="s">
        <v>74</v>
      </c>
      <c r="F284" s="19" t="s">
        <v>75</v>
      </c>
      <c r="G284" s="20">
        <v>0.0</v>
      </c>
      <c r="H284" s="20">
        <v>0.0</v>
      </c>
      <c r="I284" s="20">
        <v>0.0</v>
      </c>
      <c r="J284" s="20">
        <v>-554.57</v>
      </c>
      <c r="K284" s="20">
        <v>-554.57</v>
      </c>
    </row>
    <row r="285" ht="14.25" customHeight="1">
      <c r="A285" s="18" t="s">
        <v>168</v>
      </c>
      <c r="B285" s="19" t="str">
        <f t="shared" si="1"/>
        <v>05</v>
      </c>
      <c r="C285" s="18" t="s">
        <v>15</v>
      </c>
      <c r="D285" s="19" t="s">
        <v>169</v>
      </c>
      <c r="E285" s="18" t="s">
        <v>17</v>
      </c>
      <c r="F285" s="19" t="s">
        <v>18</v>
      </c>
      <c r="G285" s="20">
        <v>1.81198481E7</v>
      </c>
      <c r="H285" s="20">
        <v>5283224.36</v>
      </c>
      <c r="I285" s="20">
        <v>3.8215303798E8</v>
      </c>
      <c r="J285" s="20">
        <v>5.2525282984E8</v>
      </c>
      <c r="K285" s="20">
        <v>9.3080894028E8</v>
      </c>
    </row>
    <row r="286" ht="14.25" customHeight="1">
      <c r="A286" s="18" t="s">
        <v>168</v>
      </c>
      <c r="B286" s="19" t="str">
        <f t="shared" si="1"/>
        <v>05</v>
      </c>
      <c r="C286" s="18" t="s">
        <v>15</v>
      </c>
      <c r="D286" s="19" t="s">
        <v>169</v>
      </c>
      <c r="E286" s="18" t="s">
        <v>39</v>
      </c>
      <c r="F286" s="19" t="s">
        <v>40</v>
      </c>
      <c r="G286" s="20">
        <v>171067.89</v>
      </c>
      <c r="H286" s="20">
        <v>49878.45</v>
      </c>
      <c r="I286" s="20">
        <v>3607873.12</v>
      </c>
      <c r="J286" s="20">
        <v>4958865.64</v>
      </c>
      <c r="K286" s="20">
        <v>8787685.1</v>
      </c>
    </row>
    <row r="287" ht="14.25" customHeight="1">
      <c r="A287" s="18" t="s">
        <v>168</v>
      </c>
      <c r="B287" s="19" t="str">
        <f t="shared" si="1"/>
        <v>05</v>
      </c>
      <c r="C287" s="18" t="s">
        <v>15</v>
      </c>
      <c r="D287" s="19" t="s">
        <v>169</v>
      </c>
      <c r="E287" s="18" t="s">
        <v>53</v>
      </c>
      <c r="F287" s="19" t="s">
        <v>54</v>
      </c>
      <c r="G287" s="20">
        <v>0.0</v>
      </c>
      <c r="H287" s="20">
        <v>0.0</v>
      </c>
      <c r="I287" s="20">
        <v>0.0</v>
      </c>
      <c r="J287" s="20">
        <v>-60680.64</v>
      </c>
      <c r="K287" s="20">
        <v>-60680.64</v>
      </c>
    </row>
    <row r="288" ht="14.25" customHeight="1">
      <c r="A288" s="18" t="s">
        <v>168</v>
      </c>
      <c r="B288" s="19" t="str">
        <f t="shared" si="1"/>
        <v>05</v>
      </c>
      <c r="C288" s="18" t="s">
        <v>15</v>
      </c>
      <c r="D288" s="19" t="s">
        <v>169</v>
      </c>
      <c r="E288" s="18" t="s">
        <v>33</v>
      </c>
      <c r="F288" s="19" t="s">
        <v>34</v>
      </c>
      <c r="G288" s="20">
        <v>20716.01</v>
      </c>
      <c r="H288" s="20">
        <v>6040.19</v>
      </c>
      <c r="I288" s="20">
        <v>436906.9</v>
      </c>
      <c r="J288" s="20">
        <v>600509.65</v>
      </c>
      <c r="K288" s="20">
        <v>1064172.75</v>
      </c>
    </row>
    <row r="289" ht="14.25" customHeight="1">
      <c r="A289" s="18" t="s">
        <v>170</v>
      </c>
      <c r="B289" s="19" t="str">
        <f t="shared" si="1"/>
        <v>05</v>
      </c>
      <c r="C289" s="18" t="s">
        <v>15</v>
      </c>
      <c r="D289" s="19" t="s">
        <v>171</v>
      </c>
      <c r="E289" s="18" t="s">
        <v>17</v>
      </c>
      <c r="F289" s="19" t="s">
        <v>18</v>
      </c>
      <c r="G289" s="20">
        <v>2.887515663E7</v>
      </c>
      <c r="H289" s="20">
        <v>8316944.89</v>
      </c>
      <c r="I289" s="20">
        <v>1.4507113055E8</v>
      </c>
      <c r="J289" s="20">
        <v>2.0805402481E8</v>
      </c>
      <c r="K289" s="20">
        <v>3.9031725688E8</v>
      </c>
    </row>
    <row r="290" ht="14.25" customHeight="1">
      <c r="A290" s="18" t="s">
        <v>170</v>
      </c>
      <c r="B290" s="19" t="str">
        <f t="shared" si="1"/>
        <v>05</v>
      </c>
      <c r="C290" s="18" t="s">
        <v>15</v>
      </c>
      <c r="D290" s="19" t="s">
        <v>171</v>
      </c>
      <c r="E290" s="18" t="s">
        <v>39</v>
      </c>
      <c r="F290" s="19" t="s">
        <v>40</v>
      </c>
      <c r="G290" s="20">
        <v>1248048.39</v>
      </c>
      <c r="H290" s="20">
        <v>359476.83</v>
      </c>
      <c r="I290" s="20">
        <v>6270296.42</v>
      </c>
      <c r="J290" s="20">
        <v>8992556.97</v>
      </c>
      <c r="K290" s="20">
        <v>1.687037861E7</v>
      </c>
    </row>
    <row r="291" ht="14.25" customHeight="1">
      <c r="A291" s="18" t="s">
        <v>170</v>
      </c>
      <c r="B291" s="19" t="str">
        <f t="shared" si="1"/>
        <v>05</v>
      </c>
      <c r="C291" s="18" t="s">
        <v>15</v>
      </c>
      <c r="D291" s="19" t="s">
        <v>171</v>
      </c>
      <c r="E291" s="18" t="s">
        <v>68</v>
      </c>
      <c r="F291" s="19" t="s">
        <v>69</v>
      </c>
      <c r="G291" s="20">
        <v>4745356.64</v>
      </c>
      <c r="H291" s="20">
        <v>1366810.59</v>
      </c>
      <c r="I291" s="20">
        <v>2.384105695E7</v>
      </c>
      <c r="J291" s="20">
        <v>3.419169504E7</v>
      </c>
      <c r="K291" s="20">
        <v>6.414491922E7</v>
      </c>
    </row>
    <row r="292" ht="14.25" customHeight="1">
      <c r="A292" s="18" t="s">
        <v>170</v>
      </c>
      <c r="B292" s="19" t="str">
        <f t="shared" si="1"/>
        <v>05</v>
      </c>
      <c r="C292" s="18" t="s">
        <v>15</v>
      </c>
      <c r="D292" s="19" t="s">
        <v>171</v>
      </c>
      <c r="E292" s="18" t="s">
        <v>27</v>
      </c>
      <c r="F292" s="19" t="s">
        <v>28</v>
      </c>
      <c r="G292" s="20">
        <v>27245.78</v>
      </c>
      <c r="H292" s="20">
        <v>7847.63</v>
      </c>
      <c r="I292" s="20">
        <v>136885.01</v>
      </c>
      <c r="J292" s="20">
        <v>196313.88</v>
      </c>
      <c r="K292" s="20">
        <v>368292.3</v>
      </c>
    </row>
    <row r="293" ht="14.25" customHeight="1">
      <c r="A293" s="18" t="s">
        <v>170</v>
      </c>
      <c r="B293" s="19" t="str">
        <f t="shared" si="1"/>
        <v>05</v>
      </c>
      <c r="C293" s="18" t="s">
        <v>15</v>
      </c>
      <c r="D293" s="19" t="s">
        <v>171</v>
      </c>
      <c r="E293" s="18" t="s">
        <v>33</v>
      </c>
      <c r="F293" s="19" t="s">
        <v>34</v>
      </c>
      <c r="G293" s="20">
        <v>65621.56</v>
      </c>
      <c r="H293" s="20">
        <v>18901.06</v>
      </c>
      <c r="I293" s="20">
        <v>329688.07</v>
      </c>
      <c r="J293" s="20">
        <v>472822.74</v>
      </c>
      <c r="K293" s="20">
        <v>887033.43</v>
      </c>
    </row>
    <row r="294" ht="14.25" customHeight="1">
      <c r="A294" s="18" t="s">
        <v>172</v>
      </c>
      <c r="B294" s="19" t="str">
        <f t="shared" si="1"/>
        <v>05</v>
      </c>
      <c r="C294" s="18" t="s">
        <v>15</v>
      </c>
      <c r="D294" s="19" t="s">
        <v>173</v>
      </c>
      <c r="E294" s="18" t="s">
        <v>27</v>
      </c>
      <c r="F294" s="19" t="s">
        <v>28</v>
      </c>
      <c r="G294" s="20">
        <v>27261.57</v>
      </c>
      <c r="H294" s="20">
        <v>3670.88</v>
      </c>
      <c r="I294" s="20">
        <v>116868.81</v>
      </c>
      <c r="J294" s="20">
        <v>160695.52</v>
      </c>
      <c r="K294" s="20">
        <v>308496.78</v>
      </c>
    </row>
    <row r="295" ht="14.25" customHeight="1">
      <c r="A295" s="18" t="s">
        <v>172</v>
      </c>
      <c r="B295" s="19" t="str">
        <f t="shared" si="1"/>
        <v>05</v>
      </c>
      <c r="C295" s="18" t="s">
        <v>15</v>
      </c>
      <c r="D295" s="19" t="s">
        <v>173</v>
      </c>
      <c r="E295" s="18" t="s">
        <v>33</v>
      </c>
      <c r="F295" s="19" t="s">
        <v>34</v>
      </c>
      <c r="G295" s="20">
        <v>44905.55</v>
      </c>
      <c r="H295" s="20">
        <v>6046.71</v>
      </c>
      <c r="I295" s="20">
        <v>192507.56</v>
      </c>
      <c r="J295" s="20">
        <v>264699.37</v>
      </c>
      <c r="K295" s="20">
        <v>508159.19</v>
      </c>
    </row>
    <row r="296" ht="14.25" customHeight="1">
      <c r="A296" s="18" t="s">
        <v>172</v>
      </c>
      <c r="B296" s="19" t="str">
        <f t="shared" si="1"/>
        <v>05</v>
      </c>
      <c r="C296" s="18" t="s">
        <v>15</v>
      </c>
      <c r="D296" s="19" t="s">
        <v>173</v>
      </c>
      <c r="E296" s="18" t="s">
        <v>41</v>
      </c>
      <c r="F296" s="19" t="s">
        <v>42</v>
      </c>
      <c r="G296" s="20">
        <v>3.114963388E7</v>
      </c>
      <c r="H296" s="20">
        <v>4194424.41</v>
      </c>
      <c r="I296" s="20">
        <v>1.3353673863E8</v>
      </c>
      <c r="J296" s="20">
        <v>1.8361404569E8</v>
      </c>
      <c r="K296" s="20">
        <v>3.5249484261E8</v>
      </c>
    </row>
    <row r="297" ht="14.25" customHeight="1">
      <c r="A297" s="18" t="s">
        <v>174</v>
      </c>
      <c r="B297" s="19" t="str">
        <f t="shared" si="1"/>
        <v>05</v>
      </c>
      <c r="C297" s="18" t="s">
        <v>15</v>
      </c>
      <c r="D297" s="19" t="s">
        <v>175</v>
      </c>
      <c r="E297" s="18" t="s">
        <v>17</v>
      </c>
      <c r="F297" s="19" t="s">
        <v>18</v>
      </c>
      <c r="G297" s="20">
        <v>1.435151299E7</v>
      </c>
      <c r="H297" s="20">
        <v>6043640.87</v>
      </c>
      <c r="I297" s="20">
        <v>7.160011502E7</v>
      </c>
      <c r="J297" s="20">
        <v>9.309986139E7</v>
      </c>
      <c r="K297" s="20">
        <v>1.8509513027E8</v>
      </c>
    </row>
    <row r="298" ht="14.25" customHeight="1">
      <c r="A298" s="18" t="s">
        <v>174</v>
      </c>
      <c r="B298" s="19" t="str">
        <f t="shared" si="1"/>
        <v>05</v>
      </c>
      <c r="C298" s="18" t="s">
        <v>15</v>
      </c>
      <c r="D298" s="19" t="s">
        <v>175</v>
      </c>
      <c r="E298" s="18" t="s">
        <v>39</v>
      </c>
      <c r="F298" s="19" t="s">
        <v>40</v>
      </c>
      <c r="G298" s="20">
        <v>9151780.74</v>
      </c>
      <c r="H298" s="20">
        <v>3853954.37</v>
      </c>
      <c r="I298" s="20">
        <v>4.565849987E7</v>
      </c>
      <c r="J298" s="20">
        <v>5.936861985E7</v>
      </c>
      <c r="K298" s="20">
        <v>1.1803285483E8</v>
      </c>
    </row>
    <row r="299" ht="14.25" customHeight="1">
      <c r="A299" s="18" t="s">
        <v>174</v>
      </c>
      <c r="B299" s="19" t="str">
        <f t="shared" si="1"/>
        <v>05</v>
      </c>
      <c r="C299" s="18" t="s">
        <v>15</v>
      </c>
      <c r="D299" s="19" t="s">
        <v>175</v>
      </c>
      <c r="E299" s="18" t="s">
        <v>25</v>
      </c>
      <c r="F299" s="19" t="s">
        <v>26</v>
      </c>
      <c r="G299" s="20">
        <v>194331.38</v>
      </c>
      <c r="H299" s="20">
        <v>81835.91</v>
      </c>
      <c r="I299" s="20">
        <v>969524.92</v>
      </c>
      <c r="J299" s="20">
        <v>1260649.32</v>
      </c>
      <c r="K299" s="20">
        <v>2506341.53</v>
      </c>
    </row>
    <row r="300" ht="14.25" customHeight="1">
      <c r="A300" s="18" t="s">
        <v>174</v>
      </c>
      <c r="B300" s="19" t="str">
        <f t="shared" si="1"/>
        <v>05</v>
      </c>
      <c r="C300" s="18" t="s">
        <v>15</v>
      </c>
      <c r="D300" s="19" t="s">
        <v>175</v>
      </c>
      <c r="E300" s="18" t="s">
        <v>27</v>
      </c>
      <c r="F300" s="19" t="s">
        <v>28</v>
      </c>
      <c r="G300" s="20">
        <v>10226.62</v>
      </c>
      <c r="H300" s="20">
        <v>4306.58</v>
      </c>
      <c r="I300" s="20">
        <v>51020.88</v>
      </c>
      <c r="J300" s="20">
        <v>66341.2</v>
      </c>
      <c r="K300" s="20">
        <v>131895.28</v>
      </c>
    </row>
    <row r="301" ht="14.25" customHeight="1">
      <c r="A301" s="18" t="s">
        <v>174</v>
      </c>
      <c r="B301" s="19" t="str">
        <f t="shared" si="1"/>
        <v>05</v>
      </c>
      <c r="C301" s="18" t="s">
        <v>15</v>
      </c>
      <c r="D301" s="19" t="s">
        <v>175</v>
      </c>
      <c r="E301" s="18" t="s">
        <v>33</v>
      </c>
      <c r="F301" s="19" t="s">
        <v>34</v>
      </c>
      <c r="G301" s="20">
        <v>84665.22</v>
      </c>
      <c r="H301" s="20">
        <v>35653.81</v>
      </c>
      <c r="I301" s="20">
        <v>422397.21</v>
      </c>
      <c r="J301" s="20">
        <v>549232.66</v>
      </c>
      <c r="K301" s="20">
        <v>1091948.9</v>
      </c>
    </row>
    <row r="302" ht="14.25" customHeight="1">
      <c r="A302" s="18" t="s">
        <v>174</v>
      </c>
      <c r="B302" s="19" t="str">
        <f t="shared" si="1"/>
        <v>05</v>
      </c>
      <c r="C302" s="18" t="s">
        <v>15</v>
      </c>
      <c r="D302" s="19" t="s">
        <v>175</v>
      </c>
      <c r="E302" s="18" t="s">
        <v>74</v>
      </c>
      <c r="F302" s="19" t="s">
        <v>75</v>
      </c>
      <c r="G302" s="20">
        <v>0.0</v>
      </c>
      <c r="H302" s="20">
        <v>0.0</v>
      </c>
      <c r="I302" s="20">
        <v>0.0</v>
      </c>
      <c r="J302" s="20">
        <v>-1953715.22</v>
      </c>
      <c r="K302" s="20">
        <v>-1953715.22</v>
      </c>
    </row>
    <row r="303" ht="14.25" customHeight="1">
      <c r="A303" s="18" t="s">
        <v>174</v>
      </c>
      <c r="B303" s="19" t="str">
        <f t="shared" si="1"/>
        <v>05</v>
      </c>
      <c r="C303" s="18" t="s">
        <v>15</v>
      </c>
      <c r="D303" s="19" t="s">
        <v>175</v>
      </c>
      <c r="E303" s="18" t="s">
        <v>55</v>
      </c>
      <c r="F303" s="19" t="s">
        <v>56</v>
      </c>
      <c r="G303" s="20">
        <v>1.787173605E7</v>
      </c>
      <c r="H303" s="20">
        <v>7526060.46</v>
      </c>
      <c r="I303" s="20">
        <v>8.91626101E7</v>
      </c>
      <c r="J303" s="20">
        <v>1.1593594002E8</v>
      </c>
      <c r="K303" s="20">
        <v>2.3049634663E8</v>
      </c>
    </row>
    <row r="304" ht="14.25" customHeight="1">
      <c r="A304" s="18" t="s">
        <v>176</v>
      </c>
      <c r="B304" s="19" t="str">
        <f t="shared" si="1"/>
        <v>05</v>
      </c>
      <c r="C304" s="18" t="s">
        <v>15</v>
      </c>
      <c r="D304" s="19" t="s">
        <v>177</v>
      </c>
      <c r="E304" s="18" t="s">
        <v>17</v>
      </c>
      <c r="F304" s="19" t="s">
        <v>18</v>
      </c>
      <c r="G304" s="20">
        <v>9.906863494E7</v>
      </c>
      <c r="H304" s="20">
        <v>1691189.21</v>
      </c>
      <c r="I304" s="20">
        <v>1.1884478588E8</v>
      </c>
      <c r="J304" s="20">
        <v>1.9327794062E8</v>
      </c>
      <c r="K304" s="20">
        <v>4.1288255065E8</v>
      </c>
    </row>
    <row r="305" ht="14.25" customHeight="1">
      <c r="A305" s="18" t="s">
        <v>176</v>
      </c>
      <c r="B305" s="19" t="str">
        <f t="shared" si="1"/>
        <v>05</v>
      </c>
      <c r="C305" s="18" t="s">
        <v>15</v>
      </c>
      <c r="D305" s="19" t="s">
        <v>177</v>
      </c>
      <c r="E305" s="18" t="s">
        <v>39</v>
      </c>
      <c r="F305" s="19" t="s">
        <v>40</v>
      </c>
      <c r="G305" s="20">
        <v>2.880558083E7</v>
      </c>
      <c r="H305" s="20">
        <v>491736.74</v>
      </c>
      <c r="I305" s="20">
        <v>3.455577125E7</v>
      </c>
      <c r="J305" s="20">
        <v>5.619824423E7</v>
      </c>
      <c r="K305" s="20">
        <v>1.2005133305E8</v>
      </c>
    </row>
    <row r="306" ht="14.25" customHeight="1">
      <c r="A306" s="18" t="s">
        <v>176</v>
      </c>
      <c r="B306" s="19" t="str">
        <f t="shared" si="1"/>
        <v>05</v>
      </c>
      <c r="C306" s="18" t="s">
        <v>15</v>
      </c>
      <c r="D306" s="19" t="s">
        <v>177</v>
      </c>
      <c r="E306" s="18" t="s">
        <v>53</v>
      </c>
      <c r="F306" s="19" t="s">
        <v>54</v>
      </c>
      <c r="G306" s="20">
        <v>0.0</v>
      </c>
      <c r="H306" s="20">
        <v>0.0</v>
      </c>
      <c r="I306" s="20">
        <v>0.0</v>
      </c>
      <c r="J306" s="20">
        <v>-341093.31</v>
      </c>
      <c r="K306" s="20">
        <v>-341093.31</v>
      </c>
    </row>
    <row r="307" ht="14.25" customHeight="1">
      <c r="A307" s="18" t="s">
        <v>176</v>
      </c>
      <c r="B307" s="19" t="str">
        <f t="shared" si="1"/>
        <v>05</v>
      </c>
      <c r="C307" s="18" t="s">
        <v>15</v>
      </c>
      <c r="D307" s="19" t="s">
        <v>177</v>
      </c>
      <c r="E307" s="18" t="s">
        <v>25</v>
      </c>
      <c r="F307" s="19" t="s">
        <v>26</v>
      </c>
      <c r="G307" s="20">
        <v>137017.73</v>
      </c>
      <c r="H307" s="20">
        <v>2339.01</v>
      </c>
      <c r="I307" s="20">
        <v>164369.31</v>
      </c>
      <c r="J307" s="20">
        <v>267314.73</v>
      </c>
      <c r="K307" s="20">
        <v>571040.78</v>
      </c>
    </row>
    <row r="308" ht="14.25" customHeight="1">
      <c r="A308" s="18" t="s">
        <v>176</v>
      </c>
      <c r="B308" s="19" t="str">
        <f t="shared" si="1"/>
        <v>05</v>
      </c>
      <c r="C308" s="18" t="s">
        <v>15</v>
      </c>
      <c r="D308" s="19" t="s">
        <v>177</v>
      </c>
      <c r="E308" s="18" t="s">
        <v>33</v>
      </c>
      <c r="F308" s="19" t="s">
        <v>34</v>
      </c>
      <c r="G308" s="20">
        <v>115579.5</v>
      </c>
      <c r="H308" s="20">
        <v>1973.04</v>
      </c>
      <c r="I308" s="20">
        <v>138651.56</v>
      </c>
      <c r="J308" s="20">
        <v>225489.81</v>
      </c>
      <c r="K308" s="20">
        <v>481693.91</v>
      </c>
    </row>
    <row r="309" ht="14.25" customHeight="1">
      <c r="A309" s="18" t="s">
        <v>178</v>
      </c>
      <c r="B309" s="19" t="str">
        <f t="shared" si="1"/>
        <v>05</v>
      </c>
      <c r="C309" s="18" t="s">
        <v>15</v>
      </c>
      <c r="D309" s="19" t="s">
        <v>179</v>
      </c>
      <c r="E309" s="18" t="s">
        <v>17</v>
      </c>
      <c r="F309" s="19" t="s">
        <v>18</v>
      </c>
      <c r="G309" s="20">
        <v>7.342228321E7</v>
      </c>
      <c r="H309" s="20">
        <v>3561404.78</v>
      </c>
      <c r="I309" s="20">
        <v>9.287955412E7</v>
      </c>
      <c r="J309" s="20">
        <v>4.161071876E7</v>
      </c>
      <c r="K309" s="20">
        <v>2.1147396087E8</v>
      </c>
    </row>
    <row r="310" ht="14.25" customHeight="1">
      <c r="A310" s="18" t="s">
        <v>178</v>
      </c>
      <c r="B310" s="19" t="str">
        <f t="shared" si="1"/>
        <v>05</v>
      </c>
      <c r="C310" s="18" t="s">
        <v>15</v>
      </c>
      <c r="D310" s="19" t="s">
        <v>179</v>
      </c>
      <c r="E310" s="18" t="s">
        <v>53</v>
      </c>
      <c r="F310" s="19" t="s">
        <v>54</v>
      </c>
      <c r="G310" s="20">
        <v>0.0</v>
      </c>
      <c r="H310" s="20">
        <v>0.0</v>
      </c>
      <c r="I310" s="20">
        <v>0.0</v>
      </c>
      <c r="J310" s="20">
        <v>-25739.61</v>
      </c>
      <c r="K310" s="20">
        <v>-25739.61</v>
      </c>
    </row>
    <row r="311" ht="14.25" customHeight="1">
      <c r="A311" s="18" t="s">
        <v>178</v>
      </c>
      <c r="B311" s="19" t="str">
        <f t="shared" si="1"/>
        <v>05</v>
      </c>
      <c r="C311" s="18" t="s">
        <v>15</v>
      </c>
      <c r="D311" s="19" t="s">
        <v>179</v>
      </c>
      <c r="E311" s="18" t="s">
        <v>27</v>
      </c>
      <c r="F311" s="19" t="s">
        <v>28</v>
      </c>
      <c r="G311" s="20">
        <v>92939.35</v>
      </c>
      <c r="H311" s="20">
        <v>4508.1</v>
      </c>
      <c r="I311" s="20">
        <v>117568.74</v>
      </c>
      <c r="J311" s="20">
        <v>52671.65</v>
      </c>
      <c r="K311" s="20">
        <v>267687.84</v>
      </c>
    </row>
    <row r="312" ht="14.25" customHeight="1">
      <c r="A312" s="18" t="s">
        <v>178</v>
      </c>
      <c r="B312" s="19" t="str">
        <f t="shared" si="1"/>
        <v>05</v>
      </c>
      <c r="C312" s="18" t="s">
        <v>15</v>
      </c>
      <c r="D312" s="19" t="s">
        <v>179</v>
      </c>
      <c r="E312" s="18" t="s">
        <v>33</v>
      </c>
      <c r="F312" s="19" t="s">
        <v>34</v>
      </c>
      <c r="G312" s="20">
        <v>189093.44</v>
      </c>
      <c r="H312" s="20">
        <v>9172.12</v>
      </c>
      <c r="I312" s="20">
        <v>239204.14</v>
      </c>
      <c r="J312" s="20">
        <v>107165.2</v>
      </c>
      <c r="K312" s="20">
        <v>544634.9</v>
      </c>
    </row>
    <row r="313" ht="14.25" customHeight="1">
      <c r="A313" s="18" t="s">
        <v>178</v>
      </c>
      <c r="B313" s="19" t="str">
        <f t="shared" si="1"/>
        <v>05</v>
      </c>
      <c r="C313" s="18" t="s">
        <v>15</v>
      </c>
      <c r="D313" s="19" t="s">
        <v>179</v>
      </c>
      <c r="E313" s="18" t="s">
        <v>74</v>
      </c>
      <c r="F313" s="19" t="s">
        <v>75</v>
      </c>
      <c r="G313" s="20">
        <v>0.0</v>
      </c>
      <c r="H313" s="20">
        <v>0.0</v>
      </c>
      <c r="I313" s="20">
        <v>0.0</v>
      </c>
      <c r="J313" s="20">
        <v>-245853.05</v>
      </c>
      <c r="K313" s="20">
        <v>-245853.05</v>
      </c>
    </row>
    <row r="314" ht="14.25" customHeight="1">
      <c r="A314" s="18" t="s">
        <v>180</v>
      </c>
      <c r="B314" s="19" t="str">
        <f t="shared" si="1"/>
        <v>05</v>
      </c>
      <c r="C314" s="18" t="s">
        <v>15</v>
      </c>
      <c r="D314" s="19" t="s">
        <v>181</v>
      </c>
      <c r="E314" s="18" t="s">
        <v>17</v>
      </c>
      <c r="F314" s="19" t="s">
        <v>18</v>
      </c>
      <c r="G314" s="20">
        <v>6951412.95</v>
      </c>
      <c r="H314" s="20">
        <v>7215570.15</v>
      </c>
      <c r="I314" s="20">
        <v>1.1188649542E8</v>
      </c>
      <c r="J314" s="20">
        <v>1.291910737E8</v>
      </c>
      <c r="K314" s="20">
        <v>2.5524455222E8</v>
      </c>
    </row>
    <row r="315" ht="14.25" customHeight="1">
      <c r="A315" s="18" t="s">
        <v>180</v>
      </c>
      <c r="B315" s="19" t="str">
        <f t="shared" si="1"/>
        <v>05</v>
      </c>
      <c r="C315" s="18" t="s">
        <v>15</v>
      </c>
      <c r="D315" s="19" t="s">
        <v>181</v>
      </c>
      <c r="E315" s="18" t="s">
        <v>39</v>
      </c>
      <c r="F315" s="19" t="s">
        <v>40</v>
      </c>
      <c r="G315" s="20">
        <v>4110970.76</v>
      </c>
      <c r="H315" s="20">
        <v>4267189.74</v>
      </c>
      <c r="I315" s="20">
        <v>6.616814669E7</v>
      </c>
      <c r="J315" s="20">
        <v>7.640183814E7</v>
      </c>
      <c r="K315" s="20">
        <v>1.5094814533E8</v>
      </c>
    </row>
    <row r="316" ht="14.25" customHeight="1">
      <c r="A316" s="18" t="s">
        <v>180</v>
      </c>
      <c r="B316" s="19" t="str">
        <f t="shared" si="1"/>
        <v>05</v>
      </c>
      <c r="C316" s="18" t="s">
        <v>15</v>
      </c>
      <c r="D316" s="19" t="s">
        <v>181</v>
      </c>
      <c r="E316" s="18" t="s">
        <v>25</v>
      </c>
      <c r="F316" s="19" t="s">
        <v>26</v>
      </c>
      <c r="G316" s="20">
        <v>1186.27</v>
      </c>
      <c r="H316" s="20">
        <v>1231.35</v>
      </c>
      <c r="I316" s="20">
        <v>19093.6</v>
      </c>
      <c r="J316" s="20">
        <v>22046.64</v>
      </c>
      <c r="K316" s="20">
        <v>43557.86</v>
      </c>
    </row>
    <row r="317" ht="14.25" customHeight="1">
      <c r="A317" s="18" t="s">
        <v>180</v>
      </c>
      <c r="B317" s="19" t="str">
        <f t="shared" si="1"/>
        <v>05</v>
      </c>
      <c r="C317" s="18" t="s">
        <v>15</v>
      </c>
      <c r="D317" s="19" t="s">
        <v>181</v>
      </c>
      <c r="E317" s="18" t="s">
        <v>27</v>
      </c>
      <c r="F317" s="19" t="s">
        <v>28</v>
      </c>
      <c r="G317" s="20">
        <v>6858.72</v>
      </c>
      <c r="H317" s="20">
        <v>7119.36</v>
      </c>
      <c r="I317" s="20">
        <v>110394.57</v>
      </c>
      <c r="J317" s="20">
        <v>127468.39</v>
      </c>
      <c r="K317" s="20">
        <v>251841.04</v>
      </c>
    </row>
    <row r="318" ht="14.25" customHeight="1">
      <c r="A318" s="18" t="s">
        <v>180</v>
      </c>
      <c r="B318" s="19" t="str">
        <f t="shared" si="1"/>
        <v>05</v>
      </c>
      <c r="C318" s="18" t="s">
        <v>15</v>
      </c>
      <c r="D318" s="19" t="s">
        <v>181</v>
      </c>
      <c r="E318" s="18" t="s">
        <v>33</v>
      </c>
      <c r="F318" s="19" t="s">
        <v>34</v>
      </c>
      <c r="G318" s="20">
        <v>5318.3</v>
      </c>
      <c r="H318" s="20">
        <v>5520.4</v>
      </c>
      <c r="I318" s="20">
        <v>85600.72</v>
      </c>
      <c r="J318" s="20">
        <v>98839.88</v>
      </c>
      <c r="K318" s="20">
        <v>195279.3</v>
      </c>
    </row>
    <row r="319" ht="14.25" customHeight="1">
      <c r="A319" s="18" t="s">
        <v>182</v>
      </c>
      <c r="B319" s="19" t="str">
        <f t="shared" si="1"/>
        <v>05</v>
      </c>
      <c r="C319" s="18" t="s">
        <v>15</v>
      </c>
      <c r="D319" s="19" t="s">
        <v>183</v>
      </c>
      <c r="E319" s="18" t="s">
        <v>17</v>
      </c>
      <c r="F319" s="19" t="s">
        <v>18</v>
      </c>
      <c r="G319" s="20">
        <v>4.356344554E7</v>
      </c>
      <c r="H319" s="20">
        <v>2150695.85</v>
      </c>
      <c r="I319" s="20">
        <v>1.0002089361E8</v>
      </c>
      <c r="J319" s="20">
        <v>1.3101317241E8</v>
      </c>
      <c r="K319" s="20">
        <v>2.7674820741E8</v>
      </c>
    </row>
    <row r="320" ht="14.25" customHeight="1">
      <c r="A320" s="18" t="s">
        <v>182</v>
      </c>
      <c r="B320" s="19" t="str">
        <f t="shared" si="1"/>
        <v>05</v>
      </c>
      <c r="C320" s="18" t="s">
        <v>15</v>
      </c>
      <c r="D320" s="19" t="s">
        <v>183</v>
      </c>
      <c r="E320" s="18" t="s">
        <v>39</v>
      </c>
      <c r="F320" s="19" t="s">
        <v>40</v>
      </c>
      <c r="G320" s="20">
        <v>1.179993246E7</v>
      </c>
      <c r="H320" s="20">
        <v>582554.15</v>
      </c>
      <c r="I320" s="20">
        <v>2.709243439E7</v>
      </c>
      <c r="J320" s="20">
        <v>3.548724322E7</v>
      </c>
      <c r="K320" s="20">
        <v>7.496216422E7</v>
      </c>
    </row>
    <row r="321" ht="14.25" customHeight="1">
      <c r="A321" s="18" t="s">
        <v>184</v>
      </c>
      <c r="B321" s="19" t="str">
        <f t="shared" si="1"/>
        <v>05</v>
      </c>
      <c r="C321" s="18" t="s">
        <v>15</v>
      </c>
      <c r="D321" s="19" t="s">
        <v>185</v>
      </c>
      <c r="E321" s="18" t="s">
        <v>17</v>
      </c>
      <c r="F321" s="19" t="s">
        <v>18</v>
      </c>
      <c r="G321" s="20">
        <v>5.659139236E7</v>
      </c>
      <c r="H321" s="20">
        <v>3475868.69</v>
      </c>
      <c r="I321" s="20">
        <v>1.1936582903E8</v>
      </c>
      <c r="J321" s="20">
        <v>1.2441045101E8</v>
      </c>
      <c r="K321" s="20">
        <v>3.0384354109E8</v>
      </c>
    </row>
    <row r="322" ht="14.25" customHeight="1">
      <c r="A322" s="18" t="s">
        <v>184</v>
      </c>
      <c r="B322" s="19" t="str">
        <f t="shared" si="1"/>
        <v>05</v>
      </c>
      <c r="C322" s="18" t="s">
        <v>15</v>
      </c>
      <c r="D322" s="19" t="s">
        <v>185</v>
      </c>
      <c r="E322" s="18" t="s">
        <v>39</v>
      </c>
      <c r="F322" s="19" t="s">
        <v>40</v>
      </c>
      <c r="G322" s="20">
        <v>208339.64</v>
      </c>
      <c r="H322" s="20">
        <v>12796.31</v>
      </c>
      <c r="I322" s="20">
        <v>439441.97</v>
      </c>
      <c r="J322" s="20">
        <v>458013.61</v>
      </c>
      <c r="K322" s="20">
        <v>1118591.53</v>
      </c>
    </row>
    <row r="323" ht="14.25" customHeight="1">
      <c r="A323" s="18" t="s">
        <v>184</v>
      </c>
      <c r="B323" s="19" t="str">
        <f t="shared" si="1"/>
        <v>05</v>
      </c>
      <c r="C323" s="18" t="s">
        <v>15</v>
      </c>
      <c r="D323" s="19" t="s">
        <v>185</v>
      </c>
      <c r="E323" s="18" t="s">
        <v>35</v>
      </c>
      <c r="F323" s="19" t="s">
        <v>36</v>
      </c>
      <c r="G323" s="20">
        <v>0.0</v>
      </c>
      <c r="H323" s="20">
        <v>0.0</v>
      </c>
      <c r="I323" s="20">
        <v>0.0</v>
      </c>
      <c r="J323" s="20">
        <v>-371035.99</v>
      </c>
      <c r="K323" s="20">
        <v>-371035.99</v>
      </c>
    </row>
    <row r="324" ht="14.25" customHeight="1">
      <c r="A324" s="18" t="s">
        <v>186</v>
      </c>
      <c r="B324" s="19" t="str">
        <f t="shared" si="1"/>
        <v>05</v>
      </c>
      <c r="C324" s="18" t="s">
        <v>15</v>
      </c>
      <c r="D324" s="19" t="s">
        <v>187</v>
      </c>
      <c r="E324" s="18" t="s">
        <v>39</v>
      </c>
      <c r="F324" s="19" t="s">
        <v>40</v>
      </c>
      <c r="G324" s="20">
        <v>8.102673929E7</v>
      </c>
      <c r="H324" s="20">
        <v>1.653673926E7</v>
      </c>
      <c r="I324" s="20">
        <v>3.3812351465E8</v>
      </c>
      <c r="J324" s="20">
        <v>3.2156859997E8</v>
      </c>
      <c r="K324" s="20">
        <v>7.5725559317E8</v>
      </c>
    </row>
    <row r="325" ht="14.25" customHeight="1">
      <c r="A325" s="18" t="s">
        <v>186</v>
      </c>
      <c r="B325" s="19" t="str">
        <f t="shared" si="1"/>
        <v>05</v>
      </c>
      <c r="C325" s="18" t="s">
        <v>15</v>
      </c>
      <c r="D325" s="19" t="s">
        <v>187</v>
      </c>
      <c r="E325" s="18" t="s">
        <v>19</v>
      </c>
      <c r="F325" s="19" t="s">
        <v>20</v>
      </c>
      <c r="G325" s="20">
        <v>14665.48</v>
      </c>
      <c r="H325" s="20">
        <v>2993.08</v>
      </c>
      <c r="I325" s="20">
        <v>61198.88</v>
      </c>
      <c r="J325" s="20">
        <v>58202.51</v>
      </c>
      <c r="K325" s="20">
        <v>137059.95</v>
      </c>
    </row>
    <row r="326" ht="14.25" customHeight="1">
      <c r="A326" s="18" t="s">
        <v>186</v>
      </c>
      <c r="B326" s="19" t="str">
        <f t="shared" si="1"/>
        <v>05</v>
      </c>
      <c r="C326" s="18" t="s">
        <v>15</v>
      </c>
      <c r="D326" s="19" t="s">
        <v>187</v>
      </c>
      <c r="E326" s="18" t="s">
        <v>25</v>
      </c>
      <c r="F326" s="19" t="s">
        <v>26</v>
      </c>
      <c r="G326" s="20">
        <v>86459.23</v>
      </c>
      <c r="H326" s="20">
        <v>17645.46</v>
      </c>
      <c r="I326" s="20">
        <v>360793.24</v>
      </c>
      <c r="J326" s="20">
        <v>343128.38</v>
      </c>
      <c r="K326" s="20">
        <v>808026.31</v>
      </c>
    </row>
    <row r="327" ht="14.25" customHeight="1">
      <c r="A327" s="18" t="s">
        <v>186</v>
      </c>
      <c r="B327" s="19" t="str">
        <f t="shared" si="1"/>
        <v>05</v>
      </c>
      <c r="C327" s="18" t="s">
        <v>15</v>
      </c>
      <c r="D327" s="19" t="s">
        <v>187</v>
      </c>
      <c r="E327" s="18" t="s">
        <v>27</v>
      </c>
      <c r="F327" s="19" t="s">
        <v>28</v>
      </c>
      <c r="G327" s="20">
        <v>17832.3</v>
      </c>
      <c r="H327" s="20">
        <v>3639.39</v>
      </c>
      <c r="I327" s="20">
        <v>74413.93</v>
      </c>
      <c r="J327" s="20">
        <v>70770.54</v>
      </c>
      <c r="K327" s="20">
        <v>166656.16</v>
      </c>
    </row>
    <row r="328" ht="14.25" customHeight="1">
      <c r="A328" s="18" t="s">
        <v>186</v>
      </c>
      <c r="B328" s="19" t="str">
        <f t="shared" si="1"/>
        <v>05</v>
      </c>
      <c r="C328" s="18" t="s">
        <v>15</v>
      </c>
      <c r="D328" s="19" t="s">
        <v>187</v>
      </c>
      <c r="E328" s="18" t="s">
        <v>33</v>
      </c>
      <c r="F328" s="19" t="s">
        <v>34</v>
      </c>
      <c r="G328" s="20">
        <v>46179.7</v>
      </c>
      <c r="H328" s="20">
        <v>9424.81</v>
      </c>
      <c r="I328" s="20">
        <v>192707.3</v>
      </c>
      <c r="J328" s="20">
        <v>183272.13</v>
      </c>
      <c r="K328" s="20">
        <v>431583.94</v>
      </c>
    </row>
    <row r="329" ht="14.25" customHeight="1">
      <c r="A329" s="18" t="s">
        <v>186</v>
      </c>
      <c r="B329" s="19" t="str">
        <f t="shared" si="1"/>
        <v>05</v>
      </c>
      <c r="C329" s="18" t="s">
        <v>15</v>
      </c>
      <c r="D329" s="19" t="s">
        <v>187</v>
      </c>
      <c r="E329" s="18" t="s">
        <v>74</v>
      </c>
      <c r="F329" s="19" t="s">
        <v>75</v>
      </c>
      <c r="G329" s="20">
        <v>0.0</v>
      </c>
      <c r="H329" s="20">
        <v>0.0</v>
      </c>
      <c r="I329" s="20">
        <v>0.0</v>
      </c>
      <c r="J329" s="20">
        <v>-503758.62</v>
      </c>
      <c r="K329" s="20">
        <v>-503758.62</v>
      </c>
    </row>
    <row r="330" ht="14.25" customHeight="1">
      <c r="A330" s="18" t="s">
        <v>188</v>
      </c>
      <c r="B330" s="19" t="str">
        <f t="shared" si="1"/>
        <v>05</v>
      </c>
      <c r="C330" s="18" t="s">
        <v>15</v>
      </c>
      <c r="D330" s="19" t="s">
        <v>189</v>
      </c>
      <c r="E330" s="18" t="s">
        <v>39</v>
      </c>
      <c r="F330" s="19" t="s">
        <v>40</v>
      </c>
      <c r="G330" s="20">
        <v>1.954060128E7</v>
      </c>
      <c r="H330" s="20">
        <v>2299255.2</v>
      </c>
      <c r="I330" s="20">
        <v>9.722589826E7</v>
      </c>
      <c r="J330" s="20">
        <v>1.2279413548E8</v>
      </c>
      <c r="K330" s="20">
        <v>2.4185989022E8</v>
      </c>
    </row>
    <row r="331" ht="14.25" customHeight="1">
      <c r="A331" s="18" t="s">
        <v>188</v>
      </c>
      <c r="B331" s="19" t="str">
        <f t="shared" si="1"/>
        <v>05</v>
      </c>
      <c r="C331" s="18" t="s">
        <v>15</v>
      </c>
      <c r="D331" s="19" t="s">
        <v>189</v>
      </c>
      <c r="E331" s="18" t="s">
        <v>33</v>
      </c>
      <c r="F331" s="19" t="s">
        <v>34</v>
      </c>
      <c r="G331" s="20">
        <v>28910.72</v>
      </c>
      <c r="H331" s="20">
        <v>3401.8</v>
      </c>
      <c r="I331" s="20">
        <v>143847.74</v>
      </c>
      <c r="J331" s="20">
        <v>181676.48</v>
      </c>
      <c r="K331" s="20">
        <v>357836.74</v>
      </c>
    </row>
    <row r="332" ht="14.25" customHeight="1">
      <c r="A332" s="18" t="s">
        <v>190</v>
      </c>
      <c r="B332" s="19" t="str">
        <f t="shared" si="1"/>
        <v>05</v>
      </c>
      <c r="C332" s="18" t="s">
        <v>15</v>
      </c>
      <c r="D332" s="19" t="s">
        <v>191</v>
      </c>
      <c r="E332" s="18" t="s">
        <v>17</v>
      </c>
      <c r="F332" s="19" t="s">
        <v>18</v>
      </c>
      <c r="G332" s="20">
        <v>5532891.33</v>
      </c>
      <c r="H332" s="20">
        <v>352300.27</v>
      </c>
      <c r="I332" s="20">
        <v>2.364134451E7</v>
      </c>
      <c r="J332" s="20">
        <v>6.761597211E7</v>
      </c>
      <c r="K332" s="20">
        <v>9.714250822E7</v>
      </c>
    </row>
    <row r="333" ht="14.25" customHeight="1">
      <c r="A333" s="18" t="s">
        <v>190</v>
      </c>
      <c r="B333" s="19" t="str">
        <f t="shared" si="1"/>
        <v>05</v>
      </c>
      <c r="C333" s="18" t="s">
        <v>15</v>
      </c>
      <c r="D333" s="19" t="s">
        <v>191</v>
      </c>
      <c r="E333" s="18" t="s">
        <v>68</v>
      </c>
      <c r="F333" s="19" t="s">
        <v>69</v>
      </c>
      <c r="G333" s="20">
        <v>3467567.58</v>
      </c>
      <c r="H333" s="20">
        <v>220793.24</v>
      </c>
      <c r="I333" s="20">
        <v>1.481647746E7</v>
      </c>
      <c r="J333" s="20">
        <v>4.237620773E7</v>
      </c>
      <c r="K333" s="20">
        <v>6.088104601E7</v>
      </c>
    </row>
    <row r="334" ht="14.25" customHeight="1">
      <c r="A334" s="18" t="s">
        <v>190</v>
      </c>
      <c r="B334" s="19" t="str">
        <f t="shared" si="1"/>
        <v>05</v>
      </c>
      <c r="C334" s="18" t="s">
        <v>15</v>
      </c>
      <c r="D334" s="19" t="s">
        <v>191</v>
      </c>
      <c r="E334" s="18" t="s">
        <v>33</v>
      </c>
      <c r="F334" s="19" t="s">
        <v>34</v>
      </c>
      <c r="G334" s="20">
        <v>19953.09</v>
      </c>
      <c r="H334" s="20">
        <v>1270.49</v>
      </c>
      <c r="I334" s="20">
        <v>85257.03</v>
      </c>
      <c r="J334" s="20">
        <v>243841.34</v>
      </c>
      <c r="K334" s="20">
        <v>350321.95</v>
      </c>
    </row>
    <row r="335" ht="14.25" customHeight="1">
      <c r="A335" s="18" t="s">
        <v>192</v>
      </c>
      <c r="B335" s="19" t="str">
        <f t="shared" si="1"/>
        <v>05</v>
      </c>
      <c r="C335" s="18" t="s">
        <v>15</v>
      </c>
      <c r="D335" s="19" t="s">
        <v>193</v>
      </c>
      <c r="E335" s="18" t="s">
        <v>17</v>
      </c>
      <c r="F335" s="19" t="s">
        <v>18</v>
      </c>
      <c r="G335" s="20">
        <v>4.752478966E7</v>
      </c>
      <c r="H335" s="20">
        <v>3232596.59</v>
      </c>
      <c r="I335" s="20">
        <v>2.4299782843E8</v>
      </c>
      <c r="J335" s="20">
        <v>2.7769855112E8</v>
      </c>
      <c r="K335" s="20">
        <v>5.714537658E8</v>
      </c>
    </row>
    <row r="336" ht="14.25" customHeight="1">
      <c r="A336" s="18" t="s">
        <v>192</v>
      </c>
      <c r="B336" s="19" t="str">
        <f t="shared" si="1"/>
        <v>05</v>
      </c>
      <c r="C336" s="18" t="s">
        <v>15</v>
      </c>
      <c r="D336" s="19" t="s">
        <v>193</v>
      </c>
      <c r="E336" s="18" t="s">
        <v>39</v>
      </c>
      <c r="F336" s="19" t="s">
        <v>40</v>
      </c>
      <c r="G336" s="20">
        <v>5023399.93</v>
      </c>
      <c r="H336" s="20">
        <v>341687.48</v>
      </c>
      <c r="I336" s="20">
        <v>2.568502213E7</v>
      </c>
      <c r="J336" s="20">
        <v>2.935291018E7</v>
      </c>
      <c r="K336" s="20">
        <v>6.040301972E7</v>
      </c>
    </row>
    <row r="337" ht="14.25" customHeight="1">
      <c r="A337" s="18" t="s">
        <v>192</v>
      </c>
      <c r="B337" s="19" t="str">
        <f t="shared" si="1"/>
        <v>05</v>
      </c>
      <c r="C337" s="18" t="s">
        <v>15</v>
      </c>
      <c r="D337" s="19" t="s">
        <v>193</v>
      </c>
      <c r="E337" s="18" t="s">
        <v>68</v>
      </c>
      <c r="F337" s="19" t="s">
        <v>69</v>
      </c>
      <c r="G337" s="20">
        <v>6400915.84</v>
      </c>
      <c r="H337" s="20">
        <v>435384.96</v>
      </c>
      <c r="I337" s="20">
        <v>3.272836471E7</v>
      </c>
      <c r="J337" s="20">
        <v>3.740206041E7</v>
      </c>
      <c r="K337" s="20">
        <v>7.696672592E7</v>
      </c>
    </row>
    <row r="338" ht="14.25" customHeight="1">
      <c r="A338" s="18" t="s">
        <v>192</v>
      </c>
      <c r="B338" s="19" t="str">
        <f t="shared" si="1"/>
        <v>05</v>
      </c>
      <c r="C338" s="18" t="s">
        <v>15</v>
      </c>
      <c r="D338" s="19" t="s">
        <v>193</v>
      </c>
      <c r="E338" s="18" t="s">
        <v>33</v>
      </c>
      <c r="F338" s="19" t="s">
        <v>34</v>
      </c>
      <c r="G338" s="20">
        <v>39238.57</v>
      </c>
      <c r="H338" s="20">
        <v>2668.97</v>
      </c>
      <c r="I338" s="20">
        <v>200629.73</v>
      </c>
      <c r="J338" s="20">
        <v>229280.17</v>
      </c>
      <c r="K338" s="20">
        <v>471817.44</v>
      </c>
    </row>
    <row r="339" ht="14.25" customHeight="1">
      <c r="A339" s="18" t="s">
        <v>192</v>
      </c>
      <c r="B339" s="19" t="str">
        <f t="shared" si="1"/>
        <v>05</v>
      </c>
      <c r="C339" s="18" t="s">
        <v>15</v>
      </c>
      <c r="D339" s="19" t="s">
        <v>193</v>
      </c>
      <c r="E339" s="18" t="s">
        <v>35</v>
      </c>
      <c r="F339" s="19" t="s">
        <v>36</v>
      </c>
      <c r="G339" s="20">
        <v>0.0</v>
      </c>
      <c r="H339" s="20">
        <v>0.0</v>
      </c>
      <c r="I339" s="20">
        <v>0.0</v>
      </c>
      <c r="J339" s="20">
        <v>-491340.3</v>
      </c>
      <c r="K339" s="20">
        <v>-491340.3</v>
      </c>
    </row>
    <row r="340" ht="15.75" customHeight="1">
      <c r="A340" s="18" t="s">
        <v>194</v>
      </c>
      <c r="B340" s="19" t="str">
        <f t="shared" si="1"/>
        <v>05</v>
      </c>
      <c r="C340" s="18" t="s">
        <v>15</v>
      </c>
      <c r="D340" s="19" t="s">
        <v>195</v>
      </c>
      <c r="E340" s="18" t="s">
        <v>17</v>
      </c>
      <c r="F340" s="19" t="s">
        <v>18</v>
      </c>
      <c r="G340" s="20">
        <v>4.3694912E7</v>
      </c>
      <c r="H340" s="20">
        <v>2296810.81</v>
      </c>
      <c r="I340" s="20">
        <v>1.7428792494E8</v>
      </c>
      <c r="J340" s="20">
        <v>1.8027902976E8</v>
      </c>
      <c r="K340" s="20">
        <v>4.0055867751E8</v>
      </c>
    </row>
    <row r="341" ht="15.75" customHeight="1">
      <c r="A341" s="18" t="s">
        <v>194</v>
      </c>
      <c r="B341" s="19" t="str">
        <f t="shared" si="1"/>
        <v>05</v>
      </c>
      <c r="C341" s="18" t="s">
        <v>15</v>
      </c>
      <c r="D341" s="19" t="s">
        <v>195</v>
      </c>
      <c r="E341" s="18" t="s">
        <v>27</v>
      </c>
      <c r="F341" s="19" t="s">
        <v>28</v>
      </c>
      <c r="G341" s="20">
        <v>37865.41</v>
      </c>
      <c r="H341" s="20">
        <v>1990.38</v>
      </c>
      <c r="I341" s="20">
        <v>151035.52</v>
      </c>
      <c r="J341" s="20">
        <v>156227.33</v>
      </c>
      <c r="K341" s="20">
        <v>347118.64</v>
      </c>
    </row>
    <row r="342" ht="15.75" customHeight="1">
      <c r="A342" s="18" t="s">
        <v>194</v>
      </c>
      <c r="B342" s="19" t="str">
        <f t="shared" si="1"/>
        <v>05</v>
      </c>
      <c r="C342" s="18" t="s">
        <v>15</v>
      </c>
      <c r="D342" s="19" t="s">
        <v>195</v>
      </c>
      <c r="E342" s="18" t="s">
        <v>33</v>
      </c>
      <c r="F342" s="19" t="s">
        <v>34</v>
      </c>
      <c r="G342" s="20">
        <v>42884.18</v>
      </c>
      <c r="H342" s="20">
        <v>2254.2</v>
      </c>
      <c r="I342" s="20">
        <v>171054.12</v>
      </c>
      <c r="J342" s="20">
        <v>176934.06</v>
      </c>
      <c r="K342" s="20">
        <v>393126.56</v>
      </c>
    </row>
    <row r="343" ht="15.75" customHeight="1">
      <c r="A343" s="18" t="s">
        <v>194</v>
      </c>
      <c r="B343" s="19" t="str">
        <f t="shared" si="1"/>
        <v>05</v>
      </c>
      <c r="C343" s="18" t="s">
        <v>15</v>
      </c>
      <c r="D343" s="19" t="s">
        <v>195</v>
      </c>
      <c r="E343" s="18" t="s">
        <v>74</v>
      </c>
      <c r="F343" s="19" t="s">
        <v>75</v>
      </c>
      <c r="G343" s="20">
        <v>0.0</v>
      </c>
      <c r="H343" s="20">
        <v>0.0</v>
      </c>
      <c r="I343" s="20">
        <v>0.0</v>
      </c>
      <c r="J343" s="20">
        <v>-1834559.12</v>
      </c>
      <c r="K343" s="20">
        <v>-1834559.12</v>
      </c>
    </row>
    <row r="344" ht="15.75" customHeight="1">
      <c r="A344" s="18" t="s">
        <v>194</v>
      </c>
      <c r="B344" s="19" t="str">
        <f t="shared" si="1"/>
        <v>05</v>
      </c>
      <c r="C344" s="18" t="s">
        <v>15</v>
      </c>
      <c r="D344" s="19" t="s">
        <v>195</v>
      </c>
      <c r="E344" s="18" t="s">
        <v>55</v>
      </c>
      <c r="F344" s="19" t="s">
        <v>56</v>
      </c>
      <c r="G344" s="20">
        <v>2252910.41</v>
      </c>
      <c r="H344" s="20">
        <v>118423.61</v>
      </c>
      <c r="I344" s="20">
        <v>8986288.42</v>
      </c>
      <c r="J344" s="20">
        <v>9295189.89</v>
      </c>
      <c r="K344" s="20">
        <v>2.065281233E7</v>
      </c>
    </row>
    <row r="345" ht="14.25" customHeight="1">
      <c r="A345" s="18" t="s">
        <v>196</v>
      </c>
      <c r="B345" s="19" t="str">
        <f t="shared" si="1"/>
        <v>05</v>
      </c>
      <c r="C345" s="18" t="s">
        <v>15</v>
      </c>
      <c r="D345" s="19" t="s">
        <v>197</v>
      </c>
      <c r="E345" s="18" t="s">
        <v>17</v>
      </c>
      <c r="F345" s="19" t="s">
        <v>18</v>
      </c>
      <c r="G345" s="20">
        <v>2.4908084797E8</v>
      </c>
      <c r="H345" s="20">
        <v>4614576.09</v>
      </c>
      <c r="I345" s="20">
        <v>3.1810577312E8</v>
      </c>
      <c r="J345" s="20">
        <v>2.8157448075E8</v>
      </c>
      <c r="K345" s="20">
        <v>8.5337567793E8</v>
      </c>
    </row>
    <row r="346" ht="14.25" customHeight="1">
      <c r="A346" s="18" t="s">
        <v>196</v>
      </c>
      <c r="B346" s="19" t="str">
        <f t="shared" si="1"/>
        <v>05</v>
      </c>
      <c r="C346" s="18" t="s">
        <v>15</v>
      </c>
      <c r="D346" s="19" t="s">
        <v>197</v>
      </c>
      <c r="E346" s="18" t="s">
        <v>39</v>
      </c>
      <c r="F346" s="19" t="s">
        <v>40</v>
      </c>
      <c r="G346" s="20">
        <v>2.422487094E7</v>
      </c>
      <c r="H346" s="20">
        <v>448800.1</v>
      </c>
      <c r="I346" s="20">
        <v>3.093803221E7</v>
      </c>
      <c r="J346" s="20">
        <v>2.738510612E7</v>
      </c>
      <c r="K346" s="20">
        <v>8.299680937E7</v>
      </c>
    </row>
    <row r="347" ht="14.25" customHeight="1">
      <c r="A347" s="18" t="s">
        <v>196</v>
      </c>
      <c r="B347" s="19" t="str">
        <f t="shared" si="1"/>
        <v>05</v>
      </c>
      <c r="C347" s="18" t="s">
        <v>15</v>
      </c>
      <c r="D347" s="19" t="s">
        <v>197</v>
      </c>
      <c r="E347" s="18" t="s">
        <v>68</v>
      </c>
      <c r="F347" s="19" t="s">
        <v>69</v>
      </c>
      <c r="G347" s="20">
        <v>2.931445898E7</v>
      </c>
      <c r="H347" s="20">
        <v>543091.94</v>
      </c>
      <c r="I347" s="20">
        <v>3.743803955E7</v>
      </c>
      <c r="J347" s="20">
        <v>3.313865209E7</v>
      </c>
      <c r="K347" s="20">
        <v>1.0043424256E8</v>
      </c>
    </row>
    <row r="348" ht="14.25" customHeight="1">
      <c r="A348" s="18" t="s">
        <v>196</v>
      </c>
      <c r="B348" s="19" t="str">
        <f t="shared" si="1"/>
        <v>05</v>
      </c>
      <c r="C348" s="18" t="s">
        <v>15</v>
      </c>
      <c r="D348" s="19" t="s">
        <v>197</v>
      </c>
      <c r="E348" s="18" t="s">
        <v>27</v>
      </c>
      <c r="F348" s="19" t="s">
        <v>28</v>
      </c>
      <c r="G348" s="20">
        <v>27111.24</v>
      </c>
      <c r="H348" s="20">
        <v>502.27</v>
      </c>
      <c r="I348" s="20">
        <v>34624.25</v>
      </c>
      <c r="J348" s="20">
        <v>30648.0</v>
      </c>
      <c r="K348" s="20">
        <v>92885.76</v>
      </c>
    </row>
    <row r="349" ht="14.25" customHeight="1">
      <c r="A349" s="18" t="s">
        <v>196</v>
      </c>
      <c r="B349" s="19" t="str">
        <f t="shared" si="1"/>
        <v>05</v>
      </c>
      <c r="C349" s="18" t="s">
        <v>15</v>
      </c>
      <c r="D349" s="19" t="s">
        <v>197</v>
      </c>
      <c r="E349" s="18" t="s">
        <v>33</v>
      </c>
      <c r="F349" s="19" t="s">
        <v>34</v>
      </c>
      <c r="G349" s="20">
        <v>203653.35</v>
      </c>
      <c r="H349" s="20">
        <v>3772.97</v>
      </c>
      <c r="I349" s="20">
        <v>260089.47</v>
      </c>
      <c r="J349" s="20">
        <v>230220.77</v>
      </c>
      <c r="K349" s="20">
        <v>697736.56</v>
      </c>
    </row>
    <row r="350" ht="14.25" customHeight="1">
      <c r="A350" s="18" t="s">
        <v>196</v>
      </c>
      <c r="B350" s="19" t="str">
        <f t="shared" si="1"/>
        <v>05</v>
      </c>
      <c r="C350" s="18" t="s">
        <v>15</v>
      </c>
      <c r="D350" s="19" t="s">
        <v>197</v>
      </c>
      <c r="E350" s="18" t="s">
        <v>35</v>
      </c>
      <c r="F350" s="19" t="s">
        <v>36</v>
      </c>
      <c r="G350" s="20">
        <v>2.7096411252E8</v>
      </c>
      <c r="H350" s="20">
        <v>5019994.63</v>
      </c>
      <c r="I350" s="20">
        <v>3.460532964E8</v>
      </c>
      <c r="J350" s="20">
        <v>3.0631250825E8</v>
      </c>
      <c r="K350" s="20">
        <v>9.283499118E8</v>
      </c>
    </row>
    <row r="351" ht="14.25" customHeight="1">
      <c r="A351" s="18" t="s">
        <v>198</v>
      </c>
      <c r="B351" s="19" t="str">
        <f t="shared" si="1"/>
        <v>05</v>
      </c>
      <c r="C351" s="18" t="s">
        <v>15</v>
      </c>
      <c r="D351" s="19" t="s">
        <v>199</v>
      </c>
      <c r="E351" s="18" t="s">
        <v>39</v>
      </c>
      <c r="F351" s="19" t="s">
        <v>40</v>
      </c>
      <c r="G351" s="20">
        <v>1.964327283E7</v>
      </c>
      <c r="H351" s="20">
        <v>2058595.65</v>
      </c>
      <c r="I351" s="20">
        <v>1.5811539496E8</v>
      </c>
      <c r="J351" s="20">
        <v>2.0527425198E8</v>
      </c>
      <c r="K351" s="20">
        <v>3.8509151542E8</v>
      </c>
    </row>
    <row r="352" ht="14.25" customHeight="1">
      <c r="A352" s="18" t="s">
        <v>198</v>
      </c>
      <c r="B352" s="19" t="str">
        <f t="shared" si="1"/>
        <v>05</v>
      </c>
      <c r="C352" s="18" t="s">
        <v>15</v>
      </c>
      <c r="D352" s="19" t="s">
        <v>199</v>
      </c>
      <c r="E352" s="18" t="s">
        <v>27</v>
      </c>
      <c r="F352" s="19" t="s">
        <v>28</v>
      </c>
      <c r="G352" s="20">
        <v>81672.0</v>
      </c>
      <c r="H352" s="20">
        <v>8559.15</v>
      </c>
      <c r="I352" s="20">
        <v>657405.78</v>
      </c>
      <c r="J352" s="20">
        <v>853480.97</v>
      </c>
      <c r="K352" s="20">
        <v>1601117.9</v>
      </c>
    </row>
    <row r="353" ht="14.25" customHeight="1">
      <c r="A353" s="18" t="s">
        <v>198</v>
      </c>
      <c r="B353" s="19" t="str">
        <f t="shared" si="1"/>
        <v>05</v>
      </c>
      <c r="C353" s="18" t="s">
        <v>15</v>
      </c>
      <c r="D353" s="19" t="s">
        <v>199</v>
      </c>
      <c r="E353" s="18" t="s">
        <v>35</v>
      </c>
      <c r="F353" s="19" t="s">
        <v>36</v>
      </c>
      <c r="G353" s="20">
        <v>1851532.73</v>
      </c>
      <c r="H353" s="20">
        <v>194038.81</v>
      </c>
      <c r="I353" s="20">
        <v>1.490361776E7</v>
      </c>
      <c r="J353" s="20">
        <v>1.93487104E7</v>
      </c>
      <c r="K353" s="20">
        <v>3.62978997E7</v>
      </c>
    </row>
    <row r="354" ht="14.25" customHeight="1">
      <c r="A354" s="18" t="s">
        <v>198</v>
      </c>
      <c r="B354" s="19" t="str">
        <f t="shared" si="1"/>
        <v>05</v>
      </c>
      <c r="C354" s="18" t="s">
        <v>15</v>
      </c>
      <c r="D354" s="19" t="s">
        <v>199</v>
      </c>
      <c r="E354" s="18" t="s">
        <v>41</v>
      </c>
      <c r="F354" s="19" t="s">
        <v>42</v>
      </c>
      <c r="G354" s="20">
        <v>3.182066544E7</v>
      </c>
      <c r="H354" s="20">
        <v>3334774.39</v>
      </c>
      <c r="I354" s="20">
        <v>2.561353765E8</v>
      </c>
      <c r="J354" s="20">
        <v>3.3252927606E8</v>
      </c>
      <c r="K354" s="20">
        <v>6.2382009239E8</v>
      </c>
    </row>
    <row r="355" ht="14.25" customHeight="1">
      <c r="A355" s="18" t="s">
        <v>200</v>
      </c>
      <c r="B355" s="19" t="str">
        <f t="shared" si="1"/>
        <v>05</v>
      </c>
      <c r="C355" s="18" t="s">
        <v>15</v>
      </c>
      <c r="D355" s="19" t="s">
        <v>201</v>
      </c>
      <c r="E355" s="18" t="s">
        <v>17</v>
      </c>
      <c r="F355" s="19" t="s">
        <v>18</v>
      </c>
      <c r="G355" s="20">
        <v>1483433.83</v>
      </c>
      <c r="H355" s="20">
        <v>455404.47</v>
      </c>
      <c r="I355" s="20">
        <v>3.456018584E7</v>
      </c>
      <c r="J355" s="20">
        <v>6.04132217E7</v>
      </c>
      <c r="K355" s="20">
        <v>9.691224584E7</v>
      </c>
    </row>
    <row r="356" ht="14.25" customHeight="1">
      <c r="A356" s="18" t="s">
        <v>200</v>
      </c>
      <c r="B356" s="19" t="str">
        <f t="shared" si="1"/>
        <v>05</v>
      </c>
      <c r="C356" s="18" t="s">
        <v>15</v>
      </c>
      <c r="D356" s="19" t="s">
        <v>201</v>
      </c>
      <c r="E356" s="18" t="s">
        <v>33</v>
      </c>
      <c r="F356" s="19" t="s">
        <v>34</v>
      </c>
      <c r="G356" s="20">
        <v>855.17</v>
      </c>
      <c r="H356" s="20">
        <v>262.53</v>
      </c>
      <c r="I356" s="20">
        <v>19923.16</v>
      </c>
      <c r="J356" s="20">
        <v>34826.83</v>
      </c>
      <c r="K356" s="20">
        <v>55867.69</v>
      </c>
    </row>
    <row r="357" ht="15.75" customHeight="1">
      <c r="A357" s="18" t="s">
        <v>202</v>
      </c>
      <c r="B357" s="19" t="str">
        <f t="shared" si="1"/>
        <v>05</v>
      </c>
      <c r="C357" s="18" t="s">
        <v>15</v>
      </c>
      <c r="D357" s="19" t="s">
        <v>203</v>
      </c>
      <c r="E357" s="18" t="s">
        <v>17</v>
      </c>
      <c r="F357" s="19" t="s">
        <v>18</v>
      </c>
      <c r="G357" s="20">
        <v>3.295712733E7</v>
      </c>
      <c r="H357" s="20">
        <v>8622685.12</v>
      </c>
      <c r="I357" s="20">
        <v>1.482199116E8</v>
      </c>
      <c r="J357" s="20">
        <v>1.6927570336E8</v>
      </c>
      <c r="K357" s="20">
        <v>3.5907542741E8</v>
      </c>
    </row>
    <row r="358" ht="15.75" customHeight="1">
      <c r="A358" s="18" t="s">
        <v>202</v>
      </c>
      <c r="B358" s="19" t="str">
        <f t="shared" si="1"/>
        <v>05</v>
      </c>
      <c r="C358" s="18" t="s">
        <v>15</v>
      </c>
      <c r="D358" s="19" t="s">
        <v>203</v>
      </c>
      <c r="E358" s="18" t="s">
        <v>39</v>
      </c>
      <c r="F358" s="19" t="s">
        <v>40</v>
      </c>
      <c r="G358" s="20">
        <v>169545.37</v>
      </c>
      <c r="H358" s="20">
        <v>44358.73</v>
      </c>
      <c r="I358" s="20">
        <v>762505.77</v>
      </c>
      <c r="J358" s="20">
        <v>870825.64</v>
      </c>
      <c r="K358" s="20">
        <v>1847235.51</v>
      </c>
    </row>
    <row r="359" ht="15.75" customHeight="1">
      <c r="A359" s="18" t="s">
        <v>202</v>
      </c>
      <c r="B359" s="19" t="str">
        <f t="shared" si="1"/>
        <v>05</v>
      </c>
      <c r="C359" s="18" t="s">
        <v>15</v>
      </c>
      <c r="D359" s="19" t="s">
        <v>203</v>
      </c>
      <c r="E359" s="18" t="s">
        <v>33</v>
      </c>
      <c r="F359" s="19" t="s">
        <v>34</v>
      </c>
      <c r="G359" s="20">
        <v>28787.82</v>
      </c>
      <c r="H359" s="20">
        <v>7531.86</v>
      </c>
      <c r="I359" s="20">
        <v>129469.08</v>
      </c>
      <c r="J359" s="20">
        <v>147861.18</v>
      </c>
      <c r="K359" s="20">
        <v>313649.94</v>
      </c>
    </row>
    <row r="360" ht="15.75" customHeight="1">
      <c r="A360" s="18" t="s">
        <v>202</v>
      </c>
      <c r="B360" s="19" t="str">
        <f t="shared" si="1"/>
        <v>05</v>
      </c>
      <c r="C360" s="18" t="s">
        <v>15</v>
      </c>
      <c r="D360" s="19" t="s">
        <v>203</v>
      </c>
      <c r="E360" s="18" t="s">
        <v>55</v>
      </c>
      <c r="F360" s="19" t="s">
        <v>56</v>
      </c>
      <c r="G360" s="20">
        <v>1.729434148E7</v>
      </c>
      <c r="H360" s="20">
        <v>4524777.29</v>
      </c>
      <c r="I360" s="20">
        <v>7.777879855E7</v>
      </c>
      <c r="J360" s="20">
        <v>8.88278821E7</v>
      </c>
      <c r="K360" s="20">
        <v>1.8842579942E8</v>
      </c>
    </row>
    <row r="361" ht="14.25" customHeight="1">
      <c r="A361" s="18" t="s">
        <v>204</v>
      </c>
      <c r="B361" s="19" t="str">
        <f t="shared" si="1"/>
        <v>05</v>
      </c>
      <c r="C361" s="18" t="s">
        <v>15</v>
      </c>
      <c r="D361" s="19" t="s">
        <v>205</v>
      </c>
      <c r="E361" s="18" t="s">
        <v>17</v>
      </c>
      <c r="F361" s="19" t="s">
        <v>18</v>
      </c>
      <c r="G361" s="20">
        <v>935946.23</v>
      </c>
      <c r="H361" s="20">
        <v>518083.01</v>
      </c>
      <c r="I361" s="20">
        <v>3.932231688E7</v>
      </c>
      <c r="J361" s="20">
        <v>5.785033295E7</v>
      </c>
      <c r="K361" s="20">
        <v>9.862667907E7</v>
      </c>
    </row>
    <row r="362" ht="14.25" customHeight="1">
      <c r="A362" s="18" t="s">
        <v>204</v>
      </c>
      <c r="B362" s="19" t="str">
        <f t="shared" si="1"/>
        <v>05</v>
      </c>
      <c r="C362" s="18" t="s">
        <v>15</v>
      </c>
      <c r="D362" s="19" t="s">
        <v>205</v>
      </c>
      <c r="E362" s="18" t="s">
        <v>39</v>
      </c>
      <c r="F362" s="19" t="s">
        <v>40</v>
      </c>
      <c r="G362" s="20">
        <v>613244.64</v>
      </c>
      <c r="H362" s="20">
        <v>339455.0</v>
      </c>
      <c r="I362" s="20">
        <v>2.576451446E7</v>
      </c>
      <c r="J362" s="20">
        <v>3.790432147E7</v>
      </c>
      <c r="K362" s="20">
        <v>6.462153557E7</v>
      </c>
    </row>
    <row r="363" ht="14.25" customHeight="1">
      <c r="A363" s="18" t="s">
        <v>204</v>
      </c>
      <c r="B363" s="19" t="str">
        <f t="shared" si="1"/>
        <v>05</v>
      </c>
      <c r="C363" s="18" t="s">
        <v>15</v>
      </c>
      <c r="D363" s="19" t="s">
        <v>205</v>
      </c>
      <c r="E363" s="18" t="s">
        <v>33</v>
      </c>
      <c r="F363" s="19" t="s">
        <v>34</v>
      </c>
      <c r="G363" s="20">
        <v>1321.78</v>
      </c>
      <c r="H363" s="20">
        <v>731.66</v>
      </c>
      <c r="I363" s="20">
        <v>55532.52</v>
      </c>
      <c r="J363" s="20">
        <v>81698.52</v>
      </c>
      <c r="K363" s="20">
        <v>139284.48</v>
      </c>
    </row>
    <row r="364" ht="14.25" customHeight="1">
      <c r="A364" s="18" t="s">
        <v>204</v>
      </c>
      <c r="B364" s="19" t="str">
        <f t="shared" si="1"/>
        <v>05</v>
      </c>
      <c r="C364" s="18" t="s">
        <v>15</v>
      </c>
      <c r="D364" s="19" t="s">
        <v>205</v>
      </c>
      <c r="E364" s="18" t="s">
        <v>41</v>
      </c>
      <c r="F364" s="19" t="s">
        <v>42</v>
      </c>
      <c r="G364" s="20">
        <v>1588117.35</v>
      </c>
      <c r="H364" s="20">
        <v>879085.33</v>
      </c>
      <c r="I364" s="20">
        <v>6.672226614E7</v>
      </c>
      <c r="J364" s="20">
        <v>9.816067866E7</v>
      </c>
      <c r="K364" s="20">
        <v>1.6735014748E8</v>
      </c>
    </row>
    <row r="365" ht="14.25" customHeight="1">
      <c r="A365" s="18" t="s">
        <v>206</v>
      </c>
      <c r="B365" s="19" t="str">
        <f t="shared" si="1"/>
        <v>05</v>
      </c>
      <c r="C365" s="18" t="s">
        <v>15</v>
      </c>
      <c r="D365" s="19" t="s">
        <v>207</v>
      </c>
      <c r="E365" s="18" t="s">
        <v>17</v>
      </c>
      <c r="F365" s="19" t="s">
        <v>18</v>
      </c>
      <c r="G365" s="20">
        <v>4183517.56</v>
      </c>
      <c r="H365" s="20">
        <v>232289.04</v>
      </c>
      <c r="I365" s="20">
        <v>1.814273992E7</v>
      </c>
      <c r="J365" s="20">
        <v>1.997199099E7</v>
      </c>
      <c r="K365" s="20">
        <v>4.253053751E7</v>
      </c>
    </row>
    <row r="366" ht="14.25" customHeight="1">
      <c r="A366" s="18" t="s">
        <v>206</v>
      </c>
      <c r="B366" s="19" t="str">
        <f t="shared" si="1"/>
        <v>05</v>
      </c>
      <c r="C366" s="18" t="s">
        <v>15</v>
      </c>
      <c r="D366" s="19" t="s">
        <v>207</v>
      </c>
      <c r="E366" s="18" t="s">
        <v>39</v>
      </c>
      <c r="F366" s="19" t="s">
        <v>40</v>
      </c>
      <c r="G366" s="20">
        <v>6548785.45</v>
      </c>
      <c r="H366" s="20">
        <v>363620.1</v>
      </c>
      <c r="I366" s="20">
        <v>2.840024205E7</v>
      </c>
      <c r="J366" s="20">
        <v>3.126371104E7</v>
      </c>
      <c r="K366" s="20">
        <v>6.657635864E7</v>
      </c>
    </row>
    <row r="367" ht="14.25" customHeight="1">
      <c r="A367" s="18" t="s">
        <v>206</v>
      </c>
      <c r="B367" s="19" t="str">
        <f t="shared" si="1"/>
        <v>05</v>
      </c>
      <c r="C367" s="18" t="s">
        <v>15</v>
      </c>
      <c r="D367" s="19" t="s">
        <v>207</v>
      </c>
      <c r="E367" s="18" t="s">
        <v>33</v>
      </c>
      <c r="F367" s="19" t="s">
        <v>34</v>
      </c>
      <c r="G367" s="20">
        <v>16858.86</v>
      </c>
      <c r="H367" s="20">
        <v>936.08</v>
      </c>
      <c r="I367" s="20">
        <v>73112.1</v>
      </c>
      <c r="J367" s="20">
        <v>80483.67</v>
      </c>
      <c r="K367" s="20">
        <v>171390.71</v>
      </c>
    </row>
    <row r="368" ht="14.25" customHeight="1">
      <c r="A368" s="18" t="s">
        <v>206</v>
      </c>
      <c r="B368" s="19" t="str">
        <f t="shared" si="1"/>
        <v>05</v>
      </c>
      <c r="C368" s="18" t="s">
        <v>15</v>
      </c>
      <c r="D368" s="19" t="s">
        <v>207</v>
      </c>
      <c r="E368" s="18" t="s">
        <v>41</v>
      </c>
      <c r="F368" s="19" t="s">
        <v>42</v>
      </c>
      <c r="G368" s="20">
        <v>1.611995446E7</v>
      </c>
      <c r="H368" s="20">
        <v>895057.5</v>
      </c>
      <c r="I368" s="20">
        <v>6.990771221E7</v>
      </c>
      <c r="J368" s="20">
        <v>7.695619322E7</v>
      </c>
      <c r="K368" s="20">
        <v>1.6387891739E8</v>
      </c>
    </row>
    <row r="369" ht="14.25" customHeight="1">
      <c r="A369" s="18" t="s">
        <v>206</v>
      </c>
      <c r="B369" s="19" t="str">
        <f t="shared" si="1"/>
        <v>05</v>
      </c>
      <c r="C369" s="18" t="s">
        <v>15</v>
      </c>
      <c r="D369" s="19" t="s">
        <v>207</v>
      </c>
      <c r="E369" s="18" t="s">
        <v>55</v>
      </c>
      <c r="F369" s="19" t="s">
        <v>56</v>
      </c>
      <c r="G369" s="20">
        <v>1247969.67</v>
      </c>
      <c r="H369" s="20">
        <v>69293.28</v>
      </c>
      <c r="I369" s="20">
        <v>5412093.72</v>
      </c>
      <c r="J369" s="20">
        <v>5957770.85</v>
      </c>
      <c r="K369" s="20">
        <v>1.268712752E7</v>
      </c>
    </row>
    <row r="370" ht="14.25" customHeight="1">
      <c r="A370" s="18" t="s">
        <v>208</v>
      </c>
      <c r="B370" s="19" t="str">
        <f t="shared" si="1"/>
        <v>05</v>
      </c>
      <c r="C370" s="18" t="s">
        <v>15</v>
      </c>
      <c r="D370" s="19" t="s">
        <v>209</v>
      </c>
      <c r="E370" s="18" t="s">
        <v>17</v>
      </c>
      <c r="F370" s="19" t="s">
        <v>18</v>
      </c>
      <c r="G370" s="20">
        <v>2.1525131002E8</v>
      </c>
      <c r="H370" s="20">
        <v>2.672278252E7</v>
      </c>
      <c r="I370" s="20">
        <v>3.6974297149E8</v>
      </c>
      <c r="J370" s="20">
        <v>4.5710343168E8</v>
      </c>
      <c r="K370" s="20">
        <v>1.06882049571E9</v>
      </c>
    </row>
    <row r="371" ht="14.25" customHeight="1">
      <c r="A371" s="18" t="s">
        <v>208</v>
      </c>
      <c r="B371" s="19" t="str">
        <f t="shared" si="1"/>
        <v>05</v>
      </c>
      <c r="C371" s="18" t="s">
        <v>15</v>
      </c>
      <c r="D371" s="19" t="s">
        <v>209</v>
      </c>
      <c r="E371" s="18" t="s">
        <v>39</v>
      </c>
      <c r="F371" s="19" t="s">
        <v>40</v>
      </c>
      <c r="G371" s="20">
        <v>874576.65</v>
      </c>
      <c r="H371" s="20">
        <v>108575.98</v>
      </c>
      <c r="I371" s="20">
        <v>1502283.86</v>
      </c>
      <c r="J371" s="20">
        <v>1857233.7</v>
      </c>
      <c r="K371" s="20">
        <v>4342670.19</v>
      </c>
    </row>
    <row r="372" ht="14.25" customHeight="1">
      <c r="A372" s="18" t="s">
        <v>208</v>
      </c>
      <c r="B372" s="19" t="str">
        <f t="shared" si="1"/>
        <v>05</v>
      </c>
      <c r="C372" s="18" t="s">
        <v>15</v>
      </c>
      <c r="D372" s="19" t="s">
        <v>209</v>
      </c>
      <c r="E372" s="18" t="s">
        <v>27</v>
      </c>
      <c r="F372" s="19" t="s">
        <v>28</v>
      </c>
      <c r="G372" s="20">
        <v>61576.89</v>
      </c>
      <c r="H372" s="20">
        <v>7644.58</v>
      </c>
      <c r="I372" s="20">
        <v>105772.29</v>
      </c>
      <c r="J372" s="20">
        <v>130763.48</v>
      </c>
      <c r="K372" s="20">
        <v>305757.24</v>
      </c>
    </row>
    <row r="373" ht="14.25" customHeight="1">
      <c r="A373" s="18" t="s">
        <v>208</v>
      </c>
      <c r="B373" s="19" t="str">
        <f t="shared" si="1"/>
        <v>05</v>
      </c>
      <c r="C373" s="18" t="s">
        <v>15</v>
      </c>
      <c r="D373" s="19" t="s">
        <v>209</v>
      </c>
      <c r="E373" s="18" t="s">
        <v>33</v>
      </c>
      <c r="F373" s="19" t="s">
        <v>34</v>
      </c>
      <c r="G373" s="20">
        <v>155535.19</v>
      </c>
      <c r="H373" s="20">
        <v>19309.21</v>
      </c>
      <c r="I373" s="20">
        <v>267166.99</v>
      </c>
      <c r="J373" s="20">
        <v>330291.47</v>
      </c>
      <c r="K373" s="20">
        <v>772302.86</v>
      </c>
    </row>
    <row r="374" ht="14.25" customHeight="1">
      <c r="A374" s="18" t="s">
        <v>208</v>
      </c>
      <c r="B374" s="19" t="str">
        <f t="shared" si="1"/>
        <v>05</v>
      </c>
      <c r="C374" s="18" t="s">
        <v>15</v>
      </c>
      <c r="D374" s="19" t="s">
        <v>209</v>
      </c>
      <c r="E374" s="18" t="s">
        <v>35</v>
      </c>
      <c r="F374" s="19" t="s">
        <v>36</v>
      </c>
      <c r="G374" s="20">
        <v>2.379399525E7</v>
      </c>
      <c r="H374" s="20">
        <v>2953950.71</v>
      </c>
      <c r="I374" s="20">
        <v>4.087158637E7</v>
      </c>
      <c r="J374" s="20">
        <v>5.05284585E7</v>
      </c>
      <c r="K374" s="20">
        <v>1.1814799083E8</v>
      </c>
    </row>
    <row r="375" ht="14.25" customHeight="1">
      <c r="A375" s="18" t="s">
        <v>210</v>
      </c>
      <c r="B375" s="19" t="str">
        <f t="shared" si="1"/>
        <v>05</v>
      </c>
      <c r="C375" s="18" t="s">
        <v>15</v>
      </c>
      <c r="D375" s="19" t="s">
        <v>211</v>
      </c>
      <c r="E375" s="18" t="s">
        <v>17</v>
      </c>
      <c r="F375" s="19" t="s">
        <v>18</v>
      </c>
      <c r="G375" s="20">
        <v>5.299027856E7</v>
      </c>
      <c r="H375" s="20">
        <v>2374231.56</v>
      </c>
      <c r="I375" s="20">
        <v>1.2613759527E8</v>
      </c>
      <c r="J375" s="20">
        <v>1.1088574401E8</v>
      </c>
      <c r="K375" s="20">
        <v>2.923878494E8</v>
      </c>
    </row>
    <row r="376" ht="14.25" customHeight="1">
      <c r="A376" s="18" t="s">
        <v>210</v>
      </c>
      <c r="B376" s="19" t="str">
        <f t="shared" si="1"/>
        <v>05</v>
      </c>
      <c r="C376" s="18" t="s">
        <v>15</v>
      </c>
      <c r="D376" s="19" t="s">
        <v>211</v>
      </c>
      <c r="E376" s="18" t="s">
        <v>55</v>
      </c>
      <c r="F376" s="19" t="s">
        <v>56</v>
      </c>
      <c r="G376" s="20">
        <v>1.418511044E7</v>
      </c>
      <c r="H376" s="20">
        <v>635564.44</v>
      </c>
      <c r="I376" s="20">
        <v>3.376611273E7</v>
      </c>
      <c r="J376" s="20">
        <v>2.968330357E7</v>
      </c>
      <c r="K376" s="20">
        <v>7.827009118E7</v>
      </c>
    </row>
    <row r="377" ht="14.25" customHeight="1">
      <c r="A377" s="18" t="s">
        <v>212</v>
      </c>
      <c r="B377" s="19" t="str">
        <f t="shared" si="1"/>
        <v>05</v>
      </c>
      <c r="C377" s="18" t="s">
        <v>15</v>
      </c>
      <c r="D377" s="19" t="s">
        <v>213</v>
      </c>
      <c r="E377" s="18" t="s">
        <v>17</v>
      </c>
      <c r="F377" s="19" t="s">
        <v>18</v>
      </c>
      <c r="G377" s="20">
        <v>6.572839332E7</v>
      </c>
      <c r="H377" s="20">
        <v>1933120.04</v>
      </c>
      <c r="I377" s="20">
        <v>1.471393375E8</v>
      </c>
      <c r="J377" s="20">
        <v>1.4549472257E8</v>
      </c>
      <c r="K377" s="20">
        <v>3.6029557343E8</v>
      </c>
    </row>
    <row r="378" ht="14.25" customHeight="1">
      <c r="A378" s="18" t="s">
        <v>212</v>
      </c>
      <c r="B378" s="19" t="str">
        <f t="shared" si="1"/>
        <v>05</v>
      </c>
      <c r="C378" s="18" t="s">
        <v>15</v>
      </c>
      <c r="D378" s="19" t="s">
        <v>213</v>
      </c>
      <c r="E378" s="18" t="s">
        <v>33</v>
      </c>
      <c r="F378" s="19" t="s">
        <v>34</v>
      </c>
      <c r="G378" s="20">
        <v>102083.12</v>
      </c>
      <c r="H378" s="20">
        <v>3002.34</v>
      </c>
      <c r="I378" s="20">
        <v>228522.9</v>
      </c>
      <c r="J378" s="20">
        <v>225968.65</v>
      </c>
      <c r="K378" s="20">
        <v>559577.01</v>
      </c>
    </row>
    <row r="379" ht="14.25" customHeight="1">
      <c r="A379" s="18" t="s">
        <v>212</v>
      </c>
      <c r="B379" s="19" t="str">
        <f t="shared" si="1"/>
        <v>05</v>
      </c>
      <c r="C379" s="18" t="s">
        <v>15</v>
      </c>
      <c r="D379" s="19" t="s">
        <v>213</v>
      </c>
      <c r="E379" s="18" t="s">
        <v>55</v>
      </c>
      <c r="F379" s="19" t="s">
        <v>56</v>
      </c>
      <c r="G379" s="20">
        <v>1.698304056E7</v>
      </c>
      <c r="H379" s="20">
        <v>499483.62</v>
      </c>
      <c r="I379" s="20">
        <v>3.80181716E7</v>
      </c>
      <c r="J379" s="20">
        <v>3.759323254E7</v>
      </c>
      <c r="K379" s="20">
        <v>9.309392832E7</v>
      </c>
    </row>
    <row r="380" ht="14.25" customHeight="1">
      <c r="A380" s="18" t="s">
        <v>214</v>
      </c>
      <c r="B380" s="19" t="str">
        <f t="shared" si="1"/>
        <v>05</v>
      </c>
      <c r="C380" s="18" t="s">
        <v>15</v>
      </c>
      <c r="D380" s="19" t="s">
        <v>215</v>
      </c>
      <c r="E380" s="18" t="s">
        <v>17</v>
      </c>
      <c r="F380" s="19" t="s">
        <v>18</v>
      </c>
      <c r="G380" s="20">
        <v>1.938550372E7</v>
      </c>
      <c r="H380" s="20">
        <v>786686.4</v>
      </c>
      <c r="I380" s="20">
        <v>5.498433674E7</v>
      </c>
      <c r="J380" s="20">
        <v>5.831964311E7</v>
      </c>
      <c r="K380" s="20">
        <v>1.3347616997E8</v>
      </c>
    </row>
    <row r="381" ht="14.25" customHeight="1">
      <c r="A381" s="18" t="s">
        <v>214</v>
      </c>
      <c r="B381" s="19" t="str">
        <f t="shared" si="1"/>
        <v>05</v>
      </c>
      <c r="C381" s="18" t="s">
        <v>15</v>
      </c>
      <c r="D381" s="19" t="s">
        <v>215</v>
      </c>
      <c r="E381" s="18" t="s">
        <v>39</v>
      </c>
      <c r="F381" s="19" t="s">
        <v>40</v>
      </c>
      <c r="G381" s="20">
        <v>2.509663815E7</v>
      </c>
      <c r="H381" s="20">
        <v>1018450.91</v>
      </c>
      <c r="I381" s="20">
        <v>7.118319043E7</v>
      </c>
      <c r="J381" s="20">
        <v>7.550110645E7</v>
      </c>
      <c r="K381" s="20">
        <v>1.7279938594E8</v>
      </c>
    </row>
    <row r="382" ht="14.25" customHeight="1">
      <c r="A382" s="18" t="s">
        <v>214</v>
      </c>
      <c r="B382" s="19" t="str">
        <f t="shared" si="1"/>
        <v>05</v>
      </c>
      <c r="C382" s="18" t="s">
        <v>15</v>
      </c>
      <c r="D382" s="19" t="s">
        <v>215</v>
      </c>
      <c r="E382" s="18" t="s">
        <v>53</v>
      </c>
      <c r="F382" s="19" t="s">
        <v>54</v>
      </c>
      <c r="G382" s="20">
        <v>0.0</v>
      </c>
      <c r="H382" s="20">
        <v>0.0</v>
      </c>
      <c r="I382" s="20">
        <v>0.0</v>
      </c>
      <c r="J382" s="20">
        <v>-617707.32</v>
      </c>
      <c r="K382" s="20">
        <v>-617707.32</v>
      </c>
    </row>
    <row r="383" ht="14.25" customHeight="1">
      <c r="A383" s="18" t="s">
        <v>214</v>
      </c>
      <c r="B383" s="19" t="str">
        <f t="shared" si="1"/>
        <v>05</v>
      </c>
      <c r="C383" s="18" t="s">
        <v>15</v>
      </c>
      <c r="D383" s="19" t="s">
        <v>215</v>
      </c>
      <c r="E383" s="18" t="s">
        <v>27</v>
      </c>
      <c r="F383" s="19" t="s">
        <v>28</v>
      </c>
      <c r="G383" s="20">
        <v>74629.49</v>
      </c>
      <c r="H383" s="20">
        <v>3028.55</v>
      </c>
      <c r="I383" s="20">
        <v>211676.37</v>
      </c>
      <c r="J383" s="20">
        <v>224516.49</v>
      </c>
      <c r="K383" s="20">
        <v>513850.9</v>
      </c>
    </row>
    <row r="384" ht="14.25" customHeight="1">
      <c r="A384" s="18" t="s">
        <v>214</v>
      </c>
      <c r="B384" s="19" t="str">
        <f t="shared" si="1"/>
        <v>05</v>
      </c>
      <c r="C384" s="18" t="s">
        <v>15</v>
      </c>
      <c r="D384" s="19" t="s">
        <v>215</v>
      </c>
      <c r="E384" s="18" t="s">
        <v>33</v>
      </c>
      <c r="F384" s="19" t="s">
        <v>34</v>
      </c>
      <c r="G384" s="20">
        <v>102533.08</v>
      </c>
      <c r="H384" s="20">
        <v>4160.91</v>
      </c>
      <c r="I384" s="20">
        <v>290821.09</v>
      </c>
      <c r="J384" s="20">
        <v>308462.08</v>
      </c>
      <c r="K384" s="20">
        <v>705977.16</v>
      </c>
    </row>
    <row r="385" ht="14.25" customHeight="1">
      <c r="A385" s="18" t="s">
        <v>214</v>
      </c>
      <c r="B385" s="19" t="str">
        <f t="shared" si="1"/>
        <v>05</v>
      </c>
      <c r="C385" s="18" t="s">
        <v>15</v>
      </c>
      <c r="D385" s="19" t="s">
        <v>215</v>
      </c>
      <c r="E385" s="18" t="s">
        <v>41</v>
      </c>
      <c r="F385" s="19" t="s">
        <v>42</v>
      </c>
      <c r="G385" s="20">
        <v>7.607087956E7</v>
      </c>
      <c r="H385" s="20">
        <v>3087045.23</v>
      </c>
      <c r="I385" s="20">
        <v>2.1576467237E8</v>
      </c>
      <c r="J385" s="20">
        <v>2.2885278666E8</v>
      </c>
      <c r="K385" s="20">
        <v>5.2377538382E8</v>
      </c>
    </row>
    <row r="386" ht="14.25" customHeight="1">
      <c r="A386" s="18" t="s">
        <v>216</v>
      </c>
      <c r="B386" s="19" t="str">
        <f t="shared" si="1"/>
        <v>05</v>
      </c>
      <c r="C386" s="18" t="s">
        <v>15</v>
      </c>
      <c r="D386" s="19" t="s">
        <v>217</v>
      </c>
      <c r="E386" s="18" t="s">
        <v>17</v>
      </c>
      <c r="F386" s="19" t="s">
        <v>18</v>
      </c>
      <c r="G386" s="20">
        <v>6226275.74</v>
      </c>
      <c r="H386" s="20">
        <v>1.064383811E7</v>
      </c>
      <c r="I386" s="20">
        <v>7.111466022E7</v>
      </c>
      <c r="J386" s="20">
        <v>9.682358748E7</v>
      </c>
      <c r="K386" s="20">
        <v>1.8480836155E8</v>
      </c>
    </row>
    <row r="387" ht="14.25" customHeight="1">
      <c r="A387" s="18" t="s">
        <v>216</v>
      </c>
      <c r="B387" s="19" t="str">
        <f t="shared" si="1"/>
        <v>05</v>
      </c>
      <c r="C387" s="18" t="s">
        <v>15</v>
      </c>
      <c r="D387" s="19" t="s">
        <v>217</v>
      </c>
      <c r="E387" s="18" t="s">
        <v>25</v>
      </c>
      <c r="F387" s="19" t="s">
        <v>26</v>
      </c>
      <c r="G387" s="20">
        <v>1882.21</v>
      </c>
      <c r="H387" s="20">
        <v>3217.64</v>
      </c>
      <c r="I387" s="20">
        <v>21498.01</v>
      </c>
      <c r="J387" s="20">
        <v>29269.83</v>
      </c>
      <c r="K387" s="20">
        <v>55867.69</v>
      </c>
    </row>
    <row r="388" ht="14.25" customHeight="1">
      <c r="A388" s="18" t="s">
        <v>216</v>
      </c>
      <c r="B388" s="19" t="str">
        <f t="shared" si="1"/>
        <v>05</v>
      </c>
      <c r="C388" s="18" t="s">
        <v>15</v>
      </c>
      <c r="D388" s="19" t="s">
        <v>217</v>
      </c>
      <c r="E388" s="18" t="s">
        <v>33</v>
      </c>
      <c r="F388" s="19" t="s">
        <v>34</v>
      </c>
      <c r="G388" s="20">
        <v>23456.53</v>
      </c>
      <c r="H388" s="20">
        <v>40099.02</v>
      </c>
      <c r="I388" s="20">
        <v>267913.49</v>
      </c>
      <c r="J388" s="20">
        <v>364767.9</v>
      </c>
      <c r="K388" s="20">
        <v>696236.94</v>
      </c>
    </row>
    <row r="389" ht="14.25" customHeight="1">
      <c r="A389" s="18" t="s">
        <v>216</v>
      </c>
      <c r="B389" s="19" t="str">
        <f t="shared" si="1"/>
        <v>05</v>
      </c>
      <c r="C389" s="18" t="s">
        <v>15</v>
      </c>
      <c r="D389" s="19" t="s">
        <v>217</v>
      </c>
      <c r="E389" s="18" t="s">
        <v>55</v>
      </c>
      <c r="F389" s="19" t="s">
        <v>56</v>
      </c>
      <c r="G389" s="20">
        <v>572098.52</v>
      </c>
      <c r="H389" s="20">
        <v>978004.23</v>
      </c>
      <c r="I389" s="20">
        <v>6534338.28</v>
      </c>
      <c r="J389" s="20">
        <v>8896591.39</v>
      </c>
      <c r="K389" s="20">
        <v>1.698103242E7</v>
      </c>
    </row>
    <row r="390" ht="14.25" customHeight="1">
      <c r="A390" s="18" t="s">
        <v>218</v>
      </c>
      <c r="B390" s="19" t="str">
        <f t="shared" si="1"/>
        <v>05</v>
      </c>
      <c r="C390" s="18" t="s">
        <v>15</v>
      </c>
      <c r="D390" s="19" t="s">
        <v>219</v>
      </c>
      <c r="E390" s="18" t="s">
        <v>17</v>
      </c>
      <c r="F390" s="19" t="s">
        <v>18</v>
      </c>
      <c r="G390" s="20">
        <v>0.0</v>
      </c>
      <c r="H390" s="20">
        <v>2.735105686E7</v>
      </c>
      <c r="I390" s="20">
        <v>2.7594642292E8</v>
      </c>
      <c r="J390" s="20">
        <v>5.6113542019E8</v>
      </c>
      <c r="K390" s="20">
        <v>8.6443289997E8</v>
      </c>
    </row>
    <row r="391" ht="14.25" customHeight="1">
      <c r="A391" s="18" t="s">
        <v>218</v>
      </c>
      <c r="B391" s="19" t="str">
        <f t="shared" si="1"/>
        <v>05</v>
      </c>
      <c r="C391" s="18" t="s">
        <v>15</v>
      </c>
      <c r="D391" s="19" t="s">
        <v>219</v>
      </c>
      <c r="E391" s="18" t="s">
        <v>19</v>
      </c>
      <c r="F391" s="19" t="s">
        <v>20</v>
      </c>
      <c r="G391" s="20">
        <v>0.0</v>
      </c>
      <c r="H391" s="20">
        <v>6940.24</v>
      </c>
      <c r="I391" s="20">
        <v>70020.51</v>
      </c>
      <c r="J391" s="20">
        <v>142386.31</v>
      </c>
      <c r="K391" s="20">
        <v>219347.06</v>
      </c>
    </row>
    <row r="392" ht="14.25" customHeight="1">
      <c r="A392" s="18" t="s">
        <v>218</v>
      </c>
      <c r="B392" s="19" t="str">
        <f t="shared" si="1"/>
        <v>05</v>
      </c>
      <c r="C392" s="18" t="s">
        <v>15</v>
      </c>
      <c r="D392" s="19" t="s">
        <v>219</v>
      </c>
      <c r="E392" s="18" t="s">
        <v>25</v>
      </c>
      <c r="F392" s="19" t="s">
        <v>26</v>
      </c>
      <c r="G392" s="20">
        <v>0.0</v>
      </c>
      <c r="H392" s="20">
        <v>168445.82</v>
      </c>
      <c r="I392" s="20">
        <v>1699459.83</v>
      </c>
      <c r="J392" s="20">
        <v>3455841.53</v>
      </c>
      <c r="K392" s="20">
        <v>5323747.18</v>
      </c>
    </row>
    <row r="393" ht="14.25" customHeight="1">
      <c r="A393" s="18" t="s">
        <v>218</v>
      </c>
      <c r="B393" s="19" t="str">
        <f t="shared" si="1"/>
        <v>05</v>
      </c>
      <c r="C393" s="18" t="s">
        <v>15</v>
      </c>
      <c r="D393" s="19" t="s">
        <v>219</v>
      </c>
      <c r="E393" s="18" t="s">
        <v>27</v>
      </c>
      <c r="F393" s="19" t="s">
        <v>28</v>
      </c>
      <c r="G393" s="20">
        <v>0.0</v>
      </c>
      <c r="H393" s="20">
        <v>6468.21</v>
      </c>
      <c r="I393" s="20">
        <v>65258.14</v>
      </c>
      <c r="J393" s="20">
        <v>132702.05</v>
      </c>
      <c r="K393" s="20">
        <v>204428.4</v>
      </c>
    </row>
    <row r="394" ht="14.25" customHeight="1">
      <c r="A394" s="18" t="s">
        <v>218</v>
      </c>
      <c r="B394" s="19" t="str">
        <f t="shared" si="1"/>
        <v>05</v>
      </c>
      <c r="C394" s="18" t="s">
        <v>15</v>
      </c>
      <c r="D394" s="19" t="s">
        <v>219</v>
      </c>
      <c r="E394" s="18" t="s">
        <v>33</v>
      </c>
      <c r="F394" s="19" t="s">
        <v>34</v>
      </c>
      <c r="G394" s="20">
        <v>0.0</v>
      </c>
      <c r="H394" s="20">
        <v>74434.06</v>
      </c>
      <c r="I394" s="20">
        <v>750969.62</v>
      </c>
      <c r="J394" s="20">
        <v>1527092.29</v>
      </c>
      <c r="K394" s="20">
        <v>2352495.97</v>
      </c>
    </row>
    <row r="395" ht="14.25" customHeight="1">
      <c r="A395" s="18" t="s">
        <v>218</v>
      </c>
      <c r="B395" s="19" t="str">
        <f t="shared" si="1"/>
        <v>05</v>
      </c>
      <c r="C395" s="18" t="s">
        <v>15</v>
      </c>
      <c r="D395" s="19" t="s">
        <v>219</v>
      </c>
      <c r="E395" s="18" t="s">
        <v>55</v>
      </c>
      <c r="F395" s="19" t="s">
        <v>56</v>
      </c>
      <c r="G395" s="20">
        <v>0.0</v>
      </c>
      <c r="H395" s="20">
        <v>3417422.81</v>
      </c>
      <c r="I395" s="20">
        <v>3.447857998E7</v>
      </c>
      <c r="J395" s="20">
        <v>7.011198862E7</v>
      </c>
      <c r="K395" s="20">
        <v>1.0800799141E8</v>
      </c>
    </row>
    <row r="396" ht="14.25" customHeight="1">
      <c r="A396" s="18" t="s">
        <v>220</v>
      </c>
      <c r="B396" s="19" t="str">
        <f t="shared" si="1"/>
        <v>05</v>
      </c>
      <c r="C396" s="18" t="s">
        <v>15</v>
      </c>
      <c r="D396" s="19" t="s">
        <v>221</v>
      </c>
      <c r="E396" s="18" t="s">
        <v>17</v>
      </c>
      <c r="F396" s="19" t="s">
        <v>18</v>
      </c>
      <c r="G396" s="20">
        <v>2.572151208E7</v>
      </c>
      <c r="H396" s="20">
        <v>1464962.44</v>
      </c>
      <c r="I396" s="20">
        <v>1.1248258481E8</v>
      </c>
      <c r="J396" s="20">
        <v>1.4233169155E8</v>
      </c>
      <c r="K396" s="20">
        <v>2.8200075088E8</v>
      </c>
    </row>
    <row r="397" ht="14.25" customHeight="1">
      <c r="A397" s="18" t="s">
        <v>220</v>
      </c>
      <c r="B397" s="19" t="str">
        <f t="shared" si="1"/>
        <v>05</v>
      </c>
      <c r="C397" s="18" t="s">
        <v>15</v>
      </c>
      <c r="D397" s="19" t="s">
        <v>221</v>
      </c>
      <c r="E397" s="18" t="s">
        <v>39</v>
      </c>
      <c r="F397" s="19" t="s">
        <v>40</v>
      </c>
      <c r="G397" s="20">
        <v>3289973.42</v>
      </c>
      <c r="H397" s="20">
        <v>187379.63</v>
      </c>
      <c r="I397" s="20">
        <v>1.438736235E7</v>
      </c>
      <c r="J397" s="20">
        <v>1.820528594E7</v>
      </c>
      <c r="K397" s="20">
        <v>3.607000134E7</v>
      </c>
    </row>
    <row r="398" ht="14.25" customHeight="1">
      <c r="A398" s="18" t="s">
        <v>220</v>
      </c>
      <c r="B398" s="19" t="str">
        <f t="shared" si="1"/>
        <v>05</v>
      </c>
      <c r="C398" s="18" t="s">
        <v>15</v>
      </c>
      <c r="D398" s="19" t="s">
        <v>221</v>
      </c>
      <c r="E398" s="18" t="s">
        <v>27</v>
      </c>
      <c r="F398" s="19" t="s">
        <v>28</v>
      </c>
      <c r="G398" s="20">
        <v>10130.36</v>
      </c>
      <c r="H398" s="20">
        <v>576.97</v>
      </c>
      <c r="I398" s="20">
        <v>44301.01</v>
      </c>
      <c r="J398" s="20">
        <v>56057.02</v>
      </c>
      <c r="K398" s="20">
        <v>111065.36</v>
      </c>
    </row>
    <row r="399" ht="14.25" customHeight="1">
      <c r="A399" s="18" t="s">
        <v>220</v>
      </c>
      <c r="B399" s="19" t="str">
        <f t="shared" si="1"/>
        <v>05</v>
      </c>
      <c r="C399" s="18" t="s">
        <v>15</v>
      </c>
      <c r="D399" s="19" t="s">
        <v>221</v>
      </c>
      <c r="E399" s="18" t="s">
        <v>55</v>
      </c>
      <c r="F399" s="19" t="s">
        <v>56</v>
      </c>
      <c r="G399" s="20">
        <v>503504.14</v>
      </c>
      <c r="H399" s="20">
        <v>28676.96</v>
      </c>
      <c r="I399" s="20">
        <v>2201870.83</v>
      </c>
      <c r="J399" s="20">
        <v>2786173.52</v>
      </c>
      <c r="K399" s="20">
        <v>5520225.45</v>
      </c>
    </row>
    <row r="400" ht="14.25" customHeight="1">
      <c r="A400" s="18" t="s">
        <v>222</v>
      </c>
      <c r="B400" s="19" t="str">
        <f t="shared" si="1"/>
        <v>05</v>
      </c>
      <c r="C400" s="18" t="s">
        <v>15</v>
      </c>
      <c r="D400" s="19" t="s">
        <v>223</v>
      </c>
      <c r="E400" s="18" t="s">
        <v>17</v>
      </c>
      <c r="F400" s="19" t="s">
        <v>18</v>
      </c>
      <c r="G400" s="20">
        <v>0.0</v>
      </c>
      <c r="H400" s="20">
        <v>4.762283006E7</v>
      </c>
      <c r="I400" s="20">
        <v>9.742439676E7</v>
      </c>
      <c r="J400" s="20">
        <v>1.1487198855E8</v>
      </c>
      <c r="K400" s="20">
        <v>2.5991921537E8</v>
      </c>
    </row>
    <row r="401" ht="14.25" customHeight="1">
      <c r="A401" s="18" t="s">
        <v>222</v>
      </c>
      <c r="B401" s="19" t="str">
        <f t="shared" si="1"/>
        <v>05</v>
      </c>
      <c r="C401" s="18" t="s">
        <v>15</v>
      </c>
      <c r="D401" s="19" t="s">
        <v>223</v>
      </c>
      <c r="E401" s="18" t="s">
        <v>39</v>
      </c>
      <c r="F401" s="19" t="s">
        <v>40</v>
      </c>
      <c r="G401" s="20">
        <v>0.0</v>
      </c>
      <c r="H401" s="20">
        <v>407853.93</v>
      </c>
      <c r="I401" s="20">
        <v>834367.11</v>
      </c>
      <c r="J401" s="20">
        <v>983792.69</v>
      </c>
      <c r="K401" s="20">
        <v>2226013.73</v>
      </c>
    </row>
    <row r="402" ht="14.25" customHeight="1">
      <c r="A402" s="18" t="s">
        <v>222</v>
      </c>
      <c r="B402" s="19" t="str">
        <f t="shared" si="1"/>
        <v>05</v>
      </c>
      <c r="C402" s="18" t="s">
        <v>15</v>
      </c>
      <c r="D402" s="19" t="s">
        <v>223</v>
      </c>
      <c r="E402" s="18" t="s">
        <v>53</v>
      </c>
      <c r="F402" s="19" t="s">
        <v>54</v>
      </c>
      <c r="G402" s="20">
        <v>0.0</v>
      </c>
      <c r="H402" s="20">
        <v>0.0</v>
      </c>
      <c r="I402" s="20">
        <v>0.0</v>
      </c>
      <c r="J402" s="20">
        <v>-361316.76</v>
      </c>
      <c r="K402" s="20">
        <v>-361316.76</v>
      </c>
    </row>
    <row r="403" ht="14.25" customHeight="1">
      <c r="A403" s="18" t="s">
        <v>222</v>
      </c>
      <c r="B403" s="19" t="str">
        <f t="shared" si="1"/>
        <v>05</v>
      </c>
      <c r="C403" s="18" t="s">
        <v>15</v>
      </c>
      <c r="D403" s="19" t="s">
        <v>223</v>
      </c>
      <c r="E403" s="18" t="s">
        <v>25</v>
      </c>
      <c r="F403" s="19" t="s">
        <v>26</v>
      </c>
      <c r="G403" s="20">
        <v>0.0</v>
      </c>
      <c r="H403" s="20">
        <v>243147.22</v>
      </c>
      <c r="I403" s="20">
        <v>497418.38</v>
      </c>
      <c r="J403" s="20">
        <v>586500.31</v>
      </c>
      <c r="K403" s="20">
        <v>1327065.91</v>
      </c>
    </row>
    <row r="404" ht="14.25" customHeight="1">
      <c r="A404" s="18" t="s">
        <v>222</v>
      </c>
      <c r="B404" s="19" t="str">
        <f t="shared" si="1"/>
        <v>05</v>
      </c>
      <c r="C404" s="18" t="s">
        <v>15</v>
      </c>
      <c r="D404" s="19" t="s">
        <v>223</v>
      </c>
      <c r="E404" s="18" t="s">
        <v>33</v>
      </c>
      <c r="F404" s="19" t="s">
        <v>34</v>
      </c>
      <c r="G404" s="20">
        <v>0.0</v>
      </c>
      <c r="H404" s="20">
        <v>92987.79</v>
      </c>
      <c r="I404" s="20">
        <v>190229.75</v>
      </c>
      <c r="J404" s="20">
        <v>224297.72</v>
      </c>
      <c r="K404" s="20">
        <v>507515.26</v>
      </c>
    </row>
    <row r="405" ht="14.25" customHeight="1">
      <c r="A405" s="18" t="s">
        <v>224</v>
      </c>
      <c r="B405" s="19" t="str">
        <f t="shared" si="1"/>
        <v>05</v>
      </c>
      <c r="C405" s="18" t="s">
        <v>15</v>
      </c>
      <c r="D405" s="19" t="s">
        <v>225</v>
      </c>
      <c r="E405" s="18" t="s">
        <v>17</v>
      </c>
      <c r="F405" s="19" t="s">
        <v>18</v>
      </c>
      <c r="G405" s="20">
        <v>2.511595075E7</v>
      </c>
      <c r="H405" s="20">
        <v>2236578.6</v>
      </c>
      <c r="I405" s="20">
        <v>1.4547058852E8</v>
      </c>
      <c r="J405" s="20">
        <v>1.2665807032E8</v>
      </c>
      <c r="K405" s="20">
        <v>2.9948118819E8</v>
      </c>
    </row>
    <row r="406" ht="14.25" customHeight="1">
      <c r="A406" s="18" t="s">
        <v>224</v>
      </c>
      <c r="B406" s="19" t="str">
        <f t="shared" si="1"/>
        <v>05</v>
      </c>
      <c r="C406" s="18" t="s">
        <v>15</v>
      </c>
      <c r="D406" s="19" t="s">
        <v>225</v>
      </c>
      <c r="E406" s="18" t="s">
        <v>39</v>
      </c>
      <c r="F406" s="19" t="s">
        <v>40</v>
      </c>
      <c r="G406" s="20">
        <v>0.0</v>
      </c>
      <c r="H406" s="20">
        <v>0.0</v>
      </c>
      <c r="I406" s="20">
        <v>0.0</v>
      </c>
      <c r="J406" s="20">
        <v>-10221.3</v>
      </c>
      <c r="K406" s="20">
        <v>-10221.3</v>
      </c>
    </row>
    <row r="407" ht="14.25" customHeight="1">
      <c r="A407" s="18" t="s">
        <v>224</v>
      </c>
      <c r="B407" s="19" t="str">
        <f t="shared" si="1"/>
        <v>05</v>
      </c>
      <c r="C407" s="18" t="s">
        <v>15</v>
      </c>
      <c r="D407" s="19" t="s">
        <v>225</v>
      </c>
      <c r="E407" s="18" t="s">
        <v>33</v>
      </c>
      <c r="F407" s="19" t="s">
        <v>34</v>
      </c>
      <c r="G407" s="20">
        <v>22438.26</v>
      </c>
      <c r="H407" s="20">
        <v>1998.13</v>
      </c>
      <c r="I407" s="20">
        <v>129961.5</v>
      </c>
      <c r="J407" s="20">
        <v>113154.65</v>
      </c>
      <c r="K407" s="20">
        <v>267552.54</v>
      </c>
    </row>
    <row r="408" ht="14.25" customHeight="1">
      <c r="A408" s="18" t="s">
        <v>224</v>
      </c>
      <c r="B408" s="19" t="str">
        <f t="shared" si="1"/>
        <v>05</v>
      </c>
      <c r="C408" s="18" t="s">
        <v>15</v>
      </c>
      <c r="D408" s="19" t="s">
        <v>225</v>
      </c>
      <c r="E408" s="18" t="s">
        <v>55</v>
      </c>
      <c r="F408" s="19" t="s">
        <v>56</v>
      </c>
      <c r="G408" s="20">
        <v>2.462935599E7</v>
      </c>
      <c r="H408" s="20">
        <v>2193247.27</v>
      </c>
      <c r="I408" s="20">
        <v>1.4265225098E8</v>
      </c>
      <c r="J408" s="20">
        <v>1.2420420527E8</v>
      </c>
      <c r="K408" s="20">
        <v>2.9367905951E8</v>
      </c>
    </row>
    <row r="409" ht="14.25" customHeight="1">
      <c r="A409" s="18" t="s">
        <v>226</v>
      </c>
      <c r="B409" s="19" t="str">
        <f t="shared" si="1"/>
        <v>05</v>
      </c>
      <c r="C409" s="18" t="s">
        <v>15</v>
      </c>
      <c r="D409" s="19" t="s">
        <v>227</v>
      </c>
      <c r="E409" s="18" t="s">
        <v>17</v>
      </c>
      <c r="F409" s="19" t="s">
        <v>18</v>
      </c>
      <c r="G409" s="20">
        <v>1.14681675E7</v>
      </c>
      <c r="H409" s="20">
        <v>951075.31</v>
      </c>
      <c r="I409" s="20">
        <v>7.254026618E7</v>
      </c>
      <c r="J409" s="20">
        <v>7.121878652E7</v>
      </c>
      <c r="K409" s="20">
        <v>1.5617829551E8</v>
      </c>
    </row>
    <row r="410" ht="14.25" customHeight="1">
      <c r="A410" s="18" t="s">
        <v>226</v>
      </c>
      <c r="B410" s="19" t="str">
        <f t="shared" si="1"/>
        <v>05</v>
      </c>
      <c r="C410" s="18" t="s">
        <v>15</v>
      </c>
      <c r="D410" s="19" t="s">
        <v>227</v>
      </c>
      <c r="E410" s="18" t="s">
        <v>39</v>
      </c>
      <c r="F410" s="19" t="s">
        <v>40</v>
      </c>
      <c r="G410" s="20">
        <v>3592680.86</v>
      </c>
      <c r="H410" s="20">
        <v>297947.34</v>
      </c>
      <c r="I410" s="20">
        <v>2.272499297E7</v>
      </c>
      <c r="J410" s="20">
        <v>2.231100749E7</v>
      </c>
      <c r="K410" s="20">
        <v>4.892662866E7</v>
      </c>
    </row>
    <row r="411" ht="14.25" customHeight="1">
      <c r="A411" s="18" t="s">
        <v>226</v>
      </c>
      <c r="B411" s="19" t="str">
        <f t="shared" si="1"/>
        <v>05</v>
      </c>
      <c r="C411" s="18" t="s">
        <v>15</v>
      </c>
      <c r="D411" s="19" t="s">
        <v>227</v>
      </c>
      <c r="E411" s="18" t="s">
        <v>33</v>
      </c>
      <c r="F411" s="19" t="s">
        <v>34</v>
      </c>
      <c r="G411" s="20">
        <v>16077.64</v>
      </c>
      <c r="H411" s="20">
        <v>1333.35</v>
      </c>
      <c r="I411" s="20">
        <v>101696.85</v>
      </c>
      <c r="J411" s="20">
        <v>99844.21</v>
      </c>
      <c r="K411" s="20">
        <v>218952.05</v>
      </c>
    </row>
    <row r="412" ht="14.25" customHeight="1">
      <c r="A412" s="18" t="s">
        <v>228</v>
      </c>
      <c r="B412" s="19" t="str">
        <f t="shared" si="1"/>
        <v>05</v>
      </c>
      <c r="C412" s="18" t="s">
        <v>15</v>
      </c>
      <c r="D412" s="19" t="s">
        <v>229</v>
      </c>
      <c r="E412" s="18" t="s">
        <v>17</v>
      </c>
      <c r="F412" s="19" t="s">
        <v>18</v>
      </c>
      <c r="G412" s="20">
        <v>0.0</v>
      </c>
      <c r="H412" s="20">
        <v>2126147.53</v>
      </c>
      <c r="I412" s="20">
        <v>1.2463690295E8</v>
      </c>
      <c r="J412" s="20">
        <v>1.7405376228E8</v>
      </c>
      <c r="K412" s="20">
        <v>3.0081681276E8</v>
      </c>
    </row>
    <row r="413" ht="14.25" customHeight="1">
      <c r="A413" s="18" t="s">
        <v>228</v>
      </c>
      <c r="B413" s="19" t="str">
        <f t="shared" si="1"/>
        <v>05</v>
      </c>
      <c r="C413" s="18" t="s">
        <v>15</v>
      </c>
      <c r="D413" s="19" t="s">
        <v>229</v>
      </c>
      <c r="E413" s="18" t="s">
        <v>27</v>
      </c>
      <c r="F413" s="19" t="s">
        <v>28</v>
      </c>
      <c r="G413" s="20">
        <v>0.0</v>
      </c>
      <c r="H413" s="20">
        <v>1444.88</v>
      </c>
      <c r="I413" s="20">
        <v>84700.46</v>
      </c>
      <c r="J413" s="20">
        <v>118283.06</v>
      </c>
      <c r="K413" s="20">
        <v>204428.4</v>
      </c>
    </row>
    <row r="414" ht="14.25" customHeight="1">
      <c r="A414" s="18" t="s">
        <v>228</v>
      </c>
      <c r="B414" s="19" t="str">
        <f t="shared" si="1"/>
        <v>05</v>
      </c>
      <c r="C414" s="18" t="s">
        <v>15</v>
      </c>
      <c r="D414" s="19" t="s">
        <v>229</v>
      </c>
      <c r="E414" s="18" t="s">
        <v>33</v>
      </c>
      <c r="F414" s="19" t="s">
        <v>34</v>
      </c>
      <c r="G414" s="20">
        <v>0.0</v>
      </c>
      <c r="H414" s="20">
        <v>1693.25</v>
      </c>
      <c r="I414" s="20">
        <v>99259.88</v>
      </c>
      <c r="J414" s="20">
        <v>138615.1</v>
      </c>
      <c r="K414" s="20">
        <v>239568.23</v>
      </c>
    </row>
    <row r="415" ht="14.25" customHeight="1">
      <c r="A415" s="18" t="s">
        <v>228</v>
      </c>
      <c r="B415" s="19" t="str">
        <f t="shared" si="1"/>
        <v>05</v>
      </c>
      <c r="C415" s="18" t="s">
        <v>15</v>
      </c>
      <c r="D415" s="19" t="s">
        <v>229</v>
      </c>
      <c r="E415" s="18" t="s">
        <v>55</v>
      </c>
      <c r="F415" s="19" t="s">
        <v>56</v>
      </c>
      <c r="G415" s="20">
        <v>0.0</v>
      </c>
      <c r="H415" s="20">
        <v>1269776.34</v>
      </c>
      <c r="I415" s="20">
        <v>7.443556371E7</v>
      </c>
      <c r="J415" s="20">
        <v>1.0394826578E8</v>
      </c>
      <c r="K415" s="20">
        <v>1.7965360583E8</v>
      </c>
    </row>
    <row r="416" ht="14.25" customHeight="1">
      <c r="A416" s="18" t="s">
        <v>230</v>
      </c>
      <c r="B416" s="19" t="str">
        <f t="shared" si="1"/>
        <v>05</v>
      </c>
      <c r="C416" s="18" t="s">
        <v>15</v>
      </c>
      <c r="D416" s="19" t="s">
        <v>231</v>
      </c>
      <c r="E416" s="18" t="s">
        <v>17</v>
      </c>
      <c r="F416" s="19" t="s">
        <v>18</v>
      </c>
      <c r="G416" s="20">
        <v>921194.05</v>
      </c>
      <c r="H416" s="20">
        <v>1359589.25</v>
      </c>
      <c r="I416" s="20">
        <v>1.034453302E8</v>
      </c>
      <c r="J416" s="20">
        <v>1.3342348397E8</v>
      </c>
      <c r="K416" s="20">
        <v>2.3914959747E8</v>
      </c>
    </row>
    <row r="417" ht="14.25" customHeight="1">
      <c r="A417" s="18" t="s">
        <v>230</v>
      </c>
      <c r="B417" s="19" t="str">
        <f t="shared" si="1"/>
        <v>05</v>
      </c>
      <c r="C417" s="18" t="s">
        <v>15</v>
      </c>
      <c r="D417" s="19" t="s">
        <v>231</v>
      </c>
      <c r="E417" s="18" t="s">
        <v>39</v>
      </c>
      <c r="F417" s="19" t="s">
        <v>40</v>
      </c>
      <c r="G417" s="20">
        <v>6049.58</v>
      </c>
      <c r="H417" s="20">
        <v>8928.58</v>
      </c>
      <c r="I417" s="20">
        <v>679337.27</v>
      </c>
      <c r="J417" s="20">
        <v>876207.23</v>
      </c>
      <c r="K417" s="20">
        <v>1570522.66</v>
      </c>
    </row>
    <row r="418" ht="14.25" customHeight="1">
      <c r="A418" s="18" t="s">
        <v>230</v>
      </c>
      <c r="B418" s="19" t="str">
        <f t="shared" si="1"/>
        <v>05</v>
      </c>
      <c r="C418" s="18" t="s">
        <v>15</v>
      </c>
      <c r="D418" s="19" t="s">
        <v>231</v>
      </c>
      <c r="E418" s="18" t="s">
        <v>33</v>
      </c>
      <c r="F418" s="19" t="s">
        <v>34</v>
      </c>
      <c r="G418" s="20">
        <v>182.37</v>
      </c>
      <c r="H418" s="20">
        <v>269.17</v>
      </c>
      <c r="I418" s="20">
        <v>20479.53</v>
      </c>
      <c r="J418" s="20">
        <v>26414.43</v>
      </c>
      <c r="K418" s="20">
        <v>47345.5</v>
      </c>
    </row>
    <row r="419" ht="14.25" customHeight="1">
      <c r="A419" s="18" t="s">
        <v>232</v>
      </c>
      <c r="B419" s="19" t="str">
        <f t="shared" si="1"/>
        <v>05</v>
      </c>
      <c r="C419" s="18" t="s">
        <v>15</v>
      </c>
      <c r="D419" s="19" t="s">
        <v>233</v>
      </c>
      <c r="E419" s="18" t="s">
        <v>17</v>
      </c>
      <c r="F419" s="19" t="s">
        <v>18</v>
      </c>
      <c r="G419" s="20">
        <v>9392172.66</v>
      </c>
      <c r="H419" s="20">
        <v>903289.58</v>
      </c>
      <c r="I419" s="20">
        <v>3.272666792E7</v>
      </c>
      <c r="J419" s="20">
        <v>3.617331995E7</v>
      </c>
      <c r="K419" s="20">
        <v>7.919545011E7</v>
      </c>
    </row>
    <row r="420" ht="14.25" customHeight="1">
      <c r="A420" s="18" t="s">
        <v>232</v>
      </c>
      <c r="B420" s="19" t="str">
        <f t="shared" si="1"/>
        <v>05</v>
      </c>
      <c r="C420" s="18" t="s">
        <v>15</v>
      </c>
      <c r="D420" s="19" t="s">
        <v>233</v>
      </c>
      <c r="E420" s="18" t="s">
        <v>39</v>
      </c>
      <c r="F420" s="19" t="s">
        <v>40</v>
      </c>
      <c r="G420" s="20">
        <v>2.421817154E7</v>
      </c>
      <c r="H420" s="20">
        <v>2329175.88</v>
      </c>
      <c r="I420" s="20">
        <v>8.438729638E7</v>
      </c>
      <c r="J420" s="20">
        <v>9.32746554E7</v>
      </c>
      <c r="K420" s="20">
        <v>2.042092992E8</v>
      </c>
    </row>
    <row r="421" ht="14.25" customHeight="1">
      <c r="A421" s="18" t="s">
        <v>232</v>
      </c>
      <c r="B421" s="19" t="str">
        <f t="shared" si="1"/>
        <v>05</v>
      </c>
      <c r="C421" s="18" t="s">
        <v>15</v>
      </c>
      <c r="D421" s="19" t="s">
        <v>233</v>
      </c>
      <c r="E421" s="18" t="s">
        <v>33</v>
      </c>
      <c r="F421" s="19" t="s">
        <v>34</v>
      </c>
      <c r="G421" s="20">
        <v>30770.14</v>
      </c>
      <c r="H421" s="20">
        <v>2959.31</v>
      </c>
      <c r="I421" s="20">
        <v>107217.37</v>
      </c>
      <c r="J421" s="20">
        <v>118509.11</v>
      </c>
      <c r="K421" s="20">
        <v>259455.93</v>
      </c>
    </row>
    <row r="422" ht="14.25" customHeight="1">
      <c r="A422" s="18" t="s">
        <v>232</v>
      </c>
      <c r="B422" s="19" t="str">
        <f t="shared" si="1"/>
        <v>05</v>
      </c>
      <c r="C422" s="18" t="s">
        <v>15</v>
      </c>
      <c r="D422" s="19" t="s">
        <v>233</v>
      </c>
      <c r="E422" s="18" t="s">
        <v>55</v>
      </c>
      <c r="F422" s="19" t="s">
        <v>56</v>
      </c>
      <c r="G422" s="20">
        <v>2502624.66</v>
      </c>
      <c r="H422" s="20">
        <v>240689.23</v>
      </c>
      <c r="I422" s="20">
        <v>8720300.33</v>
      </c>
      <c r="J422" s="20">
        <v>9638690.23</v>
      </c>
      <c r="K422" s="20">
        <v>2.110230445E7</v>
      </c>
    </row>
    <row r="423" ht="14.25" customHeight="1">
      <c r="A423" s="18" t="s">
        <v>234</v>
      </c>
      <c r="B423" s="19" t="str">
        <f t="shared" si="1"/>
        <v>05</v>
      </c>
      <c r="C423" s="18" t="s">
        <v>15</v>
      </c>
      <c r="D423" s="19" t="s">
        <v>235</v>
      </c>
      <c r="E423" s="18" t="s">
        <v>17</v>
      </c>
      <c r="F423" s="19" t="s">
        <v>18</v>
      </c>
      <c r="G423" s="20">
        <v>868328.7</v>
      </c>
      <c r="H423" s="20">
        <v>429178.08</v>
      </c>
      <c r="I423" s="20">
        <v>3.278581733E7</v>
      </c>
      <c r="J423" s="20">
        <v>3.810525824E7</v>
      </c>
      <c r="K423" s="20">
        <v>7.218858235E7</v>
      </c>
    </row>
    <row r="424" ht="14.25" customHeight="1">
      <c r="A424" s="18" t="s">
        <v>234</v>
      </c>
      <c r="B424" s="19" t="str">
        <f t="shared" si="1"/>
        <v>05</v>
      </c>
      <c r="C424" s="18" t="s">
        <v>15</v>
      </c>
      <c r="D424" s="19" t="s">
        <v>235</v>
      </c>
      <c r="E424" s="18" t="s">
        <v>39</v>
      </c>
      <c r="F424" s="19" t="s">
        <v>40</v>
      </c>
      <c r="G424" s="20">
        <v>143384.35</v>
      </c>
      <c r="H424" s="20">
        <v>70868.81</v>
      </c>
      <c r="I424" s="20">
        <v>5413817.67</v>
      </c>
      <c r="J424" s="20">
        <v>6292200.02</v>
      </c>
      <c r="K424" s="20">
        <v>1.192027085E7</v>
      </c>
    </row>
    <row r="425" ht="14.25" customHeight="1">
      <c r="A425" s="18" t="s">
        <v>234</v>
      </c>
      <c r="B425" s="19" t="str">
        <f t="shared" si="1"/>
        <v>05</v>
      </c>
      <c r="C425" s="18" t="s">
        <v>15</v>
      </c>
      <c r="D425" s="19" t="s">
        <v>235</v>
      </c>
      <c r="E425" s="18" t="s">
        <v>33</v>
      </c>
      <c r="F425" s="19" t="s">
        <v>34</v>
      </c>
      <c r="G425" s="20">
        <v>1195.95</v>
      </c>
      <c r="H425" s="20">
        <v>591.11</v>
      </c>
      <c r="I425" s="20">
        <v>45156.0</v>
      </c>
      <c r="J425" s="20">
        <v>52482.49</v>
      </c>
      <c r="K425" s="20">
        <v>99425.55</v>
      </c>
    </row>
    <row r="426" ht="14.25" customHeight="1">
      <c r="A426" s="18" t="s">
        <v>236</v>
      </c>
      <c r="B426" s="19" t="str">
        <f t="shared" si="1"/>
        <v>05</v>
      </c>
      <c r="C426" s="18" t="s">
        <v>15</v>
      </c>
      <c r="D426" s="19" t="s">
        <v>237</v>
      </c>
      <c r="E426" s="18" t="s">
        <v>17</v>
      </c>
      <c r="F426" s="19" t="s">
        <v>18</v>
      </c>
      <c r="G426" s="20">
        <v>4.900194561E7</v>
      </c>
      <c r="H426" s="20">
        <v>4661757.57</v>
      </c>
      <c r="I426" s="20">
        <v>3.6173018725E8</v>
      </c>
      <c r="J426" s="20">
        <v>3.795167008E8</v>
      </c>
      <c r="K426" s="20">
        <v>7.9491059123E8</v>
      </c>
    </row>
    <row r="427" ht="14.25" customHeight="1">
      <c r="A427" s="18" t="s">
        <v>236</v>
      </c>
      <c r="B427" s="19" t="str">
        <f t="shared" si="1"/>
        <v>05</v>
      </c>
      <c r="C427" s="18" t="s">
        <v>15</v>
      </c>
      <c r="D427" s="19" t="s">
        <v>237</v>
      </c>
      <c r="E427" s="18" t="s">
        <v>39</v>
      </c>
      <c r="F427" s="19" t="s">
        <v>40</v>
      </c>
      <c r="G427" s="20">
        <v>712969.44</v>
      </c>
      <c r="H427" s="20">
        <v>67827.73</v>
      </c>
      <c r="I427" s="20">
        <v>5263108.77</v>
      </c>
      <c r="J427" s="20">
        <v>5521899.33</v>
      </c>
      <c r="K427" s="20">
        <v>1.156580527E7</v>
      </c>
    </row>
    <row r="428" ht="14.25" customHeight="1">
      <c r="A428" s="18" t="s">
        <v>236</v>
      </c>
      <c r="B428" s="19" t="str">
        <f t="shared" si="1"/>
        <v>05</v>
      </c>
      <c r="C428" s="18" t="s">
        <v>15</v>
      </c>
      <c r="D428" s="19" t="s">
        <v>237</v>
      </c>
      <c r="E428" s="18" t="s">
        <v>96</v>
      </c>
      <c r="F428" s="19" t="s">
        <v>97</v>
      </c>
      <c r="G428" s="20">
        <v>0.0</v>
      </c>
      <c r="H428" s="20">
        <v>0.0</v>
      </c>
      <c r="I428" s="20">
        <v>0.0</v>
      </c>
      <c r="J428" s="20">
        <v>-6714.0</v>
      </c>
      <c r="K428" s="20">
        <v>-6714.0</v>
      </c>
    </row>
    <row r="429" ht="14.25" customHeight="1">
      <c r="A429" s="18" t="s">
        <v>236</v>
      </c>
      <c r="B429" s="19" t="str">
        <f t="shared" si="1"/>
        <v>05</v>
      </c>
      <c r="C429" s="18" t="s">
        <v>15</v>
      </c>
      <c r="D429" s="19" t="s">
        <v>237</v>
      </c>
      <c r="E429" s="18" t="s">
        <v>68</v>
      </c>
      <c r="F429" s="19" t="s">
        <v>69</v>
      </c>
      <c r="G429" s="20">
        <v>3476452.45</v>
      </c>
      <c r="H429" s="20">
        <v>330729.29</v>
      </c>
      <c r="I429" s="20">
        <v>2.566301767E7</v>
      </c>
      <c r="J429" s="20">
        <v>2.69248853E7</v>
      </c>
      <c r="K429" s="20">
        <v>5.639508471E7</v>
      </c>
    </row>
    <row r="430" ht="14.25" customHeight="1">
      <c r="A430" s="18" t="s">
        <v>236</v>
      </c>
      <c r="B430" s="19" t="str">
        <f t="shared" si="1"/>
        <v>05</v>
      </c>
      <c r="C430" s="18" t="s">
        <v>15</v>
      </c>
      <c r="D430" s="19" t="s">
        <v>237</v>
      </c>
      <c r="E430" s="18" t="s">
        <v>27</v>
      </c>
      <c r="F430" s="19" t="s">
        <v>28</v>
      </c>
      <c r="G430" s="20">
        <v>12837.14</v>
      </c>
      <c r="H430" s="20">
        <v>1221.25</v>
      </c>
      <c r="I430" s="20">
        <v>94763.22</v>
      </c>
      <c r="J430" s="20">
        <v>99422.79</v>
      </c>
      <c r="K430" s="20">
        <v>208244.4</v>
      </c>
    </row>
    <row r="431" ht="14.25" customHeight="1">
      <c r="A431" s="18" t="s">
        <v>236</v>
      </c>
      <c r="B431" s="19" t="str">
        <f t="shared" si="1"/>
        <v>05</v>
      </c>
      <c r="C431" s="18" t="s">
        <v>15</v>
      </c>
      <c r="D431" s="19" t="s">
        <v>237</v>
      </c>
      <c r="E431" s="18" t="s">
        <v>33</v>
      </c>
      <c r="F431" s="19" t="s">
        <v>34</v>
      </c>
      <c r="G431" s="20">
        <v>7002.36</v>
      </c>
      <c r="H431" s="20">
        <v>666.16</v>
      </c>
      <c r="I431" s="20">
        <v>51691.09</v>
      </c>
      <c r="J431" s="20">
        <v>54232.77</v>
      </c>
      <c r="K431" s="20">
        <v>113592.38</v>
      </c>
    </row>
    <row r="432" ht="14.25" customHeight="1">
      <c r="A432" s="18" t="s">
        <v>236</v>
      </c>
      <c r="B432" s="19" t="str">
        <f t="shared" si="1"/>
        <v>05</v>
      </c>
      <c r="C432" s="18" t="s">
        <v>15</v>
      </c>
      <c r="D432" s="19" t="s">
        <v>237</v>
      </c>
      <c r="E432" s="18" t="s">
        <v>35</v>
      </c>
      <c r="F432" s="19" t="s">
        <v>36</v>
      </c>
      <c r="G432" s="20">
        <v>0.0</v>
      </c>
      <c r="H432" s="20">
        <v>0.0</v>
      </c>
      <c r="I432" s="20">
        <v>0.0</v>
      </c>
      <c r="J432" s="20">
        <v>-74356.2</v>
      </c>
      <c r="K432" s="20">
        <v>-74356.2</v>
      </c>
    </row>
    <row r="433" ht="14.25" customHeight="1">
      <c r="A433" s="18" t="s">
        <v>238</v>
      </c>
      <c r="B433" s="19" t="str">
        <f t="shared" si="1"/>
        <v>05</v>
      </c>
      <c r="C433" s="18" t="s">
        <v>15</v>
      </c>
      <c r="D433" s="19" t="s">
        <v>239</v>
      </c>
      <c r="E433" s="18" t="s">
        <v>17</v>
      </c>
      <c r="F433" s="19" t="s">
        <v>18</v>
      </c>
      <c r="G433" s="20">
        <v>1.954426213E7</v>
      </c>
      <c r="H433" s="20">
        <v>3928200.89</v>
      </c>
      <c r="I433" s="20">
        <v>1.4819592881E8</v>
      </c>
      <c r="J433" s="20">
        <v>2.5648661593E8</v>
      </c>
      <c r="K433" s="20">
        <v>4.2815500776E8</v>
      </c>
    </row>
    <row r="434" ht="14.25" customHeight="1">
      <c r="A434" s="18" t="s">
        <v>238</v>
      </c>
      <c r="B434" s="19" t="str">
        <f t="shared" si="1"/>
        <v>05</v>
      </c>
      <c r="C434" s="18" t="s">
        <v>15</v>
      </c>
      <c r="D434" s="19" t="s">
        <v>239</v>
      </c>
      <c r="E434" s="18" t="s">
        <v>39</v>
      </c>
      <c r="F434" s="19" t="s">
        <v>40</v>
      </c>
      <c r="G434" s="20">
        <v>344669.15</v>
      </c>
      <c r="H434" s="20">
        <v>69275.05</v>
      </c>
      <c r="I434" s="20">
        <v>2613481.4</v>
      </c>
      <c r="J434" s="20">
        <v>4523221.44</v>
      </c>
      <c r="K434" s="20">
        <v>7550647.04</v>
      </c>
    </row>
    <row r="435" ht="14.25" customHeight="1">
      <c r="A435" s="18" t="s">
        <v>238</v>
      </c>
      <c r="B435" s="19" t="str">
        <f t="shared" si="1"/>
        <v>05</v>
      </c>
      <c r="C435" s="18" t="s">
        <v>15</v>
      </c>
      <c r="D435" s="19" t="s">
        <v>239</v>
      </c>
      <c r="E435" s="18" t="s">
        <v>53</v>
      </c>
      <c r="F435" s="19" t="s">
        <v>54</v>
      </c>
      <c r="G435" s="20">
        <v>0.0</v>
      </c>
      <c r="H435" s="20">
        <v>0.0</v>
      </c>
      <c r="I435" s="20">
        <v>0.0</v>
      </c>
      <c r="J435" s="20">
        <v>-204857.76</v>
      </c>
      <c r="K435" s="20">
        <v>-204857.76</v>
      </c>
    </row>
    <row r="436" ht="14.25" customHeight="1">
      <c r="A436" s="18" t="s">
        <v>238</v>
      </c>
      <c r="B436" s="19" t="str">
        <f t="shared" si="1"/>
        <v>05</v>
      </c>
      <c r="C436" s="18" t="s">
        <v>15</v>
      </c>
      <c r="D436" s="19" t="s">
        <v>239</v>
      </c>
      <c r="E436" s="18" t="s">
        <v>27</v>
      </c>
      <c r="F436" s="19" t="s">
        <v>28</v>
      </c>
      <c r="G436" s="20">
        <v>13628.17</v>
      </c>
      <c r="H436" s="20">
        <v>2739.12</v>
      </c>
      <c r="I436" s="20">
        <v>103336.66</v>
      </c>
      <c r="J436" s="20">
        <v>178847.49</v>
      </c>
      <c r="K436" s="20">
        <v>298551.44</v>
      </c>
    </row>
    <row r="437" ht="14.25" customHeight="1">
      <c r="A437" s="18" t="s">
        <v>238</v>
      </c>
      <c r="B437" s="19" t="str">
        <f t="shared" si="1"/>
        <v>05</v>
      </c>
      <c r="C437" s="18" t="s">
        <v>15</v>
      </c>
      <c r="D437" s="19" t="s">
        <v>239</v>
      </c>
      <c r="E437" s="18" t="s">
        <v>33</v>
      </c>
      <c r="F437" s="19" t="s">
        <v>34</v>
      </c>
      <c r="G437" s="20">
        <v>50539.55</v>
      </c>
      <c r="H437" s="20">
        <v>10157.94</v>
      </c>
      <c r="I437" s="20">
        <v>383220.13</v>
      </c>
      <c r="J437" s="20">
        <v>663249.21</v>
      </c>
      <c r="K437" s="20">
        <v>1107166.83</v>
      </c>
    </row>
    <row r="438" ht="14.25" customHeight="1">
      <c r="A438" s="18" t="s">
        <v>240</v>
      </c>
      <c r="B438" s="19" t="str">
        <f t="shared" si="1"/>
        <v>05</v>
      </c>
      <c r="C438" s="18" t="s">
        <v>15</v>
      </c>
      <c r="D438" s="19" t="s">
        <v>241</v>
      </c>
      <c r="E438" s="18" t="s">
        <v>17</v>
      </c>
      <c r="F438" s="19" t="s">
        <v>18</v>
      </c>
      <c r="G438" s="20">
        <v>0.0</v>
      </c>
      <c r="H438" s="20">
        <v>1.090861071E7</v>
      </c>
      <c r="I438" s="20">
        <v>1.5485325925E8</v>
      </c>
      <c r="J438" s="20">
        <v>2.5034380419E8</v>
      </c>
      <c r="K438" s="20">
        <v>4.1610567415E8</v>
      </c>
    </row>
    <row r="439" ht="14.25" customHeight="1">
      <c r="A439" s="18" t="s">
        <v>240</v>
      </c>
      <c r="B439" s="19" t="str">
        <f t="shared" si="1"/>
        <v>05</v>
      </c>
      <c r="C439" s="18" t="s">
        <v>15</v>
      </c>
      <c r="D439" s="19" t="s">
        <v>241</v>
      </c>
      <c r="E439" s="18" t="s">
        <v>19</v>
      </c>
      <c r="F439" s="19" t="s">
        <v>20</v>
      </c>
      <c r="G439" s="20">
        <v>0.0</v>
      </c>
      <c r="H439" s="20">
        <v>3062.29</v>
      </c>
      <c r="I439" s="20">
        <v>43470.75</v>
      </c>
      <c r="J439" s="20">
        <v>70277.08</v>
      </c>
      <c r="K439" s="20">
        <v>116810.12</v>
      </c>
    </row>
    <row r="440" ht="14.25" customHeight="1">
      <c r="A440" s="18" t="s">
        <v>240</v>
      </c>
      <c r="B440" s="19" t="str">
        <f t="shared" si="1"/>
        <v>05</v>
      </c>
      <c r="C440" s="18" t="s">
        <v>15</v>
      </c>
      <c r="D440" s="19" t="s">
        <v>241</v>
      </c>
      <c r="E440" s="18" t="s">
        <v>53</v>
      </c>
      <c r="F440" s="19" t="s">
        <v>54</v>
      </c>
      <c r="G440" s="20">
        <v>0.0</v>
      </c>
      <c r="H440" s="20">
        <v>0.0</v>
      </c>
      <c r="I440" s="20">
        <v>0.0</v>
      </c>
      <c r="J440" s="20">
        <v>-456342.3</v>
      </c>
      <c r="K440" s="20">
        <v>-456342.3</v>
      </c>
    </row>
    <row r="441" ht="14.25" customHeight="1">
      <c r="A441" s="18" t="s">
        <v>242</v>
      </c>
      <c r="B441" s="19" t="str">
        <f t="shared" si="1"/>
        <v>05</v>
      </c>
      <c r="C441" s="18" t="s">
        <v>15</v>
      </c>
      <c r="D441" s="19" t="s">
        <v>243</v>
      </c>
      <c r="E441" s="18" t="s">
        <v>17</v>
      </c>
      <c r="F441" s="19" t="s">
        <v>18</v>
      </c>
      <c r="G441" s="20">
        <v>1.1163712081E8</v>
      </c>
      <c r="H441" s="20">
        <v>7373901.99</v>
      </c>
      <c r="I441" s="20">
        <v>5.6927109473E8</v>
      </c>
      <c r="J441" s="20">
        <v>6.3559660772E8</v>
      </c>
      <c r="K441" s="20">
        <v>1.32387872525E9</v>
      </c>
    </row>
    <row r="442" ht="14.25" customHeight="1">
      <c r="A442" s="18" t="s">
        <v>242</v>
      </c>
      <c r="B442" s="19" t="str">
        <f t="shared" si="1"/>
        <v>05</v>
      </c>
      <c r="C442" s="18" t="s">
        <v>15</v>
      </c>
      <c r="D442" s="19" t="s">
        <v>243</v>
      </c>
      <c r="E442" s="18" t="s">
        <v>39</v>
      </c>
      <c r="F442" s="19" t="s">
        <v>40</v>
      </c>
      <c r="G442" s="20">
        <v>910557.91</v>
      </c>
      <c r="H442" s="20">
        <v>60144.55</v>
      </c>
      <c r="I442" s="20">
        <v>4643207.32</v>
      </c>
      <c r="J442" s="20">
        <v>5184185.26</v>
      </c>
      <c r="K442" s="20">
        <v>1.079809504E7</v>
      </c>
    </row>
    <row r="443" ht="14.25" customHeight="1">
      <c r="A443" s="18" t="s">
        <v>242</v>
      </c>
      <c r="B443" s="19" t="str">
        <f t="shared" si="1"/>
        <v>05</v>
      </c>
      <c r="C443" s="18" t="s">
        <v>15</v>
      </c>
      <c r="D443" s="19" t="s">
        <v>243</v>
      </c>
      <c r="E443" s="18" t="s">
        <v>120</v>
      </c>
      <c r="F443" s="19" t="s">
        <v>121</v>
      </c>
      <c r="G443" s="20">
        <v>0.0</v>
      </c>
      <c r="H443" s="20">
        <v>0.0</v>
      </c>
      <c r="I443" s="20">
        <v>0.0</v>
      </c>
      <c r="J443" s="20">
        <v>-3311220.3</v>
      </c>
      <c r="K443" s="20">
        <v>-3311220.3</v>
      </c>
    </row>
    <row r="444" ht="14.25" customHeight="1">
      <c r="A444" s="18" t="s">
        <v>242</v>
      </c>
      <c r="B444" s="19" t="str">
        <f t="shared" si="1"/>
        <v>05</v>
      </c>
      <c r="C444" s="18" t="s">
        <v>15</v>
      </c>
      <c r="D444" s="19" t="s">
        <v>243</v>
      </c>
      <c r="E444" s="18" t="s">
        <v>53</v>
      </c>
      <c r="F444" s="19" t="s">
        <v>54</v>
      </c>
      <c r="G444" s="20">
        <v>0.0</v>
      </c>
      <c r="H444" s="20">
        <v>0.0</v>
      </c>
      <c r="I444" s="20">
        <v>0.0</v>
      </c>
      <c r="J444" s="20">
        <v>-268225.8</v>
      </c>
      <c r="K444" s="20">
        <v>-268225.8</v>
      </c>
    </row>
    <row r="445" ht="14.25" customHeight="1">
      <c r="A445" s="18" t="s">
        <v>242</v>
      </c>
      <c r="B445" s="19" t="str">
        <f t="shared" si="1"/>
        <v>05</v>
      </c>
      <c r="C445" s="18" t="s">
        <v>15</v>
      </c>
      <c r="D445" s="19" t="s">
        <v>243</v>
      </c>
      <c r="E445" s="18" t="s">
        <v>27</v>
      </c>
      <c r="F445" s="19" t="s">
        <v>28</v>
      </c>
      <c r="G445" s="20">
        <v>5162.44</v>
      </c>
      <c r="H445" s="20">
        <v>340.99</v>
      </c>
      <c r="I445" s="20">
        <v>26324.82</v>
      </c>
      <c r="J445" s="20">
        <v>29391.91</v>
      </c>
      <c r="K445" s="20">
        <v>61220.16</v>
      </c>
    </row>
    <row r="446" ht="14.25" customHeight="1">
      <c r="A446" s="18" t="s">
        <v>242</v>
      </c>
      <c r="B446" s="19" t="str">
        <f t="shared" si="1"/>
        <v>05</v>
      </c>
      <c r="C446" s="18" t="s">
        <v>15</v>
      </c>
      <c r="D446" s="19" t="s">
        <v>243</v>
      </c>
      <c r="E446" s="18" t="s">
        <v>33</v>
      </c>
      <c r="F446" s="19" t="s">
        <v>34</v>
      </c>
      <c r="G446" s="20">
        <v>9968.84</v>
      </c>
      <c r="H446" s="20">
        <v>658.47</v>
      </c>
      <c r="I446" s="20">
        <v>50834.13</v>
      </c>
      <c r="J446" s="20">
        <v>56756.8</v>
      </c>
      <c r="K446" s="20">
        <v>118218.24</v>
      </c>
    </row>
    <row r="447" ht="14.25" customHeight="1">
      <c r="A447" s="18" t="s">
        <v>242</v>
      </c>
      <c r="B447" s="19" t="str">
        <f t="shared" si="1"/>
        <v>05</v>
      </c>
      <c r="C447" s="18" t="s">
        <v>15</v>
      </c>
      <c r="D447" s="19" t="s">
        <v>243</v>
      </c>
      <c r="E447" s="18" t="s">
        <v>35</v>
      </c>
      <c r="F447" s="19" t="s">
        <v>36</v>
      </c>
      <c r="G447" s="20">
        <v>0.0</v>
      </c>
      <c r="H447" s="20">
        <v>0.0</v>
      </c>
      <c r="I447" s="20">
        <v>0.0</v>
      </c>
      <c r="J447" s="20">
        <v>-713256.84</v>
      </c>
      <c r="K447" s="20">
        <v>-713256.84</v>
      </c>
    </row>
    <row r="448" ht="14.25" customHeight="1">
      <c r="A448" s="18" t="s">
        <v>244</v>
      </c>
      <c r="B448" s="19" t="str">
        <f t="shared" si="1"/>
        <v>05</v>
      </c>
      <c r="C448" s="18" t="s">
        <v>15</v>
      </c>
      <c r="D448" s="19" t="s">
        <v>245</v>
      </c>
      <c r="E448" s="18" t="s">
        <v>17</v>
      </c>
      <c r="F448" s="19" t="s">
        <v>18</v>
      </c>
      <c r="G448" s="20">
        <v>3.591913285E7</v>
      </c>
      <c r="H448" s="20">
        <v>1.005613291E7</v>
      </c>
      <c r="I448" s="20">
        <v>1.5066743609E8</v>
      </c>
      <c r="J448" s="20">
        <v>2.3031532437E8</v>
      </c>
      <c r="K448" s="20">
        <v>4.2695802622E8</v>
      </c>
    </row>
    <row r="449" ht="14.25" customHeight="1">
      <c r="A449" s="18" t="s">
        <v>244</v>
      </c>
      <c r="B449" s="19" t="str">
        <f t="shared" si="1"/>
        <v>05</v>
      </c>
      <c r="C449" s="18" t="s">
        <v>15</v>
      </c>
      <c r="D449" s="19" t="s">
        <v>245</v>
      </c>
      <c r="E449" s="18" t="s">
        <v>33</v>
      </c>
      <c r="F449" s="19" t="s">
        <v>34</v>
      </c>
      <c r="G449" s="20">
        <v>10581.02</v>
      </c>
      <c r="H449" s="20">
        <v>2962.32</v>
      </c>
      <c r="I449" s="20">
        <v>44383.45</v>
      </c>
      <c r="J449" s="20">
        <v>67846.03</v>
      </c>
      <c r="K449" s="20">
        <v>125772.82</v>
      </c>
    </row>
    <row r="450" ht="14.25" customHeight="1">
      <c r="A450" s="18" t="s">
        <v>244</v>
      </c>
      <c r="B450" s="19" t="str">
        <f t="shared" si="1"/>
        <v>05</v>
      </c>
      <c r="C450" s="18" t="s">
        <v>15</v>
      </c>
      <c r="D450" s="19" t="s">
        <v>245</v>
      </c>
      <c r="E450" s="18" t="s">
        <v>55</v>
      </c>
      <c r="F450" s="19" t="s">
        <v>56</v>
      </c>
      <c r="G450" s="20">
        <v>2597701.13</v>
      </c>
      <c r="H450" s="20">
        <v>727267.77</v>
      </c>
      <c r="I450" s="20">
        <v>1.089639246E7</v>
      </c>
      <c r="J450" s="20">
        <v>1.665659302E7</v>
      </c>
      <c r="K450" s="20">
        <v>3.087795438E7</v>
      </c>
    </row>
    <row r="451" ht="14.25" customHeight="1">
      <c r="A451" s="18" t="s">
        <v>246</v>
      </c>
      <c r="B451" s="19" t="str">
        <f t="shared" si="1"/>
        <v>05</v>
      </c>
      <c r="C451" s="18" t="s">
        <v>15</v>
      </c>
      <c r="D451" s="19" t="s">
        <v>247</v>
      </c>
      <c r="E451" s="18" t="s">
        <v>17</v>
      </c>
      <c r="F451" s="19" t="s">
        <v>18</v>
      </c>
      <c r="G451" s="20">
        <v>5.535698824E7</v>
      </c>
      <c r="H451" s="20">
        <v>7677405.62</v>
      </c>
      <c r="I451" s="20">
        <v>2.6022814304E8</v>
      </c>
      <c r="J451" s="20">
        <v>2.8436425566E8</v>
      </c>
      <c r="K451" s="20">
        <v>6.0762679256E8</v>
      </c>
    </row>
    <row r="452" ht="14.25" customHeight="1">
      <c r="A452" s="18" t="s">
        <v>246</v>
      </c>
      <c r="B452" s="19" t="str">
        <f t="shared" si="1"/>
        <v>05</v>
      </c>
      <c r="C452" s="18" t="s">
        <v>15</v>
      </c>
      <c r="D452" s="19" t="s">
        <v>247</v>
      </c>
      <c r="E452" s="18" t="s">
        <v>39</v>
      </c>
      <c r="F452" s="19" t="s">
        <v>40</v>
      </c>
      <c r="G452" s="20">
        <v>1633511.5</v>
      </c>
      <c r="H452" s="20">
        <v>226550.09</v>
      </c>
      <c r="I452" s="20">
        <v>7678988.31</v>
      </c>
      <c r="J452" s="20">
        <v>8391213.08</v>
      </c>
      <c r="K452" s="20">
        <v>1.793026298E7</v>
      </c>
    </row>
    <row r="453" ht="14.25" customHeight="1">
      <c r="A453" s="18" t="s">
        <v>246</v>
      </c>
      <c r="B453" s="19" t="str">
        <f t="shared" si="1"/>
        <v>05</v>
      </c>
      <c r="C453" s="18" t="s">
        <v>15</v>
      </c>
      <c r="D453" s="19" t="s">
        <v>247</v>
      </c>
      <c r="E453" s="18" t="s">
        <v>53</v>
      </c>
      <c r="F453" s="19" t="s">
        <v>54</v>
      </c>
      <c r="G453" s="20">
        <v>0.0</v>
      </c>
      <c r="H453" s="20">
        <v>0.0</v>
      </c>
      <c r="I453" s="20">
        <v>0.0</v>
      </c>
      <c r="J453" s="20">
        <v>-261842.25</v>
      </c>
      <c r="K453" s="20">
        <v>-261842.25</v>
      </c>
    </row>
    <row r="454" ht="14.25" customHeight="1">
      <c r="A454" s="18" t="s">
        <v>246</v>
      </c>
      <c r="B454" s="19" t="str">
        <f t="shared" si="1"/>
        <v>05</v>
      </c>
      <c r="C454" s="18" t="s">
        <v>15</v>
      </c>
      <c r="D454" s="19" t="s">
        <v>247</v>
      </c>
      <c r="E454" s="18" t="s">
        <v>27</v>
      </c>
      <c r="F454" s="19" t="s">
        <v>28</v>
      </c>
      <c r="G454" s="20">
        <v>15839.45</v>
      </c>
      <c r="H454" s="20">
        <v>2196.76</v>
      </c>
      <c r="I454" s="20">
        <v>74459.81</v>
      </c>
      <c r="J454" s="20">
        <v>81365.94</v>
      </c>
      <c r="K454" s="20">
        <v>173861.96</v>
      </c>
    </row>
    <row r="455" ht="14.25" customHeight="1">
      <c r="A455" s="18" t="s">
        <v>246</v>
      </c>
      <c r="B455" s="19" t="str">
        <f t="shared" si="1"/>
        <v>05</v>
      </c>
      <c r="C455" s="18" t="s">
        <v>15</v>
      </c>
      <c r="D455" s="19" t="s">
        <v>247</v>
      </c>
      <c r="E455" s="18" t="s">
        <v>33</v>
      </c>
      <c r="F455" s="19" t="s">
        <v>34</v>
      </c>
      <c r="G455" s="20">
        <v>33625.81</v>
      </c>
      <c r="H455" s="20">
        <v>4663.53</v>
      </c>
      <c r="I455" s="20">
        <v>158071.84</v>
      </c>
      <c r="J455" s="20">
        <v>172732.98</v>
      </c>
      <c r="K455" s="20">
        <v>369094.16</v>
      </c>
    </row>
    <row r="456" ht="14.25" customHeight="1">
      <c r="A456" s="18" t="s">
        <v>246</v>
      </c>
      <c r="B456" s="19" t="str">
        <f t="shared" si="1"/>
        <v>05</v>
      </c>
      <c r="C456" s="18" t="s">
        <v>15</v>
      </c>
      <c r="D456" s="19" t="s">
        <v>247</v>
      </c>
      <c r="E456" s="18" t="s">
        <v>35</v>
      </c>
      <c r="F456" s="19" t="s">
        <v>36</v>
      </c>
      <c r="G456" s="20">
        <v>0.0</v>
      </c>
      <c r="H456" s="20">
        <v>0.0</v>
      </c>
      <c r="I456" s="20">
        <v>0.0</v>
      </c>
      <c r="J456" s="20">
        <v>-24785.43</v>
      </c>
      <c r="K456" s="20">
        <v>-24785.43</v>
      </c>
    </row>
    <row r="457" ht="14.25" customHeight="1">
      <c r="A457" s="18" t="s">
        <v>246</v>
      </c>
      <c r="B457" s="19" t="str">
        <f t="shared" si="1"/>
        <v>05</v>
      </c>
      <c r="C457" s="18" t="s">
        <v>15</v>
      </c>
      <c r="D457" s="19" t="s">
        <v>247</v>
      </c>
      <c r="E457" s="18" t="s">
        <v>74</v>
      </c>
      <c r="F457" s="19" t="s">
        <v>75</v>
      </c>
      <c r="G457" s="20">
        <v>0.0</v>
      </c>
      <c r="H457" s="20">
        <v>0.0</v>
      </c>
      <c r="I457" s="20">
        <v>0.0</v>
      </c>
      <c r="J457" s="20">
        <v>-2155788.53</v>
      </c>
      <c r="K457" s="20">
        <v>-2155788.53</v>
      </c>
    </row>
    <row r="458" ht="14.25" customHeight="1">
      <c r="A458" s="18" t="s">
        <v>248</v>
      </c>
      <c r="B458" s="19" t="str">
        <f t="shared" si="1"/>
        <v>05</v>
      </c>
      <c r="C458" s="18" t="s">
        <v>15</v>
      </c>
      <c r="D458" s="19" t="s">
        <v>249</v>
      </c>
      <c r="E458" s="18" t="s">
        <v>17</v>
      </c>
      <c r="F458" s="19" t="s">
        <v>18</v>
      </c>
      <c r="G458" s="20">
        <v>1.1797271531E8</v>
      </c>
      <c r="H458" s="20">
        <v>5441154.31</v>
      </c>
      <c r="I458" s="20">
        <v>2.6197470603E8</v>
      </c>
      <c r="J458" s="20">
        <v>2.1603621005E8</v>
      </c>
      <c r="K458" s="20">
        <v>6.014247857E8</v>
      </c>
    </row>
    <row r="459" ht="14.25" customHeight="1">
      <c r="A459" s="18" t="s">
        <v>248</v>
      </c>
      <c r="B459" s="19" t="str">
        <f t="shared" si="1"/>
        <v>05</v>
      </c>
      <c r="C459" s="18" t="s">
        <v>15</v>
      </c>
      <c r="D459" s="19" t="s">
        <v>249</v>
      </c>
      <c r="E459" s="18" t="s">
        <v>39</v>
      </c>
      <c r="F459" s="19" t="s">
        <v>40</v>
      </c>
      <c r="G459" s="20">
        <v>5314137.74</v>
      </c>
      <c r="H459" s="20">
        <v>245099.41</v>
      </c>
      <c r="I459" s="20">
        <v>1.180077671E7</v>
      </c>
      <c r="J459" s="20">
        <v>9731455.05</v>
      </c>
      <c r="K459" s="20">
        <v>2.709146891E7</v>
      </c>
    </row>
    <row r="460" ht="14.25" customHeight="1">
      <c r="A460" s="18" t="s">
        <v>248</v>
      </c>
      <c r="B460" s="19" t="str">
        <f t="shared" si="1"/>
        <v>05</v>
      </c>
      <c r="C460" s="18" t="s">
        <v>15</v>
      </c>
      <c r="D460" s="19" t="s">
        <v>249</v>
      </c>
      <c r="E460" s="18" t="s">
        <v>53</v>
      </c>
      <c r="F460" s="19" t="s">
        <v>54</v>
      </c>
      <c r="G460" s="20">
        <v>0.0</v>
      </c>
      <c r="H460" s="20">
        <v>0.0</v>
      </c>
      <c r="I460" s="20">
        <v>0.0</v>
      </c>
      <c r="J460" s="20">
        <v>-375161.43</v>
      </c>
      <c r="K460" s="20">
        <v>-375161.43</v>
      </c>
    </row>
    <row r="461" ht="14.25" customHeight="1">
      <c r="A461" s="18" t="s">
        <v>248</v>
      </c>
      <c r="B461" s="19" t="str">
        <f t="shared" si="1"/>
        <v>05</v>
      </c>
      <c r="C461" s="18" t="s">
        <v>15</v>
      </c>
      <c r="D461" s="19" t="s">
        <v>249</v>
      </c>
      <c r="E461" s="18" t="s">
        <v>27</v>
      </c>
      <c r="F461" s="19" t="s">
        <v>28</v>
      </c>
      <c r="G461" s="20">
        <v>10773.01</v>
      </c>
      <c r="H461" s="20">
        <v>496.87</v>
      </c>
      <c r="I461" s="20">
        <v>23922.95</v>
      </c>
      <c r="J461" s="20">
        <v>19727.95</v>
      </c>
      <c r="K461" s="20">
        <v>54920.78</v>
      </c>
    </row>
    <row r="462" ht="14.25" customHeight="1">
      <c r="A462" s="18" t="s">
        <v>248</v>
      </c>
      <c r="B462" s="19" t="str">
        <f t="shared" si="1"/>
        <v>05</v>
      </c>
      <c r="C462" s="18" t="s">
        <v>15</v>
      </c>
      <c r="D462" s="19" t="s">
        <v>249</v>
      </c>
      <c r="E462" s="18" t="s">
        <v>33</v>
      </c>
      <c r="F462" s="19" t="s">
        <v>34</v>
      </c>
      <c r="G462" s="20">
        <v>128211.94</v>
      </c>
      <c r="H462" s="20">
        <v>5913.41</v>
      </c>
      <c r="I462" s="20">
        <v>284712.31</v>
      </c>
      <c r="J462" s="20">
        <v>234786.67</v>
      </c>
      <c r="K462" s="20">
        <v>653624.33</v>
      </c>
    </row>
    <row r="463" ht="14.25" customHeight="1">
      <c r="A463" s="18" t="s">
        <v>250</v>
      </c>
      <c r="B463" s="19" t="str">
        <f t="shared" si="1"/>
        <v>05</v>
      </c>
      <c r="C463" s="18" t="s">
        <v>15</v>
      </c>
      <c r="D463" s="19" t="s">
        <v>251</v>
      </c>
      <c r="E463" s="18" t="s">
        <v>17</v>
      </c>
      <c r="F463" s="19" t="s">
        <v>18</v>
      </c>
      <c r="G463" s="20">
        <v>5.033561514E7</v>
      </c>
      <c r="H463" s="20">
        <v>6840740.87</v>
      </c>
      <c r="I463" s="20">
        <v>1.6325309232E8</v>
      </c>
      <c r="J463" s="20">
        <v>2.0462823887E8</v>
      </c>
      <c r="K463" s="20">
        <v>4.250576872E8</v>
      </c>
    </row>
    <row r="464" ht="14.25" customHeight="1">
      <c r="A464" s="18" t="s">
        <v>250</v>
      </c>
      <c r="B464" s="19" t="str">
        <f t="shared" si="1"/>
        <v>05</v>
      </c>
      <c r="C464" s="18" t="s">
        <v>15</v>
      </c>
      <c r="D464" s="19" t="s">
        <v>251</v>
      </c>
      <c r="E464" s="18" t="s">
        <v>27</v>
      </c>
      <c r="F464" s="19" t="s">
        <v>28</v>
      </c>
      <c r="G464" s="20">
        <v>15955.64</v>
      </c>
      <c r="H464" s="20">
        <v>2168.41</v>
      </c>
      <c r="I464" s="20">
        <v>51748.78</v>
      </c>
      <c r="J464" s="20">
        <v>64864.07</v>
      </c>
      <c r="K464" s="20">
        <v>134736.9</v>
      </c>
    </row>
    <row r="465" ht="14.25" customHeight="1">
      <c r="A465" s="18" t="s">
        <v>250</v>
      </c>
      <c r="B465" s="19" t="str">
        <f t="shared" si="1"/>
        <v>05</v>
      </c>
      <c r="C465" s="18" t="s">
        <v>15</v>
      </c>
      <c r="D465" s="19" t="s">
        <v>251</v>
      </c>
      <c r="E465" s="18" t="s">
        <v>33</v>
      </c>
      <c r="F465" s="19" t="s">
        <v>34</v>
      </c>
      <c r="G465" s="20">
        <v>22370.02</v>
      </c>
      <c r="H465" s="20">
        <v>3040.14</v>
      </c>
      <c r="I465" s="20">
        <v>72552.49</v>
      </c>
      <c r="J465" s="20">
        <v>90940.31</v>
      </c>
      <c r="K465" s="20">
        <v>188902.96</v>
      </c>
    </row>
    <row r="466" ht="14.25" customHeight="1">
      <c r="A466" s="18" t="s">
        <v>250</v>
      </c>
      <c r="B466" s="19" t="str">
        <f t="shared" si="1"/>
        <v>05</v>
      </c>
      <c r="C466" s="18" t="s">
        <v>15</v>
      </c>
      <c r="D466" s="19" t="s">
        <v>251</v>
      </c>
      <c r="E466" s="18" t="s">
        <v>41</v>
      </c>
      <c r="F466" s="19" t="s">
        <v>42</v>
      </c>
      <c r="G466" s="20">
        <v>2.85878927E7</v>
      </c>
      <c r="H466" s="20">
        <v>3885168.88</v>
      </c>
      <c r="I466" s="20">
        <v>9.271888052E7</v>
      </c>
      <c r="J466" s="20">
        <v>1.1621771422E8</v>
      </c>
      <c r="K466" s="20">
        <v>2.4140965632E8</v>
      </c>
    </row>
    <row r="467" ht="14.25" customHeight="1">
      <c r="A467" s="18" t="s">
        <v>250</v>
      </c>
      <c r="B467" s="19" t="str">
        <f t="shared" si="1"/>
        <v>05</v>
      </c>
      <c r="C467" s="18" t="s">
        <v>15</v>
      </c>
      <c r="D467" s="19" t="s">
        <v>251</v>
      </c>
      <c r="E467" s="18" t="s">
        <v>55</v>
      </c>
      <c r="F467" s="19" t="s">
        <v>56</v>
      </c>
      <c r="G467" s="20">
        <v>7523540.5</v>
      </c>
      <c r="H467" s="20">
        <v>1022468.7</v>
      </c>
      <c r="I467" s="20">
        <v>2.440103789E7</v>
      </c>
      <c r="J467" s="20">
        <v>3.058527921E7</v>
      </c>
      <c r="K467" s="20">
        <v>6.35323263E7</v>
      </c>
    </row>
    <row r="468" ht="14.25" customHeight="1">
      <c r="A468" s="18" t="s">
        <v>252</v>
      </c>
      <c r="B468" s="19" t="str">
        <f t="shared" si="1"/>
        <v>05</v>
      </c>
      <c r="C468" s="18" t="s">
        <v>15</v>
      </c>
      <c r="D468" s="19" t="s">
        <v>253</v>
      </c>
      <c r="E468" s="18" t="s">
        <v>17</v>
      </c>
      <c r="F468" s="19" t="s">
        <v>18</v>
      </c>
      <c r="G468" s="20">
        <v>1.0518575683E8</v>
      </c>
      <c r="H468" s="20">
        <v>2.190641677E7</v>
      </c>
      <c r="I468" s="20">
        <v>2.6365007123E8</v>
      </c>
      <c r="J468" s="20">
        <v>3.2889938798E8</v>
      </c>
      <c r="K468" s="20">
        <v>7.1964163281E8</v>
      </c>
    </row>
    <row r="469" ht="14.25" customHeight="1">
      <c r="A469" s="18" t="s">
        <v>252</v>
      </c>
      <c r="B469" s="19" t="str">
        <f t="shared" si="1"/>
        <v>05</v>
      </c>
      <c r="C469" s="18" t="s">
        <v>15</v>
      </c>
      <c r="D469" s="19" t="s">
        <v>253</v>
      </c>
      <c r="E469" s="18" t="s">
        <v>39</v>
      </c>
      <c r="F469" s="19" t="s">
        <v>40</v>
      </c>
      <c r="G469" s="20">
        <v>572014.84</v>
      </c>
      <c r="H469" s="20">
        <v>119130.15</v>
      </c>
      <c r="I469" s="20">
        <v>1433765.9</v>
      </c>
      <c r="J469" s="20">
        <v>1788600.79</v>
      </c>
      <c r="K469" s="20">
        <v>3913511.68</v>
      </c>
    </row>
    <row r="470" ht="14.25" customHeight="1">
      <c r="A470" s="18" t="s">
        <v>252</v>
      </c>
      <c r="B470" s="19" t="str">
        <f t="shared" si="1"/>
        <v>05</v>
      </c>
      <c r="C470" s="18" t="s">
        <v>15</v>
      </c>
      <c r="D470" s="19" t="s">
        <v>253</v>
      </c>
      <c r="E470" s="18" t="s">
        <v>19</v>
      </c>
      <c r="F470" s="19" t="s">
        <v>20</v>
      </c>
      <c r="G470" s="20">
        <v>20068.61</v>
      </c>
      <c r="H470" s="20">
        <v>4179.57</v>
      </c>
      <c r="I470" s="20">
        <v>50302.36</v>
      </c>
      <c r="J470" s="20">
        <v>62751.41</v>
      </c>
      <c r="K470" s="20">
        <v>137301.95</v>
      </c>
    </row>
    <row r="471" ht="14.25" customHeight="1">
      <c r="A471" s="18" t="s">
        <v>252</v>
      </c>
      <c r="B471" s="19" t="str">
        <f t="shared" si="1"/>
        <v>05</v>
      </c>
      <c r="C471" s="18" t="s">
        <v>15</v>
      </c>
      <c r="D471" s="19" t="s">
        <v>253</v>
      </c>
      <c r="E471" s="18" t="s">
        <v>25</v>
      </c>
      <c r="F471" s="19" t="s">
        <v>26</v>
      </c>
      <c r="G471" s="20">
        <v>126978.8</v>
      </c>
      <c r="H471" s="20">
        <v>26445.13</v>
      </c>
      <c r="I471" s="20">
        <v>318274.76</v>
      </c>
      <c r="J471" s="20">
        <v>397042.85</v>
      </c>
      <c r="K471" s="20">
        <v>868741.54</v>
      </c>
    </row>
    <row r="472" ht="14.25" customHeight="1">
      <c r="A472" s="18" t="s">
        <v>252</v>
      </c>
      <c r="B472" s="19" t="str">
        <f t="shared" si="1"/>
        <v>05</v>
      </c>
      <c r="C472" s="18" t="s">
        <v>15</v>
      </c>
      <c r="D472" s="19" t="s">
        <v>253</v>
      </c>
      <c r="E472" s="18" t="s">
        <v>33</v>
      </c>
      <c r="F472" s="19" t="s">
        <v>34</v>
      </c>
      <c r="G472" s="20">
        <v>43561.92</v>
      </c>
      <c r="H472" s="20">
        <v>9072.38</v>
      </c>
      <c r="I472" s="20">
        <v>109188.75</v>
      </c>
      <c r="J472" s="20">
        <v>136211.28</v>
      </c>
      <c r="K472" s="20">
        <v>298034.33</v>
      </c>
    </row>
    <row r="473" ht="14.25" customHeight="1">
      <c r="A473" s="18" t="s">
        <v>254</v>
      </c>
      <c r="B473" s="19" t="str">
        <f t="shared" si="1"/>
        <v>05</v>
      </c>
      <c r="C473" s="18" t="s">
        <v>15</v>
      </c>
      <c r="D473" s="19" t="s">
        <v>255</v>
      </c>
      <c r="E473" s="18" t="s">
        <v>17</v>
      </c>
      <c r="F473" s="19" t="s">
        <v>18</v>
      </c>
      <c r="G473" s="20">
        <v>5.952417863E7</v>
      </c>
      <c r="H473" s="20">
        <v>5398387.95</v>
      </c>
      <c r="I473" s="20">
        <v>1.4162643915E8</v>
      </c>
      <c r="J473" s="20">
        <v>1.2996377927E8</v>
      </c>
      <c r="K473" s="20">
        <v>3.36512785E8</v>
      </c>
    </row>
    <row r="474" ht="14.25" customHeight="1">
      <c r="A474" s="18" t="s">
        <v>254</v>
      </c>
      <c r="B474" s="19" t="str">
        <f t="shared" si="1"/>
        <v>05</v>
      </c>
      <c r="C474" s="18" t="s">
        <v>15</v>
      </c>
      <c r="D474" s="19" t="s">
        <v>255</v>
      </c>
      <c r="E474" s="18" t="s">
        <v>39</v>
      </c>
      <c r="F474" s="19" t="s">
        <v>40</v>
      </c>
      <c r="G474" s="20">
        <v>0.0</v>
      </c>
      <c r="H474" s="20">
        <v>0.0</v>
      </c>
      <c r="I474" s="20">
        <v>0.0</v>
      </c>
      <c r="J474" s="20">
        <v>-28477.39</v>
      </c>
      <c r="K474" s="20">
        <v>-28477.39</v>
      </c>
    </row>
    <row r="475" ht="14.25" customHeight="1">
      <c r="A475" s="18" t="s">
        <v>254</v>
      </c>
      <c r="B475" s="19" t="str">
        <f t="shared" si="1"/>
        <v>05</v>
      </c>
      <c r="C475" s="18" t="s">
        <v>15</v>
      </c>
      <c r="D475" s="19" t="s">
        <v>255</v>
      </c>
      <c r="E475" s="18" t="s">
        <v>53</v>
      </c>
      <c r="F475" s="19" t="s">
        <v>54</v>
      </c>
      <c r="G475" s="20">
        <v>0.0</v>
      </c>
      <c r="H475" s="20">
        <v>0.0</v>
      </c>
      <c r="I475" s="20">
        <v>0.0</v>
      </c>
      <c r="J475" s="20">
        <v>-139108.08</v>
      </c>
      <c r="K475" s="20">
        <v>-139108.08</v>
      </c>
    </row>
    <row r="476" ht="14.25" customHeight="1">
      <c r="A476" s="18" t="s">
        <v>254</v>
      </c>
      <c r="B476" s="19" t="str">
        <f t="shared" si="1"/>
        <v>05</v>
      </c>
      <c r="C476" s="18" t="s">
        <v>15</v>
      </c>
      <c r="D476" s="19" t="s">
        <v>255</v>
      </c>
      <c r="E476" s="18" t="s">
        <v>33</v>
      </c>
      <c r="F476" s="19" t="s">
        <v>34</v>
      </c>
      <c r="G476" s="20">
        <v>34336.37</v>
      </c>
      <c r="H476" s="20">
        <v>3114.05</v>
      </c>
      <c r="I476" s="20">
        <v>81696.85</v>
      </c>
      <c r="J476" s="20">
        <v>74969.28</v>
      </c>
      <c r="K476" s="20">
        <v>194116.55</v>
      </c>
    </row>
    <row r="477" ht="14.25" customHeight="1">
      <c r="A477" s="18" t="s">
        <v>256</v>
      </c>
      <c r="B477" s="19" t="str">
        <f t="shared" si="1"/>
        <v>05</v>
      </c>
      <c r="C477" s="18" t="s">
        <v>15</v>
      </c>
      <c r="D477" s="19" t="s">
        <v>257</v>
      </c>
      <c r="E477" s="18" t="s">
        <v>17</v>
      </c>
      <c r="F477" s="19" t="s">
        <v>18</v>
      </c>
      <c r="G477" s="20">
        <v>4.605691462E7</v>
      </c>
      <c r="H477" s="20">
        <v>3247866.47</v>
      </c>
      <c r="I477" s="20">
        <v>2.5444038167E8</v>
      </c>
      <c r="J477" s="20">
        <v>2.700779413E8</v>
      </c>
      <c r="K477" s="20">
        <v>5.7382310406E8</v>
      </c>
    </row>
    <row r="478" ht="14.25" customHeight="1">
      <c r="A478" s="18" t="s">
        <v>256</v>
      </c>
      <c r="B478" s="19" t="str">
        <f t="shared" si="1"/>
        <v>05</v>
      </c>
      <c r="C478" s="18" t="s">
        <v>15</v>
      </c>
      <c r="D478" s="19" t="s">
        <v>257</v>
      </c>
      <c r="E478" s="18" t="s">
        <v>39</v>
      </c>
      <c r="F478" s="19" t="s">
        <v>40</v>
      </c>
      <c r="G478" s="20">
        <v>8329506.8</v>
      </c>
      <c r="H478" s="20">
        <v>587384.67</v>
      </c>
      <c r="I478" s="20">
        <v>4.601617162E7</v>
      </c>
      <c r="J478" s="20">
        <v>4.884426292E7</v>
      </c>
      <c r="K478" s="20">
        <v>1.0377732601E8</v>
      </c>
    </row>
    <row r="479" ht="14.25" customHeight="1">
      <c r="A479" s="18" t="s">
        <v>256</v>
      </c>
      <c r="B479" s="19" t="str">
        <f t="shared" si="1"/>
        <v>05</v>
      </c>
      <c r="C479" s="18" t="s">
        <v>15</v>
      </c>
      <c r="D479" s="19" t="s">
        <v>257</v>
      </c>
      <c r="E479" s="18" t="s">
        <v>53</v>
      </c>
      <c r="F479" s="19" t="s">
        <v>54</v>
      </c>
      <c r="G479" s="20">
        <v>0.0</v>
      </c>
      <c r="H479" s="20">
        <v>0.0</v>
      </c>
      <c r="I479" s="20">
        <v>0.0</v>
      </c>
      <c r="J479" s="20">
        <v>-553488.57</v>
      </c>
      <c r="K479" s="20">
        <v>-553488.57</v>
      </c>
    </row>
    <row r="480" ht="14.25" customHeight="1">
      <c r="A480" s="18" t="s">
        <v>256</v>
      </c>
      <c r="B480" s="19" t="str">
        <f t="shared" si="1"/>
        <v>05</v>
      </c>
      <c r="C480" s="18" t="s">
        <v>15</v>
      </c>
      <c r="D480" s="19" t="s">
        <v>257</v>
      </c>
      <c r="E480" s="18" t="s">
        <v>27</v>
      </c>
      <c r="F480" s="19" t="s">
        <v>28</v>
      </c>
      <c r="G480" s="20">
        <v>31502.41</v>
      </c>
      <c r="H480" s="20">
        <v>2221.5</v>
      </c>
      <c r="I480" s="20">
        <v>174034.33</v>
      </c>
      <c r="J480" s="20">
        <v>184730.24</v>
      </c>
      <c r="K480" s="20">
        <v>392488.48</v>
      </c>
    </row>
    <row r="481" ht="14.25" customHeight="1">
      <c r="A481" s="18" t="s">
        <v>256</v>
      </c>
      <c r="B481" s="19" t="str">
        <f t="shared" si="1"/>
        <v>05</v>
      </c>
      <c r="C481" s="18" t="s">
        <v>15</v>
      </c>
      <c r="D481" s="19" t="s">
        <v>257</v>
      </c>
      <c r="E481" s="18" t="s">
        <v>33</v>
      </c>
      <c r="F481" s="19" t="s">
        <v>34</v>
      </c>
      <c r="G481" s="20">
        <v>69632.17</v>
      </c>
      <c r="H481" s="20">
        <v>4910.36</v>
      </c>
      <c r="I481" s="20">
        <v>384681.38</v>
      </c>
      <c r="J481" s="20">
        <v>408323.37</v>
      </c>
      <c r="K481" s="20">
        <v>867547.28</v>
      </c>
    </row>
    <row r="482" ht="14.25" customHeight="1">
      <c r="A482" s="18" t="s">
        <v>258</v>
      </c>
      <c r="B482" s="19" t="str">
        <f t="shared" si="1"/>
        <v>05</v>
      </c>
      <c r="C482" s="18" t="s">
        <v>15</v>
      </c>
      <c r="D482" s="19" t="s">
        <v>259</v>
      </c>
      <c r="E482" s="18" t="s">
        <v>17</v>
      </c>
      <c r="F482" s="19" t="s">
        <v>18</v>
      </c>
      <c r="G482" s="20">
        <v>4.244756671E7</v>
      </c>
      <c r="H482" s="20">
        <v>1232149.63</v>
      </c>
      <c r="I482" s="20">
        <v>9.335651816E7</v>
      </c>
      <c r="J482" s="20">
        <v>7.046280346E7</v>
      </c>
      <c r="K482" s="20">
        <v>2.0749903796E8</v>
      </c>
    </row>
    <row r="483" ht="14.25" customHeight="1">
      <c r="A483" s="18" t="s">
        <v>258</v>
      </c>
      <c r="B483" s="19" t="str">
        <f t="shared" si="1"/>
        <v>05</v>
      </c>
      <c r="C483" s="18" t="s">
        <v>15</v>
      </c>
      <c r="D483" s="19" t="s">
        <v>259</v>
      </c>
      <c r="E483" s="18" t="s">
        <v>39</v>
      </c>
      <c r="F483" s="19" t="s">
        <v>40</v>
      </c>
      <c r="G483" s="20">
        <v>6.927798541E7</v>
      </c>
      <c r="H483" s="20">
        <v>2010971.43</v>
      </c>
      <c r="I483" s="20">
        <v>1.5236565966E8</v>
      </c>
      <c r="J483" s="20">
        <v>1.1500119906E8</v>
      </c>
      <c r="K483" s="20">
        <v>3.3865581556E8</v>
      </c>
    </row>
    <row r="484" ht="14.25" customHeight="1">
      <c r="A484" s="18" t="s">
        <v>258</v>
      </c>
      <c r="B484" s="19" t="str">
        <f t="shared" si="1"/>
        <v>05</v>
      </c>
      <c r="C484" s="18" t="s">
        <v>15</v>
      </c>
      <c r="D484" s="19" t="s">
        <v>259</v>
      </c>
      <c r="E484" s="18" t="s">
        <v>68</v>
      </c>
      <c r="F484" s="19" t="s">
        <v>69</v>
      </c>
      <c r="G484" s="20">
        <v>5820766.14</v>
      </c>
      <c r="H484" s="20">
        <v>168962.68</v>
      </c>
      <c r="I484" s="20">
        <v>1.280182826E7</v>
      </c>
      <c r="J484" s="20">
        <v>9662450.21</v>
      </c>
      <c r="K484" s="20">
        <v>2.845400729E7</v>
      </c>
    </row>
    <row r="485" ht="14.25" customHeight="1">
      <c r="A485" s="18" t="s">
        <v>258</v>
      </c>
      <c r="B485" s="19" t="str">
        <f t="shared" si="1"/>
        <v>05</v>
      </c>
      <c r="C485" s="18" t="s">
        <v>15</v>
      </c>
      <c r="D485" s="19" t="s">
        <v>259</v>
      </c>
      <c r="E485" s="18" t="s">
        <v>53</v>
      </c>
      <c r="F485" s="19" t="s">
        <v>54</v>
      </c>
      <c r="G485" s="20">
        <v>0.0</v>
      </c>
      <c r="H485" s="20">
        <v>0.0</v>
      </c>
      <c r="I485" s="20">
        <v>0.0</v>
      </c>
      <c r="J485" s="20">
        <v>-294312.3</v>
      </c>
      <c r="K485" s="20">
        <v>-294312.3</v>
      </c>
    </row>
    <row r="486" ht="14.25" customHeight="1">
      <c r="A486" s="18" t="s">
        <v>258</v>
      </c>
      <c r="B486" s="19" t="str">
        <f t="shared" si="1"/>
        <v>05</v>
      </c>
      <c r="C486" s="18" t="s">
        <v>15</v>
      </c>
      <c r="D486" s="19" t="s">
        <v>259</v>
      </c>
      <c r="E486" s="18" t="s">
        <v>27</v>
      </c>
      <c r="F486" s="19" t="s">
        <v>28</v>
      </c>
      <c r="G486" s="20">
        <v>59131.35</v>
      </c>
      <c r="H486" s="20">
        <v>1716.44</v>
      </c>
      <c r="I486" s="20">
        <v>130049.78</v>
      </c>
      <c r="J486" s="20">
        <v>98157.81</v>
      </c>
      <c r="K486" s="20">
        <v>289055.38</v>
      </c>
    </row>
    <row r="487" ht="14.25" customHeight="1">
      <c r="A487" s="18" t="s">
        <v>258</v>
      </c>
      <c r="B487" s="19" t="str">
        <f t="shared" si="1"/>
        <v>05</v>
      </c>
      <c r="C487" s="18" t="s">
        <v>15</v>
      </c>
      <c r="D487" s="19" t="s">
        <v>259</v>
      </c>
      <c r="E487" s="18" t="s">
        <v>33</v>
      </c>
      <c r="F487" s="19" t="s">
        <v>34</v>
      </c>
      <c r="G487" s="20">
        <v>198532.48</v>
      </c>
      <c r="H487" s="20">
        <v>5762.91</v>
      </c>
      <c r="I487" s="20">
        <v>436639.88</v>
      </c>
      <c r="J487" s="20">
        <v>329563.17</v>
      </c>
      <c r="K487" s="20">
        <v>970498.44</v>
      </c>
    </row>
    <row r="488" ht="14.25" customHeight="1">
      <c r="A488" s="18" t="s">
        <v>258</v>
      </c>
      <c r="B488" s="19" t="str">
        <f t="shared" si="1"/>
        <v>05</v>
      </c>
      <c r="C488" s="18" t="s">
        <v>15</v>
      </c>
      <c r="D488" s="19" t="s">
        <v>259</v>
      </c>
      <c r="E488" s="18" t="s">
        <v>41</v>
      </c>
      <c r="F488" s="19" t="s">
        <v>42</v>
      </c>
      <c r="G488" s="20">
        <v>7.899951891E7</v>
      </c>
      <c r="H488" s="20">
        <v>2293163.91</v>
      </c>
      <c r="I488" s="20">
        <v>1.7374659126E8</v>
      </c>
      <c r="J488" s="20">
        <v>1.3113890869E8</v>
      </c>
      <c r="K488" s="20">
        <v>3.8617818277E8</v>
      </c>
    </row>
    <row r="489" ht="14.25" customHeight="1">
      <c r="A489" s="18" t="s">
        <v>260</v>
      </c>
      <c r="B489" s="19" t="str">
        <f t="shared" si="1"/>
        <v>05</v>
      </c>
      <c r="C489" s="18" t="s">
        <v>15</v>
      </c>
      <c r="D489" s="19" t="s">
        <v>261</v>
      </c>
      <c r="E489" s="18" t="s">
        <v>17</v>
      </c>
      <c r="F489" s="19" t="s">
        <v>18</v>
      </c>
      <c r="G489" s="20">
        <v>1.3564429098E8</v>
      </c>
      <c r="H489" s="20">
        <v>1.806157893E7</v>
      </c>
      <c r="I489" s="20">
        <v>3.9341771115E8</v>
      </c>
      <c r="J489" s="20">
        <v>4.7124188303E8</v>
      </c>
      <c r="K489" s="20">
        <v>1.01836546409E9</v>
      </c>
    </row>
    <row r="490" ht="14.25" customHeight="1">
      <c r="A490" s="18" t="s">
        <v>260</v>
      </c>
      <c r="B490" s="19" t="str">
        <f t="shared" si="1"/>
        <v>05</v>
      </c>
      <c r="C490" s="18" t="s">
        <v>15</v>
      </c>
      <c r="D490" s="19" t="s">
        <v>261</v>
      </c>
      <c r="E490" s="18" t="s">
        <v>39</v>
      </c>
      <c r="F490" s="19" t="s">
        <v>40</v>
      </c>
      <c r="G490" s="20">
        <v>1.573553185E7</v>
      </c>
      <c r="H490" s="20">
        <v>2095248.89</v>
      </c>
      <c r="I490" s="20">
        <v>4.563875765E7</v>
      </c>
      <c r="J490" s="20">
        <v>5.46668172E7</v>
      </c>
      <c r="K490" s="20">
        <v>1.1813635559E8</v>
      </c>
    </row>
    <row r="491" ht="14.25" customHeight="1">
      <c r="A491" s="18" t="s">
        <v>260</v>
      </c>
      <c r="B491" s="19" t="str">
        <f t="shared" si="1"/>
        <v>05</v>
      </c>
      <c r="C491" s="18" t="s">
        <v>15</v>
      </c>
      <c r="D491" s="19" t="s">
        <v>261</v>
      </c>
      <c r="E491" s="18" t="s">
        <v>27</v>
      </c>
      <c r="F491" s="19" t="s">
        <v>28</v>
      </c>
      <c r="G491" s="20">
        <v>17568.19</v>
      </c>
      <c r="H491" s="20">
        <v>2339.28</v>
      </c>
      <c r="I491" s="20">
        <v>50954.14</v>
      </c>
      <c r="J491" s="20">
        <v>61033.67</v>
      </c>
      <c r="K491" s="20">
        <v>131895.28</v>
      </c>
    </row>
    <row r="492" ht="14.25" customHeight="1">
      <c r="A492" s="18" t="s">
        <v>260</v>
      </c>
      <c r="B492" s="19" t="str">
        <f t="shared" si="1"/>
        <v>05</v>
      </c>
      <c r="C492" s="18" t="s">
        <v>15</v>
      </c>
      <c r="D492" s="19" t="s">
        <v>261</v>
      </c>
      <c r="E492" s="18" t="s">
        <v>33</v>
      </c>
      <c r="F492" s="19" t="s">
        <v>34</v>
      </c>
      <c r="G492" s="20">
        <v>48906.6</v>
      </c>
      <c r="H492" s="20">
        <v>6512.11</v>
      </c>
      <c r="I492" s="20">
        <v>141846.91</v>
      </c>
      <c r="J492" s="20">
        <v>169906.46</v>
      </c>
      <c r="K492" s="20">
        <v>367172.08</v>
      </c>
    </row>
    <row r="493" ht="14.25" customHeight="1">
      <c r="A493" s="18" t="s">
        <v>260</v>
      </c>
      <c r="B493" s="19" t="str">
        <f t="shared" si="1"/>
        <v>05</v>
      </c>
      <c r="C493" s="18" t="s">
        <v>15</v>
      </c>
      <c r="D493" s="19" t="s">
        <v>261</v>
      </c>
      <c r="E493" s="18" t="s">
        <v>74</v>
      </c>
      <c r="F493" s="19" t="s">
        <v>75</v>
      </c>
      <c r="G493" s="20">
        <v>0.0</v>
      </c>
      <c r="H493" s="20">
        <v>0.0</v>
      </c>
      <c r="I493" s="20">
        <v>0.0</v>
      </c>
      <c r="J493" s="20">
        <v>-1421323.74</v>
      </c>
      <c r="K493" s="20">
        <v>-1421323.74</v>
      </c>
    </row>
    <row r="494" ht="14.25" customHeight="1">
      <c r="A494" s="18" t="s">
        <v>260</v>
      </c>
      <c r="B494" s="19" t="str">
        <f t="shared" si="1"/>
        <v>05</v>
      </c>
      <c r="C494" s="18" t="s">
        <v>15</v>
      </c>
      <c r="D494" s="19" t="s">
        <v>261</v>
      </c>
      <c r="E494" s="18" t="s">
        <v>55</v>
      </c>
      <c r="F494" s="19" t="s">
        <v>56</v>
      </c>
      <c r="G494" s="20">
        <v>4202373.38</v>
      </c>
      <c r="H494" s="20">
        <v>559562.79</v>
      </c>
      <c r="I494" s="20">
        <v>1.218840915E7</v>
      </c>
      <c r="J494" s="20">
        <v>1.459946697E7</v>
      </c>
      <c r="K494" s="20">
        <v>3.154981229E7</v>
      </c>
    </row>
    <row r="495" ht="14.25" customHeight="1">
      <c r="A495" s="18" t="s">
        <v>262</v>
      </c>
      <c r="B495" s="19" t="str">
        <f t="shared" si="1"/>
        <v>05</v>
      </c>
      <c r="C495" s="18" t="s">
        <v>15</v>
      </c>
      <c r="D495" s="19" t="s">
        <v>263</v>
      </c>
      <c r="E495" s="18" t="s">
        <v>17</v>
      </c>
      <c r="F495" s="19" t="s">
        <v>18</v>
      </c>
      <c r="G495" s="20">
        <v>8.35777355E7</v>
      </c>
      <c r="H495" s="20">
        <v>2871793.12</v>
      </c>
      <c r="I495" s="20">
        <v>9.178020896E7</v>
      </c>
      <c r="J495" s="20">
        <v>4.164000439E7</v>
      </c>
      <c r="K495" s="20">
        <v>2.1986974197E8</v>
      </c>
    </row>
    <row r="496" ht="14.25" customHeight="1">
      <c r="A496" s="18" t="s">
        <v>262</v>
      </c>
      <c r="B496" s="19" t="str">
        <f t="shared" si="1"/>
        <v>05</v>
      </c>
      <c r="C496" s="18" t="s">
        <v>15</v>
      </c>
      <c r="D496" s="19" t="s">
        <v>263</v>
      </c>
      <c r="E496" s="18" t="s">
        <v>39</v>
      </c>
      <c r="F496" s="19" t="s">
        <v>40</v>
      </c>
      <c r="G496" s="20">
        <v>6.081331739E7</v>
      </c>
      <c r="H496" s="20">
        <v>2089590.79</v>
      </c>
      <c r="I496" s="20">
        <v>6.678164877E7</v>
      </c>
      <c r="J496" s="20">
        <v>3.029834187E7</v>
      </c>
      <c r="K496" s="20">
        <v>1.5998289882E8</v>
      </c>
    </row>
    <row r="497" ht="14.25" customHeight="1">
      <c r="A497" s="18" t="s">
        <v>262</v>
      </c>
      <c r="B497" s="19" t="str">
        <f t="shared" si="1"/>
        <v>05</v>
      </c>
      <c r="C497" s="18" t="s">
        <v>15</v>
      </c>
      <c r="D497" s="19" t="s">
        <v>263</v>
      </c>
      <c r="E497" s="18" t="s">
        <v>27</v>
      </c>
      <c r="F497" s="19" t="s">
        <v>28</v>
      </c>
      <c r="G497" s="20">
        <v>50136.54</v>
      </c>
      <c r="H497" s="20">
        <v>1722.73</v>
      </c>
      <c r="I497" s="20">
        <v>55057.04</v>
      </c>
      <c r="J497" s="20">
        <v>24978.97</v>
      </c>
      <c r="K497" s="20">
        <v>131895.28</v>
      </c>
    </row>
    <row r="498" ht="14.25" customHeight="1">
      <c r="A498" s="18" t="s">
        <v>262</v>
      </c>
      <c r="B498" s="19" t="str">
        <f t="shared" si="1"/>
        <v>05</v>
      </c>
      <c r="C498" s="18" t="s">
        <v>15</v>
      </c>
      <c r="D498" s="19" t="s">
        <v>263</v>
      </c>
      <c r="E498" s="18" t="s">
        <v>33</v>
      </c>
      <c r="F498" s="19" t="s">
        <v>34</v>
      </c>
      <c r="G498" s="20">
        <v>65870.57</v>
      </c>
      <c r="H498" s="20">
        <v>2263.36</v>
      </c>
      <c r="I498" s="20">
        <v>72335.23</v>
      </c>
      <c r="J498" s="20">
        <v>32817.96</v>
      </c>
      <c r="K498" s="20">
        <v>173287.12</v>
      </c>
    </row>
    <row r="499" ht="14.25" customHeight="1">
      <c r="A499" s="18" t="s">
        <v>264</v>
      </c>
      <c r="B499" s="19" t="str">
        <f t="shared" si="1"/>
        <v>05</v>
      </c>
      <c r="C499" s="18" t="s">
        <v>15</v>
      </c>
      <c r="D499" s="19" t="s">
        <v>265</v>
      </c>
      <c r="E499" s="18" t="s">
        <v>17</v>
      </c>
      <c r="F499" s="19" t="s">
        <v>18</v>
      </c>
      <c r="G499" s="20">
        <v>5251951.16</v>
      </c>
      <c r="H499" s="20">
        <v>970075.74</v>
      </c>
      <c r="I499" s="20">
        <v>1.870514031E7</v>
      </c>
      <c r="J499" s="20">
        <v>2.429335607E7</v>
      </c>
      <c r="K499" s="20">
        <v>4.922052328E7</v>
      </c>
    </row>
    <row r="500" ht="14.25" customHeight="1">
      <c r="A500" s="18" t="s">
        <v>264</v>
      </c>
      <c r="B500" s="19" t="str">
        <f t="shared" si="1"/>
        <v>05</v>
      </c>
      <c r="C500" s="18" t="s">
        <v>15</v>
      </c>
      <c r="D500" s="19" t="s">
        <v>265</v>
      </c>
      <c r="E500" s="18" t="s">
        <v>27</v>
      </c>
      <c r="F500" s="19" t="s">
        <v>28</v>
      </c>
      <c r="G500" s="20">
        <v>9275.75</v>
      </c>
      <c r="H500" s="20">
        <v>1713.3</v>
      </c>
      <c r="I500" s="20">
        <v>33036.14</v>
      </c>
      <c r="J500" s="20">
        <v>42905.79</v>
      </c>
      <c r="K500" s="20">
        <v>86930.98</v>
      </c>
    </row>
    <row r="501" ht="14.25" customHeight="1">
      <c r="A501" s="18" t="s">
        <v>264</v>
      </c>
      <c r="B501" s="19" t="str">
        <f t="shared" si="1"/>
        <v>05</v>
      </c>
      <c r="C501" s="18" t="s">
        <v>15</v>
      </c>
      <c r="D501" s="19" t="s">
        <v>265</v>
      </c>
      <c r="E501" s="18" t="s">
        <v>33</v>
      </c>
      <c r="F501" s="19" t="s">
        <v>34</v>
      </c>
      <c r="G501" s="20">
        <v>51252.17</v>
      </c>
      <c r="H501" s="20">
        <v>9466.67</v>
      </c>
      <c r="I501" s="20">
        <v>182537.68</v>
      </c>
      <c r="J501" s="20">
        <v>237071.34</v>
      </c>
      <c r="K501" s="20">
        <v>480327.86</v>
      </c>
    </row>
    <row r="502" ht="14.25" customHeight="1">
      <c r="A502" s="18" t="s">
        <v>264</v>
      </c>
      <c r="B502" s="19" t="str">
        <f t="shared" si="1"/>
        <v>05</v>
      </c>
      <c r="C502" s="18" t="s">
        <v>15</v>
      </c>
      <c r="D502" s="19" t="s">
        <v>265</v>
      </c>
      <c r="E502" s="18" t="s">
        <v>41</v>
      </c>
      <c r="F502" s="19" t="s">
        <v>42</v>
      </c>
      <c r="G502" s="20">
        <v>4.886314992E7</v>
      </c>
      <c r="H502" s="20">
        <v>9025399.29</v>
      </c>
      <c r="I502" s="20">
        <v>1.7402905087E8</v>
      </c>
      <c r="J502" s="20">
        <v>2.2602074248E8</v>
      </c>
      <c r="K502" s="20">
        <v>4.5793834256E8</v>
      </c>
    </row>
    <row r="503" ht="14.25" customHeight="1">
      <c r="A503" s="18" t="s">
        <v>266</v>
      </c>
      <c r="B503" s="19" t="str">
        <f t="shared" si="1"/>
        <v>05</v>
      </c>
      <c r="C503" s="18" t="s">
        <v>15</v>
      </c>
      <c r="D503" s="19" t="s">
        <v>267</v>
      </c>
      <c r="E503" s="18" t="s">
        <v>17</v>
      </c>
      <c r="F503" s="19" t="s">
        <v>18</v>
      </c>
      <c r="G503" s="20">
        <v>2.0632025278E8</v>
      </c>
      <c r="H503" s="20">
        <v>2476990.25</v>
      </c>
      <c r="I503" s="20">
        <v>1.6108221007E8</v>
      </c>
      <c r="J503" s="20">
        <v>0.0</v>
      </c>
      <c r="K503" s="20">
        <v>3.698794531E8</v>
      </c>
    </row>
    <row r="504" ht="14.25" customHeight="1">
      <c r="A504" s="18" t="s">
        <v>266</v>
      </c>
      <c r="B504" s="19" t="str">
        <f t="shared" si="1"/>
        <v>05</v>
      </c>
      <c r="C504" s="18" t="s">
        <v>15</v>
      </c>
      <c r="D504" s="19" t="s">
        <v>267</v>
      </c>
      <c r="E504" s="18" t="s">
        <v>39</v>
      </c>
      <c r="F504" s="19" t="s">
        <v>40</v>
      </c>
      <c r="G504" s="20">
        <v>2268364.59</v>
      </c>
      <c r="H504" s="20">
        <v>27232.99</v>
      </c>
      <c r="I504" s="20">
        <v>1771000.07</v>
      </c>
      <c r="J504" s="20">
        <v>0.0</v>
      </c>
      <c r="K504" s="20">
        <v>4066597.65</v>
      </c>
    </row>
    <row r="505" ht="14.25" customHeight="1">
      <c r="A505" s="18" t="s">
        <v>266</v>
      </c>
      <c r="B505" s="19" t="str">
        <f t="shared" si="1"/>
        <v>05</v>
      </c>
      <c r="C505" s="18" t="s">
        <v>15</v>
      </c>
      <c r="D505" s="19" t="s">
        <v>267</v>
      </c>
      <c r="E505" s="18" t="s">
        <v>27</v>
      </c>
      <c r="F505" s="19" t="s">
        <v>28</v>
      </c>
      <c r="G505" s="20">
        <v>528498.93</v>
      </c>
      <c r="H505" s="20">
        <v>6344.93</v>
      </c>
      <c r="I505" s="20">
        <v>412619.58</v>
      </c>
      <c r="J505" s="20">
        <v>0.0</v>
      </c>
      <c r="K505" s="20">
        <v>947463.44</v>
      </c>
    </row>
    <row r="506" ht="14.25" customHeight="1">
      <c r="A506" s="18" t="s">
        <v>266</v>
      </c>
      <c r="B506" s="19" t="str">
        <f t="shared" si="1"/>
        <v>05</v>
      </c>
      <c r="C506" s="18" t="s">
        <v>15</v>
      </c>
      <c r="D506" s="19" t="s">
        <v>267</v>
      </c>
      <c r="E506" s="18" t="s">
        <v>33</v>
      </c>
      <c r="F506" s="19" t="s">
        <v>34</v>
      </c>
      <c r="G506" s="20">
        <v>612248.95</v>
      </c>
      <c r="H506" s="20">
        <v>7350.39</v>
      </c>
      <c r="I506" s="20">
        <v>478006.46</v>
      </c>
      <c r="J506" s="20">
        <v>0.0</v>
      </c>
      <c r="K506" s="20">
        <v>1097605.8</v>
      </c>
    </row>
    <row r="507" ht="14.25" customHeight="1">
      <c r="A507" s="18" t="s">
        <v>266</v>
      </c>
      <c r="B507" s="19" t="str">
        <f t="shared" si="1"/>
        <v>05</v>
      </c>
      <c r="C507" s="18" t="s">
        <v>15</v>
      </c>
      <c r="D507" s="19" t="s">
        <v>267</v>
      </c>
      <c r="E507" s="18" t="s">
        <v>35</v>
      </c>
      <c r="F507" s="19" t="s">
        <v>36</v>
      </c>
      <c r="G507" s="20">
        <v>0.0</v>
      </c>
      <c r="H507" s="20">
        <v>0.0</v>
      </c>
      <c r="I507" s="20">
        <v>0.0</v>
      </c>
      <c r="J507" s="20">
        <v>-852202.46</v>
      </c>
      <c r="K507" s="20">
        <v>-852202.46</v>
      </c>
    </row>
    <row r="508" ht="14.25" customHeight="1">
      <c r="A508" s="18" t="s">
        <v>266</v>
      </c>
      <c r="B508" s="19" t="str">
        <f t="shared" si="1"/>
        <v>05</v>
      </c>
      <c r="C508" s="18" t="s">
        <v>15</v>
      </c>
      <c r="D508" s="19" t="s">
        <v>267</v>
      </c>
      <c r="E508" s="18" t="s">
        <v>41</v>
      </c>
      <c r="F508" s="19" t="s">
        <v>42</v>
      </c>
      <c r="G508" s="20">
        <v>5.5608012095E8</v>
      </c>
      <c r="H508" s="20">
        <v>6676053.44</v>
      </c>
      <c r="I508" s="20">
        <v>4.3415328182E8</v>
      </c>
      <c r="J508" s="20">
        <v>0.0</v>
      </c>
      <c r="K508" s="20">
        <v>9.9690945621E8</v>
      </c>
    </row>
    <row r="509" ht="14.25" customHeight="1">
      <c r="A509" s="18" t="s">
        <v>268</v>
      </c>
      <c r="B509" s="19" t="str">
        <f t="shared" si="1"/>
        <v>05</v>
      </c>
      <c r="C509" s="18" t="s">
        <v>15</v>
      </c>
      <c r="D509" s="19" t="s">
        <v>269</v>
      </c>
      <c r="E509" s="18" t="s">
        <v>17</v>
      </c>
      <c r="F509" s="19" t="s">
        <v>18</v>
      </c>
      <c r="G509" s="20">
        <v>1.000576194E7</v>
      </c>
      <c r="H509" s="20">
        <v>944377.03</v>
      </c>
      <c r="I509" s="20">
        <v>7.205686248E7</v>
      </c>
      <c r="J509" s="20">
        <v>8.723113152E7</v>
      </c>
      <c r="K509" s="20">
        <v>1.7023813297E8</v>
      </c>
    </row>
    <row r="510" ht="14.25" customHeight="1">
      <c r="A510" s="18" t="s">
        <v>268</v>
      </c>
      <c r="B510" s="19" t="str">
        <f t="shared" si="1"/>
        <v>05</v>
      </c>
      <c r="C510" s="18" t="s">
        <v>15</v>
      </c>
      <c r="D510" s="19" t="s">
        <v>269</v>
      </c>
      <c r="E510" s="18" t="s">
        <v>53</v>
      </c>
      <c r="F510" s="19" t="s">
        <v>54</v>
      </c>
      <c r="G510" s="20">
        <v>0.0</v>
      </c>
      <c r="H510" s="20">
        <v>0.0</v>
      </c>
      <c r="I510" s="20">
        <v>0.0</v>
      </c>
      <c r="J510" s="20">
        <v>-395608.74</v>
      </c>
      <c r="K510" s="20">
        <v>-395608.74</v>
      </c>
    </row>
    <row r="511" ht="14.25" customHeight="1">
      <c r="A511" s="18" t="s">
        <v>268</v>
      </c>
      <c r="B511" s="19" t="str">
        <f t="shared" si="1"/>
        <v>05</v>
      </c>
      <c r="C511" s="18" t="s">
        <v>15</v>
      </c>
      <c r="D511" s="19" t="s">
        <v>269</v>
      </c>
      <c r="E511" s="18" t="s">
        <v>33</v>
      </c>
      <c r="F511" s="19" t="s">
        <v>34</v>
      </c>
      <c r="G511" s="20">
        <v>9016.06</v>
      </c>
      <c r="H511" s="20">
        <v>850.97</v>
      </c>
      <c r="I511" s="20">
        <v>64929.52</v>
      </c>
      <c r="J511" s="20">
        <v>78602.87</v>
      </c>
      <c r="K511" s="20">
        <v>153399.42</v>
      </c>
    </row>
    <row r="512" ht="14.25" customHeight="1">
      <c r="A512" s="18" t="s">
        <v>270</v>
      </c>
      <c r="B512" s="19" t="str">
        <f t="shared" si="1"/>
        <v>05</v>
      </c>
      <c r="C512" s="18" t="s">
        <v>15</v>
      </c>
      <c r="D512" s="19" t="s">
        <v>271</v>
      </c>
      <c r="E512" s="18" t="s">
        <v>17</v>
      </c>
      <c r="F512" s="19" t="s">
        <v>18</v>
      </c>
      <c r="G512" s="20">
        <v>5409252.14</v>
      </c>
      <c r="H512" s="20">
        <v>5139380.43</v>
      </c>
      <c r="I512" s="20">
        <v>7.001415533E7</v>
      </c>
      <c r="J512" s="20">
        <v>1.1370326546E8</v>
      </c>
      <c r="K512" s="20">
        <v>1.9426605336E8</v>
      </c>
    </row>
    <row r="513" ht="14.25" customHeight="1">
      <c r="A513" s="18" t="s">
        <v>270</v>
      </c>
      <c r="B513" s="19" t="str">
        <f t="shared" si="1"/>
        <v>05</v>
      </c>
      <c r="C513" s="18" t="s">
        <v>15</v>
      </c>
      <c r="D513" s="19" t="s">
        <v>271</v>
      </c>
      <c r="E513" s="18" t="s">
        <v>39</v>
      </c>
      <c r="F513" s="19" t="s">
        <v>40</v>
      </c>
      <c r="G513" s="20">
        <v>876430.05</v>
      </c>
      <c r="H513" s="20">
        <v>832704.29</v>
      </c>
      <c r="I513" s="20">
        <v>1.134399139E7</v>
      </c>
      <c r="J513" s="20">
        <v>1.842268693E7</v>
      </c>
      <c r="K513" s="20">
        <v>3.147581266E7</v>
      </c>
    </row>
    <row r="514" ht="14.25" customHeight="1">
      <c r="A514" s="18" t="s">
        <v>270</v>
      </c>
      <c r="B514" s="19" t="str">
        <f t="shared" si="1"/>
        <v>05</v>
      </c>
      <c r="C514" s="18" t="s">
        <v>15</v>
      </c>
      <c r="D514" s="19" t="s">
        <v>271</v>
      </c>
      <c r="E514" s="18" t="s">
        <v>53</v>
      </c>
      <c r="F514" s="19" t="s">
        <v>54</v>
      </c>
      <c r="G514" s="20">
        <v>0.0</v>
      </c>
      <c r="H514" s="20">
        <v>0.0</v>
      </c>
      <c r="I514" s="20">
        <v>0.0</v>
      </c>
      <c r="J514" s="20">
        <v>-630707.4</v>
      </c>
      <c r="K514" s="20">
        <v>-630707.4</v>
      </c>
    </row>
    <row r="515" ht="14.25" customHeight="1">
      <c r="A515" s="18" t="s">
        <v>270</v>
      </c>
      <c r="B515" s="19" t="str">
        <f t="shared" si="1"/>
        <v>05</v>
      </c>
      <c r="C515" s="18" t="s">
        <v>15</v>
      </c>
      <c r="D515" s="19" t="s">
        <v>271</v>
      </c>
      <c r="E515" s="18" t="s">
        <v>33</v>
      </c>
      <c r="F515" s="19" t="s">
        <v>34</v>
      </c>
      <c r="G515" s="20">
        <v>10693.81</v>
      </c>
      <c r="H515" s="20">
        <v>10160.28</v>
      </c>
      <c r="I515" s="20">
        <v>138414.28</v>
      </c>
      <c r="J515" s="20">
        <v>224785.34</v>
      </c>
      <c r="K515" s="20">
        <v>384053.71</v>
      </c>
    </row>
    <row r="516" ht="14.25" customHeight="1">
      <c r="A516" s="18" t="s">
        <v>272</v>
      </c>
      <c r="B516" s="19" t="str">
        <f t="shared" si="1"/>
        <v>05</v>
      </c>
      <c r="C516" s="18" t="s">
        <v>15</v>
      </c>
      <c r="D516" s="19" t="s">
        <v>273</v>
      </c>
      <c r="E516" s="18" t="s">
        <v>17</v>
      </c>
      <c r="F516" s="19" t="s">
        <v>18</v>
      </c>
      <c r="G516" s="20">
        <v>464562.97</v>
      </c>
      <c r="H516" s="20">
        <v>808439.61</v>
      </c>
      <c r="I516" s="20">
        <v>6.286755361E7</v>
      </c>
      <c r="J516" s="20">
        <v>8.764033064E7</v>
      </c>
      <c r="K516" s="20">
        <v>1.5178088683E8</v>
      </c>
    </row>
    <row r="517" ht="14.25" customHeight="1">
      <c r="A517" s="18" t="s">
        <v>272</v>
      </c>
      <c r="B517" s="19" t="str">
        <f t="shared" si="1"/>
        <v>05</v>
      </c>
      <c r="C517" s="18" t="s">
        <v>15</v>
      </c>
      <c r="D517" s="19" t="s">
        <v>273</v>
      </c>
      <c r="E517" s="18" t="s">
        <v>39</v>
      </c>
      <c r="F517" s="19" t="s">
        <v>40</v>
      </c>
      <c r="G517" s="20">
        <v>186285.27</v>
      </c>
      <c r="H517" s="20">
        <v>324176.48</v>
      </c>
      <c r="I517" s="20">
        <v>2.520928228E7</v>
      </c>
      <c r="J517" s="20">
        <v>3.514292679E7</v>
      </c>
      <c r="K517" s="20">
        <v>6.086267082E7</v>
      </c>
    </row>
    <row r="518" ht="14.25" customHeight="1">
      <c r="A518" s="18" t="s">
        <v>272</v>
      </c>
      <c r="B518" s="19" t="str">
        <f t="shared" si="1"/>
        <v>05</v>
      </c>
      <c r="C518" s="18" t="s">
        <v>15</v>
      </c>
      <c r="D518" s="19" t="s">
        <v>273</v>
      </c>
      <c r="E518" s="18" t="s">
        <v>33</v>
      </c>
      <c r="F518" s="19" t="s">
        <v>34</v>
      </c>
      <c r="G518" s="20">
        <v>4590.76</v>
      </c>
      <c r="H518" s="20">
        <v>7988.91</v>
      </c>
      <c r="I518" s="20">
        <v>621250.11</v>
      </c>
      <c r="J518" s="20">
        <v>866051.92</v>
      </c>
      <c r="K518" s="20">
        <v>1499881.7</v>
      </c>
    </row>
    <row r="519" ht="14.25" customHeight="1">
      <c r="A519" s="18" t="s">
        <v>274</v>
      </c>
      <c r="B519" s="19" t="str">
        <f t="shared" si="1"/>
        <v>05</v>
      </c>
      <c r="C519" s="18" t="s">
        <v>15</v>
      </c>
      <c r="D519" s="19" t="s">
        <v>275</v>
      </c>
      <c r="E519" s="18" t="s">
        <v>17</v>
      </c>
      <c r="F519" s="19" t="s">
        <v>18</v>
      </c>
      <c r="G519" s="20">
        <v>1.5567399642E8</v>
      </c>
      <c r="H519" s="20">
        <v>1.211650657E7</v>
      </c>
      <c r="I519" s="20">
        <v>6.2473424676E8</v>
      </c>
      <c r="J519" s="20">
        <v>8.5496460669E8</v>
      </c>
      <c r="K519" s="20">
        <v>1.64748935644E9</v>
      </c>
    </row>
    <row r="520" ht="14.25" customHeight="1">
      <c r="A520" s="18" t="s">
        <v>274</v>
      </c>
      <c r="B520" s="19" t="str">
        <f t="shared" si="1"/>
        <v>05</v>
      </c>
      <c r="C520" s="18" t="s">
        <v>15</v>
      </c>
      <c r="D520" s="19" t="s">
        <v>275</v>
      </c>
      <c r="E520" s="18" t="s">
        <v>39</v>
      </c>
      <c r="F520" s="19" t="s">
        <v>40</v>
      </c>
      <c r="G520" s="20">
        <v>5.922771737E7</v>
      </c>
      <c r="H520" s="20">
        <v>4609845.21</v>
      </c>
      <c r="I520" s="20">
        <v>2.3768634613E8</v>
      </c>
      <c r="J520" s="20">
        <v>3.2527977214E8</v>
      </c>
      <c r="K520" s="20">
        <v>6.2680368085E8</v>
      </c>
    </row>
    <row r="521" ht="14.25" customHeight="1">
      <c r="A521" s="18" t="s">
        <v>274</v>
      </c>
      <c r="B521" s="19" t="str">
        <f t="shared" si="1"/>
        <v>05</v>
      </c>
      <c r="C521" s="18" t="s">
        <v>15</v>
      </c>
      <c r="D521" s="19" t="s">
        <v>275</v>
      </c>
      <c r="E521" s="18" t="s">
        <v>96</v>
      </c>
      <c r="F521" s="19" t="s">
        <v>97</v>
      </c>
      <c r="G521" s="20">
        <v>0.0</v>
      </c>
      <c r="H521" s="20">
        <v>0.0</v>
      </c>
      <c r="I521" s="20">
        <v>0.0</v>
      </c>
      <c r="J521" s="20">
        <v>-570565.5</v>
      </c>
      <c r="K521" s="20">
        <v>-570565.5</v>
      </c>
    </row>
    <row r="522" ht="14.25" customHeight="1">
      <c r="A522" s="18" t="s">
        <v>274</v>
      </c>
      <c r="B522" s="19" t="str">
        <f t="shared" si="1"/>
        <v>05</v>
      </c>
      <c r="C522" s="18" t="s">
        <v>15</v>
      </c>
      <c r="D522" s="19" t="s">
        <v>275</v>
      </c>
      <c r="E522" s="18" t="s">
        <v>120</v>
      </c>
      <c r="F522" s="19" t="s">
        <v>121</v>
      </c>
      <c r="G522" s="20">
        <v>0.0</v>
      </c>
      <c r="H522" s="20">
        <v>0.0</v>
      </c>
      <c r="I522" s="20">
        <v>0.0</v>
      </c>
      <c r="J522" s="20">
        <v>-1.35408789E7</v>
      </c>
      <c r="K522" s="20">
        <v>-1.35408789E7</v>
      </c>
    </row>
    <row r="523" ht="14.25" customHeight="1">
      <c r="A523" s="18" t="s">
        <v>274</v>
      </c>
      <c r="B523" s="19" t="str">
        <f t="shared" si="1"/>
        <v>05</v>
      </c>
      <c r="C523" s="18" t="s">
        <v>15</v>
      </c>
      <c r="D523" s="19" t="s">
        <v>275</v>
      </c>
      <c r="E523" s="18" t="s">
        <v>68</v>
      </c>
      <c r="F523" s="19" t="s">
        <v>69</v>
      </c>
      <c r="G523" s="20">
        <v>5968152.88</v>
      </c>
      <c r="H523" s="20">
        <v>464516.65</v>
      </c>
      <c r="I523" s="20">
        <v>2.395075336E7</v>
      </c>
      <c r="J523" s="20">
        <v>3.277721133E7</v>
      </c>
      <c r="K523" s="20">
        <v>6.316063422E7</v>
      </c>
    </row>
    <row r="524" ht="14.25" customHeight="1">
      <c r="A524" s="18" t="s">
        <v>274</v>
      </c>
      <c r="B524" s="19" t="str">
        <f t="shared" si="1"/>
        <v>05</v>
      </c>
      <c r="C524" s="18" t="s">
        <v>15</v>
      </c>
      <c r="D524" s="19" t="s">
        <v>275</v>
      </c>
      <c r="E524" s="18" t="s">
        <v>53</v>
      </c>
      <c r="F524" s="19" t="s">
        <v>54</v>
      </c>
      <c r="G524" s="20">
        <v>0.0</v>
      </c>
      <c r="H524" s="20">
        <v>0.0</v>
      </c>
      <c r="I524" s="20">
        <v>0.0</v>
      </c>
      <c r="J524" s="20">
        <v>-351525.3</v>
      </c>
      <c r="K524" s="20">
        <v>-351525.3</v>
      </c>
    </row>
    <row r="525" ht="14.25" customHeight="1">
      <c r="A525" s="18" t="s">
        <v>274</v>
      </c>
      <c r="B525" s="19" t="str">
        <f t="shared" si="1"/>
        <v>05</v>
      </c>
      <c r="C525" s="18" t="s">
        <v>15</v>
      </c>
      <c r="D525" s="19" t="s">
        <v>275</v>
      </c>
      <c r="E525" s="18" t="s">
        <v>25</v>
      </c>
      <c r="F525" s="19" t="s">
        <v>26</v>
      </c>
      <c r="G525" s="20">
        <v>50689.98</v>
      </c>
      <c r="H525" s="20">
        <v>3945.33</v>
      </c>
      <c r="I525" s="20">
        <v>203423.61</v>
      </c>
      <c r="J525" s="20">
        <v>278390.34</v>
      </c>
      <c r="K525" s="20">
        <v>536449.26</v>
      </c>
    </row>
    <row r="526" ht="14.25" customHeight="1">
      <c r="A526" s="18" t="s">
        <v>274</v>
      </c>
      <c r="B526" s="19" t="str">
        <f t="shared" si="1"/>
        <v>05</v>
      </c>
      <c r="C526" s="18" t="s">
        <v>15</v>
      </c>
      <c r="D526" s="19" t="s">
        <v>275</v>
      </c>
      <c r="E526" s="18" t="s">
        <v>27</v>
      </c>
      <c r="F526" s="19" t="s">
        <v>28</v>
      </c>
      <c r="G526" s="20">
        <v>37240.88</v>
      </c>
      <c r="H526" s="20">
        <v>2898.55</v>
      </c>
      <c r="I526" s="20">
        <v>149451.11</v>
      </c>
      <c r="J526" s="20">
        <v>204527.62</v>
      </c>
      <c r="K526" s="20">
        <v>394118.16</v>
      </c>
    </row>
    <row r="527" ht="14.25" customHeight="1">
      <c r="A527" s="18" t="s">
        <v>274</v>
      </c>
      <c r="B527" s="19" t="str">
        <f t="shared" si="1"/>
        <v>05</v>
      </c>
      <c r="C527" s="18" t="s">
        <v>15</v>
      </c>
      <c r="D527" s="19" t="s">
        <v>275</v>
      </c>
      <c r="E527" s="18" t="s">
        <v>33</v>
      </c>
      <c r="F527" s="19" t="s">
        <v>34</v>
      </c>
      <c r="G527" s="20">
        <v>317272.79</v>
      </c>
      <c r="H527" s="20">
        <v>24694.16</v>
      </c>
      <c r="I527" s="20">
        <v>1273245.28</v>
      </c>
      <c r="J527" s="20">
        <v>1742468.36</v>
      </c>
      <c r="K527" s="20">
        <v>3357680.59</v>
      </c>
    </row>
    <row r="528" ht="14.25" customHeight="1">
      <c r="A528" s="18" t="s">
        <v>274</v>
      </c>
      <c r="B528" s="19" t="str">
        <f t="shared" si="1"/>
        <v>05</v>
      </c>
      <c r="C528" s="18" t="s">
        <v>15</v>
      </c>
      <c r="D528" s="19" t="s">
        <v>275</v>
      </c>
      <c r="E528" s="18" t="s">
        <v>35</v>
      </c>
      <c r="F528" s="19" t="s">
        <v>36</v>
      </c>
      <c r="G528" s="20">
        <v>1.7266182068E8</v>
      </c>
      <c r="H528" s="20">
        <v>1.343871253E7</v>
      </c>
      <c r="I528" s="20">
        <v>6.9290796775E8</v>
      </c>
      <c r="J528" s="20">
        <v>9.4826206696E8</v>
      </c>
      <c r="K528" s="20">
        <v>1.82727056792E9</v>
      </c>
    </row>
    <row r="529" ht="14.25" customHeight="1">
      <c r="A529" s="18" t="s">
        <v>276</v>
      </c>
      <c r="B529" s="19" t="str">
        <f t="shared" si="1"/>
        <v>05</v>
      </c>
      <c r="C529" s="18" t="s">
        <v>15</v>
      </c>
      <c r="D529" s="19" t="s">
        <v>277</v>
      </c>
      <c r="E529" s="18" t="s">
        <v>39</v>
      </c>
      <c r="F529" s="19" t="s">
        <v>40</v>
      </c>
      <c r="G529" s="20">
        <v>1655780.88</v>
      </c>
      <c r="H529" s="20">
        <v>85841.76</v>
      </c>
      <c r="I529" s="20">
        <v>6584221.08</v>
      </c>
      <c r="J529" s="20">
        <v>7282611.06</v>
      </c>
      <c r="K529" s="20">
        <v>1.560845478E7</v>
      </c>
    </row>
    <row r="530" ht="14.25" customHeight="1">
      <c r="A530" s="18" t="s">
        <v>276</v>
      </c>
      <c r="B530" s="19" t="str">
        <f t="shared" si="1"/>
        <v>05</v>
      </c>
      <c r="C530" s="18" t="s">
        <v>15</v>
      </c>
      <c r="D530" s="19" t="s">
        <v>277</v>
      </c>
      <c r="E530" s="18" t="s">
        <v>68</v>
      </c>
      <c r="F530" s="19" t="s">
        <v>69</v>
      </c>
      <c r="G530" s="20">
        <v>1240798.46</v>
      </c>
      <c r="H530" s="20">
        <v>64327.55</v>
      </c>
      <c r="I530" s="20">
        <v>4934041.39</v>
      </c>
      <c r="J530" s="20">
        <v>5457396.4</v>
      </c>
      <c r="K530" s="20">
        <v>1.16965638E7</v>
      </c>
    </row>
    <row r="531" ht="14.25" customHeight="1">
      <c r="A531" s="18" t="s">
        <v>276</v>
      </c>
      <c r="B531" s="19" t="str">
        <f t="shared" si="1"/>
        <v>05</v>
      </c>
      <c r="C531" s="18" t="s">
        <v>15</v>
      </c>
      <c r="D531" s="19" t="s">
        <v>277</v>
      </c>
      <c r="E531" s="18" t="s">
        <v>33</v>
      </c>
      <c r="F531" s="19" t="s">
        <v>34</v>
      </c>
      <c r="G531" s="20">
        <v>29843.86</v>
      </c>
      <c r="H531" s="20">
        <v>1547.22</v>
      </c>
      <c r="I531" s="20">
        <v>118674.28</v>
      </c>
      <c r="J531" s="20">
        <v>131262.08</v>
      </c>
      <c r="K531" s="20">
        <v>281327.44</v>
      </c>
    </row>
    <row r="532" ht="14.25" customHeight="1">
      <c r="A532" s="18" t="s">
        <v>276</v>
      </c>
      <c r="B532" s="19" t="str">
        <f t="shared" si="1"/>
        <v>05</v>
      </c>
      <c r="C532" s="18" t="s">
        <v>15</v>
      </c>
      <c r="D532" s="19" t="s">
        <v>277</v>
      </c>
      <c r="E532" s="18" t="s">
        <v>41</v>
      </c>
      <c r="F532" s="19" t="s">
        <v>42</v>
      </c>
      <c r="G532" s="20">
        <v>2.44371088E7</v>
      </c>
      <c r="H532" s="20">
        <v>1266909.47</v>
      </c>
      <c r="I532" s="20">
        <v>9.717428725E7</v>
      </c>
      <c r="J532" s="20">
        <v>1.074815882E8</v>
      </c>
      <c r="K532" s="20">
        <v>2.3035989372E8</v>
      </c>
    </row>
    <row r="533" ht="14.25" customHeight="1">
      <c r="A533" s="18" t="s">
        <v>276</v>
      </c>
      <c r="B533" s="19" t="str">
        <f t="shared" si="1"/>
        <v>05</v>
      </c>
      <c r="C533" s="18" t="s">
        <v>15</v>
      </c>
      <c r="D533" s="19" t="s">
        <v>277</v>
      </c>
      <c r="E533" s="18" t="s">
        <v>74</v>
      </c>
      <c r="F533" s="19" t="s">
        <v>75</v>
      </c>
      <c r="G533" s="20">
        <v>0.0</v>
      </c>
      <c r="H533" s="20">
        <v>0.0</v>
      </c>
      <c r="I533" s="20">
        <v>0.0</v>
      </c>
      <c r="J533" s="20">
        <v>-519339.99</v>
      </c>
      <c r="K533" s="20">
        <v>-519339.99</v>
      </c>
    </row>
    <row r="534" ht="14.25" customHeight="1">
      <c r="A534" s="18" t="s">
        <v>278</v>
      </c>
      <c r="B534" s="19" t="str">
        <f t="shared" si="1"/>
        <v>05</v>
      </c>
      <c r="C534" s="18" t="s">
        <v>15</v>
      </c>
      <c r="D534" s="19" t="s">
        <v>279</v>
      </c>
      <c r="E534" s="18" t="s">
        <v>17</v>
      </c>
      <c r="F534" s="19" t="s">
        <v>18</v>
      </c>
      <c r="G534" s="20">
        <v>1.2009089542E8</v>
      </c>
      <c r="H534" s="20">
        <v>1.117454563E7</v>
      </c>
      <c r="I534" s="20">
        <v>3.6448766007E8</v>
      </c>
      <c r="J534" s="20">
        <v>3.7316294148E8</v>
      </c>
      <c r="K534" s="20">
        <v>8.689160426E8</v>
      </c>
    </row>
    <row r="535" ht="14.25" customHeight="1">
      <c r="A535" s="18" t="s">
        <v>278</v>
      </c>
      <c r="B535" s="19" t="str">
        <f t="shared" si="1"/>
        <v>05</v>
      </c>
      <c r="C535" s="18" t="s">
        <v>15</v>
      </c>
      <c r="D535" s="19" t="s">
        <v>279</v>
      </c>
      <c r="E535" s="18" t="s">
        <v>39</v>
      </c>
      <c r="F535" s="19" t="s">
        <v>40</v>
      </c>
      <c r="G535" s="20">
        <v>3.134806289E7</v>
      </c>
      <c r="H535" s="20">
        <v>2916960.18</v>
      </c>
      <c r="I535" s="20">
        <v>9.514444913E7</v>
      </c>
      <c r="J535" s="20">
        <v>9.740901104E7</v>
      </c>
      <c r="K535" s="20">
        <v>2.2681848324E8</v>
      </c>
    </row>
    <row r="536" ht="14.25" customHeight="1">
      <c r="A536" s="18" t="s">
        <v>278</v>
      </c>
      <c r="B536" s="19" t="str">
        <f t="shared" si="1"/>
        <v>05</v>
      </c>
      <c r="C536" s="18" t="s">
        <v>15</v>
      </c>
      <c r="D536" s="19" t="s">
        <v>279</v>
      </c>
      <c r="E536" s="18" t="s">
        <v>33</v>
      </c>
      <c r="F536" s="19" t="s">
        <v>34</v>
      </c>
      <c r="G536" s="20">
        <v>30877.69</v>
      </c>
      <c r="H536" s="20">
        <v>2873.19</v>
      </c>
      <c r="I536" s="20">
        <v>93716.8</v>
      </c>
      <c r="J536" s="20">
        <v>95947.38</v>
      </c>
      <c r="K536" s="20">
        <v>223415.06</v>
      </c>
    </row>
    <row r="537" ht="14.25" customHeight="1">
      <c r="A537" s="18" t="s">
        <v>280</v>
      </c>
      <c r="B537" s="19" t="str">
        <f t="shared" si="1"/>
        <v>05</v>
      </c>
      <c r="C537" s="18" t="s">
        <v>15</v>
      </c>
      <c r="D537" s="19" t="s">
        <v>281</v>
      </c>
      <c r="E537" s="18" t="s">
        <v>39</v>
      </c>
      <c r="F537" s="19" t="s">
        <v>40</v>
      </c>
      <c r="G537" s="20">
        <v>1.034988882E7</v>
      </c>
      <c r="H537" s="20">
        <v>267507.08</v>
      </c>
      <c r="I537" s="20">
        <v>2.044482501E7</v>
      </c>
      <c r="J537" s="20">
        <v>1.64496E7</v>
      </c>
      <c r="K537" s="20">
        <v>4.751182091E7</v>
      </c>
    </row>
    <row r="538" ht="14.25" customHeight="1">
      <c r="A538" s="18" t="s">
        <v>280</v>
      </c>
      <c r="B538" s="19" t="str">
        <f t="shared" si="1"/>
        <v>05</v>
      </c>
      <c r="C538" s="18" t="s">
        <v>15</v>
      </c>
      <c r="D538" s="19" t="s">
        <v>281</v>
      </c>
      <c r="E538" s="18" t="s">
        <v>27</v>
      </c>
      <c r="F538" s="19" t="s">
        <v>28</v>
      </c>
      <c r="G538" s="20">
        <v>147965.7</v>
      </c>
      <c r="H538" s="20">
        <v>3824.38</v>
      </c>
      <c r="I538" s="20">
        <v>292286.5</v>
      </c>
      <c r="J538" s="20">
        <v>235169.34</v>
      </c>
      <c r="K538" s="20">
        <v>679245.92</v>
      </c>
    </row>
    <row r="539" ht="14.25" customHeight="1">
      <c r="A539" s="18" t="s">
        <v>280</v>
      </c>
      <c r="B539" s="19" t="str">
        <f t="shared" si="1"/>
        <v>05</v>
      </c>
      <c r="C539" s="18" t="s">
        <v>15</v>
      </c>
      <c r="D539" s="19" t="s">
        <v>281</v>
      </c>
      <c r="E539" s="18" t="s">
        <v>33</v>
      </c>
      <c r="F539" s="19" t="s">
        <v>34</v>
      </c>
      <c r="G539" s="20">
        <v>57528.01</v>
      </c>
      <c r="H539" s="20">
        <v>1486.89</v>
      </c>
      <c r="I539" s="20">
        <v>113638.91</v>
      </c>
      <c r="J539" s="20">
        <v>91432.17</v>
      </c>
      <c r="K539" s="20">
        <v>264085.98</v>
      </c>
    </row>
    <row r="540" ht="14.25" customHeight="1">
      <c r="A540" s="18" t="s">
        <v>280</v>
      </c>
      <c r="B540" s="19" t="str">
        <f t="shared" si="1"/>
        <v>05</v>
      </c>
      <c r="C540" s="18" t="s">
        <v>15</v>
      </c>
      <c r="D540" s="19" t="s">
        <v>281</v>
      </c>
      <c r="E540" s="18" t="s">
        <v>41</v>
      </c>
      <c r="F540" s="19" t="s">
        <v>42</v>
      </c>
      <c r="G540" s="20">
        <v>1.2284577647E8</v>
      </c>
      <c r="H540" s="20">
        <v>3175117.65</v>
      </c>
      <c r="I540" s="20">
        <v>2.4266544758E8</v>
      </c>
      <c r="J540" s="20">
        <v>1.9524498485E8</v>
      </c>
      <c r="K540" s="20">
        <v>5.6393132655E8</v>
      </c>
    </row>
    <row r="541" ht="14.25" customHeight="1">
      <c r="A541" s="18" t="s">
        <v>282</v>
      </c>
      <c r="B541" s="19" t="str">
        <f t="shared" si="1"/>
        <v>05</v>
      </c>
      <c r="C541" s="18" t="s">
        <v>15</v>
      </c>
      <c r="D541" s="19" t="s">
        <v>283</v>
      </c>
      <c r="E541" s="18" t="s">
        <v>17</v>
      </c>
      <c r="F541" s="19" t="s">
        <v>18</v>
      </c>
      <c r="G541" s="20">
        <v>3498976.77</v>
      </c>
      <c r="H541" s="20">
        <v>2029675.54</v>
      </c>
      <c r="I541" s="20">
        <v>5.252669854E7</v>
      </c>
      <c r="J541" s="20">
        <v>8.211957291E7</v>
      </c>
      <c r="K541" s="20">
        <v>1.4017492376E8</v>
      </c>
    </row>
    <row r="542" ht="14.25" customHeight="1">
      <c r="A542" s="18" t="s">
        <v>282</v>
      </c>
      <c r="B542" s="19" t="str">
        <f t="shared" si="1"/>
        <v>05</v>
      </c>
      <c r="C542" s="18" t="s">
        <v>15</v>
      </c>
      <c r="D542" s="19" t="s">
        <v>283</v>
      </c>
      <c r="E542" s="18" t="s">
        <v>39</v>
      </c>
      <c r="F542" s="19" t="s">
        <v>40</v>
      </c>
      <c r="G542" s="20">
        <v>952940.42</v>
      </c>
      <c r="H542" s="20">
        <v>552778.71</v>
      </c>
      <c r="I542" s="20">
        <v>1.43055578E7</v>
      </c>
      <c r="J542" s="20">
        <v>2.236512726E7</v>
      </c>
      <c r="K542" s="20">
        <v>3.817640419E7</v>
      </c>
    </row>
    <row r="543" ht="14.25" customHeight="1">
      <c r="A543" s="18" t="s">
        <v>282</v>
      </c>
      <c r="B543" s="19" t="str">
        <f t="shared" si="1"/>
        <v>05</v>
      </c>
      <c r="C543" s="18" t="s">
        <v>15</v>
      </c>
      <c r="D543" s="19" t="s">
        <v>283</v>
      </c>
      <c r="E543" s="18" t="s">
        <v>68</v>
      </c>
      <c r="F543" s="19" t="s">
        <v>69</v>
      </c>
      <c r="G543" s="20">
        <v>258680.81</v>
      </c>
      <c r="H543" s="20">
        <v>150054.75</v>
      </c>
      <c r="I543" s="20">
        <v>3883320.66</v>
      </c>
      <c r="J543" s="20">
        <v>6071134.18</v>
      </c>
      <c r="K543" s="20">
        <v>1.03631904E7</v>
      </c>
    </row>
    <row r="544" ht="14.25" customHeight="1">
      <c r="A544" s="18" t="s">
        <v>284</v>
      </c>
      <c r="B544" s="19" t="str">
        <f t="shared" si="1"/>
        <v>05</v>
      </c>
      <c r="C544" s="18" t="s">
        <v>15</v>
      </c>
      <c r="D544" s="19" t="s">
        <v>285</v>
      </c>
      <c r="E544" s="18" t="s">
        <v>17</v>
      </c>
      <c r="F544" s="19" t="s">
        <v>18</v>
      </c>
      <c r="G544" s="20">
        <v>2.469926668E7</v>
      </c>
      <c r="H544" s="20">
        <v>2644142.35</v>
      </c>
      <c r="I544" s="20">
        <v>1.3966267095E8</v>
      </c>
      <c r="J544" s="20">
        <v>1.9679377625E8</v>
      </c>
      <c r="K544" s="20">
        <v>3.6379985623E8</v>
      </c>
    </row>
    <row r="545" ht="14.25" customHeight="1">
      <c r="A545" s="18" t="s">
        <v>284</v>
      </c>
      <c r="B545" s="19" t="str">
        <f t="shared" si="1"/>
        <v>05</v>
      </c>
      <c r="C545" s="18" t="s">
        <v>15</v>
      </c>
      <c r="D545" s="19" t="s">
        <v>285</v>
      </c>
      <c r="E545" s="18" t="s">
        <v>39</v>
      </c>
      <c r="F545" s="19" t="s">
        <v>40</v>
      </c>
      <c r="G545" s="20">
        <v>6129856.6</v>
      </c>
      <c r="H545" s="20">
        <v>656222.46</v>
      </c>
      <c r="I545" s="20">
        <v>3.466143985E7</v>
      </c>
      <c r="J545" s="20">
        <v>4.884022047E7</v>
      </c>
      <c r="K545" s="20">
        <v>9.028773938E7</v>
      </c>
    </row>
    <row r="546" ht="14.25" customHeight="1">
      <c r="A546" s="18" t="s">
        <v>284</v>
      </c>
      <c r="B546" s="19" t="str">
        <f t="shared" si="1"/>
        <v>05</v>
      </c>
      <c r="C546" s="18" t="s">
        <v>15</v>
      </c>
      <c r="D546" s="19" t="s">
        <v>285</v>
      </c>
      <c r="E546" s="18" t="s">
        <v>33</v>
      </c>
      <c r="F546" s="19" t="s">
        <v>34</v>
      </c>
      <c r="G546" s="20">
        <v>53451.72</v>
      </c>
      <c r="H546" s="20">
        <v>5722.19</v>
      </c>
      <c r="I546" s="20">
        <v>302244.2</v>
      </c>
      <c r="J546" s="20">
        <v>425881.72</v>
      </c>
      <c r="K546" s="20">
        <v>787299.83</v>
      </c>
    </row>
    <row r="547" ht="14.25" customHeight="1">
      <c r="A547" s="18" t="s">
        <v>286</v>
      </c>
      <c r="B547" s="19" t="str">
        <f t="shared" si="1"/>
        <v>05</v>
      </c>
      <c r="C547" s="18" t="s">
        <v>15</v>
      </c>
      <c r="D547" s="19" t="s">
        <v>287</v>
      </c>
      <c r="E547" s="18" t="s">
        <v>17</v>
      </c>
      <c r="F547" s="19" t="s">
        <v>18</v>
      </c>
      <c r="G547" s="20">
        <v>3.073952248E7</v>
      </c>
      <c r="H547" s="20">
        <v>4141274.54</v>
      </c>
      <c r="I547" s="20">
        <v>1.3968563248E8</v>
      </c>
      <c r="J547" s="20">
        <v>1.5178896171E8</v>
      </c>
      <c r="K547" s="20">
        <v>3.2635539121E8</v>
      </c>
    </row>
    <row r="548" ht="14.25" customHeight="1">
      <c r="A548" s="18" t="s">
        <v>286</v>
      </c>
      <c r="B548" s="19" t="str">
        <f t="shared" si="1"/>
        <v>05</v>
      </c>
      <c r="C548" s="18" t="s">
        <v>15</v>
      </c>
      <c r="D548" s="19" t="s">
        <v>287</v>
      </c>
      <c r="E548" s="18" t="s">
        <v>53</v>
      </c>
      <c r="F548" s="19" t="s">
        <v>54</v>
      </c>
      <c r="G548" s="20">
        <v>0.0</v>
      </c>
      <c r="H548" s="20">
        <v>0.0</v>
      </c>
      <c r="I548" s="20">
        <v>0.0</v>
      </c>
      <c r="J548" s="20">
        <v>-631537.71</v>
      </c>
      <c r="K548" s="20">
        <v>-631537.71</v>
      </c>
    </row>
    <row r="549" ht="14.25" customHeight="1">
      <c r="A549" s="18" t="s">
        <v>286</v>
      </c>
      <c r="B549" s="19" t="str">
        <f t="shared" si="1"/>
        <v>05</v>
      </c>
      <c r="C549" s="18" t="s">
        <v>15</v>
      </c>
      <c r="D549" s="19" t="s">
        <v>287</v>
      </c>
      <c r="E549" s="18" t="s">
        <v>33</v>
      </c>
      <c r="F549" s="19" t="s">
        <v>34</v>
      </c>
      <c r="G549" s="20">
        <v>74668.52</v>
      </c>
      <c r="H549" s="20">
        <v>10059.46</v>
      </c>
      <c r="I549" s="20">
        <v>339306.52</v>
      </c>
      <c r="J549" s="20">
        <v>368706.38</v>
      </c>
      <c r="K549" s="20">
        <v>792740.88</v>
      </c>
    </row>
    <row r="550" ht="14.25" customHeight="1">
      <c r="A550" s="18" t="s">
        <v>288</v>
      </c>
      <c r="B550" s="19" t="str">
        <f t="shared" si="1"/>
        <v>05</v>
      </c>
      <c r="C550" s="18" t="s">
        <v>15</v>
      </c>
      <c r="D550" s="19" t="s">
        <v>289</v>
      </c>
      <c r="E550" s="18" t="s">
        <v>17</v>
      </c>
      <c r="F550" s="19" t="s">
        <v>18</v>
      </c>
      <c r="G550" s="20">
        <v>2.854595882E7</v>
      </c>
      <c r="H550" s="20">
        <v>1455113.91</v>
      </c>
      <c r="I550" s="20">
        <v>1.0767153355E8</v>
      </c>
      <c r="J550" s="20">
        <v>1.304872461E8</v>
      </c>
      <c r="K550" s="20">
        <v>2.6815985238E8</v>
      </c>
    </row>
    <row r="551" ht="14.25" customHeight="1">
      <c r="A551" s="18" t="s">
        <v>288</v>
      </c>
      <c r="B551" s="19" t="str">
        <f t="shared" si="1"/>
        <v>05</v>
      </c>
      <c r="C551" s="18" t="s">
        <v>15</v>
      </c>
      <c r="D551" s="19" t="s">
        <v>289</v>
      </c>
      <c r="E551" s="18" t="s">
        <v>68</v>
      </c>
      <c r="F551" s="19" t="s">
        <v>69</v>
      </c>
      <c r="G551" s="20">
        <v>3199959.18</v>
      </c>
      <c r="H551" s="20">
        <v>163116.09</v>
      </c>
      <c r="I551" s="20">
        <v>1.206981745E7</v>
      </c>
      <c r="J551" s="20">
        <v>1.462742462E7</v>
      </c>
      <c r="K551" s="20">
        <v>3.006031734E7</v>
      </c>
    </row>
    <row r="552" ht="14.25" customHeight="1">
      <c r="A552" s="18" t="s">
        <v>290</v>
      </c>
      <c r="B552" s="19" t="str">
        <f t="shared" si="1"/>
        <v>05</v>
      </c>
      <c r="C552" s="18" t="s">
        <v>15</v>
      </c>
      <c r="D552" s="19" t="s">
        <v>291</v>
      </c>
      <c r="E552" s="18" t="s">
        <v>17</v>
      </c>
      <c r="F552" s="19" t="s">
        <v>18</v>
      </c>
      <c r="G552" s="20">
        <v>1.394082029E7</v>
      </c>
      <c r="H552" s="20">
        <v>1533104.24</v>
      </c>
      <c r="I552" s="20">
        <v>5.095689195E7</v>
      </c>
      <c r="J552" s="20">
        <v>4.832567957E7</v>
      </c>
      <c r="K552" s="20">
        <v>1.1475649605E8</v>
      </c>
    </row>
    <row r="553" ht="14.25" customHeight="1">
      <c r="A553" s="18" t="s">
        <v>290</v>
      </c>
      <c r="B553" s="19" t="str">
        <f t="shared" si="1"/>
        <v>05</v>
      </c>
      <c r="C553" s="18" t="s">
        <v>15</v>
      </c>
      <c r="D553" s="19" t="s">
        <v>291</v>
      </c>
      <c r="E553" s="18" t="s">
        <v>39</v>
      </c>
      <c r="F553" s="19" t="s">
        <v>40</v>
      </c>
      <c r="G553" s="20">
        <v>6044321.63</v>
      </c>
      <c r="H553" s="20">
        <v>664708.03</v>
      </c>
      <c r="I553" s="20">
        <v>2.209338031E7</v>
      </c>
      <c r="J553" s="20">
        <v>2.095256553E7</v>
      </c>
      <c r="K553" s="20">
        <v>4.97549755E7</v>
      </c>
    </row>
    <row r="554" ht="14.25" customHeight="1">
      <c r="A554" s="18" t="s">
        <v>290</v>
      </c>
      <c r="B554" s="19" t="str">
        <f t="shared" si="1"/>
        <v>05</v>
      </c>
      <c r="C554" s="18" t="s">
        <v>15</v>
      </c>
      <c r="D554" s="19" t="s">
        <v>291</v>
      </c>
      <c r="E554" s="18" t="s">
        <v>35</v>
      </c>
      <c r="F554" s="19" t="s">
        <v>36</v>
      </c>
      <c r="G554" s="20">
        <v>9159803.08</v>
      </c>
      <c r="H554" s="20">
        <v>1007324.73</v>
      </c>
      <c r="I554" s="20">
        <v>3.348117874E7</v>
      </c>
      <c r="J554" s="20">
        <v>3.175234308E7</v>
      </c>
      <c r="K554" s="20">
        <v>7.540064963E7</v>
      </c>
    </row>
    <row r="555" ht="14.25" customHeight="1">
      <c r="A555" s="18" t="s">
        <v>292</v>
      </c>
      <c r="B555" s="19" t="str">
        <f t="shared" si="1"/>
        <v>05</v>
      </c>
      <c r="C555" s="18" t="s">
        <v>15</v>
      </c>
      <c r="D555" s="19" t="s">
        <v>293</v>
      </c>
      <c r="E555" s="18" t="s">
        <v>17</v>
      </c>
      <c r="F555" s="19" t="s">
        <v>18</v>
      </c>
      <c r="G555" s="20">
        <v>1.2490539747E8</v>
      </c>
      <c r="H555" s="20">
        <v>2.280709594E7</v>
      </c>
      <c r="I555" s="20">
        <v>4.3515443703E8</v>
      </c>
      <c r="J555" s="20">
        <v>4.1300403758E8</v>
      </c>
      <c r="K555" s="20">
        <v>9.9587096802E8</v>
      </c>
    </row>
    <row r="556" ht="14.25" customHeight="1">
      <c r="A556" s="18" t="s">
        <v>292</v>
      </c>
      <c r="B556" s="19" t="str">
        <f t="shared" si="1"/>
        <v>05</v>
      </c>
      <c r="C556" s="18" t="s">
        <v>15</v>
      </c>
      <c r="D556" s="19" t="s">
        <v>293</v>
      </c>
      <c r="E556" s="18" t="s">
        <v>39</v>
      </c>
      <c r="F556" s="19" t="s">
        <v>40</v>
      </c>
      <c r="G556" s="20">
        <v>6213829.16</v>
      </c>
      <c r="H556" s="20">
        <v>1134613.88</v>
      </c>
      <c r="I556" s="20">
        <v>2.164818643E7</v>
      </c>
      <c r="J556" s="20">
        <v>2.054624207E7</v>
      </c>
      <c r="K556" s="20">
        <v>4.954287154E7</v>
      </c>
    </row>
    <row r="557" ht="14.25" customHeight="1">
      <c r="A557" s="18" t="s">
        <v>292</v>
      </c>
      <c r="B557" s="19" t="str">
        <f t="shared" si="1"/>
        <v>05</v>
      </c>
      <c r="C557" s="18" t="s">
        <v>15</v>
      </c>
      <c r="D557" s="19" t="s">
        <v>293</v>
      </c>
      <c r="E557" s="18" t="s">
        <v>25</v>
      </c>
      <c r="F557" s="19" t="s">
        <v>26</v>
      </c>
      <c r="G557" s="20">
        <v>27121.58</v>
      </c>
      <c r="H557" s="20">
        <v>4952.26</v>
      </c>
      <c r="I557" s="20">
        <v>94488.1</v>
      </c>
      <c r="J557" s="20">
        <v>89678.42</v>
      </c>
      <c r="K557" s="20">
        <v>216240.36</v>
      </c>
    </row>
    <row r="558" ht="14.25" customHeight="1">
      <c r="A558" s="18" t="s">
        <v>292</v>
      </c>
      <c r="B558" s="19" t="str">
        <f t="shared" si="1"/>
        <v>05</v>
      </c>
      <c r="C558" s="18" t="s">
        <v>15</v>
      </c>
      <c r="D558" s="19" t="s">
        <v>293</v>
      </c>
      <c r="E558" s="18" t="s">
        <v>27</v>
      </c>
      <c r="F558" s="19" t="s">
        <v>28</v>
      </c>
      <c r="G558" s="20">
        <v>49989.91</v>
      </c>
      <c r="H558" s="20">
        <v>9127.9</v>
      </c>
      <c r="I558" s="20">
        <v>174158.44</v>
      </c>
      <c r="J558" s="20">
        <v>165293.35</v>
      </c>
      <c r="K558" s="20">
        <v>398569.6</v>
      </c>
    </row>
    <row r="559" ht="14.25" customHeight="1">
      <c r="A559" s="18" t="s">
        <v>292</v>
      </c>
      <c r="B559" s="19" t="str">
        <f t="shared" si="1"/>
        <v>05</v>
      </c>
      <c r="C559" s="18" t="s">
        <v>15</v>
      </c>
      <c r="D559" s="19" t="s">
        <v>293</v>
      </c>
      <c r="E559" s="18" t="s">
        <v>33</v>
      </c>
      <c r="F559" s="19" t="s">
        <v>34</v>
      </c>
      <c r="G559" s="20">
        <v>37653.38</v>
      </c>
      <c r="H559" s="20">
        <v>6875.32</v>
      </c>
      <c r="I559" s="20">
        <v>131179.58</v>
      </c>
      <c r="J559" s="20">
        <v>124502.22</v>
      </c>
      <c r="K559" s="20">
        <v>300210.5</v>
      </c>
    </row>
    <row r="560" ht="15.75" customHeight="1">
      <c r="A560" s="18" t="s">
        <v>292</v>
      </c>
      <c r="B560" s="19" t="str">
        <f t="shared" si="1"/>
        <v>05</v>
      </c>
      <c r="C560" s="18" t="s">
        <v>15</v>
      </c>
      <c r="D560" s="19" t="s">
        <v>293</v>
      </c>
      <c r="E560" s="18" t="s">
        <v>41</v>
      </c>
      <c r="F560" s="19" t="s">
        <v>42</v>
      </c>
      <c r="G560" s="20">
        <v>3.19877215E7</v>
      </c>
      <c r="H560" s="20">
        <v>5840796.7</v>
      </c>
      <c r="I560" s="20">
        <v>1.1144113242E8</v>
      </c>
      <c r="J560" s="20">
        <v>1.0576851279E8</v>
      </c>
      <c r="K560" s="20">
        <v>2.5503816341E8</v>
      </c>
    </row>
    <row r="561" ht="15.75" customHeight="1">
      <c r="A561" s="18" t="s">
        <v>294</v>
      </c>
      <c r="B561" s="19" t="str">
        <f t="shared" si="1"/>
        <v>05</v>
      </c>
      <c r="C561" s="18" t="s">
        <v>15</v>
      </c>
      <c r="D561" s="19" t="s">
        <v>295</v>
      </c>
      <c r="E561" s="18" t="s">
        <v>17</v>
      </c>
      <c r="F561" s="19" t="s">
        <v>18</v>
      </c>
      <c r="G561" s="20">
        <v>6.631776493E7</v>
      </c>
      <c r="H561" s="20">
        <v>3559774.62</v>
      </c>
      <c r="I561" s="20">
        <v>1.4675407845E8</v>
      </c>
      <c r="J561" s="20">
        <v>1.33048327E8</v>
      </c>
      <c r="K561" s="20">
        <v>3.49679945E8</v>
      </c>
    </row>
    <row r="562" ht="15.75" customHeight="1">
      <c r="A562" s="18" t="s">
        <v>294</v>
      </c>
      <c r="B562" s="19" t="str">
        <f t="shared" si="1"/>
        <v>05</v>
      </c>
      <c r="C562" s="18" t="s">
        <v>15</v>
      </c>
      <c r="D562" s="19" t="s">
        <v>295</v>
      </c>
      <c r="E562" s="18" t="s">
        <v>39</v>
      </c>
      <c r="F562" s="19" t="s">
        <v>40</v>
      </c>
      <c r="G562" s="20">
        <v>3.064905095E7</v>
      </c>
      <c r="H562" s="20">
        <v>1645165.73</v>
      </c>
      <c r="I562" s="20">
        <v>6.782305215E7</v>
      </c>
      <c r="J562" s="20">
        <v>6.148887796E7</v>
      </c>
      <c r="K562" s="20">
        <v>1.6160614679E8</v>
      </c>
    </row>
    <row r="563" ht="15.75" customHeight="1">
      <c r="A563" s="18" t="s">
        <v>294</v>
      </c>
      <c r="B563" s="19" t="str">
        <f t="shared" si="1"/>
        <v>05</v>
      </c>
      <c r="C563" s="18" t="s">
        <v>15</v>
      </c>
      <c r="D563" s="19" t="s">
        <v>295</v>
      </c>
      <c r="E563" s="18" t="s">
        <v>33</v>
      </c>
      <c r="F563" s="19" t="s">
        <v>34</v>
      </c>
      <c r="G563" s="20">
        <v>63492.57</v>
      </c>
      <c r="H563" s="20">
        <v>3408.13</v>
      </c>
      <c r="I563" s="20">
        <v>140502.23</v>
      </c>
      <c r="J563" s="20">
        <v>127380.35</v>
      </c>
      <c r="K563" s="20">
        <v>334783.28</v>
      </c>
    </row>
    <row r="564" ht="15.75" customHeight="1">
      <c r="A564" s="18" t="s">
        <v>294</v>
      </c>
      <c r="B564" s="19" t="str">
        <f t="shared" si="1"/>
        <v>05</v>
      </c>
      <c r="C564" s="18" t="s">
        <v>15</v>
      </c>
      <c r="D564" s="19" t="s">
        <v>295</v>
      </c>
      <c r="E564" s="18" t="s">
        <v>41</v>
      </c>
      <c r="F564" s="19" t="s">
        <v>42</v>
      </c>
      <c r="G564" s="20">
        <v>3.933465355E7</v>
      </c>
      <c r="H564" s="20">
        <v>2111387.52</v>
      </c>
      <c r="I564" s="20">
        <v>8.704335617E7</v>
      </c>
      <c r="J564" s="20">
        <v>7.891414697E7</v>
      </c>
      <c r="K564" s="20">
        <v>2.0740354421E8</v>
      </c>
    </row>
    <row r="565" ht="15.75" customHeight="1">
      <c r="A565" s="18" t="s">
        <v>296</v>
      </c>
      <c r="B565" s="19" t="str">
        <f t="shared" si="1"/>
        <v>05</v>
      </c>
      <c r="C565" s="18" t="s">
        <v>15</v>
      </c>
      <c r="D565" s="19" t="s">
        <v>297</v>
      </c>
      <c r="E565" s="18" t="s">
        <v>17</v>
      </c>
      <c r="F565" s="19" t="s">
        <v>18</v>
      </c>
      <c r="G565" s="20">
        <v>1.311615272E7</v>
      </c>
      <c r="H565" s="20">
        <v>1279390.1</v>
      </c>
      <c r="I565" s="20">
        <v>9.318749572E7</v>
      </c>
      <c r="J565" s="20">
        <v>1.0828472683E8</v>
      </c>
      <c r="K565" s="20">
        <v>2.1586776537E8</v>
      </c>
    </row>
    <row r="566" ht="15.75" customHeight="1">
      <c r="A566" s="18" t="s">
        <v>296</v>
      </c>
      <c r="B566" s="19" t="str">
        <f t="shared" si="1"/>
        <v>05</v>
      </c>
      <c r="C566" s="18" t="s">
        <v>15</v>
      </c>
      <c r="D566" s="19" t="s">
        <v>297</v>
      </c>
      <c r="E566" s="18" t="s">
        <v>39</v>
      </c>
      <c r="F566" s="19" t="s">
        <v>40</v>
      </c>
      <c r="G566" s="20">
        <v>1.389985388E7</v>
      </c>
      <c r="H566" s="20">
        <v>1355834.73</v>
      </c>
      <c r="I566" s="20">
        <v>9.875552691E7</v>
      </c>
      <c r="J566" s="20">
        <v>1.1475483024E8</v>
      </c>
      <c r="K566" s="20">
        <v>2.2876604576E8</v>
      </c>
    </row>
    <row r="567" ht="15.75" customHeight="1">
      <c r="A567" s="18" t="s">
        <v>296</v>
      </c>
      <c r="B567" s="19" t="str">
        <f t="shared" si="1"/>
        <v>05</v>
      </c>
      <c r="C567" s="18" t="s">
        <v>15</v>
      </c>
      <c r="D567" s="19" t="s">
        <v>297</v>
      </c>
      <c r="E567" s="18" t="s">
        <v>29</v>
      </c>
      <c r="F567" s="19" t="s">
        <v>30</v>
      </c>
      <c r="G567" s="20">
        <v>3682.2</v>
      </c>
      <c r="H567" s="20">
        <v>359.17</v>
      </c>
      <c r="I567" s="20">
        <v>26161.25</v>
      </c>
      <c r="J567" s="20">
        <v>30399.62</v>
      </c>
      <c r="K567" s="20">
        <v>60602.24</v>
      </c>
    </row>
    <row r="568" ht="15.75" customHeight="1">
      <c r="A568" s="18" t="s">
        <v>296</v>
      </c>
      <c r="B568" s="19" t="str">
        <f t="shared" si="1"/>
        <v>05</v>
      </c>
      <c r="C568" s="18" t="s">
        <v>15</v>
      </c>
      <c r="D568" s="19" t="s">
        <v>297</v>
      </c>
      <c r="E568" s="18" t="s">
        <v>33</v>
      </c>
      <c r="F568" s="19" t="s">
        <v>34</v>
      </c>
      <c r="G568" s="20">
        <v>42053.2</v>
      </c>
      <c r="H568" s="20">
        <v>4102.0</v>
      </c>
      <c r="I568" s="20">
        <v>298779.12</v>
      </c>
      <c r="J568" s="20">
        <v>347184.08</v>
      </c>
      <c r="K568" s="20">
        <v>692118.4</v>
      </c>
    </row>
    <row r="569" ht="15.75" customHeight="1">
      <c r="A569" s="18" t="s">
        <v>298</v>
      </c>
      <c r="B569" s="19" t="str">
        <f t="shared" si="1"/>
        <v>05</v>
      </c>
      <c r="C569" s="18" t="s">
        <v>15</v>
      </c>
      <c r="D569" s="19" t="s">
        <v>299</v>
      </c>
      <c r="E569" s="18" t="s">
        <v>17</v>
      </c>
      <c r="F569" s="19" t="s">
        <v>18</v>
      </c>
      <c r="G569" s="20">
        <v>1.184443584E7</v>
      </c>
      <c r="H569" s="20">
        <v>914065.36</v>
      </c>
      <c r="I569" s="20">
        <v>5.29622803E7</v>
      </c>
      <c r="J569" s="20">
        <v>5.001234793E7</v>
      </c>
      <c r="K569" s="20">
        <v>1.1573312943E8</v>
      </c>
    </row>
    <row r="570" ht="15.75" customHeight="1">
      <c r="A570" s="18" t="s">
        <v>298</v>
      </c>
      <c r="B570" s="19" t="str">
        <f t="shared" si="1"/>
        <v>05</v>
      </c>
      <c r="C570" s="18" t="s">
        <v>15</v>
      </c>
      <c r="D570" s="19" t="s">
        <v>299</v>
      </c>
      <c r="E570" s="18" t="s">
        <v>39</v>
      </c>
      <c r="F570" s="19" t="s">
        <v>40</v>
      </c>
      <c r="G570" s="20">
        <v>1.159104991E7</v>
      </c>
      <c r="H570" s="20">
        <v>894510.93</v>
      </c>
      <c r="I570" s="20">
        <v>5.182926764E7</v>
      </c>
      <c r="J570" s="20">
        <v>4.894244266E7</v>
      </c>
      <c r="K570" s="20">
        <v>1.1325727114E8</v>
      </c>
    </row>
    <row r="571" ht="15.75" customHeight="1">
      <c r="A571" s="18" t="s">
        <v>298</v>
      </c>
      <c r="B571" s="19" t="str">
        <f t="shared" si="1"/>
        <v>05</v>
      </c>
      <c r="C571" s="18" t="s">
        <v>15</v>
      </c>
      <c r="D571" s="19" t="s">
        <v>299</v>
      </c>
      <c r="E571" s="18" t="s">
        <v>68</v>
      </c>
      <c r="F571" s="19" t="s">
        <v>69</v>
      </c>
      <c r="G571" s="20">
        <v>8239389.13</v>
      </c>
      <c r="H571" s="20">
        <v>635854.7</v>
      </c>
      <c r="I571" s="20">
        <v>3.684234882E7</v>
      </c>
      <c r="J571" s="20">
        <v>3.479027635E7</v>
      </c>
      <c r="K571" s="20">
        <v>8.0507869E7</v>
      </c>
    </row>
    <row r="572" ht="15.75" customHeight="1">
      <c r="A572" s="18" t="s">
        <v>298</v>
      </c>
      <c r="B572" s="19" t="str">
        <f t="shared" si="1"/>
        <v>05</v>
      </c>
      <c r="C572" s="18" t="s">
        <v>15</v>
      </c>
      <c r="D572" s="19" t="s">
        <v>299</v>
      </c>
      <c r="E572" s="18" t="s">
        <v>27</v>
      </c>
      <c r="F572" s="19" t="s">
        <v>28</v>
      </c>
      <c r="G572" s="20">
        <v>48260.82</v>
      </c>
      <c r="H572" s="20">
        <v>3724.41</v>
      </c>
      <c r="I572" s="20">
        <v>215797.81</v>
      </c>
      <c r="J572" s="20">
        <v>203778.14</v>
      </c>
      <c r="K572" s="20">
        <v>471561.18</v>
      </c>
    </row>
    <row r="573" ht="15.75" customHeight="1">
      <c r="A573" s="18" t="s">
        <v>298</v>
      </c>
      <c r="B573" s="19" t="str">
        <f t="shared" si="1"/>
        <v>05</v>
      </c>
      <c r="C573" s="18" t="s">
        <v>15</v>
      </c>
      <c r="D573" s="19" t="s">
        <v>299</v>
      </c>
      <c r="E573" s="18" t="s">
        <v>33</v>
      </c>
      <c r="F573" s="19" t="s">
        <v>34</v>
      </c>
      <c r="G573" s="20">
        <v>23258.23</v>
      </c>
      <c r="H573" s="20">
        <v>1794.9</v>
      </c>
      <c r="I573" s="20">
        <v>103998.94</v>
      </c>
      <c r="J573" s="20">
        <v>98206.33</v>
      </c>
      <c r="K573" s="20">
        <v>227258.4</v>
      </c>
    </row>
    <row r="574" ht="15.75" customHeight="1">
      <c r="A574" s="18" t="s">
        <v>298</v>
      </c>
      <c r="B574" s="19" t="str">
        <f t="shared" si="1"/>
        <v>05</v>
      </c>
      <c r="C574" s="18" t="s">
        <v>15</v>
      </c>
      <c r="D574" s="19" t="s">
        <v>299</v>
      </c>
      <c r="E574" s="18" t="s">
        <v>41</v>
      </c>
      <c r="F574" s="19" t="s">
        <v>42</v>
      </c>
      <c r="G574" s="20">
        <v>5.886807507E7</v>
      </c>
      <c r="H574" s="20">
        <v>4542999.7</v>
      </c>
      <c r="I574" s="20">
        <v>2.6322802849E8</v>
      </c>
      <c r="J574" s="20">
        <v>2.4856655854E8</v>
      </c>
      <c r="K574" s="20">
        <v>5.752056618E8</v>
      </c>
    </row>
    <row r="575" ht="15.75" customHeight="1">
      <c r="A575" s="21" t="s">
        <v>300</v>
      </c>
      <c r="B575" s="14"/>
      <c r="C575" s="14"/>
      <c r="D575" s="14"/>
      <c r="E575" s="14"/>
      <c r="F575" s="22"/>
      <c r="G575" s="23">
        <f t="shared" ref="G575:K575" si="2">SUM(G8:G574)</f>
        <v>18229555167</v>
      </c>
      <c r="H575" s="23">
        <f t="shared" si="2"/>
        <v>1845929487</v>
      </c>
      <c r="I575" s="23">
        <f t="shared" si="2"/>
        <v>44267504069</v>
      </c>
      <c r="J575" s="23">
        <f t="shared" si="2"/>
        <v>49847914728</v>
      </c>
      <c r="K575" s="23">
        <f t="shared" si="2"/>
        <v>114190903451</v>
      </c>
    </row>
    <row r="576" ht="15.75" customHeight="1">
      <c r="A576" s="24" t="s">
        <v>301</v>
      </c>
      <c r="B576" s="25"/>
      <c r="C576" s="25"/>
      <c r="D576" s="25"/>
      <c r="E576" s="25"/>
      <c r="F576" s="25"/>
      <c r="G576" s="25"/>
      <c r="H576" s="25"/>
      <c r="I576" s="25"/>
      <c r="J576" s="25"/>
      <c r="K576" s="25"/>
    </row>
    <row r="577" ht="15.75" customHeight="1">
      <c r="B577" s="26"/>
      <c r="G577" s="27"/>
      <c r="H577" s="27"/>
      <c r="I577" s="27"/>
      <c r="J577" s="27"/>
      <c r="K577" s="27"/>
    </row>
    <row r="578" ht="15.75" customHeight="1">
      <c r="B578" s="26"/>
      <c r="G578" s="27"/>
      <c r="H578" s="27"/>
      <c r="I578" s="27"/>
      <c r="J578" s="27"/>
      <c r="K578" s="27"/>
    </row>
    <row r="579" ht="15.75" customHeight="1">
      <c r="B579" s="26"/>
      <c r="G579" s="27"/>
      <c r="H579" s="27"/>
      <c r="I579" s="27"/>
      <c r="J579" s="27"/>
      <c r="K579" s="27"/>
    </row>
    <row r="580" ht="15.75" customHeight="1">
      <c r="B580" s="26"/>
      <c r="G580" s="27"/>
      <c r="H580" s="27"/>
      <c r="I580" s="27"/>
      <c r="J580" s="27"/>
      <c r="K580" s="27"/>
    </row>
    <row r="581" ht="15.75" customHeight="1">
      <c r="B581" s="26"/>
      <c r="G581" s="27"/>
      <c r="H581" s="27"/>
      <c r="I581" s="27"/>
      <c r="J581" s="27"/>
      <c r="K581" s="27"/>
    </row>
    <row r="582" ht="15.75" customHeight="1">
      <c r="B582" s="26"/>
      <c r="G582" s="27"/>
      <c r="H582" s="27"/>
      <c r="I582" s="27"/>
      <c r="J582" s="27"/>
      <c r="K582" s="27"/>
    </row>
    <row r="583" ht="15.75" customHeight="1">
      <c r="B583" s="26"/>
      <c r="G583" s="27"/>
      <c r="H583" s="27"/>
      <c r="I583" s="27"/>
      <c r="J583" s="27"/>
      <c r="K583" s="27"/>
    </row>
    <row r="584" ht="15.75" customHeight="1">
      <c r="B584" s="26"/>
      <c r="G584" s="27"/>
      <c r="H584" s="27"/>
      <c r="I584" s="27"/>
      <c r="J584" s="27"/>
      <c r="K584" s="27"/>
    </row>
    <row r="585" ht="15.75" customHeight="1">
      <c r="B585" s="26"/>
      <c r="G585" s="27"/>
      <c r="H585" s="27"/>
      <c r="I585" s="27"/>
      <c r="J585" s="27"/>
      <c r="K585" s="27"/>
    </row>
    <row r="586" ht="15.75" customHeight="1">
      <c r="B586" s="26"/>
      <c r="G586" s="27"/>
      <c r="H586" s="27"/>
      <c r="I586" s="27"/>
      <c r="J586" s="27"/>
      <c r="K586" s="27"/>
    </row>
    <row r="587" ht="15.75" customHeight="1">
      <c r="B587" s="26"/>
      <c r="G587" s="27"/>
      <c r="H587" s="27"/>
      <c r="I587" s="27"/>
      <c r="J587" s="27"/>
      <c r="K587" s="27"/>
    </row>
    <row r="588" ht="15.75" customHeight="1">
      <c r="B588" s="26"/>
      <c r="G588" s="27"/>
      <c r="H588" s="27"/>
      <c r="I588" s="27"/>
      <c r="J588" s="27"/>
      <c r="K588" s="27"/>
    </row>
    <row r="589" ht="15.75" customHeight="1">
      <c r="B589" s="26"/>
      <c r="G589" s="27"/>
      <c r="H589" s="27"/>
      <c r="I589" s="27"/>
      <c r="J589" s="27"/>
      <c r="K589" s="27"/>
    </row>
    <row r="590" ht="15.75" customHeight="1">
      <c r="B590" s="26"/>
      <c r="G590" s="27"/>
      <c r="H590" s="27"/>
      <c r="I590" s="27"/>
      <c r="J590" s="27"/>
      <c r="K590" s="27"/>
    </row>
    <row r="591" ht="15.75" customHeight="1">
      <c r="B591" s="26"/>
      <c r="G591" s="27"/>
      <c r="H591" s="27"/>
      <c r="I591" s="27"/>
      <c r="J591" s="27"/>
      <c r="K591" s="27"/>
    </row>
    <row r="592" ht="15.75" customHeight="1">
      <c r="B592" s="26"/>
      <c r="G592" s="27"/>
      <c r="H592" s="27"/>
      <c r="I592" s="27"/>
      <c r="J592" s="27"/>
      <c r="K592" s="27"/>
    </row>
    <row r="593" ht="15.75" customHeight="1">
      <c r="B593" s="26"/>
      <c r="G593" s="27"/>
      <c r="H593" s="27"/>
      <c r="I593" s="27"/>
      <c r="J593" s="27"/>
      <c r="K593" s="27"/>
    </row>
    <row r="594" ht="15.75" customHeight="1">
      <c r="B594" s="26"/>
      <c r="G594" s="27"/>
      <c r="H594" s="27"/>
      <c r="I594" s="27"/>
      <c r="J594" s="27"/>
      <c r="K594" s="27"/>
    </row>
    <row r="595" ht="15.75" customHeight="1">
      <c r="B595" s="26"/>
      <c r="G595" s="27"/>
      <c r="H595" s="27"/>
      <c r="I595" s="27"/>
      <c r="J595" s="27"/>
      <c r="K595" s="27"/>
    </row>
    <row r="596" ht="15.75" customHeight="1">
      <c r="B596" s="26"/>
      <c r="G596" s="27"/>
      <c r="H596" s="27"/>
      <c r="I596" s="27"/>
      <c r="J596" s="27"/>
      <c r="K596" s="27"/>
    </row>
    <row r="597" ht="15.75" customHeight="1">
      <c r="B597" s="26"/>
      <c r="G597" s="27"/>
      <c r="H597" s="27"/>
      <c r="I597" s="27"/>
      <c r="J597" s="27"/>
      <c r="K597" s="27"/>
    </row>
    <row r="598" ht="15.75" customHeight="1">
      <c r="B598" s="26"/>
      <c r="G598" s="27"/>
      <c r="H598" s="27"/>
      <c r="I598" s="27"/>
      <c r="J598" s="27"/>
      <c r="K598" s="27"/>
    </row>
    <row r="599" ht="15.75" customHeight="1">
      <c r="B599" s="26"/>
      <c r="G599" s="27"/>
      <c r="H599" s="27"/>
      <c r="I599" s="27"/>
      <c r="J599" s="27"/>
      <c r="K599" s="27"/>
    </row>
    <row r="600" ht="15.75" customHeight="1">
      <c r="B600" s="26"/>
      <c r="G600" s="27"/>
      <c r="H600" s="27"/>
      <c r="I600" s="27"/>
      <c r="J600" s="27"/>
      <c r="K600" s="27"/>
    </row>
    <row r="601" ht="15.75" customHeight="1">
      <c r="B601" s="26"/>
      <c r="G601" s="27"/>
      <c r="H601" s="27"/>
      <c r="I601" s="27"/>
      <c r="J601" s="27"/>
      <c r="K601" s="27"/>
    </row>
    <row r="602" ht="15.75" customHeight="1">
      <c r="B602" s="26"/>
      <c r="G602" s="27"/>
      <c r="H602" s="27"/>
      <c r="I602" s="27"/>
      <c r="J602" s="27"/>
      <c r="K602" s="27"/>
    </row>
    <row r="603" ht="15.75" customHeight="1">
      <c r="B603" s="26"/>
      <c r="G603" s="27"/>
      <c r="H603" s="27"/>
      <c r="I603" s="27"/>
      <c r="J603" s="27"/>
      <c r="K603" s="27"/>
    </row>
    <row r="604" ht="15.75" customHeight="1">
      <c r="B604" s="26"/>
      <c r="G604" s="27"/>
      <c r="H604" s="27"/>
      <c r="I604" s="27"/>
      <c r="J604" s="27"/>
      <c r="K604" s="27"/>
    </row>
    <row r="605" ht="15.75" customHeight="1">
      <c r="B605" s="26"/>
      <c r="G605" s="27"/>
      <c r="H605" s="27"/>
      <c r="I605" s="27"/>
      <c r="J605" s="27"/>
      <c r="K605" s="27"/>
    </row>
    <row r="606" ht="15.75" customHeight="1">
      <c r="B606" s="26"/>
      <c r="G606" s="27"/>
      <c r="H606" s="27"/>
      <c r="I606" s="27"/>
      <c r="J606" s="27"/>
      <c r="K606" s="27"/>
    </row>
    <row r="607" ht="15.75" customHeight="1">
      <c r="B607" s="26"/>
      <c r="G607" s="27"/>
      <c r="H607" s="27"/>
      <c r="I607" s="27"/>
      <c r="J607" s="27"/>
      <c r="K607" s="27"/>
    </row>
    <row r="608" ht="15.75" customHeight="1">
      <c r="B608" s="26"/>
      <c r="G608" s="27"/>
      <c r="H608" s="27"/>
      <c r="I608" s="27"/>
      <c r="J608" s="27"/>
      <c r="K608" s="27"/>
    </row>
    <row r="609" ht="15.75" customHeight="1">
      <c r="B609" s="26"/>
      <c r="G609" s="27"/>
      <c r="H609" s="27"/>
      <c r="I609" s="27"/>
      <c r="J609" s="27"/>
      <c r="K609" s="27"/>
    </row>
    <row r="610" ht="15.75" customHeight="1">
      <c r="B610" s="26"/>
      <c r="G610" s="27"/>
      <c r="H610" s="27"/>
      <c r="I610" s="27"/>
      <c r="J610" s="27"/>
      <c r="K610" s="27"/>
    </row>
    <row r="611" ht="15.75" customHeight="1">
      <c r="B611" s="26"/>
      <c r="G611" s="27"/>
      <c r="H611" s="27"/>
      <c r="I611" s="27"/>
      <c r="J611" s="27"/>
      <c r="K611" s="27"/>
    </row>
    <row r="612" ht="15.75" customHeight="1">
      <c r="B612" s="26"/>
      <c r="G612" s="27"/>
      <c r="H612" s="27"/>
      <c r="I612" s="27"/>
      <c r="J612" s="27"/>
      <c r="K612" s="27"/>
    </row>
    <row r="613" ht="15.75" customHeight="1">
      <c r="B613" s="26"/>
      <c r="G613" s="27"/>
      <c r="H613" s="27"/>
      <c r="I613" s="27"/>
      <c r="J613" s="27"/>
      <c r="K613" s="27"/>
    </row>
    <row r="614" ht="15.75" customHeight="1">
      <c r="B614" s="26"/>
      <c r="G614" s="27"/>
      <c r="H614" s="27"/>
      <c r="I614" s="27"/>
      <c r="J614" s="27"/>
      <c r="K614" s="27"/>
    </row>
    <row r="615" ht="15.75" customHeight="1">
      <c r="B615" s="26"/>
      <c r="G615" s="27"/>
      <c r="H615" s="27"/>
      <c r="I615" s="27"/>
      <c r="J615" s="27"/>
      <c r="K615" s="27"/>
    </row>
    <row r="616" ht="15.75" customHeight="1">
      <c r="B616" s="26"/>
      <c r="G616" s="27"/>
      <c r="H616" s="27"/>
      <c r="I616" s="27"/>
      <c r="J616" s="27"/>
      <c r="K616" s="27"/>
    </row>
    <row r="617" ht="15.75" customHeight="1">
      <c r="B617" s="26"/>
      <c r="G617" s="27"/>
      <c r="H617" s="27"/>
      <c r="I617" s="27"/>
      <c r="J617" s="27"/>
      <c r="K617" s="27"/>
    </row>
    <row r="618" ht="15.75" customHeight="1">
      <c r="B618" s="26"/>
      <c r="G618" s="27"/>
      <c r="H618" s="27"/>
      <c r="I618" s="27"/>
      <c r="J618" s="27"/>
      <c r="K618" s="27"/>
    </row>
    <row r="619" ht="15.75" customHeight="1">
      <c r="B619" s="26"/>
      <c r="G619" s="27"/>
      <c r="H619" s="27"/>
      <c r="I619" s="27"/>
      <c r="J619" s="27"/>
      <c r="K619" s="27"/>
    </row>
    <row r="620" ht="15.75" customHeight="1">
      <c r="B620" s="26"/>
      <c r="G620" s="27"/>
      <c r="H620" s="27"/>
      <c r="I620" s="27"/>
      <c r="J620" s="27"/>
      <c r="K620" s="27"/>
    </row>
    <row r="621" ht="15.75" customHeight="1">
      <c r="B621" s="26"/>
      <c r="G621" s="27"/>
      <c r="H621" s="27"/>
      <c r="I621" s="27"/>
      <c r="J621" s="27"/>
      <c r="K621" s="27"/>
    </row>
    <row r="622" ht="15.75" customHeight="1">
      <c r="B622" s="26"/>
      <c r="G622" s="27"/>
      <c r="H622" s="27"/>
      <c r="I622" s="27"/>
      <c r="J622" s="27"/>
      <c r="K622" s="27"/>
    </row>
    <row r="623" ht="15.75" customHeight="1">
      <c r="B623" s="26"/>
      <c r="G623" s="27"/>
      <c r="H623" s="27"/>
      <c r="I623" s="27"/>
      <c r="J623" s="27"/>
      <c r="K623" s="27"/>
    </row>
    <row r="624" ht="15.75" customHeight="1">
      <c r="B624" s="26"/>
      <c r="G624" s="27"/>
      <c r="H624" s="27"/>
      <c r="I624" s="27"/>
      <c r="J624" s="27"/>
      <c r="K624" s="27"/>
    </row>
    <row r="625" ht="15.75" customHeight="1">
      <c r="B625" s="26"/>
      <c r="G625" s="27"/>
      <c r="H625" s="27"/>
      <c r="I625" s="27"/>
      <c r="J625" s="27"/>
      <c r="K625" s="27"/>
    </row>
    <row r="626" ht="15.75" customHeight="1">
      <c r="B626" s="26"/>
      <c r="G626" s="27"/>
      <c r="H626" s="27"/>
      <c r="I626" s="27"/>
      <c r="J626" s="27"/>
      <c r="K626" s="27"/>
    </row>
    <row r="627" ht="15.75" customHeight="1">
      <c r="B627" s="26"/>
      <c r="G627" s="27"/>
      <c r="H627" s="27"/>
      <c r="I627" s="27"/>
      <c r="J627" s="27"/>
      <c r="K627" s="27"/>
    </row>
    <row r="628" ht="15.75" customHeight="1">
      <c r="B628" s="26"/>
      <c r="G628" s="27"/>
      <c r="H628" s="27"/>
      <c r="I628" s="27"/>
      <c r="J628" s="27"/>
      <c r="K628" s="27"/>
    </row>
    <row r="629" ht="15.75" customHeight="1">
      <c r="B629" s="26"/>
      <c r="G629" s="27"/>
      <c r="H629" s="27"/>
      <c r="I629" s="27"/>
      <c r="J629" s="27"/>
      <c r="K629" s="27"/>
    </row>
    <row r="630" ht="15.75" customHeight="1">
      <c r="B630" s="26"/>
      <c r="G630" s="27"/>
      <c r="H630" s="27"/>
      <c r="I630" s="27"/>
      <c r="J630" s="27"/>
      <c r="K630" s="27"/>
    </row>
    <row r="631" ht="15.75" customHeight="1">
      <c r="B631" s="26"/>
      <c r="G631" s="27"/>
      <c r="H631" s="27"/>
      <c r="I631" s="27"/>
      <c r="J631" s="27"/>
      <c r="K631" s="27"/>
    </row>
    <row r="632" ht="15.75" customHeight="1">
      <c r="B632" s="26"/>
      <c r="G632" s="27"/>
      <c r="H632" s="27"/>
      <c r="I632" s="27"/>
      <c r="J632" s="27"/>
      <c r="K632" s="27"/>
    </row>
    <row r="633" ht="15.75" customHeight="1">
      <c r="B633" s="26"/>
      <c r="G633" s="27"/>
      <c r="H633" s="27"/>
      <c r="I633" s="27"/>
      <c r="J633" s="27"/>
      <c r="K633" s="27"/>
    </row>
    <row r="634" ht="15.75" customHeight="1">
      <c r="B634" s="26"/>
      <c r="G634" s="27"/>
      <c r="H634" s="27"/>
      <c r="I634" s="27"/>
      <c r="J634" s="27"/>
      <c r="K634" s="27"/>
    </row>
    <row r="635" ht="15.75" customHeight="1">
      <c r="B635" s="26"/>
      <c r="G635" s="27"/>
      <c r="H635" s="27"/>
      <c r="I635" s="27"/>
      <c r="J635" s="27"/>
      <c r="K635" s="27"/>
    </row>
    <row r="636" ht="15.75" customHeight="1">
      <c r="B636" s="26"/>
      <c r="G636" s="27"/>
      <c r="H636" s="27"/>
      <c r="I636" s="27"/>
      <c r="J636" s="27"/>
      <c r="K636" s="27"/>
    </row>
    <row r="637" ht="15.75" customHeight="1">
      <c r="B637" s="26"/>
      <c r="G637" s="27"/>
      <c r="H637" s="27"/>
      <c r="I637" s="27"/>
      <c r="J637" s="27"/>
      <c r="K637" s="27"/>
    </row>
    <row r="638" ht="15.75" customHeight="1">
      <c r="B638" s="26"/>
      <c r="G638" s="27"/>
      <c r="H638" s="27"/>
      <c r="I638" s="27"/>
      <c r="J638" s="27"/>
      <c r="K638" s="27"/>
    </row>
    <row r="639" ht="15.75" customHeight="1">
      <c r="B639" s="26"/>
      <c r="G639" s="27"/>
      <c r="H639" s="27"/>
      <c r="I639" s="27"/>
      <c r="J639" s="27"/>
      <c r="K639" s="27"/>
    </row>
    <row r="640" ht="15.75" customHeight="1">
      <c r="B640" s="26"/>
      <c r="G640" s="27"/>
      <c r="H640" s="27"/>
      <c r="I640" s="27"/>
      <c r="J640" s="27"/>
      <c r="K640" s="27"/>
    </row>
    <row r="641" ht="15.75" customHeight="1">
      <c r="B641" s="26"/>
      <c r="G641" s="27"/>
      <c r="H641" s="27"/>
      <c r="I641" s="27"/>
      <c r="J641" s="27"/>
      <c r="K641" s="27"/>
    </row>
    <row r="642" ht="15.75" customHeight="1">
      <c r="B642" s="26"/>
      <c r="G642" s="27"/>
      <c r="H642" s="27"/>
      <c r="I642" s="27"/>
      <c r="J642" s="27"/>
      <c r="K642" s="27"/>
    </row>
    <row r="643" ht="15.75" customHeight="1">
      <c r="B643" s="26"/>
      <c r="G643" s="27"/>
      <c r="H643" s="27"/>
      <c r="I643" s="27"/>
      <c r="J643" s="27"/>
      <c r="K643" s="27"/>
    </row>
    <row r="644" ht="15.75" customHeight="1">
      <c r="B644" s="26"/>
      <c r="G644" s="27"/>
      <c r="H644" s="27"/>
      <c r="I644" s="27"/>
      <c r="J644" s="27"/>
      <c r="K644" s="27"/>
    </row>
    <row r="645" ht="15.75" customHeight="1">
      <c r="B645" s="26"/>
      <c r="G645" s="27"/>
      <c r="H645" s="27"/>
      <c r="I645" s="27"/>
      <c r="J645" s="27"/>
      <c r="K645" s="27"/>
    </row>
    <row r="646" ht="15.75" customHeight="1">
      <c r="B646" s="26"/>
      <c r="G646" s="27"/>
      <c r="H646" s="27"/>
      <c r="I646" s="27"/>
      <c r="J646" s="27"/>
      <c r="K646" s="27"/>
    </row>
    <row r="647" ht="15.75" customHeight="1">
      <c r="B647" s="26"/>
      <c r="G647" s="27"/>
      <c r="H647" s="27"/>
      <c r="I647" s="27"/>
      <c r="J647" s="27"/>
      <c r="K647" s="27"/>
    </row>
    <row r="648" ht="15.75" customHeight="1">
      <c r="B648" s="26"/>
      <c r="G648" s="27"/>
      <c r="H648" s="27"/>
      <c r="I648" s="27"/>
      <c r="J648" s="27"/>
      <c r="K648" s="27"/>
    </row>
    <row r="649" ht="15.75" customHeight="1">
      <c r="B649" s="26"/>
      <c r="G649" s="27"/>
      <c r="H649" s="27"/>
      <c r="I649" s="27"/>
      <c r="J649" s="27"/>
      <c r="K649" s="27"/>
    </row>
    <row r="650" ht="15.75" customHeight="1">
      <c r="B650" s="26"/>
      <c r="G650" s="27"/>
      <c r="H650" s="27"/>
      <c r="I650" s="27"/>
      <c r="J650" s="27"/>
      <c r="K650" s="27"/>
    </row>
    <row r="651" ht="15.75" customHeight="1">
      <c r="B651" s="26"/>
      <c r="G651" s="27"/>
      <c r="H651" s="27"/>
      <c r="I651" s="27"/>
      <c r="J651" s="27"/>
      <c r="K651" s="27"/>
    </row>
    <row r="652" ht="15.75" customHeight="1">
      <c r="B652" s="26"/>
      <c r="G652" s="27"/>
      <c r="H652" s="27"/>
      <c r="I652" s="27"/>
      <c r="J652" s="27"/>
      <c r="K652" s="27"/>
    </row>
    <row r="653" ht="15.75" customHeight="1">
      <c r="B653" s="26"/>
      <c r="G653" s="27"/>
      <c r="H653" s="27"/>
      <c r="I653" s="27"/>
      <c r="J653" s="27"/>
      <c r="K653" s="27"/>
    </row>
    <row r="654" ht="15.75" customHeight="1">
      <c r="B654" s="26"/>
      <c r="G654" s="27"/>
      <c r="H654" s="27"/>
      <c r="I654" s="27"/>
      <c r="J654" s="27"/>
      <c r="K654" s="27"/>
    </row>
    <row r="655" ht="15.75" customHeight="1">
      <c r="B655" s="26"/>
      <c r="G655" s="27"/>
      <c r="H655" s="27"/>
      <c r="I655" s="27"/>
      <c r="J655" s="27"/>
      <c r="K655" s="27"/>
    </row>
    <row r="656" ht="15.75" customHeight="1">
      <c r="B656" s="26"/>
      <c r="G656" s="27"/>
      <c r="H656" s="27"/>
      <c r="I656" s="27"/>
      <c r="J656" s="27"/>
      <c r="K656" s="27"/>
    </row>
    <row r="657" ht="15.75" customHeight="1">
      <c r="B657" s="26"/>
      <c r="G657" s="27"/>
      <c r="H657" s="27"/>
      <c r="I657" s="27"/>
      <c r="J657" s="27"/>
      <c r="K657" s="27"/>
    </row>
    <row r="658" ht="15.75" customHeight="1">
      <c r="B658" s="26"/>
      <c r="G658" s="27"/>
      <c r="H658" s="27"/>
      <c r="I658" s="27"/>
      <c r="J658" s="27"/>
      <c r="K658" s="27"/>
    </row>
    <row r="659" ht="15.75" customHeight="1">
      <c r="B659" s="26"/>
      <c r="G659" s="27"/>
      <c r="H659" s="27"/>
      <c r="I659" s="27"/>
      <c r="J659" s="27"/>
      <c r="K659" s="27"/>
    </row>
    <row r="660" ht="15.75" customHeight="1">
      <c r="B660" s="26"/>
      <c r="G660" s="27"/>
      <c r="H660" s="27"/>
      <c r="I660" s="27"/>
      <c r="J660" s="27"/>
      <c r="K660" s="27"/>
    </row>
    <row r="661" ht="15.75" customHeight="1">
      <c r="B661" s="26"/>
      <c r="G661" s="27"/>
      <c r="H661" s="27"/>
      <c r="I661" s="27"/>
      <c r="J661" s="27"/>
      <c r="K661" s="27"/>
    </row>
    <row r="662" ht="15.75" customHeight="1">
      <c r="B662" s="26"/>
      <c r="G662" s="27"/>
      <c r="H662" s="27"/>
      <c r="I662" s="27"/>
      <c r="J662" s="27"/>
      <c r="K662" s="27"/>
    </row>
    <row r="663" ht="15.75" customHeight="1">
      <c r="B663" s="26"/>
      <c r="G663" s="27"/>
      <c r="H663" s="27"/>
      <c r="I663" s="27"/>
      <c r="J663" s="27"/>
      <c r="K663" s="27"/>
    </row>
    <row r="664" ht="15.75" customHeight="1">
      <c r="B664" s="26"/>
      <c r="G664" s="27"/>
      <c r="H664" s="27"/>
      <c r="I664" s="27"/>
      <c r="J664" s="27"/>
      <c r="K664" s="27"/>
    </row>
    <row r="665" ht="15.75" customHeight="1">
      <c r="B665" s="26"/>
      <c r="G665" s="27"/>
      <c r="H665" s="27"/>
      <c r="I665" s="27"/>
      <c r="J665" s="27"/>
      <c r="K665" s="27"/>
    </row>
    <row r="666" ht="15.75" customHeight="1">
      <c r="B666" s="26"/>
      <c r="G666" s="27"/>
      <c r="H666" s="27"/>
      <c r="I666" s="27"/>
      <c r="J666" s="27"/>
      <c r="K666" s="27"/>
    </row>
    <row r="667" ht="15.75" customHeight="1">
      <c r="B667" s="26"/>
      <c r="G667" s="27"/>
      <c r="H667" s="27"/>
      <c r="I667" s="27"/>
      <c r="J667" s="27"/>
      <c r="K667" s="27"/>
    </row>
    <row r="668" ht="15.75" customHeight="1">
      <c r="B668" s="26"/>
      <c r="G668" s="27"/>
      <c r="H668" s="27"/>
      <c r="I668" s="27"/>
      <c r="J668" s="27"/>
      <c r="K668" s="27"/>
    </row>
    <row r="669" ht="15.75" customHeight="1">
      <c r="B669" s="26"/>
      <c r="G669" s="27"/>
      <c r="H669" s="27"/>
      <c r="I669" s="27"/>
      <c r="J669" s="27"/>
      <c r="K669" s="27"/>
    </row>
    <row r="670" ht="15.75" customHeight="1">
      <c r="B670" s="26"/>
      <c r="G670" s="27"/>
      <c r="H670" s="27"/>
      <c r="I670" s="27"/>
      <c r="J670" s="27"/>
      <c r="K670" s="27"/>
    </row>
    <row r="671" ht="15.75" customHeight="1">
      <c r="B671" s="26"/>
      <c r="G671" s="27"/>
      <c r="H671" s="27"/>
      <c r="I671" s="27"/>
      <c r="J671" s="27"/>
      <c r="K671" s="27"/>
    </row>
    <row r="672" ht="15.75" customHeight="1">
      <c r="B672" s="26"/>
      <c r="G672" s="27"/>
      <c r="H672" s="27"/>
      <c r="I672" s="27"/>
      <c r="J672" s="27"/>
      <c r="K672" s="27"/>
    </row>
    <row r="673" ht="15.75" customHeight="1">
      <c r="B673" s="26"/>
      <c r="G673" s="27"/>
      <c r="H673" s="27"/>
      <c r="I673" s="27"/>
      <c r="J673" s="27"/>
      <c r="K673" s="27"/>
    </row>
    <row r="674" ht="15.75" customHeight="1">
      <c r="B674" s="26"/>
      <c r="G674" s="27"/>
      <c r="H674" s="27"/>
      <c r="I674" s="27"/>
      <c r="J674" s="27"/>
      <c r="K674" s="27"/>
    </row>
    <row r="675" ht="15.75" customHeight="1">
      <c r="B675" s="26"/>
      <c r="G675" s="27"/>
      <c r="H675" s="27"/>
      <c r="I675" s="27"/>
      <c r="J675" s="27"/>
      <c r="K675" s="27"/>
    </row>
    <row r="676" ht="15.75" customHeight="1">
      <c r="B676" s="26"/>
      <c r="G676" s="27"/>
      <c r="H676" s="27"/>
      <c r="I676" s="27"/>
      <c r="J676" s="27"/>
      <c r="K676" s="27"/>
    </row>
    <row r="677" ht="15.75" customHeight="1">
      <c r="B677" s="26"/>
      <c r="G677" s="27"/>
      <c r="H677" s="27"/>
      <c r="I677" s="27"/>
      <c r="J677" s="27"/>
      <c r="K677" s="27"/>
    </row>
    <row r="678" ht="15.75" customHeight="1">
      <c r="B678" s="26"/>
      <c r="G678" s="27"/>
      <c r="H678" s="27"/>
      <c r="I678" s="27"/>
      <c r="J678" s="27"/>
      <c r="K678" s="27"/>
    </row>
    <row r="679" ht="15.75" customHeight="1">
      <c r="B679" s="26"/>
      <c r="G679" s="27"/>
      <c r="H679" s="27"/>
      <c r="I679" s="27"/>
      <c r="J679" s="27"/>
      <c r="K679" s="27"/>
    </row>
    <row r="680" ht="15.75" customHeight="1">
      <c r="B680" s="26"/>
      <c r="G680" s="27"/>
      <c r="H680" s="27"/>
      <c r="I680" s="27"/>
      <c r="J680" s="27"/>
      <c r="K680" s="27"/>
    </row>
    <row r="681" ht="15.75" customHeight="1">
      <c r="B681" s="26"/>
      <c r="G681" s="27"/>
      <c r="H681" s="27"/>
      <c r="I681" s="27"/>
      <c r="J681" s="27"/>
      <c r="K681" s="27"/>
    </row>
    <row r="682" ht="15.75" customHeight="1">
      <c r="B682" s="26"/>
      <c r="G682" s="27"/>
      <c r="H682" s="27"/>
      <c r="I682" s="27"/>
      <c r="J682" s="27"/>
      <c r="K682" s="27"/>
    </row>
    <row r="683" ht="15.75" customHeight="1">
      <c r="B683" s="26"/>
      <c r="G683" s="27"/>
      <c r="H683" s="27"/>
      <c r="I683" s="27"/>
      <c r="J683" s="27"/>
      <c r="K683" s="27"/>
    </row>
    <row r="684" ht="15.75" customHeight="1">
      <c r="B684" s="26"/>
      <c r="G684" s="27"/>
      <c r="H684" s="27"/>
      <c r="I684" s="27"/>
      <c r="J684" s="27"/>
      <c r="K684" s="27"/>
    </row>
    <row r="685" ht="15.75" customHeight="1">
      <c r="B685" s="26"/>
      <c r="G685" s="27"/>
      <c r="H685" s="27"/>
      <c r="I685" s="27"/>
      <c r="J685" s="27"/>
      <c r="K685" s="27"/>
    </row>
    <row r="686" ht="15.75" customHeight="1">
      <c r="B686" s="26"/>
      <c r="G686" s="27"/>
      <c r="H686" s="27"/>
      <c r="I686" s="27"/>
      <c r="J686" s="27"/>
      <c r="K686" s="27"/>
    </row>
    <row r="687" ht="15.75" customHeight="1">
      <c r="B687" s="26"/>
      <c r="G687" s="27"/>
      <c r="H687" s="27"/>
      <c r="I687" s="27"/>
      <c r="J687" s="27"/>
      <c r="K687" s="27"/>
    </row>
    <row r="688" ht="15.75" customHeight="1">
      <c r="B688" s="26"/>
      <c r="G688" s="27"/>
      <c r="H688" s="27"/>
      <c r="I688" s="27"/>
      <c r="J688" s="27"/>
      <c r="K688" s="27"/>
    </row>
    <row r="689" ht="15.75" customHeight="1">
      <c r="B689" s="26"/>
      <c r="G689" s="27"/>
      <c r="H689" s="27"/>
      <c r="I689" s="27"/>
      <c r="J689" s="27"/>
      <c r="K689" s="27"/>
    </row>
    <row r="690" ht="15.75" customHeight="1">
      <c r="B690" s="26"/>
      <c r="G690" s="27"/>
      <c r="H690" s="27"/>
      <c r="I690" s="27"/>
      <c r="J690" s="27"/>
      <c r="K690" s="27"/>
    </row>
    <row r="691" ht="15.75" customHeight="1">
      <c r="B691" s="26"/>
      <c r="G691" s="27"/>
      <c r="H691" s="27"/>
      <c r="I691" s="27"/>
      <c r="J691" s="27"/>
      <c r="K691" s="27"/>
    </row>
    <row r="692" ht="15.75" customHeight="1">
      <c r="B692" s="26"/>
      <c r="G692" s="27"/>
      <c r="H692" s="27"/>
      <c r="I692" s="27"/>
      <c r="J692" s="27"/>
      <c r="K692" s="27"/>
    </row>
    <row r="693" ht="15.75" customHeight="1">
      <c r="B693" s="26"/>
      <c r="G693" s="27"/>
      <c r="H693" s="27"/>
      <c r="I693" s="27"/>
      <c r="J693" s="27"/>
      <c r="K693" s="27"/>
    </row>
    <row r="694" ht="15.75" customHeight="1">
      <c r="B694" s="26"/>
      <c r="G694" s="27"/>
      <c r="H694" s="27"/>
      <c r="I694" s="27"/>
      <c r="J694" s="27"/>
      <c r="K694" s="27"/>
    </row>
    <row r="695" ht="15.75" customHeight="1">
      <c r="B695" s="26"/>
      <c r="G695" s="27"/>
      <c r="H695" s="27"/>
      <c r="I695" s="27"/>
      <c r="J695" s="27"/>
      <c r="K695" s="27"/>
    </row>
    <row r="696" ht="15.75" customHeight="1">
      <c r="B696" s="26"/>
      <c r="G696" s="27"/>
      <c r="H696" s="27"/>
      <c r="I696" s="27"/>
      <c r="J696" s="27"/>
      <c r="K696" s="27"/>
    </row>
    <row r="697" ht="15.75" customHeight="1">
      <c r="B697" s="26"/>
      <c r="G697" s="27"/>
      <c r="H697" s="27"/>
      <c r="I697" s="27"/>
      <c r="J697" s="27"/>
      <c r="K697" s="27"/>
    </row>
    <row r="698" ht="15.75" customHeight="1">
      <c r="B698" s="26"/>
      <c r="G698" s="27"/>
      <c r="H698" s="27"/>
      <c r="I698" s="27"/>
      <c r="J698" s="27"/>
      <c r="K698" s="27"/>
    </row>
    <row r="699" ht="15.75" customHeight="1">
      <c r="B699" s="26"/>
      <c r="G699" s="27"/>
      <c r="H699" s="27"/>
      <c r="I699" s="27"/>
      <c r="J699" s="27"/>
      <c r="K699" s="27"/>
    </row>
    <row r="700" ht="15.75" customHeight="1">
      <c r="B700" s="26"/>
      <c r="G700" s="27"/>
      <c r="H700" s="27"/>
      <c r="I700" s="27"/>
      <c r="J700" s="27"/>
      <c r="K700" s="27"/>
    </row>
    <row r="701" ht="15.75" customHeight="1">
      <c r="B701" s="26"/>
      <c r="G701" s="27"/>
      <c r="H701" s="27"/>
      <c r="I701" s="27"/>
      <c r="J701" s="27"/>
      <c r="K701" s="27"/>
    </row>
    <row r="702" ht="15.75" customHeight="1">
      <c r="B702" s="26"/>
      <c r="G702" s="27"/>
      <c r="H702" s="27"/>
      <c r="I702" s="27"/>
      <c r="J702" s="27"/>
      <c r="K702" s="27"/>
    </row>
    <row r="703" ht="15.75" customHeight="1">
      <c r="B703" s="26"/>
      <c r="G703" s="27"/>
      <c r="H703" s="27"/>
      <c r="I703" s="27"/>
      <c r="J703" s="27"/>
      <c r="K703" s="27"/>
    </row>
    <row r="704" ht="15.75" customHeight="1">
      <c r="B704" s="26"/>
      <c r="G704" s="27"/>
      <c r="H704" s="27"/>
      <c r="I704" s="27"/>
      <c r="J704" s="27"/>
      <c r="K704" s="27"/>
    </row>
    <row r="705" ht="15.75" customHeight="1">
      <c r="B705" s="26"/>
      <c r="G705" s="27"/>
      <c r="H705" s="27"/>
      <c r="I705" s="27"/>
      <c r="J705" s="27"/>
      <c r="K705" s="27"/>
    </row>
    <row r="706" ht="15.75" customHeight="1">
      <c r="B706" s="26"/>
      <c r="G706" s="27"/>
      <c r="H706" s="27"/>
      <c r="I706" s="27"/>
      <c r="J706" s="27"/>
      <c r="K706" s="27"/>
    </row>
    <row r="707" ht="15.75" customHeight="1">
      <c r="B707" s="26"/>
      <c r="G707" s="27"/>
      <c r="H707" s="27"/>
      <c r="I707" s="27"/>
      <c r="J707" s="27"/>
      <c r="K707" s="27"/>
    </row>
    <row r="708" ht="15.75" customHeight="1">
      <c r="B708" s="26"/>
      <c r="G708" s="27"/>
      <c r="H708" s="27"/>
      <c r="I708" s="27"/>
      <c r="J708" s="27"/>
      <c r="K708" s="27"/>
    </row>
    <row r="709" ht="15.75" customHeight="1">
      <c r="B709" s="26"/>
      <c r="G709" s="27"/>
      <c r="H709" s="27"/>
      <c r="I709" s="27"/>
      <c r="J709" s="27"/>
      <c r="K709" s="27"/>
    </row>
    <row r="710" ht="15.75" customHeight="1">
      <c r="B710" s="26"/>
      <c r="G710" s="27"/>
      <c r="H710" s="27"/>
      <c r="I710" s="27"/>
      <c r="J710" s="27"/>
      <c r="K710" s="27"/>
    </row>
    <row r="711" ht="15.75" customHeight="1">
      <c r="B711" s="26"/>
      <c r="G711" s="27"/>
      <c r="H711" s="27"/>
      <c r="I711" s="27"/>
      <c r="J711" s="27"/>
      <c r="K711" s="27"/>
    </row>
    <row r="712" ht="15.75" customHeight="1">
      <c r="B712" s="26"/>
      <c r="G712" s="27"/>
      <c r="H712" s="27"/>
      <c r="I712" s="27"/>
      <c r="J712" s="27"/>
      <c r="K712" s="27"/>
    </row>
    <row r="713" ht="15.75" customHeight="1">
      <c r="B713" s="26"/>
      <c r="G713" s="27"/>
      <c r="H713" s="27"/>
      <c r="I713" s="27"/>
      <c r="J713" s="27"/>
      <c r="K713" s="27"/>
    </row>
    <row r="714" ht="15.75" customHeight="1">
      <c r="B714" s="26"/>
      <c r="G714" s="27"/>
      <c r="H714" s="27"/>
      <c r="I714" s="27"/>
      <c r="J714" s="27"/>
      <c r="K714" s="27"/>
    </row>
    <row r="715" ht="15.75" customHeight="1">
      <c r="B715" s="26"/>
      <c r="G715" s="27"/>
      <c r="H715" s="27"/>
      <c r="I715" s="27"/>
      <c r="J715" s="27"/>
      <c r="K715" s="27"/>
    </row>
    <row r="716" ht="15.75" customHeight="1">
      <c r="B716" s="26"/>
      <c r="G716" s="27"/>
      <c r="H716" s="27"/>
      <c r="I716" s="27"/>
      <c r="J716" s="27"/>
      <c r="K716" s="27"/>
    </row>
    <row r="717" ht="15.75" customHeight="1">
      <c r="B717" s="26"/>
      <c r="G717" s="27"/>
      <c r="H717" s="27"/>
      <c r="I717" s="27"/>
      <c r="J717" s="27"/>
      <c r="K717" s="27"/>
    </row>
    <row r="718" ht="15.75" customHeight="1">
      <c r="B718" s="26"/>
      <c r="G718" s="27"/>
      <c r="H718" s="27"/>
      <c r="I718" s="27"/>
      <c r="J718" s="27"/>
      <c r="K718" s="27"/>
    </row>
    <row r="719" ht="15.75" customHeight="1">
      <c r="B719" s="26"/>
      <c r="G719" s="27"/>
      <c r="H719" s="27"/>
      <c r="I719" s="27"/>
      <c r="J719" s="27"/>
      <c r="K719" s="27"/>
    </row>
    <row r="720" ht="15.75" customHeight="1">
      <c r="B720" s="26"/>
      <c r="G720" s="27"/>
      <c r="H720" s="27"/>
      <c r="I720" s="27"/>
      <c r="J720" s="27"/>
      <c r="K720" s="27"/>
    </row>
    <row r="721" ht="15.75" customHeight="1">
      <c r="B721" s="26"/>
      <c r="G721" s="27"/>
      <c r="H721" s="27"/>
      <c r="I721" s="27"/>
      <c r="J721" s="27"/>
      <c r="K721" s="27"/>
    </row>
    <row r="722" ht="15.75" customHeight="1">
      <c r="B722" s="26"/>
      <c r="G722" s="27"/>
      <c r="H722" s="27"/>
      <c r="I722" s="27"/>
      <c r="J722" s="27"/>
      <c r="K722" s="27"/>
    </row>
    <row r="723" ht="15.75" customHeight="1">
      <c r="B723" s="26"/>
      <c r="G723" s="27"/>
      <c r="H723" s="27"/>
      <c r="I723" s="27"/>
      <c r="J723" s="27"/>
      <c r="K723" s="27"/>
    </row>
    <row r="724" ht="15.75" customHeight="1">
      <c r="B724" s="26"/>
      <c r="G724" s="27"/>
      <c r="H724" s="27"/>
      <c r="I724" s="27"/>
      <c r="J724" s="27"/>
      <c r="K724" s="27"/>
    </row>
    <row r="725" ht="15.75" customHeight="1">
      <c r="B725" s="26"/>
      <c r="G725" s="27"/>
      <c r="H725" s="27"/>
      <c r="I725" s="27"/>
      <c r="J725" s="27"/>
      <c r="K725" s="27"/>
    </row>
    <row r="726" ht="15.75" customHeight="1">
      <c r="B726" s="26"/>
      <c r="G726" s="27"/>
      <c r="H726" s="27"/>
      <c r="I726" s="27"/>
      <c r="J726" s="27"/>
      <c r="K726" s="27"/>
    </row>
    <row r="727" ht="15.75" customHeight="1">
      <c r="B727" s="26"/>
      <c r="G727" s="27"/>
      <c r="H727" s="27"/>
      <c r="I727" s="27"/>
      <c r="J727" s="27"/>
      <c r="K727" s="27"/>
    </row>
    <row r="728" ht="15.75" customHeight="1">
      <c r="B728" s="26"/>
      <c r="G728" s="27"/>
      <c r="H728" s="27"/>
      <c r="I728" s="27"/>
      <c r="J728" s="27"/>
      <c r="K728" s="27"/>
    </row>
    <row r="729" ht="15.75" customHeight="1">
      <c r="B729" s="26"/>
      <c r="G729" s="27"/>
      <c r="H729" s="27"/>
      <c r="I729" s="27"/>
      <c r="J729" s="27"/>
      <c r="K729" s="27"/>
    </row>
    <row r="730" ht="15.75" customHeight="1">
      <c r="B730" s="26"/>
      <c r="G730" s="27"/>
      <c r="H730" s="27"/>
      <c r="I730" s="27"/>
      <c r="J730" s="27"/>
      <c r="K730" s="27"/>
    </row>
    <row r="731" ht="15.75" customHeight="1">
      <c r="B731" s="26"/>
      <c r="G731" s="27"/>
      <c r="H731" s="27"/>
      <c r="I731" s="27"/>
      <c r="J731" s="27"/>
      <c r="K731" s="27"/>
    </row>
    <row r="732" ht="15.75" customHeight="1">
      <c r="B732" s="26"/>
      <c r="G732" s="27"/>
      <c r="H732" s="27"/>
      <c r="I732" s="27"/>
      <c r="J732" s="27"/>
      <c r="K732" s="27"/>
    </row>
    <row r="733" ht="15.75" customHeight="1">
      <c r="B733" s="26"/>
      <c r="G733" s="27"/>
      <c r="H733" s="27"/>
      <c r="I733" s="27"/>
      <c r="J733" s="27"/>
      <c r="K733" s="27"/>
    </row>
    <row r="734" ht="15.75" customHeight="1">
      <c r="B734" s="26"/>
      <c r="G734" s="27"/>
      <c r="H734" s="27"/>
      <c r="I734" s="27"/>
      <c r="J734" s="27"/>
      <c r="K734" s="27"/>
    </row>
    <row r="735" ht="15.75" customHeight="1">
      <c r="B735" s="26"/>
      <c r="G735" s="27"/>
      <c r="H735" s="27"/>
      <c r="I735" s="27"/>
      <c r="J735" s="27"/>
      <c r="K735" s="27"/>
    </row>
    <row r="736" ht="15.75" customHeight="1">
      <c r="B736" s="26"/>
      <c r="G736" s="27"/>
      <c r="H736" s="27"/>
      <c r="I736" s="27"/>
      <c r="J736" s="27"/>
      <c r="K736" s="27"/>
    </row>
    <row r="737" ht="15.75" customHeight="1">
      <c r="B737" s="26"/>
      <c r="G737" s="27"/>
      <c r="H737" s="27"/>
      <c r="I737" s="27"/>
      <c r="J737" s="27"/>
      <c r="K737" s="27"/>
    </row>
    <row r="738" ht="15.75" customHeight="1">
      <c r="B738" s="26"/>
      <c r="G738" s="27"/>
      <c r="H738" s="27"/>
      <c r="I738" s="27"/>
      <c r="J738" s="27"/>
      <c r="K738" s="27"/>
    </row>
    <row r="739" ht="15.75" customHeight="1">
      <c r="B739" s="26"/>
      <c r="G739" s="27"/>
      <c r="H739" s="27"/>
      <c r="I739" s="27"/>
      <c r="J739" s="27"/>
      <c r="K739" s="27"/>
    </row>
    <row r="740" ht="15.75" customHeight="1">
      <c r="B740" s="26"/>
      <c r="G740" s="27"/>
      <c r="H740" s="27"/>
      <c r="I740" s="27"/>
      <c r="J740" s="27"/>
      <c r="K740" s="27"/>
    </row>
    <row r="741" ht="15.75" customHeight="1">
      <c r="B741" s="26"/>
      <c r="G741" s="27"/>
      <c r="H741" s="27"/>
      <c r="I741" s="27"/>
      <c r="J741" s="27"/>
      <c r="K741" s="27"/>
    </row>
    <row r="742" ht="15.75" customHeight="1">
      <c r="B742" s="26"/>
      <c r="G742" s="27"/>
      <c r="H742" s="27"/>
      <c r="I742" s="27"/>
      <c r="J742" s="27"/>
      <c r="K742" s="27"/>
    </row>
    <row r="743" ht="15.75" customHeight="1">
      <c r="B743" s="26"/>
      <c r="G743" s="27"/>
      <c r="H743" s="27"/>
      <c r="I743" s="27"/>
      <c r="J743" s="27"/>
      <c r="K743" s="27"/>
    </row>
    <row r="744" ht="15.75" customHeight="1">
      <c r="B744" s="26"/>
      <c r="G744" s="27"/>
      <c r="H744" s="27"/>
      <c r="I744" s="27"/>
      <c r="J744" s="27"/>
      <c r="K744" s="27"/>
    </row>
    <row r="745" ht="15.75" customHeight="1">
      <c r="B745" s="26"/>
      <c r="G745" s="27"/>
      <c r="H745" s="27"/>
      <c r="I745" s="27"/>
      <c r="J745" s="27"/>
      <c r="K745" s="27"/>
    </row>
    <row r="746" ht="15.75" customHeight="1">
      <c r="B746" s="26"/>
      <c r="G746" s="27"/>
      <c r="H746" s="27"/>
      <c r="I746" s="27"/>
      <c r="J746" s="27"/>
      <c r="K746" s="27"/>
    </row>
    <row r="747" ht="15.75" customHeight="1">
      <c r="B747" s="26"/>
      <c r="G747" s="27"/>
      <c r="H747" s="27"/>
      <c r="I747" s="27"/>
      <c r="J747" s="27"/>
      <c r="K747" s="27"/>
    </row>
    <row r="748" ht="15.75" customHeight="1">
      <c r="B748" s="26"/>
      <c r="G748" s="27"/>
      <c r="H748" s="27"/>
      <c r="I748" s="27"/>
      <c r="J748" s="27"/>
      <c r="K748" s="27"/>
    </row>
    <row r="749" ht="15.75" customHeight="1">
      <c r="B749" s="26"/>
      <c r="G749" s="27"/>
      <c r="H749" s="27"/>
      <c r="I749" s="27"/>
      <c r="J749" s="27"/>
      <c r="K749" s="27"/>
    </row>
    <row r="750" ht="15.75" customHeight="1">
      <c r="B750" s="26"/>
      <c r="G750" s="27"/>
      <c r="H750" s="27"/>
      <c r="I750" s="27"/>
      <c r="J750" s="27"/>
      <c r="K750" s="27"/>
    </row>
    <row r="751" ht="15.75" customHeight="1">
      <c r="B751" s="26"/>
      <c r="G751" s="27"/>
      <c r="H751" s="27"/>
      <c r="I751" s="27"/>
      <c r="J751" s="27"/>
      <c r="K751" s="27"/>
    </row>
    <row r="752" ht="15.75" customHeight="1">
      <c r="B752" s="26"/>
      <c r="G752" s="27"/>
      <c r="H752" s="27"/>
      <c r="I752" s="27"/>
      <c r="J752" s="27"/>
      <c r="K752" s="27"/>
    </row>
    <row r="753" ht="15.75" customHeight="1">
      <c r="B753" s="26"/>
      <c r="G753" s="27"/>
      <c r="H753" s="27"/>
      <c r="I753" s="27"/>
      <c r="J753" s="27"/>
      <c r="K753" s="27"/>
    </row>
    <row r="754" ht="15.75" customHeight="1">
      <c r="B754" s="26"/>
      <c r="G754" s="27"/>
      <c r="H754" s="27"/>
      <c r="I754" s="27"/>
      <c r="J754" s="27"/>
      <c r="K754" s="27"/>
    </row>
    <row r="755" ht="15.75" customHeight="1">
      <c r="B755" s="26"/>
      <c r="G755" s="27"/>
      <c r="H755" s="27"/>
      <c r="I755" s="27"/>
      <c r="J755" s="27"/>
      <c r="K755" s="27"/>
    </row>
    <row r="756" ht="15.75" customHeight="1">
      <c r="B756" s="26"/>
      <c r="G756" s="27"/>
      <c r="H756" s="27"/>
      <c r="I756" s="27"/>
      <c r="J756" s="27"/>
      <c r="K756" s="27"/>
    </row>
    <row r="757" ht="15.75" customHeight="1">
      <c r="B757" s="26"/>
      <c r="G757" s="27"/>
      <c r="H757" s="27"/>
      <c r="I757" s="27"/>
      <c r="J757" s="27"/>
      <c r="K757" s="27"/>
    </row>
    <row r="758" ht="15.75" customHeight="1">
      <c r="B758" s="26"/>
      <c r="G758" s="27"/>
      <c r="H758" s="27"/>
      <c r="I758" s="27"/>
      <c r="J758" s="27"/>
      <c r="K758" s="27"/>
    </row>
    <row r="759" ht="15.75" customHeight="1">
      <c r="B759" s="26"/>
      <c r="G759" s="27"/>
      <c r="H759" s="27"/>
      <c r="I759" s="27"/>
      <c r="J759" s="27"/>
      <c r="K759" s="27"/>
    </row>
    <row r="760" ht="15.75" customHeight="1">
      <c r="B760" s="26"/>
      <c r="G760" s="27"/>
      <c r="H760" s="27"/>
      <c r="I760" s="27"/>
      <c r="J760" s="27"/>
      <c r="K760" s="27"/>
    </row>
    <row r="761" ht="15.75" customHeight="1">
      <c r="B761" s="26"/>
      <c r="G761" s="27"/>
      <c r="H761" s="27"/>
      <c r="I761" s="27"/>
      <c r="J761" s="27"/>
      <c r="K761" s="27"/>
    </row>
    <row r="762" ht="15.75" customHeight="1">
      <c r="B762" s="26"/>
      <c r="G762" s="27"/>
      <c r="H762" s="27"/>
      <c r="I762" s="27"/>
      <c r="J762" s="27"/>
      <c r="K762" s="27"/>
    </row>
    <row r="763" ht="15.75" customHeight="1">
      <c r="B763" s="26"/>
      <c r="G763" s="27"/>
      <c r="H763" s="27"/>
      <c r="I763" s="27"/>
      <c r="J763" s="27"/>
      <c r="K763" s="27"/>
    </row>
    <row r="764" ht="15.75" customHeight="1">
      <c r="B764" s="26"/>
      <c r="G764" s="27"/>
      <c r="H764" s="27"/>
      <c r="I764" s="27"/>
      <c r="J764" s="27"/>
      <c r="K764" s="27"/>
    </row>
    <row r="765" ht="15.75" customHeight="1">
      <c r="B765" s="26"/>
      <c r="G765" s="27"/>
      <c r="H765" s="27"/>
      <c r="I765" s="27"/>
      <c r="J765" s="27"/>
      <c r="K765" s="27"/>
    </row>
    <row r="766" ht="15.75" customHeight="1">
      <c r="B766" s="26"/>
      <c r="G766" s="27"/>
      <c r="H766" s="27"/>
      <c r="I766" s="27"/>
      <c r="J766" s="27"/>
      <c r="K766" s="27"/>
    </row>
    <row r="767" ht="15.75" customHeight="1">
      <c r="B767" s="26"/>
      <c r="G767" s="27"/>
      <c r="H767" s="27"/>
      <c r="I767" s="27"/>
      <c r="J767" s="27"/>
      <c r="K767" s="27"/>
    </row>
    <row r="768" ht="15.75" customHeight="1">
      <c r="B768" s="26"/>
      <c r="G768" s="27"/>
      <c r="H768" s="27"/>
      <c r="I768" s="27"/>
      <c r="J768" s="27"/>
      <c r="K768" s="27"/>
    </row>
    <row r="769" ht="15.75" customHeight="1">
      <c r="B769" s="26"/>
      <c r="G769" s="27"/>
      <c r="H769" s="27"/>
      <c r="I769" s="27"/>
      <c r="J769" s="27"/>
      <c r="K769" s="27"/>
    </row>
    <row r="770" ht="15.75" customHeight="1">
      <c r="B770" s="26"/>
      <c r="G770" s="27"/>
      <c r="H770" s="27"/>
      <c r="I770" s="27"/>
      <c r="J770" s="27"/>
      <c r="K770" s="27"/>
    </row>
    <row r="771" ht="15.75" customHeight="1">
      <c r="B771" s="26"/>
      <c r="G771" s="27"/>
      <c r="H771" s="27"/>
      <c r="I771" s="27"/>
      <c r="J771" s="27"/>
      <c r="K771" s="27"/>
    </row>
    <row r="772" ht="15.75" customHeight="1">
      <c r="B772" s="26"/>
      <c r="G772" s="27"/>
      <c r="H772" s="27"/>
      <c r="I772" s="27"/>
      <c r="J772" s="27"/>
      <c r="K772" s="27"/>
    </row>
    <row r="773" ht="15.75" customHeight="1">
      <c r="B773" s="26"/>
      <c r="G773" s="27"/>
      <c r="H773" s="27"/>
      <c r="I773" s="27"/>
      <c r="J773" s="27"/>
      <c r="K773" s="27"/>
    </row>
    <row r="774" ht="15.75" customHeight="1">
      <c r="B774" s="26"/>
      <c r="G774" s="27"/>
      <c r="H774" s="27"/>
      <c r="I774" s="27"/>
      <c r="J774" s="27"/>
      <c r="K774" s="27"/>
    </row>
    <row r="775" ht="15.75" customHeight="1">
      <c r="B775" s="26"/>
      <c r="G775" s="27"/>
      <c r="H775" s="27"/>
      <c r="I775" s="27"/>
      <c r="J775" s="27"/>
      <c r="K775" s="27"/>
    </row>
    <row r="776" ht="15.75" customHeight="1">
      <c r="B776" s="26"/>
      <c r="G776" s="27"/>
      <c r="H776" s="27"/>
      <c r="I776" s="27"/>
      <c r="J776" s="27"/>
      <c r="K776" s="27"/>
    </row>
    <row r="777" ht="15.75" customHeight="1">
      <c r="B777" s="26"/>
      <c r="G777" s="27"/>
      <c r="H777" s="27"/>
      <c r="I777" s="27"/>
      <c r="J777" s="27"/>
      <c r="K777" s="27"/>
    </row>
    <row r="778" ht="15.75" customHeight="1">
      <c r="B778" s="26"/>
      <c r="G778" s="27"/>
      <c r="H778" s="27"/>
      <c r="I778" s="27"/>
      <c r="J778" s="27"/>
      <c r="K778" s="27"/>
    </row>
    <row r="779" ht="15.75" customHeight="1">
      <c r="B779" s="26"/>
      <c r="G779" s="27"/>
      <c r="H779" s="27"/>
      <c r="I779" s="27"/>
      <c r="J779" s="27"/>
      <c r="K779" s="27"/>
    </row>
    <row r="780" ht="15.75" customHeight="1">
      <c r="B780" s="26"/>
      <c r="G780" s="27"/>
      <c r="H780" s="27"/>
      <c r="I780" s="27"/>
      <c r="J780" s="27"/>
      <c r="K780" s="27"/>
    </row>
    <row r="781" ht="15.75" customHeight="1">
      <c r="B781" s="26"/>
      <c r="G781" s="27"/>
      <c r="H781" s="27"/>
      <c r="I781" s="27"/>
      <c r="J781" s="27"/>
      <c r="K781" s="27"/>
    </row>
    <row r="782" ht="15.75" customHeight="1">
      <c r="B782" s="26"/>
      <c r="G782" s="27"/>
      <c r="H782" s="27"/>
      <c r="I782" s="27"/>
      <c r="J782" s="27"/>
      <c r="K782" s="27"/>
    </row>
    <row r="783" ht="15.75" customHeight="1">
      <c r="B783" s="26"/>
      <c r="G783" s="27"/>
      <c r="H783" s="27"/>
      <c r="I783" s="27"/>
      <c r="J783" s="27"/>
      <c r="K783" s="27"/>
    </row>
    <row r="784" ht="15.75" customHeight="1">
      <c r="B784" s="26"/>
      <c r="G784" s="27"/>
      <c r="H784" s="27"/>
      <c r="I784" s="27"/>
      <c r="J784" s="27"/>
      <c r="K784" s="27"/>
    </row>
    <row r="785" ht="15.75" customHeight="1">
      <c r="B785" s="26"/>
      <c r="G785" s="27"/>
      <c r="H785" s="27"/>
      <c r="I785" s="27"/>
      <c r="J785" s="27"/>
      <c r="K785" s="27"/>
    </row>
    <row r="786" ht="15.75" customHeight="1">
      <c r="B786" s="26"/>
      <c r="G786" s="27"/>
      <c r="H786" s="27"/>
      <c r="I786" s="27"/>
      <c r="J786" s="27"/>
      <c r="K786" s="27"/>
    </row>
    <row r="787" ht="15.75" customHeight="1">
      <c r="B787" s="26"/>
      <c r="G787" s="27"/>
      <c r="H787" s="27"/>
      <c r="I787" s="27"/>
      <c r="J787" s="27"/>
      <c r="K787" s="27"/>
    </row>
    <row r="788" ht="15.75" customHeight="1">
      <c r="B788" s="26"/>
      <c r="G788" s="27"/>
      <c r="H788" s="27"/>
      <c r="I788" s="27"/>
      <c r="J788" s="27"/>
      <c r="K788" s="27"/>
    </row>
    <row r="789" ht="15.75" customHeight="1">
      <c r="B789" s="26"/>
      <c r="G789" s="27"/>
      <c r="H789" s="27"/>
      <c r="I789" s="27"/>
      <c r="J789" s="27"/>
      <c r="K789" s="27"/>
    </row>
    <row r="790" ht="15.75" customHeight="1">
      <c r="B790" s="26"/>
      <c r="G790" s="27"/>
      <c r="H790" s="27"/>
      <c r="I790" s="27"/>
      <c r="J790" s="27"/>
      <c r="K790" s="27"/>
    </row>
    <row r="791" ht="15.75" customHeight="1">
      <c r="B791" s="26"/>
      <c r="G791" s="27"/>
      <c r="H791" s="27"/>
      <c r="I791" s="27"/>
      <c r="J791" s="27"/>
      <c r="K791" s="27"/>
    </row>
    <row r="792" ht="15.75" customHeight="1">
      <c r="B792" s="26"/>
      <c r="G792" s="27"/>
      <c r="H792" s="27"/>
      <c r="I792" s="27"/>
      <c r="J792" s="27"/>
      <c r="K792" s="27"/>
    </row>
    <row r="793" ht="15.75" customHeight="1">
      <c r="B793" s="26"/>
      <c r="G793" s="27"/>
      <c r="H793" s="27"/>
      <c r="I793" s="27"/>
      <c r="J793" s="27"/>
      <c r="K793" s="27"/>
    </row>
    <row r="794" ht="15.75" customHeight="1">
      <c r="B794" s="26"/>
      <c r="G794" s="27"/>
      <c r="H794" s="27"/>
      <c r="I794" s="27"/>
      <c r="J794" s="27"/>
      <c r="K794" s="27"/>
    </row>
    <row r="795" ht="15.75" customHeight="1">
      <c r="B795" s="26"/>
      <c r="G795" s="27"/>
      <c r="H795" s="27"/>
      <c r="I795" s="27"/>
      <c r="J795" s="27"/>
      <c r="K795" s="27"/>
    </row>
    <row r="796" ht="15.75" customHeight="1">
      <c r="B796" s="26"/>
      <c r="G796" s="27"/>
      <c r="H796" s="27"/>
      <c r="I796" s="27"/>
      <c r="J796" s="27"/>
      <c r="K796" s="27"/>
    </row>
    <row r="797" ht="15.75" customHeight="1">
      <c r="B797" s="26"/>
      <c r="G797" s="27"/>
      <c r="H797" s="27"/>
      <c r="I797" s="27"/>
      <c r="J797" s="27"/>
      <c r="K797" s="27"/>
    </row>
    <row r="798" ht="15.75" customHeight="1">
      <c r="B798" s="26"/>
      <c r="G798" s="27"/>
      <c r="H798" s="27"/>
      <c r="I798" s="27"/>
      <c r="J798" s="27"/>
      <c r="K798" s="27"/>
    </row>
    <row r="799" ht="15.75" customHeight="1">
      <c r="B799" s="26"/>
      <c r="G799" s="27"/>
      <c r="H799" s="27"/>
      <c r="I799" s="27"/>
      <c r="J799" s="27"/>
      <c r="K799" s="27"/>
    </row>
    <row r="800" ht="15.75" customHeight="1">
      <c r="B800" s="26"/>
      <c r="G800" s="27"/>
      <c r="H800" s="27"/>
      <c r="I800" s="27"/>
      <c r="J800" s="27"/>
      <c r="K800" s="27"/>
    </row>
    <row r="801" ht="15.75" customHeight="1">
      <c r="B801" s="26"/>
      <c r="G801" s="27"/>
      <c r="H801" s="27"/>
      <c r="I801" s="27"/>
      <c r="J801" s="27"/>
      <c r="K801" s="27"/>
    </row>
    <row r="802" ht="15.75" customHeight="1">
      <c r="B802" s="26"/>
      <c r="G802" s="27"/>
      <c r="H802" s="27"/>
      <c r="I802" s="27"/>
      <c r="J802" s="27"/>
      <c r="K802" s="27"/>
    </row>
    <row r="803" ht="15.75" customHeight="1">
      <c r="B803" s="26"/>
      <c r="G803" s="27"/>
      <c r="H803" s="27"/>
      <c r="I803" s="27"/>
      <c r="J803" s="27"/>
      <c r="K803" s="27"/>
    </row>
    <row r="804" ht="15.75" customHeight="1">
      <c r="B804" s="26"/>
      <c r="G804" s="27"/>
      <c r="H804" s="27"/>
      <c r="I804" s="27"/>
      <c r="J804" s="27"/>
      <c r="K804" s="27"/>
    </row>
    <row r="805" ht="15.75" customHeight="1">
      <c r="B805" s="26"/>
      <c r="G805" s="27"/>
      <c r="H805" s="27"/>
      <c r="I805" s="27"/>
      <c r="J805" s="27"/>
      <c r="K805" s="27"/>
    </row>
    <row r="806" ht="15.75" customHeight="1">
      <c r="B806" s="26"/>
      <c r="G806" s="27"/>
      <c r="H806" s="27"/>
      <c r="I806" s="27"/>
      <c r="J806" s="27"/>
      <c r="K806" s="27"/>
    </row>
    <row r="807" ht="15.75" customHeight="1">
      <c r="B807" s="26"/>
      <c r="G807" s="27"/>
      <c r="H807" s="27"/>
      <c r="I807" s="27"/>
      <c r="J807" s="27"/>
      <c r="K807" s="27"/>
    </row>
    <row r="808" ht="15.75" customHeight="1">
      <c r="B808" s="26"/>
      <c r="G808" s="27"/>
      <c r="H808" s="27"/>
      <c r="I808" s="27"/>
      <c r="J808" s="27"/>
      <c r="K808" s="27"/>
    </row>
    <row r="809" ht="15.75" customHeight="1">
      <c r="B809" s="26"/>
      <c r="G809" s="27"/>
      <c r="H809" s="27"/>
      <c r="I809" s="27"/>
      <c r="J809" s="27"/>
      <c r="K809" s="27"/>
    </row>
    <row r="810" ht="15.75" customHeight="1">
      <c r="B810" s="26"/>
      <c r="G810" s="27"/>
      <c r="H810" s="27"/>
      <c r="I810" s="27"/>
      <c r="J810" s="27"/>
      <c r="K810" s="27"/>
    </row>
    <row r="811" ht="15.75" customHeight="1">
      <c r="B811" s="26"/>
      <c r="G811" s="27"/>
      <c r="H811" s="27"/>
      <c r="I811" s="27"/>
      <c r="J811" s="27"/>
      <c r="K811" s="27"/>
    </row>
    <row r="812" ht="15.75" customHeight="1">
      <c r="B812" s="26"/>
      <c r="G812" s="27"/>
      <c r="H812" s="27"/>
      <c r="I812" s="27"/>
      <c r="J812" s="27"/>
      <c r="K812" s="27"/>
    </row>
    <row r="813" ht="15.75" customHeight="1">
      <c r="B813" s="26"/>
      <c r="G813" s="27"/>
      <c r="H813" s="27"/>
      <c r="I813" s="27"/>
      <c r="J813" s="27"/>
      <c r="K813" s="27"/>
    </row>
    <row r="814" ht="15.75" customHeight="1">
      <c r="B814" s="26"/>
      <c r="G814" s="27"/>
      <c r="H814" s="27"/>
      <c r="I814" s="27"/>
      <c r="J814" s="27"/>
      <c r="K814" s="27"/>
    </row>
    <row r="815" ht="15.75" customHeight="1">
      <c r="B815" s="26"/>
      <c r="G815" s="27"/>
      <c r="H815" s="27"/>
      <c r="I815" s="27"/>
      <c r="J815" s="27"/>
      <c r="K815" s="27"/>
    </row>
    <row r="816" ht="15.75" customHeight="1">
      <c r="B816" s="26"/>
      <c r="G816" s="27"/>
      <c r="H816" s="27"/>
      <c r="I816" s="27"/>
      <c r="J816" s="27"/>
      <c r="K816" s="27"/>
    </row>
    <row r="817" ht="15.75" customHeight="1">
      <c r="B817" s="26"/>
      <c r="G817" s="27"/>
      <c r="H817" s="27"/>
      <c r="I817" s="27"/>
      <c r="J817" s="27"/>
      <c r="K817" s="27"/>
    </row>
    <row r="818" ht="15.75" customHeight="1">
      <c r="B818" s="26"/>
      <c r="G818" s="27"/>
      <c r="H818" s="27"/>
      <c r="I818" s="27"/>
      <c r="J818" s="27"/>
      <c r="K818" s="27"/>
    </row>
    <row r="819" ht="15.75" customHeight="1">
      <c r="B819" s="26"/>
      <c r="G819" s="27"/>
      <c r="H819" s="27"/>
      <c r="I819" s="27"/>
      <c r="J819" s="27"/>
      <c r="K819" s="27"/>
    </row>
    <row r="820" ht="15.75" customHeight="1">
      <c r="B820" s="26"/>
      <c r="G820" s="27"/>
      <c r="H820" s="27"/>
      <c r="I820" s="27"/>
      <c r="J820" s="27"/>
      <c r="K820" s="27"/>
    </row>
    <row r="821" ht="15.75" customHeight="1">
      <c r="B821" s="26"/>
      <c r="G821" s="27"/>
      <c r="H821" s="27"/>
      <c r="I821" s="27"/>
      <c r="J821" s="27"/>
      <c r="K821" s="27"/>
    </row>
    <row r="822" ht="15.75" customHeight="1">
      <c r="B822" s="26"/>
      <c r="G822" s="27"/>
      <c r="H822" s="27"/>
      <c r="I822" s="27"/>
      <c r="J822" s="27"/>
      <c r="K822" s="27"/>
    </row>
    <row r="823" ht="15.75" customHeight="1">
      <c r="B823" s="26"/>
      <c r="G823" s="27"/>
      <c r="H823" s="27"/>
      <c r="I823" s="27"/>
      <c r="J823" s="27"/>
      <c r="K823" s="27"/>
    </row>
    <row r="824" ht="15.75" customHeight="1">
      <c r="B824" s="26"/>
      <c r="G824" s="27"/>
      <c r="H824" s="27"/>
      <c r="I824" s="27"/>
      <c r="J824" s="27"/>
      <c r="K824" s="27"/>
    </row>
    <row r="825" ht="15.75" customHeight="1">
      <c r="B825" s="26"/>
      <c r="G825" s="27"/>
      <c r="H825" s="27"/>
      <c r="I825" s="27"/>
      <c r="J825" s="27"/>
      <c r="K825" s="27"/>
    </row>
    <row r="826" ht="15.75" customHeight="1">
      <c r="B826" s="26"/>
      <c r="G826" s="27"/>
      <c r="H826" s="27"/>
      <c r="I826" s="27"/>
      <c r="J826" s="27"/>
      <c r="K826" s="27"/>
    </row>
    <row r="827" ht="15.75" customHeight="1">
      <c r="B827" s="26"/>
      <c r="G827" s="27"/>
      <c r="H827" s="27"/>
      <c r="I827" s="27"/>
      <c r="J827" s="27"/>
      <c r="K827" s="27"/>
    </row>
    <row r="828" ht="15.75" customHeight="1">
      <c r="B828" s="26"/>
      <c r="G828" s="27"/>
      <c r="H828" s="27"/>
      <c r="I828" s="27"/>
      <c r="J828" s="27"/>
      <c r="K828" s="27"/>
    </row>
    <row r="829" ht="15.75" customHeight="1">
      <c r="B829" s="26"/>
      <c r="G829" s="27"/>
      <c r="H829" s="27"/>
      <c r="I829" s="27"/>
      <c r="J829" s="27"/>
      <c r="K829" s="27"/>
    </row>
    <row r="830" ht="15.75" customHeight="1">
      <c r="B830" s="26"/>
      <c r="G830" s="27"/>
      <c r="H830" s="27"/>
      <c r="I830" s="27"/>
      <c r="J830" s="27"/>
      <c r="K830" s="27"/>
    </row>
    <row r="831" ht="15.75" customHeight="1">
      <c r="B831" s="26"/>
      <c r="G831" s="27"/>
      <c r="H831" s="27"/>
      <c r="I831" s="27"/>
      <c r="J831" s="27"/>
      <c r="K831" s="27"/>
    </row>
    <row r="832" ht="15.75" customHeight="1">
      <c r="B832" s="26"/>
      <c r="G832" s="27"/>
      <c r="H832" s="27"/>
      <c r="I832" s="27"/>
      <c r="J832" s="27"/>
      <c r="K832" s="27"/>
    </row>
    <row r="833" ht="15.75" customHeight="1">
      <c r="B833" s="26"/>
      <c r="G833" s="27"/>
      <c r="H833" s="27"/>
      <c r="I833" s="27"/>
      <c r="J833" s="27"/>
      <c r="K833" s="27"/>
    </row>
    <row r="834" ht="15.75" customHeight="1">
      <c r="B834" s="26"/>
      <c r="G834" s="27"/>
      <c r="H834" s="27"/>
      <c r="I834" s="27"/>
      <c r="J834" s="27"/>
      <c r="K834" s="27"/>
    </row>
    <row r="835" ht="15.75" customHeight="1">
      <c r="B835" s="26"/>
      <c r="G835" s="27"/>
      <c r="H835" s="27"/>
      <c r="I835" s="27"/>
      <c r="J835" s="27"/>
      <c r="K835" s="27"/>
    </row>
    <row r="836" ht="15.75" customHeight="1">
      <c r="B836" s="26"/>
      <c r="G836" s="27"/>
      <c r="H836" s="27"/>
      <c r="I836" s="27"/>
      <c r="J836" s="27"/>
      <c r="K836" s="27"/>
    </row>
    <row r="837" ht="15.75" customHeight="1">
      <c r="B837" s="26"/>
      <c r="G837" s="27"/>
      <c r="H837" s="27"/>
      <c r="I837" s="27"/>
      <c r="J837" s="27"/>
      <c r="K837" s="27"/>
    </row>
    <row r="838" ht="15.75" customHeight="1">
      <c r="B838" s="26"/>
      <c r="G838" s="27"/>
      <c r="H838" s="27"/>
      <c r="I838" s="27"/>
      <c r="J838" s="27"/>
      <c r="K838" s="27"/>
    </row>
    <row r="839" ht="15.75" customHeight="1">
      <c r="B839" s="26"/>
      <c r="G839" s="27"/>
      <c r="H839" s="27"/>
      <c r="I839" s="27"/>
      <c r="J839" s="27"/>
      <c r="K839" s="27"/>
    </row>
    <row r="840" ht="15.75" customHeight="1">
      <c r="B840" s="26"/>
      <c r="G840" s="27"/>
      <c r="H840" s="27"/>
      <c r="I840" s="27"/>
      <c r="J840" s="27"/>
      <c r="K840" s="27"/>
    </row>
    <row r="841" ht="15.75" customHeight="1">
      <c r="B841" s="26"/>
      <c r="G841" s="27"/>
      <c r="H841" s="27"/>
      <c r="I841" s="27"/>
      <c r="J841" s="27"/>
      <c r="K841" s="27"/>
    </row>
    <row r="842" ht="15.75" customHeight="1">
      <c r="B842" s="26"/>
      <c r="G842" s="27"/>
      <c r="H842" s="27"/>
      <c r="I842" s="27"/>
      <c r="J842" s="27"/>
      <c r="K842" s="27"/>
    </row>
    <row r="843" ht="15.75" customHeight="1">
      <c r="B843" s="26"/>
      <c r="G843" s="27"/>
      <c r="H843" s="27"/>
      <c r="I843" s="27"/>
      <c r="J843" s="27"/>
      <c r="K843" s="27"/>
    </row>
    <row r="844" ht="15.75" customHeight="1">
      <c r="B844" s="26"/>
      <c r="G844" s="27"/>
      <c r="H844" s="27"/>
      <c r="I844" s="27"/>
      <c r="J844" s="27"/>
      <c r="K844" s="27"/>
    </row>
    <row r="845" ht="15.75" customHeight="1">
      <c r="B845" s="26"/>
      <c r="G845" s="27"/>
      <c r="H845" s="27"/>
      <c r="I845" s="27"/>
      <c r="J845" s="27"/>
      <c r="K845" s="27"/>
    </row>
    <row r="846" ht="15.75" customHeight="1">
      <c r="B846" s="26"/>
      <c r="G846" s="27"/>
      <c r="H846" s="27"/>
      <c r="I846" s="27"/>
      <c r="J846" s="27"/>
      <c r="K846" s="27"/>
    </row>
    <row r="847" ht="15.75" customHeight="1">
      <c r="B847" s="26"/>
      <c r="G847" s="27"/>
      <c r="H847" s="27"/>
      <c r="I847" s="27"/>
      <c r="J847" s="27"/>
      <c r="K847" s="27"/>
    </row>
    <row r="848" ht="15.75" customHeight="1">
      <c r="B848" s="26"/>
      <c r="G848" s="27"/>
      <c r="H848" s="27"/>
      <c r="I848" s="27"/>
      <c r="J848" s="27"/>
      <c r="K848" s="27"/>
    </row>
    <row r="849" ht="15.75" customHeight="1">
      <c r="B849" s="26"/>
      <c r="G849" s="27"/>
      <c r="H849" s="27"/>
      <c r="I849" s="27"/>
      <c r="J849" s="27"/>
      <c r="K849" s="27"/>
    </row>
    <row r="850" ht="15.75" customHeight="1">
      <c r="B850" s="26"/>
      <c r="G850" s="27"/>
      <c r="H850" s="27"/>
      <c r="I850" s="27"/>
      <c r="J850" s="27"/>
      <c r="K850" s="27"/>
    </row>
    <row r="851" ht="15.75" customHeight="1">
      <c r="B851" s="26"/>
      <c r="G851" s="27"/>
      <c r="H851" s="27"/>
      <c r="I851" s="27"/>
      <c r="J851" s="27"/>
      <c r="K851" s="27"/>
    </row>
    <row r="852" ht="15.75" customHeight="1">
      <c r="B852" s="26"/>
      <c r="G852" s="27"/>
      <c r="H852" s="27"/>
      <c r="I852" s="27"/>
      <c r="J852" s="27"/>
      <c r="K852" s="27"/>
    </row>
    <row r="853" ht="15.75" customHeight="1">
      <c r="B853" s="26"/>
      <c r="G853" s="27"/>
      <c r="H853" s="27"/>
      <c r="I853" s="27"/>
      <c r="J853" s="27"/>
      <c r="K853" s="27"/>
    </row>
    <row r="854" ht="15.75" customHeight="1">
      <c r="B854" s="26"/>
      <c r="G854" s="27"/>
      <c r="H854" s="27"/>
      <c r="I854" s="27"/>
      <c r="J854" s="27"/>
      <c r="K854" s="27"/>
    </row>
    <row r="855" ht="15.75" customHeight="1">
      <c r="B855" s="26"/>
      <c r="G855" s="27"/>
      <c r="H855" s="27"/>
      <c r="I855" s="27"/>
      <c r="J855" s="27"/>
      <c r="K855" s="27"/>
    </row>
    <row r="856" ht="15.75" customHeight="1">
      <c r="B856" s="26"/>
      <c r="G856" s="27"/>
      <c r="H856" s="27"/>
      <c r="I856" s="27"/>
      <c r="J856" s="27"/>
      <c r="K856" s="27"/>
    </row>
    <row r="857" ht="15.75" customHeight="1">
      <c r="B857" s="26"/>
      <c r="G857" s="27"/>
      <c r="H857" s="27"/>
      <c r="I857" s="27"/>
      <c r="J857" s="27"/>
      <c r="K857" s="27"/>
    </row>
    <row r="858" ht="15.75" customHeight="1">
      <c r="B858" s="26"/>
      <c r="G858" s="27"/>
      <c r="H858" s="27"/>
      <c r="I858" s="27"/>
      <c r="J858" s="27"/>
      <c r="K858" s="27"/>
    </row>
    <row r="859" ht="15.75" customHeight="1">
      <c r="B859" s="26"/>
      <c r="G859" s="27"/>
      <c r="H859" s="27"/>
      <c r="I859" s="27"/>
      <c r="J859" s="27"/>
      <c r="K859" s="27"/>
    </row>
    <row r="860" ht="15.75" customHeight="1">
      <c r="B860" s="26"/>
      <c r="G860" s="27"/>
      <c r="H860" s="27"/>
      <c r="I860" s="27"/>
      <c r="J860" s="27"/>
      <c r="K860" s="27"/>
    </row>
    <row r="861" ht="15.75" customHeight="1">
      <c r="B861" s="26"/>
      <c r="G861" s="27"/>
      <c r="H861" s="27"/>
      <c r="I861" s="27"/>
      <c r="J861" s="27"/>
      <c r="K861" s="27"/>
    </row>
    <row r="862" ht="15.75" customHeight="1">
      <c r="B862" s="26"/>
      <c r="G862" s="27"/>
      <c r="H862" s="27"/>
      <c r="I862" s="27"/>
      <c r="J862" s="27"/>
      <c r="K862" s="27"/>
    </row>
    <row r="863" ht="15.75" customHeight="1">
      <c r="B863" s="26"/>
      <c r="G863" s="27"/>
      <c r="H863" s="27"/>
      <c r="I863" s="27"/>
      <c r="J863" s="27"/>
      <c r="K863" s="27"/>
    </row>
    <row r="864" ht="15.75" customHeight="1">
      <c r="B864" s="26"/>
      <c r="G864" s="27"/>
      <c r="H864" s="27"/>
      <c r="I864" s="27"/>
      <c r="J864" s="27"/>
      <c r="K864" s="27"/>
    </row>
    <row r="865" ht="15.75" customHeight="1">
      <c r="B865" s="26"/>
      <c r="G865" s="27"/>
      <c r="H865" s="27"/>
      <c r="I865" s="27"/>
      <c r="J865" s="27"/>
      <c r="K865" s="27"/>
    </row>
    <row r="866" ht="15.75" customHeight="1">
      <c r="B866" s="26"/>
      <c r="G866" s="27"/>
      <c r="H866" s="27"/>
      <c r="I866" s="27"/>
      <c r="J866" s="27"/>
      <c r="K866" s="27"/>
    </row>
    <row r="867" ht="15.75" customHeight="1">
      <c r="B867" s="26"/>
      <c r="G867" s="27"/>
      <c r="H867" s="27"/>
      <c r="I867" s="27"/>
      <c r="J867" s="27"/>
      <c r="K867" s="27"/>
    </row>
    <row r="868" ht="15.75" customHeight="1">
      <c r="B868" s="26"/>
      <c r="G868" s="27"/>
      <c r="H868" s="27"/>
      <c r="I868" s="27"/>
      <c r="J868" s="27"/>
      <c r="K868" s="27"/>
    </row>
    <row r="869" ht="15.75" customHeight="1">
      <c r="B869" s="26"/>
      <c r="G869" s="27"/>
      <c r="H869" s="27"/>
      <c r="I869" s="27"/>
      <c r="J869" s="27"/>
      <c r="K869" s="27"/>
    </row>
    <row r="870" ht="15.75" customHeight="1">
      <c r="B870" s="26"/>
      <c r="G870" s="27"/>
      <c r="H870" s="27"/>
      <c r="I870" s="27"/>
      <c r="J870" s="27"/>
      <c r="K870" s="27"/>
    </row>
    <row r="871" ht="15.75" customHeight="1">
      <c r="B871" s="26"/>
      <c r="G871" s="27"/>
      <c r="H871" s="27"/>
      <c r="I871" s="27"/>
      <c r="J871" s="27"/>
      <c r="K871" s="27"/>
    </row>
    <row r="872" ht="15.75" customHeight="1">
      <c r="B872" s="26"/>
      <c r="G872" s="27"/>
      <c r="H872" s="27"/>
      <c r="I872" s="27"/>
      <c r="J872" s="27"/>
      <c r="K872" s="27"/>
    </row>
    <row r="873" ht="15.75" customHeight="1">
      <c r="B873" s="26"/>
      <c r="G873" s="27"/>
      <c r="H873" s="27"/>
      <c r="I873" s="27"/>
      <c r="J873" s="27"/>
      <c r="K873" s="27"/>
    </row>
    <row r="874" ht="15.75" customHeight="1">
      <c r="B874" s="26"/>
      <c r="G874" s="27"/>
      <c r="H874" s="27"/>
      <c r="I874" s="27"/>
      <c r="J874" s="27"/>
      <c r="K874" s="27"/>
    </row>
    <row r="875" ht="15.75" customHeight="1">
      <c r="B875" s="26"/>
      <c r="G875" s="27"/>
      <c r="H875" s="27"/>
      <c r="I875" s="27"/>
      <c r="J875" s="27"/>
      <c r="K875" s="27"/>
    </row>
    <row r="876" ht="15.75" customHeight="1">
      <c r="B876" s="26"/>
      <c r="G876" s="27"/>
      <c r="H876" s="27"/>
      <c r="I876" s="27"/>
      <c r="J876" s="27"/>
      <c r="K876" s="27"/>
    </row>
    <row r="877" ht="15.75" customHeight="1">
      <c r="B877" s="26"/>
      <c r="G877" s="27"/>
      <c r="H877" s="27"/>
      <c r="I877" s="27"/>
      <c r="J877" s="27"/>
      <c r="K877" s="27"/>
    </row>
    <row r="878" ht="15.75" customHeight="1">
      <c r="B878" s="26"/>
      <c r="G878" s="27"/>
      <c r="H878" s="27"/>
      <c r="I878" s="27"/>
      <c r="J878" s="27"/>
      <c r="K878" s="27"/>
    </row>
    <row r="879" ht="15.75" customHeight="1">
      <c r="B879" s="26"/>
      <c r="G879" s="27"/>
      <c r="H879" s="27"/>
      <c r="I879" s="27"/>
      <c r="J879" s="27"/>
      <c r="K879" s="27"/>
    </row>
    <row r="880" ht="15.75" customHeight="1">
      <c r="B880" s="26"/>
      <c r="G880" s="27"/>
      <c r="H880" s="27"/>
      <c r="I880" s="27"/>
      <c r="J880" s="27"/>
      <c r="K880" s="27"/>
    </row>
    <row r="881" ht="15.75" customHeight="1">
      <c r="B881" s="26"/>
      <c r="G881" s="27"/>
      <c r="H881" s="27"/>
      <c r="I881" s="27"/>
      <c r="J881" s="27"/>
      <c r="K881" s="27"/>
    </row>
    <row r="882" ht="15.75" customHeight="1">
      <c r="B882" s="26"/>
      <c r="G882" s="27"/>
      <c r="H882" s="27"/>
      <c r="I882" s="27"/>
      <c r="J882" s="27"/>
      <c r="K882" s="27"/>
    </row>
    <row r="883" ht="15.75" customHeight="1">
      <c r="B883" s="26"/>
      <c r="G883" s="27"/>
      <c r="H883" s="27"/>
      <c r="I883" s="27"/>
      <c r="J883" s="27"/>
      <c r="K883" s="27"/>
    </row>
    <row r="884" ht="15.75" customHeight="1">
      <c r="B884" s="26"/>
      <c r="G884" s="27"/>
      <c r="H884" s="27"/>
      <c r="I884" s="27"/>
      <c r="J884" s="27"/>
      <c r="K884" s="27"/>
    </row>
    <row r="885" ht="15.75" customHeight="1">
      <c r="B885" s="26"/>
      <c r="G885" s="27"/>
      <c r="H885" s="27"/>
      <c r="I885" s="27"/>
      <c r="J885" s="27"/>
      <c r="K885" s="27"/>
    </row>
    <row r="886" ht="15.75" customHeight="1">
      <c r="B886" s="26"/>
      <c r="G886" s="27"/>
      <c r="H886" s="27"/>
      <c r="I886" s="27"/>
      <c r="J886" s="27"/>
      <c r="K886" s="27"/>
    </row>
    <row r="887" ht="15.75" customHeight="1">
      <c r="B887" s="26"/>
      <c r="G887" s="27"/>
      <c r="H887" s="27"/>
      <c r="I887" s="27"/>
      <c r="J887" s="27"/>
      <c r="K887" s="27"/>
    </row>
    <row r="888" ht="15.75" customHeight="1">
      <c r="B888" s="26"/>
      <c r="G888" s="27"/>
      <c r="H888" s="27"/>
      <c r="I888" s="27"/>
      <c r="J888" s="27"/>
      <c r="K888" s="27"/>
    </row>
    <row r="889" ht="15.75" customHeight="1">
      <c r="B889" s="26"/>
      <c r="G889" s="27"/>
      <c r="H889" s="27"/>
      <c r="I889" s="27"/>
      <c r="J889" s="27"/>
      <c r="K889" s="27"/>
    </row>
    <row r="890" ht="15.75" customHeight="1">
      <c r="B890" s="26"/>
      <c r="G890" s="27"/>
      <c r="H890" s="27"/>
      <c r="I890" s="27"/>
      <c r="J890" s="27"/>
      <c r="K890" s="27"/>
    </row>
    <row r="891" ht="15.75" customHeight="1">
      <c r="B891" s="26"/>
      <c r="G891" s="27"/>
      <c r="H891" s="27"/>
      <c r="I891" s="27"/>
      <c r="J891" s="27"/>
      <c r="K891" s="27"/>
    </row>
    <row r="892" ht="15.75" customHeight="1">
      <c r="B892" s="26"/>
      <c r="G892" s="27"/>
      <c r="H892" s="27"/>
      <c r="I892" s="27"/>
      <c r="J892" s="27"/>
      <c r="K892" s="27"/>
    </row>
    <row r="893" ht="15.75" customHeight="1">
      <c r="B893" s="26"/>
      <c r="G893" s="27"/>
      <c r="H893" s="27"/>
      <c r="I893" s="27"/>
      <c r="J893" s="27"/>
      <c r="K893" s="27"/>
    </row>
    <row r="894" ht="15.75" customHeight="1">
      <c r="B894" s="26"/>
      <c r="G894" s="27"/>
      <c r="H894" s="27"/>
      <c r="I894" s="27"/>
      <c r="J894" s="27"/>
      <c r="K894" s="27"/>
    </row>
    <row r="895" ht="15.75" customHeight="1">
      <c r="B895" s="26"/>
      <c r="G895" s="27"/>
      <c r="H895" s="27"/>
      <c r="I895" s="27"/>
      <c r="J895" s="27"/>
      <c r="K895" s="27"/>
    </row>
    <row r="896" ht="15.75" customHeight="1">
      <c r="B896" s="26"/>
      <c r="G896" s="27"/>
      <c r="H896" s="27"/>
      <c r="I896" s="27"/>
      <c r="J896" s="27"/>
      <c r="K896" s="27"/>
    </row>
    <row r="897" ht="15.75" customHeight="1">
      <c r="B897" s="26"/>
      <c r="G897" s="27"/>
      <c r="H897" s="27"/>
      <c r="I897" s="27"/>
      <c r="J897" s="27"/>
      <c r="K897" s="27"/>
    </row>
    <row r="898" ht="15.75" customHeight="1">
      <c r="B898" s="26"/>
      <c r="G898" s="27"/>
      <c r="H898" s="27"/>
      <c r="I898" s="27"/>
      <c r="J898" s="27"/>
      <c r="K898" s="27"/>
    </row>
    <row r="899" ht="15.75" customHeight="1">
      <c r="B899" s="26"/>
      <c r="G899" s="27"/>
      <c r="H899" s="27"/>
      <c r="I899" s="27"/>
      <c r="J899" s="27"/>
      <c r="K899" s="27"/>
    </row>
    <row r="900" ht="15.75" customHeight="1">
      <c r="B900" s="26"/>
      <c r="G900" s="27"/>
      <c r="H900" s="27"/>
      <c r="I900" s="27"/>
      <c r="J900" s="27"/>
      <c r="K900" s="27"/>
    </row>
    <row r="901" ht="15.75" customHeight="1">
      <c r="B901" s="26"/>
      <c r="G901" s="27"/>
      <c r="H901" s="27"/>
      <c r="I901" s="27"/>
      <c r="J901" s="27"/>
      <c r="K901" s="27"/>
    </row>
    <row r="902" ht="15.75" customHeight="1">
      <c r="B902" s="26"/>
      <c r="G902" s="27"/>
      <c r="H902" s="27"/>
      <c r="I902" s="27"/>
      <c r="J902" s="27"/>
      <c r="K902" s="27"/>
    </row>
    <row r="903" ht="15.75" customHeight="1">
      <c r="B903" s="26"/>
      <c r="G903" s="27"/>
      <c r="H903" s="27"/>
      <c r="I903" s="27"/>
      <c r="J903" s="27"/>
      <c r="K903" s="27"/>
    </row>
    <row r="904" ht="15.75" customHeight="1">
      <c r="B904" s="26"/>
      <c r="G904" s="27"/>
      <c r="H904" s="27"/>
      <c r="I904" s="27"/>
      <c r="J904" s="27"/>
      <c r="K904" s="27"/>
    </row>
    <row r="905" ht="15.75" customHeight="1">
      <c r="B905" s="26"/>
      <c r="G905" s="27"/>
      <c r="H905" s="27"/>
      <c r="I905" s="27"/>
      <c r="J905" s="27"/>
      <c r="K905" s="27"/>
    </row>
    <row r="906" ht="15.75" customHeight="1">
      <c r="B906" s="26"/>
      <c r="G906" s="27"/>
      <c r="H906" s="27"/>
      <c r="I906" s="27"/>
      <c r="J906" s="27"/>
      <c r="K906" s="27"/>
    </row>
    <row r="907" ht="15.75" customHeight="1">
      <c r="B907" s="26"/>
      <c r="G907" s="27"/>
      <c r="H907" s="27"/>
      <c r="I907" s="27"/>
      <c r="J907" s="27"/>
      <c r="K907" s="27"/>
    </row>
    <row r="908" ht="15.75" customHeight="1">
      <c r="B908" s="26"/>
      <c r="G908" s="27"/>
      <c r="H908" s="27"/>
      <c r="I908" s="27"/>
      <c r="J908" s="27"/>
      <c r="K908" s="27"/>
    </row>
    <row r="909" ht="15.75" customHeight="1">
      <c r="B909" s="26"/>
      <c r="G909" s="27"/>
      <c r="H909" s="27"/>
      <c r="I909" s="27"/>
      <c r="J909" s="27"/>
      <c r="K909" s="27"/>
    </row>
    <row r="910" ht="15.75" customHeight="1">
      <c r="B910" s="26"/>
      <c r="G910" s="27"/>
      <c r="H910" s="27"/>
      <c r="I910" s="27"/>
      <c r="J910" s="27"/>
      <c r="K910" s="27"/>
    </row>
    <row r="911" ht="15.75" customHeight="1">
      <c r="B911" s="26"/>
      <c r="G911" s="27"/>
      <c r="H911" s="27"/>
      <c r="I911" s="27"/>
      <c r="J911" s="27"/>
      <c r="K911" s="27"/>
    </row>
    <row r="912" ht="15.75" customHeight="1">
      <c r="B912" s="26"/>
      <c r="G912" s="27"/>
      <c r="H912" s="27"/>
      <c r="I912" s="27"/>
      <c r="J912" s="27"/>
      <c r="K912" s="27"/>
    </row>
    <row r="913" ht="15.75" customHeight="1">
      <c r="B913" s="26"/>
      <c r="G913" s="27"/>
      <c r="H913" s="27"/>
      <c r="I913" s="27"/>
      <c r="J913" s="27"/>
      <c r="K913" s="27"/>
    </row>
    <row r="914" ht="15.75" customHeight="1">
      <c r="B914" s="26"/>
      <c r="G914" s="27"/>
      <c r="H914" s="27"/>
      <c r="I914" s="27"/>
      <c r="J914" s="27"/>
      <c r="K914" s="27"/>
    </row>
    <row r="915" ht="15.75" customHeight="1">
      <c r="B915" s="26"/>
      <c r="G915" s="27"/>
      <c r="H915" s="27"/>
      <c r="I915" s="27"/>
      <c r="J915" s="27"/>
      <c r="K915" s="27"/>
    </row>
    <row r="916" ht="15.75" customHeight="1">
      <c r="B916" s="26"/>
      <c r="G916" s="27"/>
      <c r="H916" s="27"/>
      <c r="I916" s="27"/>
      <c r="J916" s="27"/>
      <c r="K916" s="27"/>
    </row>
    <row r="917" ht="15.75" customHeight="1">
      <c r="B917" s="26"/>
      <c r="G917" s="27"/>
      <c r="H917" s="27"/>
      <c r="I917" s="27"/>
      <c r="J917" s="27"/>
      <c r="K917" s="27"/>
    </row>
    <row r="918" ht="15.75" customHeight="1">
      <c r="B918" s="26"/>
      <c r="G918" s="27"/>
      <c r="H918" s="27"/>
      <c r="I918" s="27"/>
      <c r="J918" s="27"/>
      <c r="K918" s="27"/>
    </row>
    <row r="919" ht="15.75" customHeight="1">
      <c r="B919" s="26"/>
      <c r="G919" s="27"/>
      <c r="H919" s="27"/>
      <c r="I919" s="27"/>
      <c r="J919" s="27"/>
      <c r="K919" s="27"/>
    </row>
    <row r="920" ht="15.75" customHeight="1">
      <c r="B920" s="26"/>
      <c r="G920" s="27"/>
      <c r="H920" s="27"/>
      <c r="I920" s="27"/>
      <c r="J920" s="27"/>
      <c r="K920" s="27"/>
    </row>
    <row r="921" ht="15.75" customHeight="1">
      <c r="B921" s="26"/>
      <c r="G921" s="27"/>
      <c r="H921" s="27"/>
      <c r="I921" s="27"/>
      <c r="J921" s="27"/>
      <c r="K921" s="27"/>
    </row>
    <row r="922" ht="15.75" customHeight="1">
      <c r="B922" s="26"/>
      <c r="G922" s="27"/>
      <c r="H922" s="27"/>
      <c r="I922" s="27"/>
      <c r="J922" s="27"/>
      <c r="K922" s="27"/>
    </row>
    <row r="923" ht="15.75" customHeight="1">
      <c r="B923" s="26"/>
      <c r="G923" s="27"/>
      <c r="H923" s="27"/>
      <c r="I923" s="27"/>
      <c r="J923" s="27"/>
      <c r="K923" s="27"/>
    </row>
    <row r="924" ht="15.75" customHeight="1">
      <c r="B924" s="26"/>
      <c r="G924" s="27"/>
      <c r="H924" s="27"/>
      <c r="I924" s="27"/>
      <c r="J924" s="27"/>
      <c r="K924" s="27"/>
    </row>
    <row r="925" ht="15.75" customHeight="1">
      <c r="B925" s="26"/>
      <c r="G925" s="27"/>
      <c r="H925" s="27"/>
      <c r="I925" s="27"/>
      <c r="J925" s="27"/>
      <c r="K925" s="27"/>
    </row>
    <row r="926" ht="15.75" customHeight="1">
      <c r="B926" s="26"/>
      <c r="G926" s="27"/>
      <c r="H926" s="27"/>
      <c r="I926" s="27"/>
      <c r="J926" s="27"/>
      <c r="K926" s="27"/>
    </row>
    <row r="927" ht="15.75" customHeight="1">
      <c r="B927" s="26"/>
      <c r="G927" s="27"/>
      <c r="H927" s="27"/>
      <c r="I927" s="27"/>
      <c r="J927" s="27"/>
      <c r="K927" s="27"/>
    </row>
    <row r="928" ht="15.75" customHeight="1">
      <c r="B928" s="26"/>
      <c r="G928" s="27"/>
      <c r="H928" s="27"/>
      <c r="I928" s="27"/>
      <c r="J928" s="27"/>
      <c r="K928" s="27"/>
    </row>
    <row r="929" ht="15.75" customHeight="1">
      <c r="B929" s="26"/>
      <c r="G929" s="27"/>
      <c r="H929" s="27"/>
      <c r="I929" s="27"/>
      <c r="J929" s="27"/>
      <c r="K929" s="27"/>
    </row>
    <row r="930" ht="15.75" customHeight="1">
      <c r="B930" s="26"/>
      <c r="G930" s="27"/>
      <c r="H930" s="27"/>
      <c r="I930" s="27"/>
      <c r="J930" s="27"/>
      <c r="K930" s="27"/>
    </row>
    <row r="931" ht="15.75" customHeight="1">
      <c r="B931" s="26"/>
      <c r="G931" s="27"/>
      <c r="H931" s="27"/>
      <c r="I931" s="27"/>
      <c r="J931" s="27"/>
      <c r="K931" s="27"/>
    </row>
    <row r="932" ht="15.75" customHeight="1">
      <c r="B932" s="26"/>
      <c r="G932" s="27"/>
      <c r="H932" s="27"/>
      <c r="I932" s="27"/>
      <c r="J932" s="27"/>
      <c r="K932" s="27"/>
    </row>
    <row r="933" ht="15.75" customHeight="1">
      <c r="B933" s="26"/>
      <c r="G933" s="27"/>
      <c r="H933" s="27"/>
      <c r="I933" s="27"/>
      <c r="J933" s="27"/>
      <c r="K933" s="27"/>
    </row>
    <row r="934" ht="15.75" customHeight="1">
      <c r="B934" s="26"/>
      <c r="G934" s="27"/>
      <c r="H934" s="27"/>
      <c r="I934" s="27"/>
      <c r="J934" s="27"/>
      <c r="K934" s="27"/>
    </row>
    <row r="935" ht="15.75" customHeight="1">
      <c r="B935" s="26"/>
      <c r="G935" s="27"/>
      <c r="H935" s="27"/>
      <c r="I935" s="27"/>
      <c r="J935" s="27"/>
      <c r="K935" s="27"/>
    </row>
    <row r="936" ht="15.75" customHeight="1">
      <c r="B936" s="26"/>
      <c r="G936" s="27"/>
      <c r="H936" s="27"/>
      <c r="I936" s="27"/>
      <c r="J936" s="27"/>
      <c r="K936" s="27"/>
    </row>
    <row r="937" ht="15.75" customHeight="1">
      <c r="B937" s="26"/>
      <c r="G937" s="27"/>
      <c r="H937" s="27"/>
      <c r="I937" s="27"/>
      <c r="J937" s="27"/>
      <c r="K937" s="27"/>
    </row>
    <row r="938" ht="15.75" customHeight="1">
      <c r="B938" s="26"/>
      <c r="G938" s="27"/>
      <c r="H938" s="27"/>
      <c r="I938" s="27"/>
      <c r="J938" s="27"/>
      <c r="K938" s="27"/>
    </row>
    <row r="939" ht="15.75" customHeight="1">
      <c r="B939" s="26"/>
      <c r="G939" s="27"/>
      <c r="H939" s="27"/>
      <c r="I939" s="27"/>
      <c r="J939" s="27"/>
      <c r="K939" s="27"/>
    </row>
    <row r="940" ht="15.75" customHeight="1">
      <c r="B940" s="26"/>
      <c r="G940" s="27"/>
      <c r="H940" s="27"/>
      <c r="I940" s="27"/>
      <c r="J940" s="27"/>
      <c r="K940" s="27"/>
    </row>
    <row r="941" ht="15.75" customHeight="1">
      <c r="B941" s="26"/>
      <c r="G941" s="27"/>
      <c r="H941" s="27"/>
      <c r="I941" s="27"/>
      <c r="J941" s="27"/>
      <c r="K941" s="27"/>
    </row>
    <row r="942" ht="15.75" customHeight="1">
      <c r="B942" s="26"/>
      <c r="G942" s="27"/>
      <c r="H942" s="27"/>
      <c r="I942" s="27"/>
      <c r="J942" s="27"/>
      <c r="K942" s="27"/>
    </row>
    <row r="943" ht="15.75" customHeight="1">
      <c r="B943" s="26"/>
      <c r="G943" s="27"/>
      <c r="H943" s="27"/>
      <c r="I943" s="27"/>
      <c r="J943" s="27"/>
      <c r="K943" s="27"/>
    </row>
    <row r="944" ht="15.75" customHeight="1">
      <c r="B944" s="26"/>
      <c r="G944" s="27"/>
      <c r="H944" s="27"/>
      <c r="I944" s="27"/>
      <c r="J944" s="27"/>
      <c r="K944" s="27"/>
    </row>
    <row r="945" ht="15.75" customHeight="1">
      <c r="B945" s="26"/>
      <c r="G945" s="27"/>
      <c r="H945" s="27"/>
      <c r="I945" s="27"/>
      <c r="J945" s="27"/>
      <c r="K945" s="27"/>
    </row>
    <row r="946" ht="15.75" customHeight="1">
      <c r="B946" s="26"/>
      <c r="G946" s="27"/>
      <c r="H946" s="27"/>
      <c r="I946" s="27"/>
      <c r="J946" s="27"/>
      <c r="K946" s="27"/>
    </row>
    <row r="947" ht="15.75" customHeight="1">
      <c r="B947" s="26"/>
      <c r="G947" s="27"/>
      <c r="H947" s="27"/>
      <c r="I947" s="27"/>
      <c r="J947" s="27"/>
      <c r="K947" s="27"/>
    </row>
    <row r="948" ht="15.75" customHeight="1">
      <c r="B948" s="26"/>
      <c r="G948" s="27"/>
      <c r="H948" s="27"/>
      <c r="I948" s="27"/>
      <c r="J948" s="27"/>
      <c r="K948" s="27"/>
    </row>
    <row r="949" ht="15.75" customHeight="1">
      <c r="B949" s="26"/>
      <c r="G949" s="27"/>
      <c r="H949" s="27"/>
      <c r="I949" s="27"/>
      <c r="J949" s="27"/>
      <c r="K949" s="27"/>
    </row>
    <row r="950" ht="15.75" customHeight="1">
      <c r="B950" s="26"/>
      <c r="G950" s="27"/>
      <c r="H950" s="27"/>
      <c r="I950" s="27"/>
      <c r="J950" s="27"/>
      <c r="K950" s="27"/>
    </row>
    <row r="951" ht="15.75" customHeight="1">
      <c r="B951" s="26"/>
      <c r="G951" s="27"/>
      <c r="H951" s="27"/>
      <c r="I951" s="27"/>
      <c r="J951" s="27"/>
      <c r="K951" s="27"/>
    </row>
    <row r="952" ht="15.75" customHeight="1">
      <c r="B952" s="26"/>
      <c r="G952" s="27"/>
      <c r="H952" s="27"/>
      <c r="I952" s="27"/>
      <c r="J952" s="27"/>
      <c r="K952" s="27"/>
    </row>
    <row r="953" ht="15.75" customHeight="1">
      <c r="B953" s="26"/>
      <c r="G953" s="27"/>
      <c r="H953" s="27"/>
      <c r="I953" s="27"/>
      <c r="J953" s="27"/>
      <c r="K953" s="27"/>
    </row>
    <row r="954" ht="15.75" customHeight="1">
      <c r="B954" s="26"/>
      <c r="G954" s="27"/>
      <c r="H954" s="27"/>
      <c r="I954" s="27"/>
      <c r="J954" s="27"/>
      <c r="K954" s="27"/>
    </row>
    <row r="955" ht="15.75" customHeight="1">
      <c r="B955" s="26"/>
      <c r="G955" s="27"/>
      <c r="H955" s="27"/>
      <c r="I955" s="27"/>
      <c r="J955" s="27"/>
      <c r="K955" s="27"/>
    </row>
    <row r="956" ht="15.75" customHeight="1">
      <c r="B956" s="26"/>
      <c r="G956" s="27"/>
      <c r="H956" s="27"/>
      <c r="I956" s="27"/>
      <c r="J956" s="27"/>
      <c r="K956" s="27"/>
    </row>
    <row r="957" ht="15.75" customHeight="1">
      <c r="B957" s="26"/>
      <c r="G957" s="27"/>
      <c r="H957" s="27"/>
      <c r="I957" s="27"/>
      <c r="J957" s="27"/>
      <c r="K957" s="27"/>
    </row>
    <row r="958" ht="15.75" customHeight="1">
      <c r="B958" s="26"/>
      <c r="G958" s="27"/>
      <c r="H958" s="27"/>
      <c r="I958" s="27"/>
      <c r="J958" s="27"/>
      <c r="K958" s="27"/>
    </row>
    <row r="959" ht="15.75" customHeight="1">
      <c r="B959" s="26"/>
      <c r="G959" s="27"/>
      <c r="H959" s="27"/>
      <c r="I959" s="27"/>
      <c r="J959" s="27"/>
      <c r="K959" s="27"/>
    </row>
    <row r="960" ht="15.75" customHeight="1">
      <c r="B960" s="26"/>
      <c r="G960" s="27"/>
      <c r="H960" s="27"/>
      <c r="I960" s="27"/>
      <c r="J960" s="27"/>
      <c r="K960" s="27"/>
    </row>
    <row r="961" ht="15.75" customHeight="1">
      <c r="B961" s="26"/>
      <c r="G961" s="27"/>
      <c r="H961" s="27"/>
      <c r="I961" s="27"/>
      <c r="J961" s="27"/>
      <c r="K961" s="27"/>
    </row>
    <row r="962" ht="15.75" customHeight="1">
      <c r="B962" s="26"/>
      <c r="G962" s="27"/>
      <c r="H962" s="27"/>
      <c r="I962" s="27"/>
      <c r="J962" s="27"/>
      <c r="K962" s="27"/>
    </row>
    <row r="963" ht="15.75" customHeight="1">
      <c r="B963" s="26"/>
      <c r="G963" s="27"/>
      <c r="H963" s="27"/>
      <c r="I963" s="27"/>
      <c r="J963" s="27"/>
      <c r="K963" s="27"/>
    </row>
    <row r="964" ht="15.75" customHeight="1">
      <c r="B964" s="26"/>
      <c r="G964" s="27"/>
      <c r="H964" s="27"/>
      <c r="I964" s="27"/>
      <c r="J964" s="27"/>
      <c r="K964" s="27"/>
    </row>
    <row r="965" ht="15.75" customHeight="1">
      <c r="B965" s="26"/>
      <c r="G965" s="27"/>
      <c r="H965" s="27"/>
      <c r="I965" s="27"/>
      <c r="J965" s="27"/>
      <c r="K965" s="27"/>
    </row>
    <row r="966" ht="15.75" customHeight="1">
      <c r="B966" s="26"/>
      <c r="G966" s="27"/>
      <c r="H966" s="27"/>
      <c r="I966" s="27"/>
      <c r="J966" s="27"/>
      <c r="K966" s="27"/>
    </row>
    <row r="967" ht="15.75" customHeight="1">
      <c r="B967" s="26"/>
      <c r="G967" s="27"/>
      <c r="H967" s="27"/>
      <c r="I967" s="27"/>
      <c r="J967" s="27"/>
      <c r="K967" s="27"/>
    </row>
    <row r="968" ht="15.75" customHeight="1">
      <c r="B968" s="26"/>
      <c r="G968" s="27"/>
      <c r="H968" s="27"/>
      <c r="I968" s="27"/>
      <c r="J968" s="27"/>
      <c r="K968" s="27"/>
    </row>
    <row r="969" ht="15.75" customHeight="1">
      <c r="B969" s="26"/>
      <c r="G969" s="27"/>
      <c r="H969" s="27"/>
      <c r="I969" s="27"/>
      <c r="J969" s="27"/>
      <c r="K969" s="27"/>
    </row>
    <row r="970" ht="15.75" customHeight="1">
      <c r="B970" s="26"/>
      <c r="G970" s="27"/>
      <c r="H970" s="27"/>
      <c r="I970" s="27"/>
      <c r="J970" s="27"/>
      <c r="K970" s="27"/>
    </row>
    <row r="971" ht="15.75" customHeight="1">
      <c r="B971" s="26"/>
      <c r="G971" s="27"/>
      <c r="H971" s="27"/>
      <c r="I971" s="27"/>
      <c r="J971" s="27"/>
      <c r="K971" s="27"/>
    </row>
    <row r="972" ht="15.75" customHeight="1">
      <c r="B972" s="26"/>
      <c r="G972" s="27"/>
      <c r="H972" s="27"/>
      <c r="I972" s="27"/>
      <c r="J972" s="27"/>
      <c r="K972" s="27"/>
    </row>
    <row r="973" ht="15.75" customHeight="1">
      <c r="B973" s="26"/>
      <c r="G973" s="27"/>
      <c r="H973" s="27"/>
      <c r="I973" s="27"/>
      <c r="J973" s="27"/>
      <c r="K973" s="27"/>
    </row>
    <row r="974" ht="15.75" customHeight="1">
      <c r="B974" s="26"/>
      <c r="G974" s="27"/>
      <c r="H974" s="27"/>
      <c r="I974" s="27"/>
      <c r="J974" s="27"/>
      <c r="K974" s="27"/>
    </row>
    <row r="975" ht="15.75" customHeight="1">
      <c r="B975" s="26"/>
      <c r="G975" s="27"/>
      <c r="H975" s="27"/>
      <c r="I975" s="27"/>
      <c r="J975" s="27"/>
      <c r="K975" s="27"/>
    </row>
    <row r="976" ht="15.75" customHeight="1">
      <c r="B976" s="26"/>
      <c r="G976" s="27"/>
      <c r="H976" s="27"/>
      <c r="I976" s="27"/>
      <c r="J976" s="27"/>
      <c r="K976" s="27"/>
    </row>
    <row r="977" ht="15.75" customHeight="1">
      <c r="B977" s="26"/>
      <c r="G977" s="27"/>
      <c r="H977" s="27"/>
      <c r="I977" s="27"/>
      <c r="J977" s="27"/>
      <c r="K977" s="27"/>
    </row>
    <row r="978" ht="15.75" customHeight="1">
      <c r="B978" s="26"/>
      <c r="G978" s="27"/>
      <c r="H978" s="27"/>
      <c r="I978" s="27"/>
      <c r="J978" s="27"/>
      <c r="K978" s="27"/>
    </row>
    <row r="979" ht="15.75" customHeight="1">
      <c r="B979" s="26"/>
      <c r="G979" s="27"/>
      <c r="H979" s="27"/>
      <c r="I979" s="27"/>
      <c r="J979" s="27"/>
      <c r="K979" s="27"/>
    </row>
    <row r="980" ht="15.75" customHeight="1">
      <c r="B980" s="26"/>
      <c r="G980" s="27"/>
      <c r="H980" s="27"/>
      <c r="I980" s="27"/>
      <c r="J980" s="27"/>
      <c r="K980" s="27"/>
    </row>
    <row r="981" ht="15.75" customHeight="1">
      <c r="B981" s="26"/>
      <c r="G981" s="27"/>
      <c r="H981" s="27"/>
      <c r="I981" s="27"/>
      <c r="J981" s="27"/>
      <c r="K981" s="27"/>
    </row>
    <row r="982" ht="15.75" customHeight="1">
      <c r="B982" s="26"/>
      <c r="G982" s="27"/>
      <c r="H982" s="27"/>
      <c r="I982" s="27"/>
      <c r="J982" s="27"/>
      <c r="K982" s="27"/>
    </row>
    <row r="983" ht="15.75" customHeight="1">
      <c r="B983" s="26"/>
      <c r="G983" s="27"/>
      <c r="H983" s="27"/>
      <c r="I983" s="27"/>
      <c r="J983" s="27"/>
      <c r="K983" s="27"/>
    </row>
    <row r="984" ht="15.75" customHeight="1">
      <c r="B984" s="26"/>
      <c r="G984" s="27"/>
      <c r="H984" s="27"/>
      <c r="I984" s="27"/>
      <c r="J984" s="27"/>
      <c r="K984" s="27"/>
    </row>
    <row r="985" ht="15.75" customHeight="1">
      <c r="B985" s="26"/>
      <c r="G985" s="27"/>
      <c r="H985" s="27"/>
      <c r="I985" s="27"/>
      <c r="J985" s="27"/>
      <c r="K985" s="27"/>
    </row>
    <row r="986" ht="15.75" customHeight="1">
      <c r="B986" s="26"/>
      <c r="G986" s="27"/>
      <c r="H986" s="27"/>
      <c r="I986" s="27"/>
      <c r="J986" s="27"/>
      <c r="K986" s="27"/>
    </row>
    <row r="987" ht="15.75" customHeight="1">
      <c r="B987" s="26"/>
      <c r="G987" s="27"/>
      <c r="H987" s="27"/>
      <c r="I987" s="27"/>
      <c r="J987" s="27"/>
      <c r="K987" s="27"/>
    </row>
    <row r="988" ht="15.75" customHeight="1">
      <c r="B988" s="26"/>
      <c r="G988" s="27"/>
      <c r="H988" s="27"/>
      <c r="I988" s="27"/>
      <c r="J988" s="27"/>
      <c r="K988" s="27"/>
    </row>
    <row r="989" ht="15.75" customHeight="1">
      <c r="B989" s="26"/>
      <c r="G989" s="27"/>
      <c r="H989" s="27"/>
      <c r="I989" s="27"/>
      <c r="J989" s="27"/>
      <c r="K989" s="27"/>
    </row>
    <row r="990" ht="15.75" customHeight="1">
      <c r="B990" s="26"/>
      <c r="G990" s="27"/>
      <c r="H990" s="27"/>
      <c r="I990" s="27"/>
      <c r="J990" s="27"/>
      <c r="K990" s="27"/>
    </row>
    <row r="991" ht="15.75" customHeight="1">
      <c r="B991" s="26"/>
      <c r="G991" s="27"/>
      <c r="H991" s="27"/>
      <c r="I991" s="27"/>
      <c r="J991" s="27"/>
      <c r="K991" s="27"/>
    </row>
    <row r="992" ht="15.75" customHeight="1">
      <c r="B992" s="26"/>
      <c r="G992" s="27"/>
      <c r="H992" s="27"/>
      <c r="I992" s="27"/>
      <c r="J992" s="27"/>
      <c r="K992" s="27"/>
    </row>
    <row r="993" ht="15.75" customHeight="1">
      <c r="B993" s="26"/>
      <c r="G993" s="27"/>
      <c r="H993" s="27"/>
      <c r="I993" s="27"/>
      <c r="J993" s="27"/>
      <c r="K993" s="27"/>
    </row>
    <row r="994" ht="15.75" customHeight="1">
      <c r="B994" s="26"/>
      <c r="G994" s="27"/>
      <c r="H994" s="27"/>
      <c r="I994" s="27"/>
      <c r="J994" s="27"/>
      <c r="K994" s="27"/>
    </row>
    <row r="995" ht="15.75" customHeight="1">
      <c r="B995" s="26"/>
      <c r="G995" s="27"/>
      <c r="H995" s="27"/>
      <c r="I995" s="27"/>
      <c r="J995" s="27"/>
      <c r="K995" s="27"/>
    </row>
    <row r="996" ht="15.75" customHeight="1">
      <c r="B996" s="26"/>
      <c r="G996" s="27"/>
      <c r="H996" s="27"/>
      <c r="I996" s="27"/>
      <c r="J996" s="27"/>
      <c r="K996" s="27"/>
    </row>
    <row r="997" ht="15.75" customHeight="1">
      <c r="B997" s="26"/>
      <c r="G997" s="27"/>
      <c r="H997" s="27"/>
      <c r="I997" s="27"/>
      <c r="J997" s="27"/>
      <c r="K997" s="27"/>
    </row>
    <row r="998" ht="15.75" customHeight="1">
      <c r="B998" s="26"/>
      <c r="G998" s="27"/>
      <c r="H998" s="27"/>
      <c r="I998" s="27"/>
      <c r="J998" s="27"/>
      <c r="K998" s="27"/>
    </row>
    <row r="999" ht="15.75" customHeight="1">
      <c r="B999" s="26"/>
      <c r="G999" s="27"/>
      <c r="H999" s="27"/>
      <c r="I999" s="27"/>
      <c r="J999" s="27"/>
      <c r="K999" s="27"/>
    </row>
    <row r="1000" ht="15.75" customHeight="1">
      <c r="B1000" s="26"/>
      <c r="G1000" s="27"/>
      <c r="H1000" s="27"/>
      <c r="I1000" s="27"/>
      <c r="J1000" s="27"/>
      <c r="K1000" s="27"/>
    </row>
  </sheetData>
  <autoFilter ref="$A$7:$M$7"/>
  <mergeCells count="5">
    <mergeCell ref="A1:K4"/>
    <mergeCell ref="A5:B5"/>
    <mergeCell ref="A6:C6"/>
    <mergeCell ref="A575:F575"/>
    <mergeCell ref="A576:K57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10.29"/>
    <col customWidth="1" min="2" max="2" width="10.86"/>
    <col customWidth="1" min="3" max="3" width="15.43"/>
    <col customWidth="1" min="4" max="4" width="17.71"/>
    <col customWidth="1" min="5" max="5" width="16.71"/>
    <col customWidth="1" min="6" max="6" width="6.0"/>
    <col customWidth="1" min="7" max="11" width="24.0"/>
    <col customWidth="1" min="12" max="12" width="25.43"/>
    <col customWidth="1" min="13" max="13" width="14.29"/>
    <col customWidth="1" min="14" max="14" width="10.0"/>
    <col customWidth="1" min="15" max="17" width="16.86"/>
    <col customWidth="1" min="18" max="18" width="10.0"/>
    <col customWidth="1" min="19" max="19" width="15.29"/>
    <col customWidth="1" min="20" max="27" width="10.0"/>
  </cols>
  <sheetData>
    <row r="1">
      <c r="A1" s="1"/>
      <c r="B1" s="2"/>
      <c r="C1" s="2"/>
      <c r="D1" s="2"/>
      <c r="E1" s="3"/>
      <c r="F1" s="2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E2" s="6"/>
      <c r="F2" s="2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"/>
      <c r="E3" s="6"/>
      <c r="F3" s="2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7"/>
      <c r="B4" s="8"/>
      <c r="C4" s="8"/>
      <c r="D4" s="8"/>
      <c r="E4" s="9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2"/>
      <c r="B5" s="12"/>
      <c r="C5" s="12"/>
      <c r="D5" s="12"/>
      <c r="E5" s="12"/>
      <c r="F5" s="2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2"/>
      <c r="B6" s="12"/>
      <c r="C6" s="12"/>
      <c r="D6" s="12"/>
      <c r="E6" s="12"/>
      <c r="F6" s="2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75.75" customHeight="1">
      <c r="A7" s="16" t="s">
        <v>6</v>
      </c>
      <c r="B7" s="16" t="s">
        <v>7</v>
      </c>
      <c r="C7" s="16" t="s">
        <v>8</v>
      </c>
      <c r="D7" s="16" t="s">
        <v>9</v>
      </c>
      <c r="E7" s="16" t="s">
        <v>302</v>
      </c>
      <c r="F7" s="29" t="s">
        <v>303</v>
      </c>
      <c r="G7" s="30" t="s">
        <v>304</v>
      </c>
      <c r="H7" s="30" t="s">
        <v>305</v>
      </c>
      <c r="I7" s="30" t="s">
        <v>306</v>
      </c>
      <c r="J7" s="31" t="s">
        <v>307</v>
      </c>
      <c r="K7" s="32" t="s">
        <v>308</v>
      </c>
      <c r="L7" s="30" t="s">
        <v>309</v>
      </c>
      <c r="M7" s="33" t="s">
        <v>310</v>
      </c>
      <c r="N7" s="33" t="s">
        <v>311</v>
      </c>
      <c r="O7" s="34" t="s">
        <v>312</v>
      </c>
      <c r="P7" s="32" t="s">
        <v>313</v>
      </c>
      <c r="Q7" s="35" t="s">
        <v>314</v>
      </c>
      <c r="R7" s="35" t="s">
        <v>315</v>
      </c>
      <c r="S7" s="36" t="s">
        <v>316</v>
      </c>
      <c r="T7" s="36"/>
      <c r="U7" s="37" t="s">
        <v>317</v>
      </c>
      <c r="V7" s="37" t="s">
        <v>318</v>
      </c>
      <c r="W7" s="37" t="s">
        <v>319</v>
      </c>
      <c r="X7" s="37" t="s">
        <v>320</v>
      </c>
      <c r="Y7" s="37" t="s">
        <v>321</v>
      </c>
      <c r="Z7" s="37" t="s">
        <v>322</v>
      </c>
      <c r="AA7" s="37" t="s">
        <v>323</v>
      </c>
    </row>
    <row r="8" ht="14.25" customHeight="1">
      <c r="A8" s="16"/>
      <c r="B8" s="16"/>
      <c r="C8" s="16"/>
      <c r="D8" s="16"/>
      <c r="E8" s="16"/>
      <c r="F8" s="38"/>
      <c r="G8" s="39"/>
      <c r="H8" s="39"/>
      <c r="I8" s="39"/>
      <c r="J8" s="40"/>
      <c r="K8" s="41"/>
      <c r="L8" s="39"/>
      <c r="M8" s="42"/>
      <c r="N8" s="42"/>
      <c r="O8" s="43"/>
      <c r="P8" s="41"/>
      <c r="Q8" s="44"/>
      <c r="R8" s="44"/>
      <c r="S8" s="45"/>
    </row>
    <row r="9" ht="14.25" customHeight="1">
      <c r="A9" s="19" t="s">
        <v>16</v>
      </c>
      <c r="B9" s="18" t="s">
        <v>17</v>
      </c>
      <c r="C9" s="19" t="s">
        <v>324</v>
      </c>
      <c r="D9" s="20">
        <v>8.89419649651E9</v>
      </c>
      <c r="E9" s="20">
        <v>7.4149121487E8</v>
      </c>
      <c r="F9" s="27"/>
      <c r="G9" s="20" t="str">
        <f t="shared" ref="G9:G575" si="1">VLOOKUP(A9,'[1]Hoja1'!$B$1:$F$126,3,0)</f>
        <v>#REF!</v>
      </c>
      <c r="H9" s="20" t="str">
        <f t="shared" ref="H9:H575" si="2">VLOOKUP(A9,'[2]Hoja1'!$B$1:$F$126,2,0)</f>
        <v>#REF!</v>
      </c>
      <c r="I9" s="20" t="str">
        <f t="shared" ref="I9:I575" si="3">+G9/11</f>
        <v>#REF!</v>
      </c>
      <c r="J9" s="20" t="str">
        <f t="shared" ref="J9:J575" si="4">+F9*I9</f>
        <v>#REF!</v>
      </c>
      <c r="K9" s="20" t="str">
        <f t="shared" ref="K9:K575" si="5">+D9-P9</f>
        <v>#REF!</v>
      </c>
      <c r="L9" s="20" t="str">
        <f t="shared" ref="L9:L575" si="6">VLOOKUP(A9,'[2]Hoja1'!$B$1:$F$126,5,0)</f>
        <v>#REF!</v>
      </c>
      <c r="M9" s="46" t="str">
        <f t="shared" ref="M9:M18" si="7">VLOOKUP(A9,'[3]Hoja1'!$B$1:$F$126,4,0)</f>
        <v>#REF!</v>
      </c>
      <c r="N9" s="20"/>
      <c r="O9" s="20" t="str">
        <f t="shared" ref="O9:O575" si="8">+D9-J9</f>
        <v>#REF!</v>
      </c>
      <c r="P9" s="46" t="str">
        <f t="shared" ref="P9:P575" si="9">+ROUND(O9,0)</f>
        <v>#REF!</v>
      </c>
      <c r="Q9" s="27" t="str">
        <f t="shared" ref="Q9:Q575" si="10">+K9+P9</f>
        <v>#REF!</v>
      </c>
      <c r="S9" s="47" t="str">
        <f t="shared" ref="S9:S575" si="11">+P9</f>
        <v>#REF!</v>
      </c>
    </row>
    <row r="10" ht="14.25" customHeight="1">
      <c r="A10" s="19" t="s">
        <v>16</v>
      </c>
      <c r="B10" s="18" t="s">
        <v>19</v>
      </c>
      <c r="C10" s="19" t="s">
        <v>20</v>
      </c>
      <c r="D10" s="20">
        <v>8875976.88</v>
      </c>
      <c r="E10" s="20">
        <v>739972.28</v>
      </c>
      <c r="F10" s="27"/>
      <c r="G10" s="20" t="str">
        <f t="shared" si="1"/>
        <v>#REF!</v>
      </c>
      <c r="H10" s="20" t="str">
        <f t="shared" si="2"/>
        <v>#REF!</v>
      </c>
      <c r="I10" s="20" t="str">
        <f t="shared" si="3"/>
        <v>#REF!</v>
      </c>
      <c r="J10" s="20" t="str">
        <f t="shared" si="4"/>
        <v>#REF!</v>
      </c>
      <c r="K10" s="20" t="str">
        <f t="shared" si="5"/>
        <v>#REF!</v>
      </c>
      <c r="L10" s="20" t="str">
        <f t="shared" si="6"/>
        <v>#REF!</v>
      </c>
      <c r="M10" s="46" t="str">
        <f t="shared" si="7"/>
        <v>#REF!</v>
      </c>
      <c r="O10" s="20" t="str">
        <f t="shared" si="8"/>
        <v>#REF!</v>
      </c>
      <c r="P10" s="46" t="str">
        <f t="shared" si="9"/>
        <v>#REF!</v>
      </c>
      <c r="Q10" s="27" t="str">
        <f t="shared" si="10"/>
        <v>#REF!</v>
      </c>
      <c r="S10" s="47" t="str">
        <f t="shared" si="11"/>
        <v>#REF!</v>
      </c>
    </row>
    <row r="11" ht="14.25" customHeight="1">
      <c r="A11" s="19" t="s">
        <v>16</v>
      </c>
      <c r="B11" s="18" t="s">
        <v>21</v>
      </c>
      <c r="C11" s="19" t="s">
        <v>22</v>
      </c>
      <c r="D11" s="20">
        <v>0.0</v>
      </c>
      <c r="E11" s="20">
        <v>0.0</v>
      </c>
      <c r="F11" s="27"/>
      <c r="G11" s="20" t="str">
        <f t="shared" si="1"/>
        <v>#REF!</v>
      </c>
      <c r="H11" s="20" t="str">
        <f t="shared" si="2"/>
        <v>#REF!</v>
      </c>
      <c r="I11" s="20" t="str">
        <f t="shared" si="3"/>
        <v>#REF!</v>
      </c>
      <c r="J11" s="20" t="str">
        <f t="shared" si="4"/>
        <v>#REF!</v>
      </c>
      <c r="K11" s="20" t="str">
        <f t="shared" si="5"/>
        <v>#REF!</v>
      </c>
      <c r="L11" s="20" t="str">
        <f t="shared" si="6"/>
        <v>#REF!</v>
      </c>
      <c r="M11" s="46" t="str">
        <f t="shared" si="7"/>
        <v>#REF!</v>
      </c>
      <c r="O11" s="20" t="str">
        <f t="shared" si="8"/>
        <v>#REF!</v>
      </c>
      <c r="P11" s="46" t="str">
        <f t="shared" si="9"/>
        <v>#REF!</v>
      </c>
      <c r="Q11" s="27" t="str">
        <f t="shared" si="10"/>
        <v>#REF!</v>
      </c>
      <c r="S11" s="47" t="str">
        <f t="shared" si="11"/>
        <v>#REF!</v>
      </c>
    </row>
    <row r="12" ht="14.25" customHeight="1">
      <c r="A12" s="19" t="s">
        <v>16</v>
      </c>
      <c r="B12" s="18" t="s">
        <v>23</v>
      </c>
      <c r="C12" s="19" t="s">
        <v>24</v>
      </c>
      <c r="D12" s="20">
        <v>603019.92</v>
      </c>
      <c r="E12" s="20">
        <v>50272.55</v>
      </c>
      <c r="F12" s="27"/>
      <c r="G12" s="20" t="str">
        <f t="shared" si="1"/>
        <v>#REF!</v>
      </c>
      <c r="H12" s="20" t="str">
        <f t="shared" si="2"/>
        <v>#REF!</v>
      </c>
      <c r="I12" s="20" t="str">
        <f t="shared" si="3"/>
        <v>#REF!</v>
      </c>
      <c r="J12" s="20" t="str">
        <f t="shared" si="4"/>
        <v>#REF!</v>
      </c>
      <c r="K12" s="20" t="str">
        <f t="shared" si="5"/>
        <v>#REF!</v>
      </c>
      <c r="L12" s="20" t="str">
        <f t="shared" si="6"/>
        <v>#REF!</v>
      </c>
      <c r="M12" s="46" t="str">
        <f t="shared" si="7"/>
        <v>#REF!</v>
      </c>
      <c r="O12" s="20" t="str">
        <f t="shared" si="8"/>
        <v>#REF!</v>
      </c>
      <c r="P12" s="46" t="str">
        <f t="shared" si="9"/>
        <v>#REF!</v>
      </c>
      <c r="Q12" s="27" t="str">
        <f t="shared" si="10"/>
        <v>#REF!</v>
      </c>
      <c r="S12" s="47" t="str">
        <f t="shared" si="11"/>
        <v>#REF!</v>
      </c>
    </row>
    <row r="13" ht="14.25" customHeight="1">
      <c r="A13" s="19" t="s">
        <v>16</v>
      </c>
      <c r="B13" s="18" t="s">
        <v>25</v>
      </c>
      <c r="C13" s="19" t="s">
        <v>26</v>
      </c>
      <c r="D13" s="20">
        <v>4.819562073E7</v>
      </c>
      <c r="E13" s="20">
        <v>4017971.65</v>
      </c>
      <c r="F13" s="27"/>
      <c r="G13" s="20" t="str">
        <f t="shared" si="1"/>
        <v>#REF!</v>
      </c>
      <c r="H13" s="20" t="str">
        <f t="shared" si="2"/>
        <v>#REF!</v>
      </c>
      <c r="I13" s="20" t="str">
        <f t="shared" si="3"/>
        <v>#REF!</v>
      </c>
      <c r="J13" s="20" t="str">
        <f t="shared" si="4"/>
        <v>#REF!</v>
      </c>
      <c r="K13" s="20" t="str">
        <f t="shared" si="5"/>
        <v>#REF!</v>
      </c>
      <c r="L13" s="20" t="str">
        <f t="shared" si="6"/>
        <v>#REF!</v>
      </c>
      <c r="M13" s="46" t="str">
        <f t="shared" si="7"/>
        <v>#REF!</v>
      </c>
      <c r="O13" s="20" t="str">
        <f t="shared" si="8"/>
        <v>#REF!</v>
      </c>
      <c r="P13" s="46" t="str">
        <f t="shared" si="9"/>
        <v>#REF!</v>
      </c>
      <c r="Q13" s="27" t="str">
        <f t="shared" si="10"/>
        <v>#REF!</v>
      </c>
      <c r="S13" s="47" t="str">
        <f t="shared" si="11"/>
        <v>#REF!</v>
      </c>
    </row>
    <row r="14" ht="14.25" customHeight="1">
      <c r="A14" s="19" t="s">
        <v>16</v>
      </c>
      <c r="B14" s="18" t="s">
        <v>27</v>
      </c>
      <c r="C14" s="19" t="s">
        <v>28</v>
      </c>
      <c r="D14" s="20">
        <v>993798.31</v>
      </c>
      <c r="E14" s="20">
        <v>82850.96</v>
      </c>
      <c r="F14" s="27"/>
      <c r="G14" s="20" t="str">
        <f t="shared" si="1"/>
        <v>#REF!</v>
      </c>
      <c r="H14" s="20" t="str">
        <f t="shared" si="2"/>
        <v>#REF!</v>
      </c>
      <c r="I14" s="20" t="str">
        <f t="shared" si="3"/>
        <v>#REF!</v>
      </c>
      <c r="J14" s="20" t="str">
        <f t="shared" si="4"/>
        <v>#REF!</v>
      </c>
      <c r="K14" s="20" t="str">
        <f t="shared" si="5"/>
        <v>#REF!</v>
      </c>
      <c r="L14" s="20" t="str">
        <f t="shared" si="6"/>
        <v>#REF!</v>
      </c>
      <c r="M14" s="46" t="str">
        <f t="shared" si="7"/>
        <v>#REF!</v>
      </c>
      <c r="O14" s="20" t="str">
        <f t="shared" si="8"/>
        <v>#REF!</v>
      </c>
      <c r="P14" s="46" t="str">
        <f t="shared" si="9"/>
        <v>#REF!</v>
      </c>
      <c r="Q14" s="27" t="str">
        <f t="shared" si="10"/>
        <v>#REF!</v>
      </c>
      <c r="S14" s="47" t="str">
        <f t="shared" si="11"/>
        <v>#REF!</v>
      </c>
    </row>
    <row r="15">
      <c r="A15" s="19" t="s">
        <v>16</v>
      </c>
      <c r="B15" s="18" t="s">
        <v>29</v>
      </c>
      <c r="C15" s="19" t="s">
        <v>30</v>
      </c>
      <c r="D15" s="20">
        <v>85356.65</v>
      </c>
      <c r="E15" s="20">
        <v>7116.01</v>
      </c>
      <c r="F15" s="27"/>
      <c r="G15" s="20" t="str">
        <f t="shared" si="1"/>
        <v>#REF!</v>
      </c>
      <c r="H15" s="20" t="str">
        <f t="shared" si="2"/>
        <v>#REF!</v>
      </c>
      <c r="I15" s="20" t="str">
        <f t="shared" si="3"/>
        <v>#REF!</v>
      </c>
      <c r="J15" s="20" t="str">
        <f t="shared" si="4"/>
        <v>#REF!</v>
      </c>
      <c r="K15" s="20" t="str">
        <f t="shared" si="5"/>
        <v>#REF!</v>
      </c>
      <c r="L15" s="20" t="str">
        <f t="shared" si="6"/>
        <v>#REF!</v>
      </c>
      <c r="M15" s="46" t="str">
        <f t="shared" si="7"/>
        <v>#REF!</v>
      </c>
      <c r="O15" s="20" t="str">
        <f t="shared" si="8"/>
        <v>#REF!</v>
      </c>
      <c r="P15" s="46" t="str">
        <f t="shared" si="9"/>
        <v>#REF!</v>
      </c>
      <c r="Q15" s="27" t="str">
        <f t="shared" si="10"/>
        <v>#REF!</v>
      </c>
      <c r="S15" s="47" t="str">
        <f t="shared" si="11"/>
        <v>#REF!</v>
      </c>
    </row>
    <row r="16">
      <c r="A16" s="19" t="s">
        <v>16</v>
      </c>
      <c r="B16" s="18" t="s">
        <v>31</v>
      </c>
      <c r="C16" s="19" t="s">
        <v>32</v>
      </c>
      <c r="D16" s="20">
        <v>377323.61</v>
      </c>
      <c r="E16" s="20">
        <v>31456.71</v>
      </c>
      <c r="F16" s="27"/>
      <c r="G16" s="20" t="str">
        <f t="shared" si="1"/>
        <v>#REF!</v>
      </c>
      <c r="H16" s="20" t="str">
        <f t="shared" si="2"/>
        <v>#REF!</v>
      </c>
      <c r="I16" s="20" t="str">
        <f t="shared" si="3"/>
        <v>#REF!</v>
      </c>
      <c r="J16" s="20" t="str">
        <f t="shared" si="4"/>
        <v>#REF!</v>
      </c>
      <c r="K16" s="20" t="str">
        <f t="shared" si="5"/>
        <v>#REF!</v>
      </c>
      <c r="L16" s="20" t="str">
        <f t="shared" si="6"/>
        <v>#REF!</v>
      </c>
      <c r="M16" s="46" t="str">
        <f t="shared" si="7"/>
        <v>#REF!</v>
      </c>
      <c r="O16" s="20" t="str">
        <f t="shared" si="8"/>
        <v>#REF!</v>
      </c>
      <c r="P16" s="46" t="str">
        <f t="shared" si="9"/>
        <v>#REF!</v>
      </c>
      <c r="Q16" s="27" t="str">
        <f t="shared" si="10"/>
        <v>#REF!</v>
      </c>
      <c r="S16" s="47" t="str">
        <f t="shared" si="11"/>
        <v>#REF!</v>
      </c>
    </row>
    <row r="17">
      <c r="A17" s="19" t="s">
        <v>16</v>
      </c>
      <c r="B17" s="18" t="s">
        <v>33</v>
      </c>
      <c r="C17" s="19" t="s">
        <v>34</v>
      </c>
      <c r="D17" s="20">
        <v>1.699266239E7</v>
      </c>
      <c r="E17" s="20">
        <v>1416643.97</v>
      </c>
      <c r="F17" s="27"/>
      <c r="G17" s="20" t="str">
        <f t="shared" si="1"/>
        <v>#REF!</v>
      </c>
      <c r="H17" s="20" t="str">
        <f t="shared" si="2"/>
        <v>#REF!</v>
      </c>
      <c r="I17" s="20" t="str">
        <f t="shared" si="3"/>
        <v>#REF!</v>
      </c>
      <c r="J17" s="20" t="str">
        <f t="shared" si="4"/>
        <v>#REF!</v>
      </c>
      <c r="K17" s="20" t="str">
        <f t="shared" si="5"/>
        <v>#REF!</v>
      </c>
      <c r="L17" s="20" t="str">
        <f t="shared" si="6"/>
        <v>#REF!</v>
      </c>
      <c r="M17" s="46" t="str">
        <f t="shared" si="7"/>
        <v>#REF!</v>
      </c>
      <c r="O17" s="20" t="str">
        <f t="shared" si="8"/>
        <v>#REF!</v>
      </c>
      <c r="P17" s="46" t="str">
        <f t="shared" si="9"/>
        <v>#REF!</v>
      </c>
      <c r="Q17" s="27" t="str">
        <f t="shared" si="10"/>
        <v>#REF!</v>
      </c>
      <c r="S17" s="47" t="str">
        <f t="shared" si="11"/>
        <v>#REF!</v>
      </c>
    </row>
    <row r="18">
      <c r="A18" s="19" t="s">
        <v>16</v>
      </c>
      <c r="B18" s="18" t="s">
        <v>35</v>
      </c>
      <c r="C18" s="19" t="s">
        <v>36</v>
      </c>
      <c r="D18" s="20">
        <v>0.0</v>
      </c>
      <c r="E18" s="20">
        <v>0.0</v>
      </c>
      <c r="F18" s="27"/>
      <c r="G18" s="20" t="str">
        <f t="shared" si="1"/>
        <v>#REF!</v>
      </c>
      <c r="H18" s="20" t="str">
        <f t="shared" si="2"/>
        <v>#REF!</v>
      </c>
      <c r="I18" s="20" t="str">
        <f t="shared" si="3"/>
        <v>#REF!</v>
      </c>
      <c r="J18" s="20" t="str">
        <f t="shared" si="4"/>
        <v>#REF!</v>
      </c>
      <c r="K18" s="20" t="str">
        <f t="shared" si="5"/>
        <v>#REF!</v>
      </c>
      <c r="L18" s="20" t="str">
        <f t="shared" si="6"/>
        <v>#REF!</v>
      </c>
      <c r="M18" s="46" t="str">
        <f t="shared" si="7"/>
        <v>#REF!</v>
      </c>
      <c r="O18" s="20" t="str">
        <f t="shared" si="8"/>
        <v>#REF!</v>
      </c>
      <c r="P18" s="46" t="str">
        <f t="shared" si="9"/>
        <v>#REF!</v>
      </c>
      <c r="Q18" s="27" t="str">
        <f t="shared" si="10"/>
        <v>#REF!</v>
      </c>
      <c r="S18" s="47" t="str">
        <f t="shared" si="11"/>
        <v>#REF!</v>
      </c>
    </row>
    <row r="19">
      <c r="A19" s="19" t="s">
        <v>38</v>
      </c>
      <c r="B19" s="18" t="s">
        <v>17</v>
      </c>
      <c r="C19" s="19" t="s">
        <v>324</v>
      </c>
      <c r="D19" s="20">
        <v>6.903845782E7</v>
      </c>
      <c r="E19" s="20">
        <v>2221030.5</v>
      </c>
      <c r="F19" s="27"/>
      <c r="G19" s="20" t="str">
        <f t="shared" si="1"/>
        <v>#REF!</v>
      </c>
      <c r="H19" s="20" t="str">
        <f t="shared" si="2"/>
        <v>#REF!</v>
      </c>
      <c r="I19" s="20" t="str">
        <f t="shared" si="3"/>
        <v>#REF!</v>
      </c>
      <c r="J19" s="20" t="str">
        <f t="shared" si="4"/>
        <v>#REF!</v>
      </c>
      <c r="K19" s="20" t="str">
        <f t="shared" si="5"/>
        <v>#REF!</v>
      </c>
      <c r="L19" s="20" t="str">
        <f t="shared" si="6"/>
        <v>#REF!</v>
      </c>
      <c r="M19" s="20" t="str">
        <f>VLOOKUP(A19,'[2]Hoja1'!$B$1:$F$126,4,0)</f>
        <v>#REF!</v>
      </c>
      <c r="N19" s="19"/>
      <c r="O19" s="20" t="str">
        <f t="shared" si="8"/>
        <v>#REF!</v>
      </c>
      <c r="P19" s="46" t="str">
        <f t="shared" si="9"/>
        <v>#REF!</v>
      </c>
      <c r="Q19" s="27" t="str">
        <f t="shared" si="10"/>
        <v>#REF!</v>
      </c>
      <c r="S19" s="47" t="str">
        <f t="shared" si="11"/>
        <v>#REF!</v>
      </c>
    </row>
    <row r="20">
      <c r="A20" s="19" t="s">
        <v>38</v>
      </c>
      <c r="B20" s="18" t="s">
        <v>39</v>
      </c>
      <c r="C20" s="19" t="s">
        <v>40</v>
      </c>
      <c r="D20" s="20">
        <v>706243.91</v>
      </c>
      <c r="E20" s="20">
        <v>22720.51</v>
      </c>
      <c r="F20" s="27"/>
      <c r="G20" s="20" t="str">
        <f t="shared" si="1"/>
        <v>#REF!</v>
      </c>
      <c r="H20" s="20" t="str">
        <f t="shared" si="2"/>
        <v>#REF!</v>
      </c>
      <c r="I20" s="20" t="str">
        <f t="shared" si="3"/>
        <v>#REF!</v>
      </c>
      <c r="J20" s="20" t="str">
        <f t="shared" si="4"/>
        <v>#REF!</v>
      </c>
      <c r="K20" s="20" t="str">
        <f t="shared" si="5"/>
        <v>#REF!</v>
      </c>
      <c r="L20" s="20" t="str">
        <f t="shared" si="6"/>
        <v>#REF!</v>
      </c>
      <c r="O20" s="20" t="str">
        <f t="shared" si="8"/>
        <v>#REF!</v>
      </c>
      <c r="P20" s="46" t="str">
        <f t="shared" si="9"/>
        <v>#REF!</v>
      </c>
      <c r="Q20" s="27" t="str">
        <f t="shared" si="10"/>
        <v>#REF!</v>
      </c>
      <c r="S20" s="47" t="str">
        <f t="shared" si="11"/>
        <v>#REF!</v>
      </c>
    </row>
    <row r="21" ht="15.75" customHeight="1">
      <c r="A21" s="19" t="s">
        <v>38</v>
      </c>
      <c r="B21" s="18" t="s">
        <v>19</v>
      </c>
      <c r="C21" s="19" t="s">
        <v>20</v>
      </c>
      <c r="D21" s="20">
        <v>5260.83</v>
      </c>
      <c r="E21" s="20">
        <v>169.25</v>
      </c>
      <c r="F21" s="27"/>
      <c r="G21" s="20" t="str">
        <f t="shared" si="1"/>
        <v>#REF!</v>
      </c>
      <c r="H21" s="20" t="str">
        <f t="shared" si="2"/>
        <v>#REF!</v>
      </c>
      <c r="I21" s="20" t="str">
        <f t="shared" si="3"/>
        <v>#REF!</v>
      </c>
      <c r="J21" s="20" t="str">
        <f t="shared" si="4"/>
        <v>#REF!</v>
      </c>
      <c r="K21" s="20" t="str">
        <f t="shared" si="5"/>
        <v>#REF!</v>
      </c>
      <c r="L21" s="20" t="str">
        <f t="shared" si="6"/>
        <v>#REF!</v>
      </c>
      <c r="O21" s="20" t="str">
        <f t="shared" si="8"/>
        <v>#REF!</v>
      </c>
      <c r="P21" s="46" t="str">
        <f t="shared" si="9"/>
        <v>#REF!</v>
      </c>
      <c r="Q21" s="27" t="str">
        <f t="shared" si="10"/>
        <v>#REF!</v>
      </c>
      <c r="S21" s="47" t="str">
        <f t="shared" si="11"/>
        <v>#REF!</v>
      </c>
    </row>
    <row r="22" ht="15.75" customHeight="1">
      <c r="A22" s="19" t="s">
        <v>38</v>
      </c>
      <c r="B22" s="18" t="s">
        <v>33</v>
      </c>
      <c r="C22" s="19" t="s">
        <v>34</v>
      </c>
      <c r="D22" s="20">
        <v>25039.98</v>
      </c>
      <c r="E22" s="20">
        <v>805.56</v>
      </c>
      <c r="F22" s="27"/>
      <c r="G22" s="20" t="str">
        <f t="shared" si="1"/>
        <v>#REF!</v>
      </c>
      <c r="H22" s="20" t="str">
        <f t="shared" si="2"/>
        <v>#REF!</v>
      </c>
      <c r="I22" s="20" t="str">
        <f t="shared" si="3"/>
        <v>#REF!</v>
      </c>
      <c r="J22" s="20" t="str">
        <f t="shared" si="4"/>
        <v>#REF!</v>
      </c>
      <c r="K22" s="20" t="str">
        <f t="shared" si="5"/>
        <v>#REF!</v>
      </c>
      <c r="L22" s="20" t="str">
        <f t="shared" si="6"/>
        <v>#REF!</v>
      </c>
      <c r="O22" s="20" t="str">
        <f t="shared" si="8"/>
        <v>#REF!</v>
      </c>
      <c r="P22" s="46" t="str">
        <f t="shared" si="9"/>
        <v>#REF!</v>
      </c>
      <c r="Q22" s="27" t="str">
        <f t="shared" si="10"/>
        <v>#REF!</v>
      </c>
      <c r="S22" s="47" t="str">
        <f t="shared" si="11"/>
        <v>#REF!</v>
      </c>
    </row>
    <row r="23" ht="15.75" customHeight="1">
      <c r="A23" s="19" t="s">
        <v>38</v>
      </c>
      <c r="B23" s="18" t="s">
        <v>41</v>
      </c>
      <c r="C23" s="19" t="s">
        <v>42</v>
      </c>
      <c r="D23" s="20">
        <v>2.437052646E7</v>
      </c>
      <c r="E23" s="20">
        <v>784022.18</v>
      </c>
      <c r="F23" s="27"/>
      <c r="G23" s="20" t="str">
        <f t="shared" si="1"/>
        <v>#REF!</v>
      </c>
      <c r="H23" s="20" t="str">
        <f t="shared" si="2"/>
        <v>#REF!</v>
      </c>
      <c r="I23" s="20" t="str">
        <f t="shared" si="3"/>
        <v>#REF!</v>
      </c>
      <c r="J23" s="20" t="str">
        <f t="shared" si="4"/>
        <v>#REF!</v>
      </c>
      <c r="K23" s="20" t="str">
        <f t="shared" si="5"/>
        <v>#REF!</v>
      </c>
      <c r="L23" s="20" t="str">
        <f t="shared" si="6"/>
        <v>#REF!</v>
      </c>
      <c r="O23" s="20" t="str">
        <f t="shared" si="8"/>
        <v>#REF!</v>
      </c>
      <c r="P23" s="46" t="str">
        <f t="shared" si="9"/>
        <v>#REF!</v>
      </c>
      <c r="Q23" s="27" t="str">
        <f t="shared" si="10"/>
        <v>#REF!</v>
      </c>
      <c r="S23" s="47" t="str">
        <f t="shared" si="11"/>
        <v>#REF!</v>
      </c>
    </row>
    <row r="24" ht="15.75" customHeight="1">
      <c r="A24" s="19" t="s">
        <v>44</v>
      </c>
      <c r="B24" s="18" t="s">
        <v>17</v>
      </c>
      <c r="C24" s="19" t="s">
        <v>324</v>
      </c>
      <c r="D24" s="20">
        <v>220914.39</v>
      </c>
      <c r="E24" s="20">
        <v>284129.9</v>
      </c>
      <c r="F24" s="27"/>
      <c r="G24" s="20" t="str">
        <f t="shared" si="1"/>
        <v>#REF!</v>
      </c>
      <c r="H24" s="20" t="str">
        <f t="shared" si="2"/>
        <v>#REF!</v>
      </c>
      <c r="I24" s="20" t="str">
        <f t="shared" si="3"/>
        <v>#REF!</v>
      </c>
      <c r="J24" s="20" t="str">
        <f t="shared" si="4"/>
        <v>#REF!</v>
      </c>
      <c r="K24" s="20" t="str">
        <f t="shared" si="5"/>
        <v>#REF!</v>
      </c>
      <c r="L24" s="20" t="str">
        <f t="shared" si="6"/>
        <v>#REF!</v>
      </c>
      <c r="O24" s="20" t="str">
        <f t="shared" si="8"/>
        <v>#REF!</v>
      </c>
      <c r="P24" s="46" t="str">
        <f t="shared" si="9"/>
        <v>#REF!</v>
      </c>
      <c r="Q24" s="27" t="str">
        <f t="shared" si="10"/>
        <v>#REF!</v>
      </c>
      <c r="S24" s="47" t="str">
        <f t="shared" si="11"/>
        <v>#REF!</v>
      </c>
    </row>
    <row r="25" ht="15.75" customHeight="1">
      <c r="A25" s="19" t="s">
        <v>44</v>
      </c>
      <c r="B25" s="18" t="s">
        <v>39</v>
      </c>
      <c r="C25" s="19" t="s">
        <v>40</v>
      </c>
      <c r="D25" s="20">
        <v>84185.09</v>
      </c>
      <c r="E25" s="20">
        <v>108274.99</v>
      </c>
      <c r="F25" s="27"/>
      <c r="G25" s="20" t="str">
        <f t="shared" si="1"/>
        <v>#REF!</v>
      </c>
      <c r="H25" s="20" t="str">
        <f t="shared" si="2"/>
        <v>#REF!</v>
      </c>
      <c r="I25" s="20" t="str">
        <f t="shared" si="3"/>
        <v>#REF!</v>
      </c>
      <c r="J25" s="20" t="str">
        <f t="shared" si="4"/>
        <v>#REF!</v>
      </c>
      <c r="K25" s="20" t="str">
        <f t="shared" si="5"/>
        <v>#REF!</v>
      </c>
      <c r="L25" s="20" t="str">
        <f t="shared" si="6"/>
        <v>#REF!</v>
      </c>
      <c r="O25" s="20" t="str">
        <f t="shared" si="8"/>
        <v>#REF!</v>
      </c>
      <c r="P25" s="46" t="str">
        <f t="shared" si="9"/>
        <v>#REF!</v>
      </c>
      <c r="Q25" s="27" t="str">
        <f t="shared" si="10"/>
        <v>#REF!</v>
      </c>
      <c r="S25" s="47" t="str">
        <f t="shared" si="11"/>
        <v>#REF!</v>
      </c>
    </row>
    <row r="26" ht="15.75" customHeight="1">
      <c r="A26" s="19" t="s">
        <v>44</v>
      </c>
      <c r="B26" s="18" t="s">
        <v>33</v>
      </c>
      <c r="C26" s="19" t="s">
        <v>34</v>
      </c>
      <c r="D26" s="20">
        <v>358.52</v>
      </c>
      <c r="E26" s="20">
        <v>461.11</v>
      </c>
      <c r="F26" s="27"/>
      <c r="G26" s="20" t="str">
        <f t="shared" si="1"/>
        <v>#REF!</v>
      </c>
      <c r="H26" s="20" t="str">
        <f t="shared" si="2"/>
        <v>#REF!</v>
      </c>
      <c r="I26" s="20" t="str">
        <f t="shared" si="3"/>
        <v>#REF!</v>
      </c>
      <c r="J26" s="20" t="str">
        <f t="shared" si="4"/>
        <v>#REF!</v>
      </c>
      <c r="K26" s="20" t="str">
        <f t="shared" si="5"/>
        <v>#REF!</v>
      </c>
      <c r="L26" s="20" t="str">
        <f t="shared" si="6"/>
        <v>#REF!</v>
      </c>
      <c r="O26" s="20" t="str">
        <f t="shared" si="8"/>
        <v>#REF!</v>
      </c>
      <c r="P26" s="46" t="str">
        <f t="shared" si="9"/>
        <v>#REF!</v>
      </c>
      <c r="Q26" s="27" t="str">
        <f t="shared" si="10"/>
        <v>#REF!</v>
      </c>
      <c r="S26" s="47" t="str">
        <f t="shared" si="11"/>
        <v>#REF!</v>
      </c>
    </row>
    <row r="27" ht="15.75" customHeight="1">
      <c r="A27" s="19" t="s">
        <v>46</v>
      </c>
      <c r="B27" s="18" t="s">
        <v>17</v>
      </c>
      <c r="C27" s="19" t="s">
        <v>324</v>
      </c>
      <c r="D27" s="20">
        <v>1745230.63</v>
      </c>
      <c r="E27" s="20">
        <v>3713864.14</v>
      </c>
      <c r="F27" s="27"/>
      <c r="G27" s="20" t="str">
        <f t="shared" si="1"/>
        <v>#REF!</v>
      </c>
      <c r="H27" s="20" t="str">
        <f t="shared" si="2"/>
        <v>#REF!</v>
      </c>
      <c r="I27" s="20" t="str">
        <f t="shared" si="3"/>
        <v>#REF!</v>
      </c>
      <c r="J27" s="20" t="str">
        <f t="shared" si="4"/>
        <v>#REF!</v>
      </c>
      <c r="K27" s="20" t="str">
        <f t="shared" si="5"/>
        <v>#REF!</v>
      </c>
      <c r="L27" s="20" t="str">
        <f t="shared" si="6"/>
        <v>#REF!</v>
      </c>
      <c r="O27" s="20" t="str">
        <f t="shared" si="8"/>
        <v>#REF!</v>
      </c>
      <c r="P27" s="46" t="str">
        <f t="shared" si="9"/>
        <v>#REF!</v>
      </c>
      <c r="Q27" s="27" t="str">
        <f t="shared" si="10"/>
        <v>#REF!</v>
      </c>
      <c r="S27" s="47" t="str">
        <f t="shared" si="11"/>
        <v>#REF!</v>
      </c>
    </row>
    <row r="28" ht="15.75" customHeight="1">
      <c r="A28" s="19" t="s">
        <v>46</v>
      </c>
      <c r="B28" s="18" t="s">
        <v>39</v>
      </c>
      <c r="C28" s="19" t="s">
        <v>40</v>
      </c>
      <c r="D28" s="20">
        <v>1640.15</v>
      </c>
      <c r="E28" s="20">
        <v>3490.26</v>
      </c>
      <c r="F28" s="27"/>
      <c r="G28" s="20" t="str">
        <f t="shared" si="1"/>
        <v>#REF!</v>
      </c>
      <c r="H28" s="20" t="str">
        <f t="shared" si="2"/>
        <v>#REF!</v>
      </c>
      <c r="I28" s="20" t="str">
        <f t="shared" si="3"/>
        <v>#REF!</v>
      </c>
      <c r="J28" s="20" t="str">
        <f t="shared" si="4"/>
        <v>#REF!</v>
      </c>
      <c r="K28" s="20" t="str">
        <f t="shared" si="5"/>
        <v>#REF!</v>
      </c>
      <c r="L28" s="20" t="str">
        <f t="shared" si="6"/>
        <v>#REF!</v>
      </c>
      <c r="O28" s="20" t="str">
        <f t="shared" si="8"/>
        <v>#REF!</v>
      </c>
      <c r="P28" s="46" t="str">
        <f t="shared" si="9"/>
        <v>#REF!</v>
      </c>
      <c r="Q28" s="27" t="str">
        <f t="shared" si="10"/>
        <v>#REF!</v>
      </c>
      <c r="S28" s="47" t="str">
        <f t="shared" si="11"/>
        <v>#REF!</v>
      </c>
    </row>
    <row r="29" ht="15.75" customHeight="1">
      <c r="A29" s="19" t="s">
        <v>46</v>
      </c>
      <c r="B29" s="18" t="s">
        <v>33</v>
      </c>
      <c r="C29" s="19" t="s">
        <v>34</v>
      </c>
      <c r="D29" s="20">
        <v>3829.22</v>
      </c>
      <c r="E29" s="20">
        <v>8148.6</v>
      </c>
      <c r="F29" s="27"/>
      <c r="G29" s="20" t="str">
        <f t="shared" si="1"/>
        <v>#REF!</v>
      </c>
      <c r="H29" s="20" t="str">
        <f t="shared" si="2"/>
        <v>#REF!</v>
      </c>
      <c r="I29" s="20" t="str">
        <f t="shared" si="3"/>
        <v>#REF!</v>
      </c>
      <c r="J29" s="20" t="str">
        <f t="shared" si="4"/>
        <v>#REF!</v>
      </c>
      <c r="K29" s="20" t="str">
        <f t="shared" si="5"/>
        <v>#REF!</v>
      </c>
      <c r="L29" s="20" t="str">
        <f t="shared" si="6"/>
        <v>#REF!</v>
      </c>
      <c r="O29" s="20" t="str">
        <f t="shared" si="8"/>
        <v>#REF!</v>
      </c>
      <c r="P29" s="46" t="str">
        <f t="shared" si="9"/>
        <v>#REF!</v>
      </c>
      <c r="Q29" s="27" t="str">
        <f t="shared" si="10"/>
        <v>#REF!</v>
      </c>
      <c r="S29" s="47" t="str">
        <f t="shared" si="11"/>
        <v>#REF!</v>
      </c>
    </row>
    <row r="30" ht="15.75" customHeight="1">
      <c r="A30" s="19" t="s">
        <v>48</v>
      </c>
      <c r="B30" s="18" t="s">
        <v>17</v>
      </c>
      <c r="C30" s="19" t="s">
        <v>324</v>
      </c>
      <c r="D30" s="20">
        <v>9168443.78</v>
      </c>
      <c r="E30" s="20">
        <v>4838527.05</v>
      </c>
      <c r="F30" s="27"/>
      <c r="G30" s="20" t="str">
        <f t="shared" si="1"/>
        <v>#REF!</v>
      </c>
      <c r="H30" s="20" t="str">
        <f t="shared" si="2"/>
        <v>#REF!</v>
      </c>
      <c r="I30" s="20" t="str">
        <f t="shared" si="3"/>
        <v>#REF!</v>
      </c>
      <c r="J30" s="20" t="str">
        <f t="shared" si="4"/>
        <v>#REF!</v>
      </c>
      <c r="K30" s="20" t="str">
        <f t="shared" si="5"/>
        <v>#REF!</v>
      </c>
      <c r="L30" s="20" t="str">
        <f t="shared" si="6"/>
        <v>#REF!</v>
      </c>
      <c r="O30" s="20" t="str">
        <f t="shared" si="8"/>
        <v>#REF!</v>
      </c>
      <c r="P30" s="46" t="str">
        <f t="shared" si="9"/>
        <v>#REF!</v>
      </c>
      <c r="Q30" s="27" t="str">
        <f t="shared" si="10"/>
        <v>#REF!</v>
      </c>
      <c r="S30" s="47" t="str">
        <f t="shared" si="11"/>
        <v>#REF!</v>
      </c>
    </row>
    <row r="31" ht="15.75" customHeight="1">
      <c r="A31" s="19" t="s">
        <v>48</v>
      </c>
      <c r="B31" s="18" t="s">
        <v>19</v>
      </c>
      <c r="C31" s="19" t="s">
        <v>20</v>
      </c>
      <c r="D31" s="20">
        <v>2304.38</v>
      </c>
      <c r="E31" s="20">
        <v>1216.11</v>
      </c>
      <c r="F31" s="27"/>
      <c r="G31" s="20" t="str">
        <f t="shared" si="1"/>
        <v>#REF!</v>
      </c>
      <c r="H31" s="20" t="str">
        <f t="shared" si="2"/>
        <v>#REF!</v>
      </c>
      <c r="I31" s="20" t="str">
        <f t="shared" si="3"/>
        <v>#REF!</v>
      </c>
      <c r="J31" s="20" t="str">
        <f t="shared" si="4"/>
        <v>#REF!</v>
      </c>
      <c r="K31" s="20" t="str">
        <f t="shared" si="5"/>
        <v>#REF!</v>
      </c>
      <c r="L31" s="20" t="str">
        <f t="shared" si="6"/>
        <v>#REF!</v>
      </c>
      <c r="O31" s="20" t="str">
        <f t="shared" si="8"/>
        <v>#REF!</v>
      </c>
      <c r="P31" s="46" t="str">
        <f t="shared" si="9"/>
        <v>#REF!</v>
      </c>
      <c r="Q31" s="27" t="str">
        <f t="shared" si="10"/>
        <v>#REF!</v>
      </c>
      <c r="S31" s="47" t="str">
        <f t="shared" si="11"/>
        <v>#REF!</v>
      </c>
    </row>
    <row r="32" ht="15.75" customHeight="1">
      <c r="A32" s="19" t="s">
        <v>48</v>
      </c>
      <c r="B32" s="18" t="s">
        <v>27</v>
      </c>
      <c r="C32" s="19" t="s">
        <v>28</v>
      </c>
      <c r="D32" s="20">
        <v>3766.78</v>
      </c>
      <c r="E32" s="20">
        <v>1987.87</v>
      </c>
      <c r="F32" s="27"/>
      <c r="G32" s="20" t="str">
        <f t="shared" si="1"/>
        <v>#REF!</v>
      </c>
      <c r="H32" s="20" t="str">
        <f t="shared" si="2"/>
        <v>#REF!</v>
      </c>
      <c r="I32" s="20" t="str">
        <f t="shared" si="3"/>
        <v>#REF!</v>
      </c>
      <c r="J32" s="20" t="str">
        <f t="shared" si="4"/>
        <v>#REF!</v>
      </c>
      <c r="K32" s="20" t="str">
        <f t="shared" si="5"/>
        <v>#REF!</v>
      </c>
      <c r="L32" s="20" t="str">
        <f t="shared" si="6"/>
        <v>#REF!</v>
      </c>
      <c r="O32" s="20" t="str">
        <f t="shared" si="8"/>
        <v>#REF!</v>
      </c>
      <c r="P32" s="46" t="str">
        <f t="shared" si="9"/>
        <v>#REF!</v>
      </c>
      <c r="Q32" s="27" t="str">
        <f t="shared" si="10"/>
        <v>#REF!</v>
      </c>
      <c r="S32" s="47" t="str">
        <f t="shared" si="11"/>
        <v>#REF!</v>
      </c>
    </row>
    <row r="33" ht="15.75" customHeight="1">
      <c r="A33" s="19" t="s">
        <v>48</v>
      </c>
      <c r="B33" s="18" t="s">
        <v>33</v>
      </c>
      <c r="C33" s="19" t="s">
        <v>34</v>
      </c>
      <c r="D33" s="20">
        <v>31749.92</v>
      </c>
      <c r="E33" s="20">
        <v>16755.61</v>
      </c>
      <c r="F33" s="27"/>
      <c r="G33" s="20" t="str">
        <f t="shared" si="1"/>
        <v>#REF!</v>
      </c>
      <c r="H33" s="20" t="str">
        <f t="shared" si="2"/>
        <v>#REF!</v>
      </c>
      <c r="I33" s="20" t="str">
        <f t="shared" si="3"/>
        <v>#REF!</v>
      </c>
      <c r="J33" s="20" t="str">
        <f t="shared" si="4"/>
        <v>#REF!</v>
      </c>
      <c r="K33" s="20" t="str">
        <f t="shared" si="5"/>
        <v>#REF!</v>
      </c>
      <c r="L33" s="20" t="str">
        <f t="shared" si="6"/>
        <v>#REF!</v>
      </c>
      <c r="O33" s="20" t="str">
        <f t="shared" si="8"/>
        <v>#REF!</v>
      </c>
      <c r="P33" s="46" t="str">
        <f t="shared" si="9"/>
        <v>#REF!</v>
      </c>
      <c r="Q33" s="27" t="str">
        <f t="shared" si="10"/>
        <v>#REF!</v>
      </c>
      <c r="S33" s="47" t="str">
        <f t="shared" si="11"/>
        <v>#REF!</v>
      </c>
    </row>
    <row r="34" ht="15.75" customHeight="1">
      <c r="A34" s="19" t="s">
        <v>48</v>
      </c>
      <c r="B34" s="18" t="s">
        <v>41</v>
      </c>
      <c r="C34" s="19" t="s">
        <v>42</v>
      </c>
      <c r="D34" s="20">
        <v>1.555992914E7</v>
      </c>
      <c r="E34" s="20">
        <v>8211550.36</v>
      </c>
      <c r="F34" s="27"/>
      <c r="G34" s="20" t="str">
        <f t="shared" si="1"/>
        <v>#REF!</v>
      </c>
      <c r="H34" s="20" t="str">
        <f t="shared" si="2"/>
        <v>#REF!</v>
      </c>
      <c r="I34" s="20" t="str">
        <f t="shared" si="3"/>
        <v>#REF!</v>
      </c>
      <c r="J34" s="20" t="str">
        <f t="shared" si="4"/>
        <v>#REF!</v>
      </c>
      <c r="K34" s="20" t="str">
        <f t="shared" si="5"/>
        <v>#REF!</v>
      </c>
      <c r="L34" s="20" t="str">
        <f t="shared" si="6"/>
        <v>#REF!</v>
      </c>
      <c r="O34" s="20" t="str">
        <f t="shared" si="8"/>
        <v>#REF!</v>
      </c>
      <c r="P34" s="46" t="str">
        <f t="shared" si="9"/>
        <v>#REF!</v>
      </c>
      <c r="Q34" s="27" t="str">
        <f t="shared" si="10"/>
        <v>#REF!</v>
      </c>
      <c r="S34" s="47" t="str">
        <f t="shared" si="11"/>
        <v>#REF!</v>
      </c>
    </row>
    <row r="35" ht="15.75" customHeight="1">
      <c r="A35" s="19" t="s">
        <v>50</v>
      </c>
      <c r="B35" s="18" t="s">
        <v>17</v>
      </c>
      <c r="C35" s="19" t="s">
        <v>324</v>
      </c>
      <c r="D35" s="20">
        <v>2.601792914E7</v>
      </c>
      <c r="E35" s="20">
        <v>1078396.7</v>
      </c>
      <c r="F35" s="27"/>
      <c r="G35" s="20" t="str">
        <f t="shared" si="1"/>
        <v>#REF!</v>
      </c>
      <c r="H35" s="20" t="str">
        <f t="shared" si="2"/>
        <v>#REF!</v>
      </c>
      <c r="I35" s="20" t="str">
        <f t="shared" si="3"/>
        <v>#REF!</v>
      </c>
      <c r="J35" s="20" t="str">
        <f t="shared" si="4"/>
        <v>#REF!</v>
      </c>
      <c r="K35" s="20" t="str">
        <f t="shared" si="5"/>
        <v>#REF!</v>
      </c>
      <c r="L35" s="20" t="str">
        <f t="shared" si="6"/>
        <v>#REF!</v>
      </c>
      <c r="O35" s="20" t="str">
        <f t="shared" si="8"/>
        <v>#REF!</v>
      </c>
      <c r="P35" s="46" t="str">
        <f t="shared" si="9"/>
        <v>#REF!</v>
      </c>
      <c r="Q35" s="27" t="str">
        <f t="shared" si="10"/>
        <v>#REF!</v>
      </c>
      <c r="S35" s="47" t="str">
        <f t="shared" si="11"/>
        <v>#REF!</v>
      </c>
    </row>
    <row r="36" ht="15.75" customHeight="1">
      <c r="A36" s="19" t="s">
        <v>50</v>
      </c>
      <c r="B36" s="18" t="s">
        <v>39</v>
      </c>
      <c r="C36" s="19" t="s">
        <v>40</v>
      </c>
      <c r="D36" s="20">
        <v>4.013996532E7</v>
      </c>
      <c r="E36" s="20">
        <v>1663729.88</v>
      </c>
      <c r="F36" s="27"/>
      <c r="G36" s="20" t="str">
        <f t="shared" si="1"/>
        <v>#REF!</v>
      </c>
      <c r="H36" s="20" t="str">
        <f t="shared" si="2"/>
        <v>#REF!</v>
      </c>
      <c r="I36" s="20" t="str">
        <f t="shared" si="3"/>
        <v>#REF!</v>
      </c>
      <c r="J36" s="20" t="str">
        <f t="shared" si="4"/>
        <v>#REF!</v>
      </c>
      <c r="K36" s="20" t="str">
        <f t="shared" si="5"/>
        <v>#REF!</v>
      </c>
      <c r="L36" s="20" t="str">
        <f t="shared" si="6"/>
        <v>#REF!</v>
      </c>
      <c r="O36" s="20" t="str">
        <f t="shared" si="8"/>
        <v>#REF!</v>
      </c>
      <c r="P36" s="46" t="str">
        <f t="shared" si="9"/>
        <v>#REF!</v>
      </c>
      <c r="Q36" s="27" t="str">
        <f t="shared" si="10"/>
        <v>#REF!</v>
      </c>
      <c r="S36" s="47" t="str">
        <f t="shared" si="11"/>
        <v>#REF!</v>
      </c>
    </row>
    <row r="37" ht="15.75" customHeight="1">
      <c r="A37" s="19" t="s">
        <v>50</v>
      </c>
      <c r="B37" s="18" t="s">
        <v>27</v>
      </c>
      <c r="C37" s="19" t="s">
        <v>28</v>
      </c>
      <c r="D37" s="20">
        <v>47929.42</v>
      </c>
      <c r="E37" s="20">
        <v>1986.59</v>
      </c>
      <c r="F37" s="27"/>
      <c r="G37" s="20" t="str">
        <f t="shared" si="1"/>
        <v>#REF!</v>
      </c>
      <c r="H37" s="20" t="str">
        <f t="shared" si="2"/>
        <v>#REF!</v>
      </c>
      <c r="I37" s="20" t="str">
        <f t="shared" si="3"/>
        <v>#REF!</v>
      </c>
      <c r="J37" s="20" t="str">
        <f t="shared" si="4"/>
        <v>#REF!</v>
      </c>
      <c r="K37" s="20" t="str">
        <f t="shared" si="5"/>
        <v>#REF!</v>
      </c>
      <c r="L37" s="20" t="str">
        <f t="shared" si="6"/>
        <v>#REF!</v>
      </c>
      <c r="O37" s="20" t="str">
        <f t="shared" si="8"/>
        <v>#REF!</v>
      </c>
      <c r="P37" s="46" t="str">
        <f t="shared" si="9"/>
        <v>#REF!</v>
      </c>
      <c r="Q37" s="27" t="str">
        <f t="shared" si="10"/>
        <v>#REF!</v>
      </c>
      <c r="S37" s="47" t="str">
        <f t="shared" si="11"/>
        <v>#REF!</v>
      </c>
    </row>
    <row r="38" ht="15.75" customHeight="1">
      <c r="A38" s="19" t="s">
        <v>50</v>
      </c>
      <c r="B38" s="18" t="s">
        <v>33</v>
      </c>
      <c r="C38" s="19" t="s">
        <v>34</v>
      </c>
      <c r="D38" s="20">
        <v>218990.81</v>
      </c>
      <c r="E38" s="20">
        <v>9076.78</v>
      </c>
      <c r="F38" s="27"/>
      <c r="G38" s="20" t="str">
        <f t="shared" si="1"/>
        <v>#REF!</v>
      </c>
      <c r="H38" s="20" t="str">
        <f t="shared" si="2"/>
        <v>#REF!</v>
      </c>
      <c r="I38" s="20" t="str">
        <f t="shared" si="3"/>
        <v>#REF!</v>
      </c>
      <c r="J38" s="20" t="str">
        <f t="shared" si="4"/>
        <v>#REF!</v>
      </c>
      <c r="K38" s="20" t="str">
        <f t="shared" si="5"/>
        <v>#REF!</v>
      </c>
      <c r="L38" s="20" t="str">
        <f t="shared" si="6"/>
        <v>#REF!</v>
      </c>
      <c r="O38" s="20" t="str">
        <f t="shared" si="8"/>
        <v>#REF!</v>
      </c>
      <c r="P38" s="46" t="str">
        <f t="shared" si="9"/>
        <v>#REF!</v>
      </c>
      <c r="Q38" s="27" t="str">
        <f t="shared" si="10"/>
        <v>#REF!</v>
      </c>
      <c r="S38" s="47" t="str">
        <f t="shared" si="11"/>
        <v>#REF!</v>
      </c>
    </row>
    <row r="39" ht="15.75" customHeight="1">
      <c r="A39" s="19" t="s">
        <v>50</v>
      </c>
      <c r="B39" s="18" t="s">
        <v>41</v>
      </c>
      <c r="C39" s="19" t="s">
        <v>42</v>
      </c>
      <c r="D39" s="20">
        <v>7.185986431E7</v>
      </c>
      <c r="E39" s="20">
        <v>2978463.05</v>
      </c>
      <c r="F39" s="27"/>
      <c r="G39" s="20" t="str">
        <f t="shared" si="1"/>
        <v>#REF!</v>
      </c>
      <c r="H39" s="20" t="str">
        <f t="shared" si="2"/>
        <v>#REF!</v>
      </c>
      <c r="I39" s="20" t="str">
        <f t="shared" si="3"/>
        <v>#REF!</v>
      </c>
      <c r="J39" s="20" t="str">
        <f t="shared" si="4"/>
        <v>#REF!</v>
      </c>
      <c r="K39" s="20" t="str">
        <f t="shared" si="5"/>
        <v>#REF!</v>
      </c>
      <c r="L39" s="20" t="str">
        <f t="shared" si="6"/>
        <v>#REF!</v>
      </c>
      <c r="O39" s="20" t="str">
        <f t="shared" si="8"/>
        <v>#REF!</v>
      </c>
      <c r="P39" s="46" t="str">
        <f t="shared" si="9"/>
        <v>#REF!</v>
      </c>
      <c r="Q39" s="27" t="str">
        <f t="shared" si="10"/>
        <v>#REF!</v>
      </c>
      <c r="S39" s="47" t="str">
        <f t="shared" si="11"/>
        <v>#REF!</v>
      </c>
    </row>
    <row r="40" ht="15.75" customHeight="1">
      <c r="A40" s="19" t="s">
        <v>52</v>
      </c>
      <c r="B40" s="18" t="s">
        <v>17</v>
      </c>
      <c r="C40" s="19" t="s">
        <v>324</v>
      </c>
      <c r="D40" s="20">
        <v>9.318915584E7</v>
      </c>
      <c r="E40" s="20">
        <v>1.440931735E7</v>
      </c>
      <c r="F40" s="27"/>
      <c r="G40" s="20" t="str">
        <f t="shared" si="1"/>
        <v>#REF!</v>
      </c>
      <c r="H40" s="20" t="str">
        <f t="shared" si="2"/>
        <v>#REF!</v>
      </c>
      <c r="I40" s="20" t="str">
        <f t="shared" si="3"/>
        <v>#REF!</v>
      </c>
      <c r="J40" s="20" t="str">
        <f t="shared" si="4"/>
        <v>#REF!</v>
      </c>
      <c r="K40" s="20" t="str">
        <f t="shared" si="5"/>
        <v>#REF!</v>
      </c>
      <c r="L40" s="20" t="str">
        <f t="shared" si="6"/>
        <v>#REF!</v>
      </c>
      <c r="O40" s="20" t="str">
        <f t="shared" si="8"/>
        <v>#REF!</v>
      </c>
      <c r="P40" s="46" t="str">
        <f t="shared" si="9"/>
        <v>#REF!</v>
      </c>
      <c r="Q40" s="27" t="str">
        <f t="shared" si="10"/>
        <v>#REF!</v>
      </c>
      <c r="S40" s="47" t="str">
        <f t="shared" si="11"/>
        <v>#REF!</v>
      </c>
    </row>
    <row r="41" ht="15.75" customHeight="1">
      <c r="A41" s="19" t="s">
        <v>52</v>
      </c>
      <c r="B41" s="18" t="s">
        <v>39</v>
      </c>
      <c r="C41" s="19" t="s">
        <v>40</v>
      </c>
      <c r="D41" s="20">
        <v>2.435548894E7</v>
      </c>
      <c r="E41" s="20">
        <v>3765952.88</v>
      </c>
      <c r="F41" s="27"/>
      <c r="G41" s="20" t="str">
        <f t="shared" si="1"/>
        <v>#REF!</v>
      </c>
      <c r="H41" s="20" t="str">
        <f t="shared" si="2"/>
        <v>#REF!</v>
      </c>
      <c r="I41" s="20" t="str">
        <f t="shared" si="3"/>
        <v>#REF!</v>
      </c>
      <c r="J41" s="20" t="str">
        <f t="shared" si="4"/>
        <v>#REF!</v>
      </c>
      <c r="K41" s="20" t="str">
        <f t="shared" si="5"/>
        <v>#REF!</v>
      </c>
      <c r="L41" s="20" t="str">
        <f t="shared" si="6"/>
        <v>#REF!</v>
      </c>
      <c r="O41" s="20" t="str">
        <f t="shared" si="8"/>
        <v>#REF!</v>
      </c>
      <c r="P41" s="46" t="str">
        <f t="shared" si="9"/>
        <v>#REF!</v>
      </c>
      <c r="Q41" s="27" t="str">
        <f t="shared" si="10"/>
        <v>#REF!</v>
      </c>
      <c r="S41" s="47" t="str">
        <f t="shared" si="11"/>
        <v>#REF!</v>
      </c>
    </row>
    <row r="42" ht="15.75" customHeight="1">
      <c r="A42" s="19" t="s">
        <v>52</v>
      </c>
      <c r="B42" s="18" t="s">
        <v>53</v>
      </c>
      <c r="C42" s="19" t="s">
        <v>54</v>
      </c>
      <c r="D42" s="20">
        <v>0.0</v>
      </c>
      <c r="E42" s="20">
        <v>0.0</v>
      </c>
      <c r="F42" s="27"/>
      <c r="G42" s="20" t="str">
        <f t="shared" si="1"/>
        <v>#REF!</v>
      </c>
      <c r="H42" s="20" t="str">
        <f t="shared" si="2"/>
        <v>#REF!</v>
      </c>
      <c r="I42" s="20" t="str">
        <f t="shared" si="3"/>
        <v>#REF!</v>
      </c>
      <c r="J42" s="20" t="str">
        <f t="shared" si="4"/>
        <v>#REF!</v>
      </c>
      <c r="K42" s="20" t="str">
        <f t="shared" si="5"/>
        <v>#REF!</v>
      </c>
      <c r="L42" s="20" t="str">
        <f t="shared" si="6"/>
        <v>#REF!</v>
      </c>
      <c r="O42" s="20" t="str">
        <f t="shared" si="8"/>
        <v>#REF!</v>
      </c>
      <c r="P42" s="46" t="str">
        <f t="shared" si="9"/>
        <v>#REF!</v>
      </c>
      <c r="Q42" s="27" t="str">
        <f t="shared" si="10"/>
        <v>#REF!</v>
      </c>
      <c r="S42" s="47" t="str">
        <f t="shared" si="11"/>
        <v>#REF!</v>
      </c>
    </row>
    <row r="43" ht="15.75" customHeight="1">
      <c r="A43" s="19" t="s">
        <v>52</v>
      </c>
      <c r="B43" s="18" t="s">
        <v>27</v>
      </c>
      <c r="C43" s="19" t="s">
        <v>28</v>
      </c>
      <c r="D43" s="20">
        <v>35899.93</v>
      </c>
      <c r="E43" s="20">
        <v>5551.01</v>
      </c>
      <c r="F43" s="27"/>
      <c r="G43" s="20" t="str">
        <f t="shared" si="1"/>
        <v>#REF!</v>
      </c>
      <c r="H43" s="20" t="str">
        <f t="shared" si="2"/>
        <v>#REF!</v>
      </c>
      <c r="I43" s="20" t="str">
        <f t="shared" si="3"/>
        <v>#REF!</v>
      </c>
      <c r="J43" s="20" t="str">
        <f t="shared" si="4"/>
        <v>#REF!</v>
      </c>
      <c r="K43" s="20" t="str">
        <f t="shared" si="5"/>
        <v>#REF!</v>
      </c>
      <c r="L43" s="20" t="str">
        <f t="shared" si="6"/>
        <v>#REF!</v>
      </c>
      <c r="O43" s="20" t="str">
        <f t="shared" si="8"/>
        <v>#REF!</v>
      </c>
      <c r="P43" s="46" t="str">
        <f t="shared" si="9"/>
        <v>#REF!</v>
      </c>
      <c r="Q43" s="27" t="str">
        <f t="shared" si="10"/>
        <v>#REF!</v>
      </c>
      <c r="S43" s="47" t="str">
        <f t="shared" si="11"/>
        <v>#REF!</v>
      </c>
    </row>
    <row r="44" ht="15.75" customHeight="1">
      <c r="A44" s="19" t="s">
        <v>52</v>
      </c>
      <c r="B44" s="18" t="s">
        <v>33</v>
      </c>
      <c r="C44" s="19" t="s">
        <v>34</v>
      </c>
      <c r="D44" s="20">
        <v>60595.64</v>
      </c>
      <c r="E44" s="20">
        <v>9369.57</v>
      </c>
      <c r="F44" s="27"/>
      <c r="G44" s="20" t="str">
        <f t="shared" si="1"/>
        <v>#REF!</v>
      </c>
      <c r="H44" s="20" t="str">
        <f t="shared" si="2"/>
        <v>#REF!</v>
      </c>
      <c r="I44" s="20" t="str">
        <f t="shared" si="3"/>
        <v>#REF!</v>
      </c>
      <c r="J44" s="20" t="str">
        <f t="shared" si="4"/>
        <v>#REF!</v>
      </c>
      <c r="K44" s="20" t="str">
        <f t="shared" si="5"/>
        <v>#REF!</v>
      </c>
      <c r="L44" s="20" t="str">
        <f t="shared" si="6"/>
        <v>#REF!</v>
      </c>
      <c r="O44" s="20" t="str">
        <f t="shared" si="8"/>
        <v>#REF!</v>
      </c>
      <c r="P44" s="46" t="str">
        <f t="shared" si="9"/>
        <v>#REF!</v>
      </c>
      <c r="Q44" s="27" t="str">
        <f t="shared" si="10"/>
        <v>#REF!</v>
      </c>
      <c r="S44" s="47" t="str">
        <f t="shared" si="11"/>
        <v>#REF!</v>
      </c>
    </row>
    <row r="45" ht="15.75" customHeight="1">
      <c r="A45" s="19" t="s">
        <v>52</v>
      </c>
      <c r="B45" s="18" t="s">
        <v>55</v>
      </c>
      <c r="C45" s="19" t="s">
        <v>56</v>
      </c>
      <c r="D45" s="20">
        <v>1.175068865E7</v>
      </c>
      <c r="E45" s="20">
        <v>1816943.19</v>
      </c>
      <c r="F45" s="27"/>
      <c r="G45" s="20" t="str">
        <f t="shared" si="1"/>
        <v>#REF!</v>
      </c>
      <c r="H45" s="20" t="str">
        <f t="shared" si="2"/>
        <v>#REF!</v>
      </c>
      <c r="I45" s="20" t="str">
        <f t="shared" si="3"/>
        <v>#REF!</v>
      </c>
      <c r="J45" s="20" t="str">
        <f t="shared" si="4"/>
        <v>#REF!</v>
      </c>
      <c r="K45" s="20" t="str">
        <f t="shared" si="5"/>
        <v>#REF!</v>
      </c>
      <c r="L45" s="20" t="str">
        <f t="shared" si="6"/>
        <v>#REF!</v>
      </c>
      <c r="O45" s="20" t="str">
        <f t="shared" si="8"/>
        <v>#REF!</v>
      </c>
      <c r="P45" s="46" t="str">
        <f t="shared" si="9"/>
        <v>#REF!</v>
      </c>
      <c r="Q45" s="27" t="str">
        <f t="shared" si="10"/>
        <v>#REF!</v>
      </c>
      <c r="S45" s="47" t="str">
        <f t="shared" si="11"/>
        <v>#REF!</v>
      </c>
    </row>
    <row r="46" ht="15.75" customHeight="1">
      <c r="A46" s="19" t="s">
        <v>58</v>
      </c>
      <c r="B46" s="18" t="s">
        <v>39</v>
      </c>
      <c r="C46" s="19" t="s">
        <v>40</v>
      </c>
      <c r="D46" s="20">
        <v>57414.33</v>
      </c>
      <c r="E46" s="20">
        <v>5820.44</v>
      </c>
      <c r="F46" s="27"/>
      <c r="G46" s="20" t="str">
        <f t="shared" si="1"/>
        <v>#REF!</v>
      </c>
      <c r="H46" s="20" t="str">
        <f t="shared" si="2"/>
        <v>#REF!</v>
      </c>
      <c r="I46" s="20" t="str">
        <f t="shared" si="3"/>
        <v>#REF!</v>
      </c>
      <c r="J46" s="20" t="str">
        <f t="shared" si="4"/>
        <v>#REF!</v>
      </c>
      <c r="K46" s="20" t="str">
        <f t="shared" si="5"/>
        <v>#REF!</v>
      </c>
      <c r="L46" s="20" t="str">
        <f t="shared" si="6"/>
        <v>#REF!</v>
      </c>
      <c r="O46" s="20" t="str">
        <f t="shared" si="8"/>
        <v>#REF!</v>
      </c>
      <c r="P46" s="46" t="str">
        <f t="shared" si="9"/>
        <v>#REF!</v>
      </c>
      <c r="Q46" s="27" t="str">
        <f t="shared" si="10"/>
        <v>#REF!</v>
      </c>
      <c r="S46" s="47" t="str">
        <f t="shared" si="11"/>
        <v>#REF!</v>
      </c>
    </row>
    <row r="47" ht="15.75" customHeight="1">
      <c r="A47" s="19" t="s">
        <v>58</v>
      </c>
      <c r="B47" s="18" t="s">
        <v>33</v>
      </c>
      <c r="C47" s="19" t="s">
        <v>34</v>
      </c>
      <c r="D47" s="20">
        <v>72968.68</v>
      </c>
      <c r="E47" s="20">
        <v>7397.27</v>
      </c>
      <c r="F47" s="27"/>
      <c r="G47" s="20" t="str">
        <f t="shared" si="1"/>
        <v>#REF!</v>
      </c>
      <c r="H47" s="20" t="str">
        <f t="shared" si="2"/>
        <v>#REF!</v>
      </c>
      <c r="I47" s="20" t="str">
        <f t="shared" si="3"/>
        <v>#REF!</v>
      </c>
      <c r="J47" s="20" t="str">
        <f t="shared" si="4"/>
        <v>#REF!</v>
      </c>
      <c r="K47" s="20" t="str">
        <f t="shared" si="5"/>
        <v>#REF!</v>
      </c>
      <c r="L47" s="20" t="str">
        <f t="shared" si="6"/>
        <v>#REF!</v>
      </c>
      <c r="O47" s="20" t="str">
        <f t="shared" si="8"/>
        <v>#REF!</v>
      </c>
      <c r="P47" s="46" t="str">
        <f t="shared" si="9"/>
        <v>#REF!</v>
      </c>
      <c r="Q47" s="27" t="str">
        <f t="shared" si="10"/>
        <v>#REF!</v>
      </c>
      <c r="S47" s="47" t="str">
        <f t="shared" si="11"/>
        <v>#REF!</v>
      </c>
    </row>
    <row r="48" ht="15.75" customHeight="1">
      <c r="A48" s="19" t="s">
        <v>58</v>
      </c>
      <c r="B48" s="18" t="s">
        <v>55</v>
      </c>
      <c r="C48" s="19" t="s">
        <v>56</v>
      </c>
      <c r="D48" s="20">
        <v>1.970212199E7</v>
      </c>
      <c r="E48" s="20">
        <v>1997322.29</v>
      </c>
      <c r="F48" s="27"/>
      <c r="G48" s="20" t="str">
        <f t="shared" si="1"/>
        <v>#REF!</v>
      </c>
      <c r="H48" s="20" t="str">
        <f t="shared" si="2"/>
        <v>#REF!</v>
      </c>
      <c r="I48" s="20" t="str">
        <f t="shared" si="3"/>
        <v>#REF!</v>
      </c>
      <c r="J48" s="20" t="str">
        <f t="shared" si="4"/>
        <v>#REF!</v>
      </c>
      <c r="K48" s="20" t="str">
        <f t="shared" si="5"/>
        <v>#REF!</v>
      </c>
      <c r="L48" s="20" t="str">
        <f t="shared" si="6"/>
        <v>#REF!</v>
      </c>
      <c r="O48" s="20" t="str">
        <f t="shared" si="8"/>
        <v>#REF!</v>
      </c>
      <c r="P48" s="46" t="str">
        <f t="shared" si="9"/>
        <v>#REF!</v>
      </c>
      <c r="Q48" s="27" t="str">
        <f t="shared" si="10"/>
        <v>#REF!</v>
      </c>
      <c r="S48" s="47" t="str">
        <f t="shared" si="11"/>
        <v>#REF!</v>
      </c>
    </row>
    <row r="49" ht="15.75" customHeight="1">
      <c r="A49" s="19" t="s">
        <v>60</v>
      </c>
      <c r="B49" s="18" t="s">
        <v>39</v>
      </c>
      <c r="C49" s="19" t="s">
        <v>40</v>
      </c>
      <c r="D49" s="20">
        <v>3604821.05</v>
      </c>
      <c r="E49" s="20">
        <v>258933.08</v>
      </c>
      <c r="F49" s="27"/>
      <c r="G49" s="20" t="str">
        <f t="shared" si="1"/>
        <v>#REF!</v>
      </c>
      <c r="H49" s="20" t="str">
        <f t="shared" si="2"/>
        <v>#REF!</v>
      </c>
      <c r="I49" s="20" t="str">
        <f t="shared" si="3"/>
        <v>#REF!</v>
      </c>
      <c r="J49" s="20" t="str">
        <f t="shared" si="4"/>
        <v>#REF!</v>
      </c>
      <c r="K49" s="20" t="str">
        <f t="shared" si="5"/>
        <v>#REF!</v>
      </c>
      <c r="L49" s="20" t="str">
        <f t="shared" si="6"/>
        <v>#REF!</v>
      </c>
      <c r="O49" s="20" t="str">
        <f t="shared" si="8"/>
        <v>#REF!</v>
      </c>
      <c r="P49" s="46" t="str">
        <f t="shared" si="9"/>
        <v>#REF!</v>
      </c>
      <c r="Q49" s="27" t="str">
        <f t="shared" si="10"/>
        <v>#REF!</v>
      </c>
      <c r="S49" s="47" t="str">
        <f t="shared" si="11"/>
        <v>#REF!</v>
      </c>
    </row>
    <row r="50" ht="15.75" customHeight="1">
      <c r="A50" s="19" t="s">
        <v>60</v>
      </c>
      <c r="B50" s="18" t="s">
        <v>27</v>
      </c>
      <c r="C50" s="19" t="s">
        <v>28</v>
      </c>
      <c r="D50" s="20">
        <v>9035.39</v>
      </c>
      <c r="E50" s="20">
        <v>649.01</v>
      </c>
      <c r="F50" s="27"/>
      <c r="G50" s="20" t="str">
        <f t="shared" si="1"/>
        <v>#REF!</v>
      </c>
      <c r="H50" s="20" t="str">
        <f t="shared" si="2"/>
        <v>#REF!</v>
      </c>
      <c r="I50" s="20" t="str">
        <f t="shared" si="3"/>
        <v>#REF!</v>
      </c>
      <c r="J50" s="20" t="str">
        <f t="shared" si="4"/>
        <v>#REF!</v>
      </c>
      <c r="K50" s="20" t="str">
        <f t="shared" si="5"/>
        <v>#REF!</v>
      </c>
      <c r="L50" s="20" t="str">
        <f t="shared" si="6"/>
        <v>#REF!</v>
      </c>
      <c r="O50" s="20" t="str">
        <f t="shared" si="8"/>
        <v>#REF!</v>
      </c>
      <c r="P50" s="46" t="str">
        <f t="shared" si="9"/>
        <v>#REF!</v>
      </c>
      <c r="Q50" s="27" t="str">
        <f t="shared" si="10"/>
        <v>#REF!</v>
      </c>
      <c r="S50" s="47" t="str">
        <f t="shared" si="11"/>
        <v>#REF!</v>
      </c>
    </row>
    <row r="51" ht="15.75" customHeight="1">
      <c r="A51" s="19" t="s">
        <v>60</v>
      </c>
      <c r="B51" s="18" t="s">
        <v>33</v>
      </c>
      <c r="C51" s="19" t="s">
        <v>34</v>
      </c>
      <c r="D51" s="20">
        <v>6160.49</v>
      </c>
      <c r="E51" s="20">
        <v>442.51</v>
      </c>
      <c r="F51" s="27"/>
      <c r="G51" s="20" t="str">
        <f t="shared" si="1"/>
        <v>#REF!</v>
      </c>
      <c r="H51" s="20" t="str">
        <f t="shared" si="2"/>
        <v>#REF!</v>
      </c>
      <c r="I51" s="20" t="str">
        <f t="shared" si="3"/>
        <v>#REF!</v>
      </c>
      <c r="J51" s="20" t="str">
        <f t="shared" si="4"/>
        <v>#REF!</v>
      </c>
      <c r="K51" s="20" t="str">
        <f t="shared" si="5"/>
        <v>#REF!</v>
      </c>
      <c r="L51" s="20" t="str">
        <f t="shared" si="6"/>
        <v>#REF!</v>
      </c>
      <c r="O51" s="20" t="str">
        <f t="shared" si="8"/>
        <v>#REF!</v>
      </c>
      <c r="P51" s="46" t="str">
        <f t="shared" si="9"/>
        <v>#REF!</v>
      </c>
      <c r="Q51" s="27" t="str">
        <f t="shared" si="10"/>
        <v>#REF!</v>
      </c>
      <c r="S51" s="47" t="str">
        <f t="shared" si="11"/>
        <v>#REF!</v>
      </c>
    </row>
    <row r="52" ht="15.75" customHeight="1">
      <c r="A52" s="19" t="s">
        <v>60</v>
      </c>
      <c r="B52" s="18" t="s">
        <v>41</v>
      </c>
      <c r="C52" s="19" t="s">
        <v>42</v>
      </c>
      <c r="D52" s="20">
        <v>4.075981007E7</v>
      </c>
      <c r="E52" s="20">
        <v>2927763.4</v>
      </c>
      <c r="F52" s="27"/>
      <c r="G52" s="20" t="str">
        <f t="shared" si="1"/>
        <v>#REF!</v>
      </c>
      <c r="H52" s="20" t="str">
        <f t="shared" si="2"/>
        <v>#REF!</v>
      </c>
      <c r="I52" s="20" t="str">
        <f t="shared" si="3"/>
        <v>#REF!</v>
      </c>
      <c r="J52" s="20" t="str">
        <f t="shared" si="4"/>
        <v>#REF!</v>
      </c>
      <c r="K52" s="20" t="str">
        <f t="shared" si="5"/>
        <v>#REF!</v>
      </c>
      <c r="L52" s="20" t="str">
        <f t="shared" si="6"/>
        <v>#REF!</v>
      </c>
      <c r="O52" s="20" t="str">
        <f t="shared" si="8"/>
        <v>#REF!</v>
      </c>
      <c r="P52" s="46" t="str">
        <f t="shared" si="9"/>
        <v>#REF!</v>
      </c>
      <c r="Q52" s="27" t="str">
        <f t="shared" si="10"/>
        <v>#REF!</v>
      </c>
      <c r="S52" s="47" t="str">
        <f t="shared" si="11"/>
        <v>#REF!</v>
      </c>
    </row>
    <row r="53" ht="15.75" customHeight="1">
      <c r="A53" s="19" t="s">
        <v>62</v>
      </c>
      <c r="B53" s="18" t="s">
        <v>17</v>
      </c>
      <c r="C53" s="19" t="s">
        <v>324</v>
      </c>
      <c r="D53" s="20">
        <v>1.816865383E7</v>
      </c>
      <c r="E53" s="20">
        <v>666968.22</v>
      </c>
      <c r="F53" s="27"/>
      <c r="G53" s="20" t="str">
        <f t="shared" si="1"/>
        <v>#REF!</v>
      </c>
      <c r="H53" s="20" t="str">
        <f t="shared" si="2"/>
        <v>#REF!</v>
      </c>
      <c r="I53" s="20" t="str">
        <f t="shared" si="3"/>
        <v>#REF!</v>
      </c>
      <c r="J53" s="20" t="str">
        <f t="shared" si="4"/>
        <v>#REF!</v>
      </c>
      <c r="K53" s="20" t="str">
        <f t="shared" si="5"/>
        <v>#REF!</v>
      </c>
      <c r="L53" s="20" t="str">
        <f t="shared" si="6"/>
        <v>#REF!</v>
      </c>
      <c r="O53" s="20" t="str">
        <f t="shared" si="8"/>
        <v>#REF!</v>
      </c>
      <c r="P53" s="46" t="str">
        <f t="shared" si="9"/>
        <v>#REF!</v>
      </c>
      <c r="Q53" s="27" t="str">
        <f t="shared" si="10"/>
        <v>#REF!</v>
      </c>
      <c r="S53" s="47" t="str">
        <f t="shared" si="11"/>
        <v>#REF!</v>
      </c>
    </row>
    <row r="54" ht="15.75" customHeight="1">
      <c r="A54" s="19" t="s">
        <v>62</v>
      </c>
      <c r="B54" s="18" t="s">
        <v>39</v>
      </c>
      <c r="C54" s="19" t="s">
        <v>40</v>
      </c>
      <c r="D54" s="20">
        <v>1.819523575E7</v>
      </c>
      <c r="E54" s="20">
        <v>667944.04</v>
      </c>
      <c r="F54" s="27"/>
      <c r="G54" s="20" t="str">
        <f t="shared" si="1"/>
        <v>#REF!</v>
      </c>
      <c r="H54" s="20" t="str">
        <f t="shared" si="2"/>
        <v>#REF!</v>
      </c>
      <c r="I54" s="20" t="str">
        <f t="shared" si="3"/>
        <v>#REF!</v>
      </c>
      <c r="J54" s="20" t="str">
        <f t="shared" si="4"/>
        <v>#REF!</v>
      </c>
      <c r="K54" s="20" t="str">
        <f t="shared" si="5"/>
        <v>#REF!</v>
      </c>
      <c r="L54" s="20" t="str">
        <f t="shared" si="6"/>
        <v>#REF!</v>
      </c>
      <c r="O54" s="20" t="str">
        <f t="shared" si="8"/>
        <v>#REF!</v>
      </c>
      <c r="P54" s="46" t="str">
        <f t="shared" si="9"/>
        <v>#REF!</v>
      </c>
      <c r="Q54" s="27" t="str">
        <f t="shared" si="10"/>
        <v>#REF!</v>
      </c>
      <c r="S54" s="47" t="str">
        <f t="shared" si="11"/>
        <v>#REF!</v>
      </c>
    </row>
    <row r="55" ht="15.75" customHeight="1">
      <c r="A55" s="19" t="s">
        <v>62</v>
      </c>
      <c r="B55" s="18" t="s">
        <v>27</v>
      </c>
      <c r="C55" s="19" t="s">
        <v>28</v>
      </c>
      <c r="D55" s="20">
        <v>53885.42</v>
      </c>
      <c r="E55" s="20">
        <v>1978.12</v>
      </c>
      <c r="F55" s="27"/>
      <c r="G55" s="20" t="str">
        <f t="shared" si="1"/>
        <v>#REF!</v>
      </c>
      <c r="H55" s="20" t="str">
        <f t="shared" si="2"/>
        <v>#REF!</v>
      </c>
      <c r="I55" s="20" t="str">
        <f t="shared" si="3"/>
        <v>#REF!</v>
      </c>
      <c r="J55" s="20" t="str">
        <f t="shared" si="4"/>
        <v>#REF!</v>
      </c>
      <c r="K55" s="20" t="str">
        <f t="shared" si="5"/>
        <v>#REF!</v>
      </c>
      <c r="L55" s="20" t="str">
        <f t="shared" si="6"/>
        <v>#REF!</v>
      </c>
      <c r="O55" s="20" t="str">
        <f t="shared" si="8"/>
        <v>#REF!</v>
      </c>
      <c r="P55" s="46" t="str">
        <f t="shared" si="9"/>
        <v>#REF!</v>
      </c>
      <c r="Q55" s="27" t="str">
        <f t="shared" si="10"/>
        <v>#REF!</v>
      </c>
      <c r="S55" s="47" t="str">
        <f t="shared" si="11"/>
        <v>#REF!</v>
      </c>
    </row>
    <row r="56" ht="15.75" customHeight="1">
      <c r="A56" s="19" t="s">
        <v>62</v>
      </c>
      <c r="B56" s="18" t="s">
        <v>33</v>
      </c>
      <c r="C56" s="19" t="s">
        <v>34</v>
      </c>
      <c r="D56" s="20">
        <v>78846.96</v>
      </c>
      <c r="E56" s="20">
        <v>2894.46</v>
      </c>
      <c r="F56" s="27"/>
      <c r="G56" s="20" t="str">
        <f t="shared" si="1"/>
        <v>#REF!</v>
      </c>
      <c r="H56" s="20" t="str">
        <f t="shared" si="2"/>
        <v>#REF!</v>
      </c>
      <c r="I56" s="20" t="str">
        <f t="shared" si="3"/>
        <v>#REF!</v>
      </c>
      <c r="J56" s="20" t="str">
        <f t="shared" si="4"/>
        <v>#REF!</v>
      </c>
      <c r="K56" s="20" t="str">
        <f t="shared" si="5"/>
        <v>#REF!</v>
      </c>
      <c r="L56" s="20" t="str">
        <f t="shared" si="6"/>
        <v>#REF!</v>
      </c>
      <c r="O56" s="20" t="str">
        <f t="shared" si="8"/>
        <v>#REF!</v>
      </c>
      <c r="P56" s="46" t="str">
        <f t="shared" si="9"/>
        <v>#REF!</v>
      </c>
      <c r="Q56" s="27" t="str">
        <f t="shared" si="10"/>
        <v>#REF!</v>
      </c>
      <c r="S56" s="47" t="str">
        <f t="shared" si="11"/>
        <v>#REF!</v>
      </c>
    </row>
    <row r="57" ht="15.75" customHeight="1">
      <c r="A57" s="19" t="s">
        <v>62</v>
      </c>
      <c r="B57" s="18" t="s">
        <v>41</v>
      </c>
      <c r="C57" s="19" t="s">
        <v>42</v>
      </c>
      <c r="D57" s="20">
        <v>5.774271004E7</v>
      </c>
      <c r="E57" s="20">
        <v>2119725.16</v>
      </c>
      <c r="F57" s="27"/>
      <c r="G57" s="20" t="str">
        <f t="shared" si="1"/>
        <v>#REF!</v>
      </c>
      <c r="H57" s="20" t="str">
        <f t="shared" si="2"/>
        <v>#REF!</v>
      </c>
      <c r="I57" s="20" t="str">
        <f t="shared" si="3"/>
        <v>#REF!</v>
      </c>
      <c r="J57" s="20" t="str">
        <f t="shared" si="4"/>
        <v>#REF!</v>
      </c>
      <c r="K57" s="20" t="str">
        <f t="shared" si="5"/>
        <v>#REF!</v>
      </c>
      <c r="L57" s="20" t="str">
        <f t="shared" si="6"/>
        <v>#REF!</v>
      </c>
      <c r="O57" s="20" t="str">
        <f t="shared" si="8"/>
        <v>#REF!</v>
      </c>
      <c r="P57" s="46" t="str">
        <f t="shared" si="9"/>
        <v>#REF!</v>
      </c>
      <c r="Q57" s="27" t="str">
        <f t="shared" si="10"/>
        <v>#REF!</v>
      </c>
      <c r="S57" s="47" t="str">
        <f t="shared" si="11"/>
        <v>#REF!</v>
      </c>
    </row>
    <row r="58" ht="15.75" customHeight="1">
      <c r="A58" s="19" t="s">
        <v>15</v>
      </c>
      <c r="B58" s="18" t="s">
        <v>17</v>
      </c>
      <c r="C58" s="19" t="s">
        <v>324</v>
      </c>
      <c r="D58" s="20">
        <v>3.851904131E7</v>
      </c>
      <c r="E58" s="20">
        <v>4102705.37</v>
      </c>
      <c r="F58" s="27"/>
      <c r="G58" s="20" t="str">
        <f t="shared" si="1"/>
        <v>#REF!</v>
      </c>
      <c r="H58" s="20" t="str">
        <f t="shared" si="2"/>
        <v>#REF!</v>
      </c>
      <c r="I58" s="20" t="str">
        <f t="shared" si="3"/>
        <v>#REF!</v>
      </c>
      <c r="J58" s="20" t="str">
        <f t="shared" si="4"/>
        <v>#REF!</v>
      </c>
      <c r="K58" s="20" t="str">
        <f t="shared" si="5"/>
        <v>#REF!</v>
      </c>
      <c r="L58" s="20" t="str">
        <f t="shared" si="6"/>
        <v>#REF!</v>
      </c>
      <c r="O58" s="20" t="str">
        <f t="shared" si="8"/>
        <v>#REF!</v>
      </c>
      <c r="P58" s="46" t="str">
        <f t="shared" si="9"/>
        <v>#REF!</v>
      </c>
      <c r="Q58" s="27" t="str">
        <f t="shared" si="10"/>
        <v>#REF!</v>
      </c>
      <c r="S58" s="47" t="str">
        <f t="shared" si="11"/>
        <v>#REF!</v>
      </c>
    </row>
    <row r="59" ht="15.75" customHeight="1">
      <c r="A59" s="19" t="s">
        <v>15</v>
      </c>
      <c r="B59" s="18" t="s">
        <v>39</v>
      </c>
      <c r="C59" s="19" t="s">
        <v>40</v>
      </c>
      <c r="D59" s="20">
        <v>0.0</v>
      </c>
      <c r="E59" s="20">
        <v>0.0</v>
      </c>
      <c r="F59" s="27"/>
      <c r="G59" s="20" t="str">
        <f t="shared" si="1"/>
        <v>#REF!</v>
      </c>
      <c r="H59" s="20" t="str">
        <f t="shared" si="2"/>
        <v>#REF!</v>
      </c>
      <c r="I59" s="20" t="str">
        <f t="shared" si="3"/>
        <v>#REF!</v>
      </c>
      <c r="J59" s="20" t="str">
        <f t="shared" si="4"/>
        <v>#REF!</v>
      </c>
      <c r="K59" s="20" t="str">
        <f t="shared" si="5"/>
        <v>#REF!</v>
      </c>
      <c r="L59" s="20" t="str">
        <f t="shared" si="6"/>
        <v>#REF!</v>
      </c>
      <c r="O59" s="20" t="str">
        <f t="shared" si="8"/>
        <v>#REF!</v>
      </c>
      <c r="P59" s="46" t="str">
        <f t="shared" si="9"/>
        <v>#REF!</v>
      </c>
      <c r="Q59" s="27" t="str">
        <f t="shared" si="10"/>
        <v>#REF!</v>
      </c>
      <c r="S59" s="47" t="str">
        <f t="shared" si="11"/>
        <v>#REF!</v>
      </c>
    </row>
    <row r="60" ht="15.75" customHeight="1">
      <c r="A60" s="19" t="s">
        <v>15</v>
      </c>
      <c r="B60" s="18" t="s">
        <v>27</v>
      </c>
      <c r="C60" s="19" t="s">
        <v>28</v>
      </c>
      <c r="D60" s="20">
        <v>6407.98</v>
      </c>
      <c r="E60" s="20">
        <v>682.52</v>
      </c>
      <c r="F60" s="27"/>
      <c r="G60" s="20" t="str">
        <f t="shared" si="1"/>
        <v>#REF!</v>
      </c>
      <c r="H60" s="20" t="str">
        <f t="shared" si="2"/>
        <v>#REF!</v>
      </c>
      <c r="I60" s="20" t="str">
        <f t="shared" si="3"/>
        <v>#REF!</v>
      </c>
      <c r="J60" s="20" t="str">
        <f t="shared" si="4"/>
        <v>#REF!</v>
      </c>
      <c r="K60" s="20" t="str">
        <f t="shared" si="5"/>
        <v>#REF!</v>
      </c>
      <c r="L60" s="20" t="str">
        <f t="shared" si="6"/>
        <v>#REF!</v>
      </c>
      <c r="O60" s="20" t="str">
        <f t="shared" si="8"/>
        <v>#REF!</v>
      </c>
      <c r="P60" s="46" t="str">
        <f t="shared" si="9"/>
        <v>#REF!</v>
      </c>
      <c r="Q60" s="27" t="str">
        <f t="shared" si="10"/>
        <v>#REF!</v>
      </c>
      <c r="S60" s="47" t="str">
        <f t="shared" si="11"/>
        <v>#REF!</v>
      </c>
    </row>
    <row r="61" ht="15.75" customHeight="1">
      <c r="A61" s="19" t="s">
        <v>15</v>
      </c>
      <c r="B61" s="18" t="s">
        <v>33</v>
      </c>
      <c r="C61" s="19" t="s">
        <v>34</v>
      </c>
      <c r="D61" s="20">
        <v>158710.24</v>
      </c>
      <c r="E61" s="20">
        <v>16904.4</v>
      </c>
      <c r="F61" s="27"/>
      <c r="G61" s="20" t="str">
        <f t="shared" si="1"/>
        <v>#REF!</v>
      </c>
      <c r="H61" s="20" t="str">
        <f t="shared" si="2"/>
        <v>#REF!</v>
      </c>
      <c r="I61" s="20" t="str">
        <f t="shared" si="3"/>
        <v>#REF!</v>
      </c>
      <c r="J61" s="20" t="str">
        <f t="shared" si="4"/>
        <v>#REF!</v>
      </c>
      <c r="K61" s="20" t="str">
        <f t="shared" si="5"/>
        <v>#REF!</v>
      </c>
      <c r="L61" s="20" t="str">
        <f t="shared" si="6"/>
        <v>#REF!</v>
      </c>
      <c r="O61" s="20" t="str">
        <f t="shared" si="8"/>
        <v>#REF!</v>
      </c>
      <c r="P61" s="46" t="str">
        <f t="shared" si="9"/>
        <v>#REF!</v>
      </c>
      <c r="Q61" s="27" t="str">
        <f t="shared" si="10"/>
        <v>#REF!</v>
      </c>
      <c r="S61" s="47" t="str">
        <f t="shared" si="11"/>
        <v>#REF!</v>
      </c>
    </row>
    <row r="62" ht="15.75" customHeight="1">
      <c r="A62" s="19" t="s">
        <v>15</v>
      </c>
      <c r="B62" s="18" t="s">
        <v>41</v>
      </c>
      <c r="C62" s="19" t="s">
        <v>42</v>
      </c>
      <c r="D62" s="20">
        <v>4.7734239E7</v>
      </c>
      <c r="E62" s="20">
        <v>5084226.2</v>
      </c>
      <c r="F62" s="27"/>
      <c r="G62" s="20" t="str">
        <f t="shared" si="1"/>
        <v>#REF!</v>
      </c>
      <c r="H62" s="20" t="str">
        <f t="shared" si="2"/>
        <v>#REF!</v>
      </c>
      <c r="I62" s="20" t="str">
        <f t="shared" si="3"/>
        <v>#REF!</v>
      </c>
      <c r="J62" s="20" t="str">
        <f t="shared" si="4"/>
        <v>#REF!</v>
      </c>
      <c r="K62" s="20" t="str">
        <f t="shared" si="5"/>
        <v>#REF!</v>
      </c>
      <c r="L62" s="20" t="str">
        <f t="shared" si="6"/>
        <v>#REF!</v>
      </c>
      <c r="O62" s="20" t="str">
        <f t="shared" si="8"/>
        <v>#REF!</v>
      </c>
      <c r="P62" s="46" t="str">
        <f t="shared" si="9"/>
        <v>#REF!</v>
      </c>
      <c r="Q62" s="27" t="str">
        <f t="shared" si="10"/>
        <v>#REF!</v>
      </c>
      <c r="S62" s="47" t="str">
        <f t="shared" si="11"/>
        <v>#REF!</v>
      </c>
    </row>
    <row r="63" ht="15.75" customHeight="1">
      <c r="A63" s="19" t="s">
        <v>15</v>
      </c>
      <c r="B63" s="18" t="s">
        <v>55</v>
      </c>
      <c r="C63" s="19" t="s">
        <v>56</v>
      </c>
      <c r="D63" s="20">
        <v>1227820.47</v>
      </c>
      <c r="E63" s="20">
        <v>130776.51</v>
      </c>
      <c r="F63" s="27"/>
      <c r="G63" s="20" t="str">
        <f t="shared" si="1"/>
        <v>#REF!</v>
      </c>
      <c r="H63" s="20" t="str">
        <f t="shared" si="2"/>
        <v>#REF!</v>
      </c>
      <c r="I63" s="20" t="str">
        <f t="shared" si="3"/>
        <v>#REF!</v>
      </c>
      <c r="J63" s="20" t="str">
        <f t="shared" si="4"/>
        <v>#REF!</v>
      </c>
      <c r="K63" s="20" t="str">
        <f t="shared" si="5"/>
        <v>#REF!</v>
      </c>
      <c r="L63" s="20" t="str">
        <f t="shared" si="6"/>
        <v>#REF!</v>
      </c>
      <c r="O63" s="20" t="str">
        <f t="shared" si="8"/>
        <v>#REF!</v>
      </c>
      <c r="P63" s="46" t="str">
        <f t="shared" si="9"/>
        <v>#REF!</v>
      </c>
      <c r="Q63" s="27" t="str">
        <f t="shared" si="10"/>
        <v>#REF!</v>
      </c>
      <c r="S63" s="47" t="str">
        <f t="shared" si="11"/>
        <v>#REF!</v>
      </c>
    </row>
    <row r="64" ht="15.75" customHeight="1">
      <c r="A64" s="19" t="s">
        <v>65</v>
      </c>
      <c r="B64" s="18" t="s">
        <v>17</v>
      </c>
      <c r="C64" s="19" t="s">
        <v>324</v>
      </c>
      <c r="D64" s="20">
        <v>0.0</v>
      </c>
      <c r="E64" s="20">
        <v>2476701.42</v>
      </c>
      <c r="F64" s="27"/>
      <c r="G64" s="20" t="str">
        <f t="shared" si="1"/>
        <v>#REF!</v>
      </c>
      <c r="H64" s="20" t="str">
        <f t="shared" si="2"/>
        <v>#REF!</v>
      </c>
      <c r="I64" s="20" t="str">
        <f t="shared" si="3"/>
        <v>#REF!</v>
      </c>
      <c r="J64" s="20" t="str">
        <f t="shared" si="4"/>
        <v>#REF!</v>
      </c>
      <c r="K64" s="20" t="str">
        <f t="shared" si="5"/>
        <v>#REF!</v>
      </c>
      <c r="L64" s="20" t="str">
        <f t="shared" si="6"/>
        <v>#REF!</v>
      </c>
      <c r="O64" s="20" t="str">
        <f t="shared" si="8"/>
        <v>#REF!</v>
      </c>
      <c r="P64" s="46" t="str">
        <f t="shared" si="9"/>
        <v>#REF!</v>
      </c>
      <c r="Q64" s="27" t="str">
        <f t="shared" si="10"/>
        <v>#REF!</v>
      </c>
      <c r="S64" s="47" t="str">
        <f t="shared" si="11"/>
        <v>#REF!</v>
      </c>
    </row>
    <row r="65" ht="15.75" customHeight="1">
      <c r="A65" s="19" t="s">
        <v>65</v>
      </c>
      <c r="B65" s="18" t="s">
        <v>27</v>
      </c>
      <c r="C65" s="19" t="s">
        <v>28</v>
      </c>
      <c r="D65" s="20">
        <v>0.0</v>
      </c>
      <c r="E65" s="20">
        <v>513.11</v>
      </c>
      <c r="F65" s="27"/>
      <c r="G65" s="20" t="str">
        <f t="shared" si="1"/>
        <v>#REF!</v>
      </c>
      <c r="H65" s="20" t="str">
        <f t="shared" si="2"/>
        <v>#REF!</v>
      </c>
      <c r="I65" s="20" t="str">
        <f t="shared" si="3"/>
        <v>#REF!</v>
      </c>
      <c r="J65" s="20" t="str">
        <f t="shared" si="4"/>
        <v>#REF!</v>
      </c>
      <c r="K65" s="20" t="str">
        <f t="shared" si="5"/>
        <v>#REF!</v>
      </c>
      <c r="L65" s="20" t="str">
        <f t="shared" si="6"/>
        <v>#REF!</v>
      </c>
      <c r="O65" s="20" t="str">
        <f t="shared" si="8"/>
        <v>#REF!</v>
      </c>
      <c r="P65" s="46" t="str">
        <f t="shared" si="9"/>
        <v>#REF!</v>
      </c>
      <c r="Q65" s="27" t="str">
        <f t="shared" si="10"/>
        <v>#REF!</v>
      </c>
      <c r="S65" s="47" t="str">
        <f t="shared" si="11"/>
        <v>#REF!</v>
      </c>
    </row>
    <row r="66" ht="15.75" customHeight="1">
      <c r="A66" s="19" t="s">
        <v>65</v>
      </c>
      <c r="B66" s="18" t="s">
        <v>33</v>
      </c>
      <c r="C66" s="19" t="s">
        <v>34</v>
      </c>
      <c r="D66" s="20">
        <v>0.0</v>
      </c>
      <c r="E66" s="20">
        <v>2632.47</v>
      </c>
      <c r="F66" s="27"/>
      <c r="G66" s="20" t="str">
        <f t="shared" si="1"/>
        <v>#REF!</v>
      </c>
      <c r="H66" s="20" t="str">
        <f t="shared" si="2"/>
        <v>#REF!</v>
      </c>
      <c r="I66" s="20" t="str">
        <f t="shared" si="3"/>
        <v>#REF!</v>
      </c>
      <c r="J66" s="20" t="str">
        <f t="shared" si="4"/>
        <v>#REF!</v>
      </c>
      <c r="K66" s="20" t="str">
        <f t="shared" si="5"/>
        <v>#REF!</v>
      </c>
      <c r="L66" s="20" t="str">
        <f t="shared" si="6"/>
        <v>#REF!</v>
      </c>
      <c r="O66" s="20" t="str">
        <f t="shared" si="8"/>
        <v>#REF!</v>
      </c>
      <c r="P66" s="46" t="str">
        <f t="shared" si="9"/>
        <v>#REF!</v>
      </c>
      <c r="Q66" s="27" t="str">
        <f t="shared" si="10"/>
        <v>#REF!</v>
      </c>
      <c r="S66" s="47" t="str">
        <f t="shared" si="11"/>
        <v>#REF!</v>
      </c>
    </row>
    <row r="67" ht="15.75" customHeight="1">
      <c r="A67" s="19" t="s">
        <v>67</v>
      </c>
      <c r="B67" s="18" t="s">
        <v>17</v>
      </c>
      <c r="C67" s="19" t="s">
        <v>324</v>
      </c>
      <c r="D67" s="20">
        <v>4.0853370978E8</v>
      </c>
      <c r="E67" s="20">
        <v>2.923255731E7</v>
      </c>
      <c r="F67" s="27"/>
      <c r="G67" s="20" t="str">
        <f t="shared" si="1"/>
        <v>#REF!</v>
      </c>
      <c r="H67" s="20" t="str">
        <f t="shared" si="2"/>
        <v>#REF!</v>
      </c>
      <c r="I67" s="20" t="str">
        <f t="shared" si="3"/>
        <v>#REF!</v>
      </c>
      <c r="J67" s="20" t="str">
        <f t="shared" si="4"/>
        <v>#REF!</v>
      </c>
      <c r="K67" s="20" t="str">
        <f t="shared" si="5"/>
        <v>#REF!</v>
      </c>
      <c r="L67" s="20" t="str">
        <f t="shared" si="6"/>
        <v>#REF!</v>
      </c>
      <c r="O67" s="20" t="str">
        <f t="shared" si="8"/>
        <v>#REF!</v>
      </c>
      <c r="P67" s="46" t="str">
        <f t="shared" si="9"/>
        <v>#REF!</v>
      </c>
      <c r="Q67" s="27" t="str">
        <f t="shared" si="10"/>
        <v>#REF!</v>
      </c>
      <c r="S67" s="47" t="str">
        <f t="shared" si="11"/>
        <v>#REF!</v>
      </c>
    </row>
    <row r="68" ht="15.75" customHeight="1">
      <c r="A68" s="19" t="s">
        <v>67</v>
      </c>
      <c r="B68" s="18" t="s">
        <v>39</v>
      </c>
      <c r="C68" s="19" t="s">
        <v>40</v>
      </c>
      <c r="D68" s="20">
        <v>1.737652175E7</v>
      </c>
      <c r="E68" s="20">
        <v>1243373.94</v>
      </c>
      <c r="F68" s="27"/>
      <c r="G68" s="20" t="str">
        <f t="shared" si="1"/>
        <v>#REF!</v>
      </c>
      <c r="H68" s="20" t="str">
        <f t="shared" si="2"/>
        <v>#REF!</v>
      </c>
      <c r="I68" s="20" t="str">
        <f t="shared" si="3"/>
        <v>#REF!</v>
      </c>
      <c r="J68" s="20" t="str">
        <f t="shared" si="4"/>
        <v>#REF!</v>
      </c>
      <c r="K68" s="20" t="str">
        <f t="shared" si="5"/>
        <v>#REF!</v>
      </c>
      <c r="L68" s="20" t="str">
        <f t="shared" si="6"/>
        <v>#REF!</v>
      </c>
      <c r="O68" s="20" t="str">
        <f t="shared" si="8"/>
        <v>#REF!</v>
      </c>
      <c r="P68" s="46" t="str">
        <f t="shared" si="9"/>
        <v>#REF!</v>
      </c>
      <c r="Q68" s="27" t="str">
        <f t="shared" si="10"/>
        <v>#REF!</v>
      </c>
      <c r="S68" s="47" t="str">
        <f t="shared" si="11"/>
        <v>#REF!</v>
      </c>
    </row>
    <row r="69" ht="15.75" customHeight="1">
      <c r="A69" s="19" t="s">
        <v>67</v>
      </c>
      <c r="B69" s="18" t="s">
        <v>68</v>
      </c>
      <c r="C69" s="19" t="s">
        <v>69</v>
      </c>
      <c r="D69" s="20">
        <v>6082438.02</v>
      </c>
      <c r="E69" s="20">
        <v>435227.78</v>
      </c>
      <c r="F69" s="27"/>
      <c r="G69" s="20" t="str">
        <f t="shared" si="1"/>
        <v>#REF!</v>
      </c>
      <c r="H69" s="20" t="str">
        <f t="shared" si="2"/>
        <v>#REF!</v>
      </c>
      <c r="I69" s="20" t="str">
        <f t="shared" si="3"/>
        <v>#REF!</v>
      </c>
      <c r="J69" s="20" t="str">
        <f t="shared" si="4"/>
        <v>#REF!</v>
      </c>
      <c r="K69" s="20" t="str">
        <f t="shared" si="5"/>
        <v>#REF!</v>
      </c>
      <c r="L69" s="20" t="str">
        <f t="shared" si="6"/>
        <v>#REF!</v>
      </c>
      <c r="O69" s="20" t="str">
        <f t="shared" si="8"/>
        <v>#REF!</v>
      </c>
      <c r="P69" s="46" t="str">
        <f t="shared" si="9"/>
        <v>#REF!</v>
      </c>
      <c r="Q69" s="27" t="str">
        <f t="shared" si="10"/>
        <v>#REF!</v>
      </c>
      <c r="S69" s="47" t="str">
        <f t="shared" si="11"/>
        <v>#REF!</v>
      </c>
    </row>
    <row r="70" ht="15.75" customHeight="1">
      <c r="A70" s="19" t="s">
        <v>67</v>
      </c>
      <c r="B70" s="18" t="s">
        <v>53</v>
      </c>
      <c r="C70" s="19" t="s">
        <v>54</v>
      </c>
      <c r="D70" s="20">
        <v>0.0</v>
      </c>
      <c r="E70" s="20">
        <v>0.0</v>
      </c>
      <c r="F70" s="27"/>
      <c r="G70" s="20" t="str">
        <f t="shared" si="1"/>
        <v>#REF!</v>
      </c>
      <c r="H70" s="20" t="str">
        <f t="shared" si="2"/>
        <v>#REF!</v>
      </c>
      <c r="I70" s="20" t="str">
        <f t="shared" si="3"/>
        <v>#REF!</v>
      </c>
      <c r="J70" s="20" t="str">
        <f t="shared" si="4"/>
        <v>#REF!</v>
      </c>
      <c r="K70" s="20" t="str">
        <f t="shared" si="5"/>
        <v>#REF!</v>
      </c>
      <c r="L70" s="20" t="str">
        <f t="shared" si="6"/>
        <v>#REF!</v>
      </c>
      <c r="O70" s="20" t="str">
        <f t="shared" si="8"/>
        <v>#REF!</v>
      </c>
      <c r="P70" s="46" t="str">
        <f t="shared" si="9"/>
        <v>#REF!</v>
      </c>
      <c r="Q70" s="27" t="str">
        <f t="shared" si="10"/>
        <v>#REF!</v>
      </c>
      <c r="S70" s="47" t="str">
        <f t="shared" si="11"/>
        <v>#REF!</v>
      </c>
    </row>
    <row r="71" ht="15.75" customHeight="1">
      <c r="A71" s="19" t="s">
        <v>67</v>
      </c>
      <c r="B71" s="18" t="s">
        <v>25</v>
      </c>
      <c r="C71" s="19" t="s">
        <v>26</v>
      </c>
      <c r="D71" s="20">
        <v>261609.71</v>
      </c>
      <c r="E71" s="20">
        <v>18719.44</v>
      </c>
      <c r="F71" s="27"/>
      <c r="G71" s="20" t="str">
        <f t="shared" si="1"/>
        <v>#REF!</v>
      </c>
      <c r="H71" s="20" t="str">
        <f t="shared" si="2"/>
        <v>#REF!</v>
      </c>
      <c r="I71" s="20" t="str">
        <f t="shared" si="3"/>
        <v>#REF!</v>
      </c>
      <c r="J71" s="20" t="str">
        <f t="shared" si="4"/>
        <v>#REF!</v>
      </c>
      <c r="K71" s="20" t="str">
        <f t="shared" si="5"/>
        <v>#REF!</v>
      </c>
      <c r="L71" s="20" t="str">
        <f t="shared" si="6"/>
        <v>#REF!</v>
      </c>
      <c r="O71" s="20" t="str">
        <f t="shared" si="8"/>
        <v>#REF!</v>
      </c>
      <c r="P71" s="46" t="str">
        <f t="shared" si="9"/>
        <v>#REF!</v>
      </c>
      <c r="Q71" s="27" t="str">
        <f t="shared" si="10"/>
        <v>#REF!</v>
      </c>
      <c r="S71" s="47" t="str">
        <f t="shared" si="11"/>
        <v>#REF!</v>
      </c>
    </row>
    <row r="72" ht="15.75" customHeight="1">
      <c r="A72" s="19" t="s">
        <v>67</v>
      </c>
      <c r="B72" s="18" t="s">
        <v>27</v>
      </c>
      <c r="C72" s="19" t="s">
        <v>28</v>
      </c>
      <c r="D72" s="20">
        <v>81359.99</v>
      </c>
      <c r="E72" s="20">
        <v>5821.7</v>
      </c>
      <c r="F72" s="27"/>
      <c r="G72" s="20" t="str">
        <f t="shared" si="1"/>
        <v>#REF!</v>
      </c>
      <c r="H72" s="20" t="str">
        <f t="shared" si="2"/>
        <v>#REF!</v>
      </c>
      <c r="I72" s="20" t="str">
        <f t="shared" si="3"/>
        <v>#REF!</v>
      </c>
      <c r="J72" s="20" t="str">
        <f t="shared" si="4"/>
        <v>#REF!</v>
      </c>
      <c r="K72" s="20" t="str">
        <f t="shared" si="5"/>
        <v>#REF!</v>
      </c>
      <c r="L72" s="20" t="str">
        <f t="shared" si="6"/>
        <v>#REF!</v>
      </c>
      <c r="O72" s="20" t="str">
        <f t="shared" si="8"/>
        <v>#REF!</v>
      </c>
      <c r="P72" s="46" t="str">
        <f t="shared" si="9"/>
        <v>#REF!</v>
      </c>
      <c r="Q72" s="27" t="str">
        <f t="shared" si="10"/>
        <v>#REF!</v>
      </c>
      <c r="S72" s="47" t="str">
        <f t="shared" si="11"/>
        <v>#REF!</v>
      </c>
    </row>
    <row r="73" ht="15.75" customHeight="1">
      <c r="A73" s="19" t="s">
        <v>67</v>
      </c>
      <c r="B73" s="18" t="s">
        <v>33</v>
      </c>
      <c r="C73" s="19" t="s">
        <v>34</v>
      </c>
      <c r="D73" s="20">
        <v>1185242.75</v>
      </c>
      <c r="E73" s="20">
        <v>84809.83</v>
      </c>
      <c r="F73" s="27"/>
      <c r="G73" s="20" t="str">
        <f t="shared" si="1"/>
        <v>#REF!</v>
      </c>
      <c r="H73" s="20" t="str">
        <f t="shared" si="2"/>
        <v>#REF!</v>
      </c>
      <c r="I73" s="20" t="str">
        <f t="shared" si="3"/>
        <v>#REF!</v>
      </c>
      <c r="J73" s="20" t="str">
        <f t="shared" si="4"/>
        <v>#REF!</v>
      </c>
      <c r="K73" s="20" t="str">
        <f t="shared" si="5"/>
        <v>#REF!</v>
      </c>
      <c r="L73" s="20" t="str">
        <f t="shared" si="6"/>
        <v>#REF!</v>
      </c>
      <c r="O73" s="20" t="str">
        <f t="shared" si="8"/>
        <v>#REF!</v>
      </c>
      <c r="P73" s="46" t="str">
        <f t="shared" si="9"/>
        <v>#REF!</v>
      </c>
      <c r="Q73" s="27" t="str">
        <f t="shared" si="10"/>
        <v>#REF!</v>
      </c>
      <c r="S73" s="47" t="str">
        <f t="shared" si="11"/>
        <v>#REF!</v>
      </c>
    </row>
    <row r="74" ht="15.75" customHeight="1">
      <c r="A74" s="19" t="s">
        <v>67</v>
      </c>
      <c r="B74" s="18" t="s">
        <v>35</v>
      </c>
      <c r="C74" s="19" t="s">
        <v>36</v>
      </c>
      <c r="D74" s="20">
        <v>0.0</v>
      </c>
      <c r="E74" s="20">
        <v>0.0</v>
      </c>
      <c r="F74" s="27"/>
      <c r="G74" s="20" t="str">
        <f t="shared" si="1"/>
        <v>#REF!</v>
      </c>
      <c r="H74" s="20" t="str">
        <f t="shared" si="2"/>
        <v>#REF!</v>
      </c>
      <c r="I74" s="20" t="str">
        <f t="shared" si="3"/>
        <v>#REF!</v>
      </c>
      <c r="J74" s="20" t="str">
        <f t="shared" si="4"/>
        <v>#REF!</v>
      </c>
      <c r="K74" s="20" t="str">
        <f t="shared" si="5"/>
        <v>#REF!</v>
      </c>
      <c r="L74" s="20" t="str">
        <f t="shared" si="6"/>
        <v>#REF!</v>
      </c>
      <c r="O74" s="20" t="str">
        <f t="shared" si="8"/>
        <v>#REF!</v>
      </c>
      <c r="P74" s="46" t="str">
        <f t="shared" si="9"/>
        <v>#REF!</v>
      </c>
      <c r="Q74" s="27" t="str">
        <f t="shared" si="10"/>
        <v>#REF!</v>
      </c>
      <c r="S74" s="47" t="str">
        <f t="shared" si="11"/>
        <v>#REF!</v>
      </c>
    </row>
    <row r="75" ht="15.75" customHeight="1">
      <c r="A75" s="19" t="s">
        <v>71</v>
      </c>
      <c r="B75" s="18" t="s">
        <v>17</v>
      </c>
      <c r="C75" s="19" t="s">
        <v>324</v>
      </c>
      <c r="D75" s="20">
        <v>1.9620047585E8</v>
      </c>
      <c r="E75" s="20">
        <v>5858094.06</v>
      </c>
      <c r="F75" s="27"/>
      <c r="G75" s="20" t="str">
        <f t="shared" si="1"/>
        <v>#REF!</v>
      </c>
      <c r="H75" s="20" t="str">
        <f t="shared" si="2"/>
        <v>#REF!</v>
      </c>
      <c r="I75" s="20" t="str">
        <f t="shared" si="3"/>
        <v>#REF!</v>
      </c>
      <c r="J75" s="20" t="str">
        <f t="shared" si="4"/>
        <v>#REF!</v>
      </c>
      <c r="K75" s="20" t="str">
        <f t="shared" si="5"/>
        <v>#REF!</v>
      </c>
      <c r="L75" s="20" t="str">
        <f t="shared" si="6"/>
        <v>#REF!</v>
      </c>
      <c r="O75" s="20" t="str">
        <f t="shared" si="8"/>
        <v>#REF!</v>
      </c>
      <c r="P75" s="46" t="str">
        <f t="shared" si="9"/>
        <v>#REF!</v>
      </c>
      <c r="Q75" s="27" t="str">
        <f t="shared" si="10"/>
        <v>#REF!</v>
      </c>
      <c r="S75" s="47" t="str">
        <f t="shared" si="11"/>
        <v>#REF!</v>
      </c>
    </row>
    <row r="76" ht="15.75" customHeight="1">
      <c r="A76" s="19" t="s">
        <v>71</v>
      </c>
      <c r="B76" s="18" t="s">
        <v>39</v>
      </c>
      <c r="C76" s="19" t="s">
        <v>40</v>
      </c>
      <c r="D76" s="20">
        <v>4067347.32</v>
      </c>
      <c r="E76" s="20">
        <v>121441.62</v>
      </c>
      <c r="F76" s="27"/>
      <c r="G76" s="20" t="str">
        <f t="shared" si="1"/>
        <v>#REF!</v>
      </c>
      <c r="H76" s="20" t="str">
        <f t="shared" si="2"/>
        <v>#REF!</v>
      </c>
      <c r="I76" s="20" t="str">
        <f t="shared" si="3"/>
        <v>#REF!</v>
      </c>
      <c r="J76" s="20" t="str">
        <f t="shared" si="4"/>
        <v>#REF!</v>
      </c>
      <c r="K76" s="20" t="str">
        <f t="shared" si="5"/>
        <v>#REF!</v>
      </c>
      <c r="L76" s="20" t="str">
        <f t="shared" si="6"/>
        <v>#REF!</v>
      </c>
      <c r="O76" s="20" t="str">
        <f t="shared" si="8"/>
        <v>#REF!</v>
      </c>
      <c r="P76" s="46" t="str">
        <f t="shared" si="9"/>
        <v>#REF!</v>
      </c>
      <c r="Q76" s="27" t="str">
        <f t="shared" si="10"/>
        <v>#REF!</v>
      </c>
      <c r="S76" s="47" t="str">
        <f t="shared" si="11"/>
        <v>#REF!</v>
      </c>
    </row>
    <row r="77" ht="15.75" customHeight="1">
      <c r="A77" s="19" t="s">
        <v>71</v>
      </c>
      <c r="B77" s="18" t="s">
        <v>68</v>
      </c>
      <c r="C77" s="19" t="s">
        <v>69</v>
      </c>
      <c r="D77" s="20">
        <v>1.335642811E7</v>
      </c>
      <c r="E77" s="20">
        <v>398792.16</v>
      </c>
      <c r="F77" s="27"/>
      <c r="G77" s="20" t="str">
        <f t="shared" si="1"/>
        <v>#REF!</v>
      </c>
      <c r="H77" s="20" t="str">
        <f t="shared" si="2"/>
        <v>#REF!</v>
      </c>
      <c r="I77" s="20" t="str">
        <f t="shared" si="3"/>
        <v>#REF!</v>
      </c>
      <c r="J77" s="20" t="str">
        <f t="shared" si="4"/>
        <v>#REF!</v>
      </c>
      <c r="K77" s="20" t="str">
        <f t="shared" si="5"/>
        <v>#REF!</v>
      </c>
      <c r="L77" s="20" t="str">
        <f t="shared" si="6"/>
        <v>#REF!</v>
      </c>
      <c r="O77" s="20" t="str">
        <f t="shared" si="8"/>
        <v>#REF!</v>
      </c>
      <c r="P77" s="46" t="str">
        <f t="shared" si="9"/>
        <v>#REF!</v>
      </c>
      <c r="Q77" s="27" t="str">
        <f t="shared" si="10"/>
        <v>#REF!</v>
      </c>
      <c r="S77" s="47" t="str">
        <f t="shared" si="11"/>
        <v>#REF!</v>
      </c>
    </row>
    <row r="78" ht="15.75" customHeight="1">
      <c r="A78" s="19" t="s">
        <v>71</v>
      </c>
      <c r="B78" s="18" t="s">
        <v>27</v>
      </c>
      <c r="C78" s="19" t="s">
        <v>28</v>
      </c>
      <c r="D78" s="20">
        <v>83162.93</v>
      </c>
      <c r="E78" s="20">
        <v>2483.05</v>
      </c>
      <c r="F78" s="27"/>
      <c r="G78" s="20" t="str">
        <f t="shared" si="1"/>
        <v>#REF!</v>
      </c>
      <c r="H78" s="20" t="str">
        <f t="shared" si="2"/>
        <v>#REF!</v>
      </c>
      <c r="I78" s="20" t="str">
        <f t="shared" si="3"/>
        <v>#REF!</v>
      </c>
      <c r="J78" s="20" t="str">
        <f t="shared" si="4"/>
        <v>#REF!</v>
      </c>
      <c r="K78" s="20" t="str">
        <f t="shared" si="5"/>
        <v>#REF!</v>
      </c>
      <c r="L78" s="20" t="str">
        <f t="shared" si="6"/>
        <v>#REF!</v>
      </c>
      <c r="O78" s="20" t="str">
        <f t="shared" si="8"/>
        <v>#REF!</v>
      </c>
      <c r="P78" s="46" t="str">
        <f t="shared" si="9"/>
        <v>#REF!</v>
      </c>
      <c r="Q78" s="27" t="str">
        <f t="shared" si="10"/>
        <v>#REF!</v>
      </c>
      <c r="S78" s="47" t="str">
        <f t="shared" si="11"/>
        <v>#REF!</v>
      </c>
    </row>
    <row r="79" ht="15.75" customHeight="1">
      <c r="A79" s="19" t="s">
        <v>71</v>
      </c>
      <c r="B79" s="18" t="s">
        <v>33</v>
      </c>
      <c r="C79" s="19" t="s">
        <v>34</v>
      </c>
      <c r="D79" s="20">
        <v>50041.54</v>
      </c>
      <c r="E79" s="20">
        <v>1494.13</v>
      </c>
      <c r="F79" s="27"/>
      <c r="G79" s="20" t="str">
        <f t="shared" si="1"/>
        <v>#REF!</v>
      </c>
      <c r="H79" s="20" t="str">
        <f t="shared" si="2"/>
        <v>#REF!</v>
      </c>
      <c r="I79" s="20" t="str">
        <f t="shared" si="3"/>
        <v>#REF!</v>
      </c>
      <c r="J79" s="20" t="str">
        <f t="shared" si="4"/>
        <v>#REF!</v>
      </c>
      <c r="K79" s="20" t="str">
        <f t="shared" si="5"/>
        <v>#REF!</v>
      </c>
      <c r="L79" s="20" t="str">
        <f t="shared" si="6"/>
        <v>#REF!</v>
      </c>
      <c r="O79" s="20" t="str">
        <f t="shared" si="8"/>
        <v>#REF!</v>
      </c>
      <c r="P79" s="46" t="str">
        <f t="shared" si="9"/>
        <v>#REF!</v>
      </c>
      <c r="Q79" s="27" t="str">
        <f t="shared" si="10"/>
        <v>#REF!</v>
      </c>
      <c r="S79" s="47" t="str">
        <f t="shared" si="11"/>
        <v>#REF!</v>
      </c>
    </row>
    <row r="80" ht="15.75" customHeight="1">
      <c r="A80" s="19" t="s">
        <v>71</v>
      </c>
      <c r="B80" s="18" t="s">
        <v>35</v>
      </c>
      <c r="C80" s="19" t="s">
        <v>36</v>
      </c>
      <c r="D80" s="20">
        <v>8480225.25</v>
      </c>
      <c r="E80" s="20">
        <v>253199.98</v>
      </c>
      <c r="F80" s="27"/>
      <c r="G80" s="20" t="str">
        <f t="shared" si="1"/>
        <v>#REF!</v>
      </c>
      <c r="H80" s="20" t="str">
        <f t="shared" si="2"/>
        <v>#REF!</v>
      </c>
      <c r="I80" s="20" t="str">
        <f t="shared" si="3"/>
        <v>#REF!</v>
      </c>
      <c r="J80" s="20" t="str">
        <f t="shared" si="4"/>
        <v>#REF!</v>
      </c>
      <c r="K80" s="20" t="str">
        <f t="shared" si="5"/>
        <v>#REF!</v>
      </c>
      <c r="L80" s="20" t="str">
        <f t="shared" si="6"/>
        <v>#REF!</v>
      </c>
      <c r="O80" s="20" t="str">
        <f t="shared" si="8"/>
        <v>#REF!</v>
      </c>
      <c r="P80" s="46" t="str">
        <f t="shared" si="9"/>
        <v>#REF!</v>
      </c>
      <c r="Q80" s="27" t="str">
        <f t="shared" si="10"/>
        <v>#REF!</v>
      </c>
      <c r="S80" s="47" t="str">
        <f t="shared" si="11"/>
        <v>#REF!</v>
      </c>
    </row>
    <row r="81" ht="15.75" customHeight="1">
      <c r="A81" s="19" t="s">
        <v>73</v>
      </c>
      <c r="B81" s="18" t="s">
        <v>17</v>
      </c>
      <c r="C81" s="19" t="s">
        <v>324</v>
      </c>
      <c r="D81" s="20">
        <v>2.324179198E7</v>
      </c>
      <c r="E81" s="20">
        <v>1599252.4</v>
      </c>
      <c r="F81" s="27"/>
      <c r="G81" s="20" t="str">
        <f t="shared" si="1"/>
        <v>#REF!</v>
      </c>
      <c r="H81" s="20" t="str">
        <f t="shared" si="2"/>
        <v>#REF!</v>
      </c>
      <c r="I81" s="20" t="str">
        <f t="shared" si="3"/>
        <v>#REF!</v>
      </c>
      <c r="J81" s="20" t="str">
        <f t="shared" si="4"/>
        <v>#REF!</v>
      </c>
      <c r="K81" s="20" t="str">
        <f t="shared" si="5"/>
        <v>#REF!</v>
      </c>
      <c r="L81" s="20" t="str">
        <f t="shared" si="6"/>
        <v>#REF!</v>
      </c>
      <c r="O81" s="20" t="str">
        <f t="shared" si="8"/>
        <v>#REF!</v>
      </c>
      <c r="P81" s="46" t="str">
        <f t="shared" si="9"/>
        <v>#REF!</v>
      </c>
      <c r="Q81" s="27" t="str">
        <f t="shared" si="10"/>
        <v>#REF!</v>
      </c>
      <c r="S81" s="47" t="str">
        <f t="shared" si="11"/>
        <v>#REF!</v>
      </c>
    </row>
    <row r="82" ht="15.75" customHeight="1">
      <c r="A82" s="19" t="s">
        <v>73</v>
      </c>
      <c r="B82" s="18" t="s">
        <v>39</v>
      </c>
      <c r="C82" s="19" t="s">
        <v>40</v>
      </c>
      <c r="D82" s="20">
        <v>2580719.33</v>
      </c>
      <c r="E82" s="20">
        <v>177577.6</v>
      </c>
      <c r="F82" s="27"/>
      <c r="G82" s="20" t="str">
        <f t="shared" si="1"/>
        <v>#REF!</v>
      </c>
      <c r="H82" s="20" t="str">
        <f t="shared" si="2"/>
        <v>#REF!</v>
      </c>
      <c r="I82" s="20" t="str">
        <f t="shared" si="3"/>
        <v>#REF!</v>
      </c>
      <c r="J82" s="20" t="str">
        <f t="shared" si="4"/>
        <v>#REF!</v>
      </c>
      <c r="K82" s="20" t="str">
        <f t="shared" si="5"/>
        <v>#REF!</v>
      </c>
      <c r="L82" s="20" t="str">
        <f t="shared" si="6"/>
        <v>#REF!</v>
      </c>
      <c r="O82" s="20" t="str">
        <f t="shared" si="8"/>
        <v>#REF!</v>
      </c>
      <c r="P82" s="46" t="str">
        <f t="shared" si="9"/>
        <v>#REF!</v>
      </c>
      <c r="Q82" s="27" t="str">
        <f t="shared" si="10"/>
        <v>#REF!</v>
      </c>
      <c r="S82" s="47" t="str">
        <f t="shared" si="11"/>
        <v>#REF!</v>
      </c>
    </row>
    <row r="83" ht="15.75" customHeight="1">
      <c r="A83" s="19" t="s">
        <v>73</v>
      </c>
      <c r="B83" s="18" t="s">
        <v>27</v>
      </c>
      <c r="C83" s="19" t="s">
        <v>28</v>
      </c>
      <c r="D83" s="20">
        <v>6959.5</v>
      </c>
      <c r="E83" s="20">
        <v>478.88</v>
      </c>
      <c r="F83" s="27"/>
      <c r="G83" s="20" t="str">
        <f t="shared" si="1"/>
        <v>#REF!</v>
      </c>
      <c r="H83" s="20" t="str">
        <f t="shared" si="2"/>
        <v>#REF!</v>
      </c>
      <c r="I83" s="20" t="str">
        <f t="shared" si="3"/>
        <v>#REF!</v>
      </c>
      <c r="J83" s="20" t="str">
        <f t="shared" si="4"/>
        <v>#REF!</v>
      </c>
      <c r="K83" s="20" t="str">
        <f t="shared" si="5"/>
        <v>#REF!</v>
      </c>
      <c r="L83" s="20" t="str">
        <f t="shared" si="6"/>
        <v>#REF!</v>
      </c>
      <c r="O83" s="20" t="str">
        <f t="shared" si="8"/>
        <v>#REF!</v>
      </c>
      <c r="P83" s="46" t="str">
        <f t="shared" si="9"/>
        <v>#REF!</v>
      </c>
      <c r="Q83" s="27" t="str">
        <f t="shared" si="10"/>
        <v>#REF!</v>
      </c>
      <c r="S83" s="47" t="str">
        <f t="shared" si="11"/>
        <v>#REF!</v>
      </c>
    </row>
    <row r="84" ht="15.75" customHeight="1">
      <c r="A84" s="19" t="s">
        <v>73</v>
      </c>
      <c r="B84" s="18" t="s">
        <v>33</v>
      </c>
      <c r="C84" s="19" t="s">
        <v>34</v>
      </c>
      <c r="D84" s="20">
        <v>10378.19</v>
      </c>
      <c r="E84" s="20">
        <v>714.12</v>
      </c>
      <c r="F84" s="27"/>
      <c r="G84" s="20" t="str">
        <f t="shared" si="1"/>
        <v>#REF!</v>
      </c>
      <c r="H84" s="20" t="str">
        <f t="shared" si="2"/>
        <v>#REF!</v>
      </c>
      <c r="I84" s="20" t="str">
        <f t="shared" si="3"/>
        <v>#REF!</v>
      </c>
      <c r="J84" s="20" t="str">
        <f t="shared" si="4"/>
        <v>#REF!</v>
      </c>
      <c r="K84" s="20" t="str">
        <f t="shared" si="5"/>
        <v>#REF!</v>
      </c>
      <c r="L84" s="20" t="str">
        <f t="shared" si="6"/>
        <v>#REF!</v>
      </c>
      <c r="O84" s="20" t="str">
        <f t="shared" si="8"/>
        <v>#REF!</v>
      </c>
      <c r="P84" s="46" t="str">
        <f t="shared" si="9"/>
        <v>#REF!</v>
      </c>
      <c r="Q84" s="27" t="str">
        <f t="shared" si="10"/>
        <v>#REF!</v>
      </c>
      <c r="S84" s="47" t="str">
        <f t="shared" si="11"/>
        <v>#REF!</v>
      </c>
    </row>
    <row r="85" ht="15.75" customHeight="1">
      <c r="A85" s="19" t="s">
        <v>73</v>
      </c>
      <c r="B85" s="18" t="s">
        <v>74</v>
      </c>
      <c r="C85" s="19" t="s">
        <v>75</v>
      </c>
      <c r="D85" s="20">
        <v>0.0</v>
      </c>
      <c r="E85" s="20">
        <v>0.0</v>
      </c>
      <c r="F85" s="27"/>
      <c r="G85" s="20" t="str">
        <f t="shared" si="1"/>
        <v>#REF!</v>
      </c>
      <c r="H85" s="20" t="str">
        <f t="shared" si="2"/>
        <v>#REF!</v>
      </c>
      <c r="I85" s="20" t="str">
        <f t="shared" si="3"/>
        <v>#REF!</v>
      </c>
      <c r="J85" s="20" t="str">
        <f t="shared" si="4"/>
        <v>#REF!</v>
      </c>
      <c r="K85" s="20" t="str">
        <f t="shared" si="5"/>
        <v>#REF!</v>
      </c>
      <c r="L85" s="20" t="str">
        <f t="shared" si="6"/>
        <v>#REF!</v>
      </c>
      <c r="O85" s="20" t="str">
        <f t="shared" si="8"/>
        <v>#REF!</v>
      </c>
      <c r="P85" s="46" t="str">
        <f t="shared" si="9"/>
        <v>#REF!</v>
      </c>
      <c r="Q85" s="27" t="str">
        <f t="shared" si="10"/>
        <v>#REF!</v>
      </c>
      <c r="S85" s="47" t="str">
        <f t="shared" si="11"/>
        <v>#REF!</v>
      </c>
    </row>
    <row r="86" ht="15.75" customHeight="1">
      <c r="A86" s="19" t="s">
        <v>77</v>
      </c>
      <c r="B86" s="18" t="s">
        <v>17</v>
      </c>
      <c r="C86" s="19" t="s">
        <v>324</v>
      </c>
      <c r="D86" s="20">
        <v>2261785.53</v>
      </c>
      <c r="E86" s="20">
        <v>289433.79</v>
      </c>
      <c r="F86" s="27"/>
      <c r="G86" s="20" t="str">
        <f t="shared" si="1"/>
        <v>#REF!</v>
      </c>
      <c r="H86" s="20" t="str">
        <f t="shared" si="2"/>
        <v>#REF!</v>
      </c>
      <c r="I86" s="20" t="str">
        <f t="shared" si="3"/>
        <v>#REF!</v>
      </c>
      <c r="J86" s="20" t="str">
        <f t="shared" si="4"/>
        <v>#REF!</v>
      </c>
      <c r="K86" s="20" t="str">
        <f t="shared" si="5"/>
        <v>#REF!</v>
      </c>
      <c r="L86" s="20" t="str">
        <f t="shared" si="6"/>
        <v>#REF!</v>
      </c>
      <c r="O86" s="20" t="str">
        <f t="shared" si="8"/>
        <v>#REF!</v>
      </c>
      <c r="P86" s="46" t="str">
        <f t="shared" si="9"/>
        <v>#REF!</v>
      </c>
      <c r="Q86" s="27" t="str">
        <f t="shared" si="10"/>
        <v>#REF!</v>
      </c>
      <c r="S86" s="47" t="str">
        <f t="shared" si="11"/>
        <v>#REF!</v>
      </c>
    </row>
    <row r="87" ht="15.75" customHeight="1">
      <c r="A87" s="19" t="s">
        <v>77</v>
      </c>
      <c r="B87" s="18" t="s">
        <v>33</v>
      </c>
      <c r="C87" s="19" t="s">
        <v>34</v>
      </c>
      <c r="D87" s="20">
        <v>3506.48</v>
      </c>
      <c r="E87" s="20">
        <v>448.71</v>
      </c>
      <c r="F87" s="27"/>
      <c r="G87" s="20" t="str">
        <f t="shared" si="1"/>
        <v>#REF!</v>
      </c>
      <c r="H87" s="20" t="str">
        <f t="shared" si="2"/>
        <v>#REF!</v>
      </c>
      <c r="I87" s="20" t="str">
        <f t="shared" si="3"/>
        <v>#REF!</v>
      </c>
      <c r="J87" s="20" t="str">
        <f t="shared" si="4"/>
        <v>#REF!</v>
      </c>
      <c r="K87" s="20" t="str">
        <f t="shared" si="5"/>
        <v>#REF!</v>
      </c>
      <c r="L87" s="20" t="str">
        <f t="shared" si="6"/>
        <v>#REF!</v>
      </c>
      <c r="O87" s="20" t="str">
        <f t="shared" si="8"/>
        <v>#REF!</v>
      </c>
      <c r="P87" s="46" t="str">
        <f t="shared" si="9"/>
        <v>#REF!</v>
      </c>
      <c r="Q87" s="27" t="str">
        <f t="shared" si="10"/>
        <v>#REF!</v>
      </c>
      <c r="S87" s="47" t="str">
        <f t="shared" si="11"/>
        <v>#REF!</v>
      </c>
    </row>
    <row r="88" ht="15.75" customHeight="1">
      <c r="A88" s="19" t="s">
        <v>77</v>
      </c>
      <c r="B88" s="18" t="s">
        <v>41</v>
      </c>
      <c r="C88" s="19" t="s">
        <v>42</v>
      </c>
      <c r="D88" s="20">
        <v>7950462.99</v>
      </c>
      <c r="E88" s="20">
        <v>1017396.5</v>
      </c>
      <c r="F88" s="27"/>
      <c r="G88" s="20" t="str">
        <f t="shared" si="1"/>
        <v>#REF!</v>
      </c>
      <c r="H88" s="20" t="str">
        <f t="shared" si="2"/>
        <v>#REF!</v>
      </c>
      <c r="I88" s="20" t="str">
        <f t="shared" si="3"/>
        <v>#REF!</v>
      </c>
      <c r="J88" s="20" t="str">
        <f t="shared" si="4"/>
        <v>#REF!</v>
      </c>
      <c r="K88" s="20" t="str">
        <f t="shared" si="5"/>
        <v>#REF!</v>
      </c>
      <c r="L88" s="20" t="str">
        <f t="shared" si="6"/>
        <v>#REF!</v>
      </c>
      <c r="O88" s="20" t="str">
        <f t="shared" si="8"/>
        <v>#REF!</v>
      </c>
      <c r="P88" s="46" t="str">
        <f t="shared" si="9"/>
        <v>#REF!</v>
      </c>
      <c r="Q88" s="27" t="str">
        <f t="shared" si="10"/>
        <v>#REF!</v>
      </c>
      <c r="S88" s="47" t="str">
        <f t="shared" si="11"/>
        <v>#REF!</v>
      </c>
    </row>
    <row r="89" ht="15.75" customHeight="1">
      <c r="A89" s="19" t="s">
        <v>79</v>
      </c>
      <c r="B89" s="18" t="s">
        <v>17</v>
      </c>
      <c r="C89" s="19" t="s">
        <v>324</v>
      </c>
      <c r="D89" s="20">
        <v>4.535777869E7</v>
      </c>
      <c r="E89" s="20">
        <v>1.713962169E7</v>
      </c>
      <c r="F89" s="27"/>
      <c r="G89" s="20" t="str">
        <f t="shared" si="1"/>
        <v>#REF!</v>
      </c>
      <c r="H89" s="20" t="str">
        <f t="shared" si="2"/>
        <v>#REF!</v>
      </c>
      <c r="I89" s="20" t="str">
        <f t="shared" si="3"/>
        <v>#REF!</v>
      </c>
      <c r="J89" s="20" t="str">
        <f t="shared" si="4"/>
        <v>#REF!</v>
      </c>
      <c r="K89" s="20" t="str">
        <f t="shared" si="5"/>
        <v>#REF!</v>
      </c>
      <c r="L89" s="20" t="str">
        <f t="shared" si="6"/>
        <v>#REF!</v>
      </c>
      <c r="O89" s="20" t="str">
        <f t="shared" si="8"/>
        <v>#REF!</v>
      </c>
      <c r="P89" s="46" t="str">
        <f t="shared" si="9"/>
        <v>#REF!</v>
      </c>
      <c r="Q89" s="27" t="str">
        <f t="shared" si="10"/>
        <v>#REF!</v>
      </c>
      <c r="S89" s="47" t="str">
        <f t="shared" si="11"/>
        <v>#REF!</v>
      </c>
    </row>
    <row r="90" ht="15.75" customHeight="1">
      <c r="A90" s="19" t="s">
        <v>79</v>
      </c>
      <c r="B90" s="18" t="s">
        <v>53</v>
      </c>
      <c r="C90" s="19" t="s">
        <v>54</v>
      </c>
      <c r="D90" s="20">
        <v>0.0</v>
      </c>
      <c r="E90" s="20">
        <v>0.0</v>
      </c>
      <c r="F90" s="27"/>
      <c r="G90" s="20" t="str">
        <f t="shared" si="1"/>
        <v>#REF!</v>
      </c>
      <c r="H90" s="20" t="str">
        <f t="shared" si="2"/>
        <v>#REF!</v>
      </c>
      <c r="I90" s="20" t="str">
        <f t="shared" si="3"/>
        <v>#REF!</v>
      </c>
      <c r="J90" s="20" t="str">
        <f t="shared" si="4"/>
        <v>#REF!</v>
      </c>
      <c r="K90" s="20" t="str">
        <f t="shared" si="5"/>
        <v>#REF!</v>
      </c>
      <c r="L90" s="20" t="str">
        <f t="shared" si="6"/>
        <v>#REF!</v>
      </c>
      <c r="O90" s="20" t="str">
        <f t="shared" si="8"/>
        <v>#REF!</v>
      </c>
      <c r="P90" s="46" t="str">
        <f t="shared" si="9"/>
        <v>#REF!</v>
      </c>
      <c r="Q90" s="27" t="str">
        <f t="shared" si="10"/>
        <v>#REF!</v>
      </c>
      <c r="S90" s="47" t="str">
        <f t="shared" si="11"/>
        <v>#REF!</v>
      </c>
    </row>
    <row r="91" ht="15.75" customHeight="1">
      <c r="A91" s="19" t="s">
        <v>79</v>
      </c>
      <c r="B91" s="18" t="s">
        <v>25</v>
      </c>
      <c r="C91" s="19" t="s">
        <v>26</v>
      </c>
      <c r="D91" s="20">
        <v>41483.23</v>
      </c>
      <c r="E91" s="20">
        <v>15675.52</v>
      </c>
      <c r="F91" s="27"/>
      <c r="G91" s="20" t="str">
        <f t="shared" si="1"/>
        <v>#REF!</v>
      </c>
      <c r="H91" s="20" t="str">
        <f t="shared" si="2"/>
        <v>#REF!</v>
      </c>
      <c r="I91" s="20" t="str">
        <f t="shared" si="3"/>
        <v>#REF!</v>
      </c>
      <c r="J91" s="20" t="str">
        <f t="shared" si="4"/>
        <v>#REF!</v>
      </c>
      <c r="K91" s="20" t="str">
        <f t="shared" si="5"/>
        <v>#REF!</v>
      </c>
      <c r="L91" s="20" t="str">
        <f t="shared" si="6"/>
        <v>#REF!</v>
      </c>
      <c r="O91" s="20" t="str">
        <f t="shared" si="8"/>
        <v>#REF!</v>
      </c>
      <c r="P91" s="46" t="str">
        <f t="shared" si="9"/>
        <v>#REF!</v>
      </c>
      <c r="Q91" s="27" t="str">
        <f t="shared" si="10"/>
        <v>#REF!</v>
      </c>
      <c r="S91" s="47" t="str">
        <f t="shared" si="11"/>
        <v>#REF!</v>
      </c>
    </row>
    <row r="92" ht="15.75" customHeight="1">
      <c r="A92" s="19" t="s">
        <v>79</v>
      </c>
      <c r="B92" s="18" t="s">
        <v>33</v>
      </c>
      <c r="C92" s="19" t="s">
        <v>34</v>
      </c>
      <c r="D92" s="20">
        <v>37292.08</v>
      </c>
      <c r="E92" s="20">
        <v>14091.79</v>
      </c>
      <c r="F92" s="27"/>
      <c r="G92" s="20" t="str">
        <f t="shared" si="1"/>
        <v>#REF!</v>
      </c>
      <c r="H92" s="20" t="str">
        <f t="shared" si="2"/>
        <v>#REF!</v>
      </c>
      <c r="I92" s="20" t="str">
        <f t="shared" si="3"/>
        <v>#REF!</v>
      </c>
      <c r="J92" s="20" t="str">
        <f t="shared" si="4"/>
        <v>#REF!</v>
      </c>
      <c r="K92" s="20" t="str">
        <f t="shared" si="5"/>
        <v>#REF!</v>
      </c>
      <c r="L92" s="20" t="str">
        <f t="shared" si="6"/>
        <v>#REF!</v>
      </c>
      <c r="O92" s="20" t="str">
        <f t="shared" si="8"/>
        <v>#REF!</v>
      </c>
      <c r="P92" s="46" t="str">
        <f t="shared" si="9"/>
        <v>#REF!</v>
      </c>
      <c r="Q92" s="27" t="str">
        <f t="shared" si="10"/>
        <v>#REF!</v>
      </c>
      <c r="S92" s="47" t="str">
        <f t="shared" si="11"/>
        <v>#REF!</v>
      </c>
    </row>
    <row r="93" ht="15.75" customHeight="1">
      <c r="A93" s="19" t="s">
        <v>81</v>
      </c>
      <c r="B93" s="18" t="s">
        <v>17</v>
      </c>
      <c r="C93" s="19" t="s">
        <v>324</v>
      </c>
      <c r="D93" s="20">
        <v>4.2798927E7</v>
      </c>
      <c r="E93" s="20">
        <v>857791.0</v>
      </c>
      <c r="F93" s="27"/>
      <c r="G93" s="20" t="str">
        <f t="shared" si="1"/>
        <v>#REF!</v>
      </c>
      <c r="H93" s="20" t="str">
        <f t="shared" si="2"/>
        <v>#REF!</v>
      </c>
      <c r="I93" s="20" t="str">
        <f t="shared" si="3"/>
        <v>#REF!</v>
      </c>
      <c r="J93" s="20" t="str">
        <f t="shared" si="4"/>
        <v>#REF!</v>
      </c>
      <c r="K93" s="20" t="str">
        <f t="shared" si="5"/>
        <v>#REF!</v>
      </c>
      <c r="L93" s="20" t="str">
        <f t="shared" si="6"/>
        <v>#REF!</v>
      </c>
      <c r="O93" s="20" t="str">
        <f t="shared" si="8"/>
        <v>#REF!</v>
      </c>
      <c r="P93" s="46" t="str">
        <f t="shared" si="9"/>
        <v>#REF!</v>
      </c>
      <c r="Q93" s="27" t="str">
        <f t="shared" si="10"/>
        <v>#REF!</v>
      </c>
      <c r="S93" s="47" t="str">
        <f t="shared" si="11"/>
        <v>#REF!</v>
      </c>
    </row>
    <row r="94" ht="15.75" customHeight="1">
      <c r="A94" s="19" t="s">
        <v>83</v>
      </c>
      <c r="B94" s="18" t="s">
        <v>17</v>
      </c>
      <c r="C94" s="19" t="s">
        <v>324</v>
      </c>
      <c r="D94" s="20">
        <v>8689737.62</v>
      </c>
      <c r="E94" s="20">
        <v>5.646346723E7</v>
      </c>
      <c r="F94" s="27"/>
      <c r="G94" s="20" t="str">
        <f t="shared" si="1"/>
        <v>#REF!</v>
      </c>
      <c r="H94" s="20" t="str">
        <f t="shared" si="2"/>
        <v>#REF!</v>
      </c>
      <c r="I94" s="20" t="str">
        <f t="shared" si="3"/>
        <v>#REF!</v>
      </c>
      <c r="J94" s="20" t="str">
        <f t="shared" si="4"/>
        <v>#REF!</v>
      </c>
      <c r="K94" s="20" t="str">
        <f t="shared" si="5"/>
        <v>#REF!</v>
      </c>
      <c r="L94" s="20" t="str">
        <f t="shared" si="6"/>
        <v>#REF!</v>
      </c>
      <c r="O94" s="20" t="str">
        <f t="shared" si="8"/>
        <v>#REF!</v>
      </c>
      <c r="P94" s="46" t="str">
        <f t="shared" si="9"/>
        <v>#REF!</v>
      </c>
      <c r="Q94" s="27" t="str">
        <f t="shared" si="10"/>
        <v>#REF!</v>
      </c>
      <c r="S94" s="47" t="str">
        <f t="shared" si="11"/>
        <v>#REF!</v>
      </c>
    </row>
    <row r="95" ht="15.75" customHeight="1">
      <c r="A95" s="19" t="s">
        <v>83</v>
      </c>
      <c r="B95" s="18" t="s">
        <v>39</v>
      </c>
      <c r="C95" s="19" t="s">
        <v>40</v>
      </c>
      <c r="D95" s="20">
        <v>1781132.11</v>
      </c>
      <c r="E95" s="20">
        <v>1.157329469E7</v>
      </c>
      <c r="F95" s="27"/>
      <c r="G95" s="20" t="str">
        <f t="shared" si="1"/>
        <v>#REF!</v>
      </c>
      <c r="H95" s="20" t="str">
        <f t="shared" si="2"/>
        <v>#REF!</v>
      </c>
      <c r="I95" s="20" t="str">
        <f t="shared" si="3"/>
        <v>#REF!</v>
      </c>
      <c r="J95" s="20" t="str">
        <f t="shared" si="4"/>
        <v>#REF!</v>
      </c>
      <c r="K95" s="20" t="str">
        <f t="shared" si="5"/>
        <v>#REF!</v>
      </c>
      <c r="L95" s="20" t="str">
        <f t="shared" si="6"/>
        <v>#REF!</v>
      </c>
      <c r="O95" s="20" t="str">
        <f t="shared" si="8"/>
        <v>#REF!</v>
      </c>
      <c r="P95" s="46" t="str">
        <f t="shared" si="9"/>
        <v>#REF!</v>
      </c>
      <c r="Q95" s="27" t="str">
        <f t="shared" si="10"/>
        <v>#REF!</v>
      </c>
      <c r="S95" s="47" t="str">
        <f t="shared" si="11"/>
        <v>#REF!</v>
      </c>
    </row>
    <row r="96" ht="15.75" customHeight="1">
      <c r="A96" s="19" t="s">
        <v>83</v>
      </c>
      <c r="B96" s="18" t="s">
        <v>19</v>
      </c>
      <c r="C96" s="19" t="s">
        <v>20</v>
      </c>
      <c r="D96" s="20">
        <v>7046.28</v>
      </c>
      <c r="E96" s="20">
        <v>45784.72</v>
      </c>
      <c r="F96" s="27"/>
      <c r="G96" s="20" t="str">
        <f t="shared" si="1"/>
        <v>#REF!</v>
      </c>
      <c r="H96" s="20" t="str">
        <f t="shared" si="2"/>
        <v>#REF!</v>
      </c>
      <c r="I96" s="20" t="str">
        <f t="shared" si="3"/>
        <v>#REF!</v>
      </c>
      <c r="J96" s="20" t="str">
        <f t="shared" si="4"/>
        <v>#REF!</v>
      </c>
      <c r="K96" s="20" t="str">
        <f t="shared" si="5"/>
        <v>#REF!</v>
      </c>
      <c r="L96" s="20" t="str">
        <f t="shared" si="6"/>
        <v>#REF!</v>
      </c>
      <c r="O96" s="20" t="str">
        <f t="shared" si="8"/>
        <v>#REF!</v>
      </c>
      <c r="P96" s="46" t="str">
        <f t="shared" si="9"/>
        <v>#REF!</v>
      </c>
      <c r="Q96" s="27" t="str">
        <f t="shared" si="10"/>
        <v>#REF!</v>
      </c>
      <c r="S96" s="47" t="str">
        <f t="shared" si="11"/>
        <v>#REF!</v>
      </c>
    </row>
    <row r="97" ht="15.75" customHeight="1">
      <c r="A97" s="19" t="s">
        <v>83</v>
      </c>
      <c r="B97" s="18" t="s">
        <v>23</v>
      </c>
      <c r="C97" s="19" t="s">
        <v>24</v>
      </c>
      <c r="D97" s="20">
        <v>137.44</v>
      </c>
      <c r="E97" s="20">
        <v>893.07</v>
      </c>
      <c r="F97" s="27"/>
      <c r="G97" s="20" t="str">
        <f t="shared" si="1"/>
        <v>#REF!</v>
      </c>
      <c r="H97" s="20" t="str">
        <f t="shared" si="2"/>
        <v>#REF!</v>
      </c>
      <c r="I97" s="20" t="str">
        <f t="shared" si="3"/>
        <v>#REF!</v>
      </c>
      <c r="J97" s="20" t="str">
        <f t="shared" si="4"/>
        <v>#REF!</v>
      </c>
      <c r="K97" s="20" t="str">
        <f t="shared" si="5"/>
        <v>#REF!</v>
      </c>
      <c r="L97" s="20" t="str">
        <f t="shared" si="6"/>
        <v>#REF!</v>
      </c>
      <c r="O97" s="20" t="str">
        <f t="shared" si="8"/>
        <v>#REF!</v>
      </c>
      <c r="P97" s="46" t="str">
        <f t="shared" si="9"/>
        <v>#REF!</v>
      </c>
      <c r="Q97" s="27" t="str">
        <f t="shared" si="10"/>
        <v>#REF!</v>
      </c>
      <c r="S97" s="47" t="str">
        <f t="shared" si="11"/>
        <v>#REF!</v>
      </c>
    </row>
    <row r="98" ht="15.75" customHeight="1">
      <c r="A98" s="19" t="s">
        <v>83</v>
      </c>
      <c r="B98" s="18" t="s">
        <v>53</v>
      </c>
      <c r="C98" s="19" t="s">
        <v>54</v>
      </c>
      <c r="D98" s="20">
        <v>0.0</v>
      </c>
      <c r="E98" s="20">
        <v>0.0</v>
      </c>
      <c r="F98" s="27"/>
      <c r="G98" s="20" t="str">
        <f t="shared" si="1"/>
        <v>#REF!</v>
      </c>
      <c r="H98" s="20" t="str">
        <f t="shared" si="2"/>
        <v>#REF!</v>
      </c>
      <c r="I98" s="20" t="str">
        <f t="shared" si="3"/>
        <v>#REF!</v>
      </c>
      <c r="J98" s="20" t="str">
        <f t="shared" si="4"/>
        <v>#REF!</v>
      </c>
      <c r="K98" s="20" t="str">
        <f t="shared" si="5"/>
        <v>#REF!</v>
      </c>
      <c r="L98" s="20" t="str">
        <f t="shared" si="6"/>
        <v>#REF!</v>
      </c>
      <c r="O98" s="20" t="str">
        <f t="shared" si="8"/>
        <v>#REF!</v>
      </c>
      <c r="P98" s="46" t="str">
        <f t="shared" si="9"/>
        <v>#REF!</v>
      </c>
      <c r="Q98" s="27" t="str">
        <f t="shared" si="10"/>
        <v>#REF!</v>
      </c>
      <c r="S98" s="47" t="str">
        <f t="shared" si="11"/>
        <v>#REF!</v>
      </c>
    </row>
    <row r="99" ht="15.75" customHeight="1">
      <c r="A99" s="19" t="s">
        <v>83</v>
      </c>
      <c r="B99" s="18" t="s">
        <v>25</v>
      </c>
      <c r="C99" s="19" t="s">
        <v>26</v>
      </c>
      <c r="D99" s="20">
        <v>33465.51</v>
      </c>
      <c r="E99" s="20">
        <v>217449.44</v>
      </c>
      <c r="F99" s="27"/>
      <c r="G99" s="20" t="str">
        <f t="shared" si="1"/>
        <v>#REF!</v>
      </c>
      <c r="H99" s="20" t="str">
        <f t="shared" si="2"/>
        <v>#REF!</v>
      </c>
      <c r="I99" s="20" t="str">
        <f t="shared" si="3"/>
        <v>#REF!</v>
      </c>
      <c r="J99" s="20" t="str">
        <f t="shared" si="4"/>
        <v>#REF!</v>
      </c>
      <c r="K99" s="20" t="str">
        <f t="shared" si="5"/>
        <v>#REF!</v>
      </c>
      <c r="L99" s="20" t="str">
        <f t="shared" si="6"/>
        <v>#REF!</v>
      </c>
      <c r="O99" s="20" t="str">
        <f t="shared" si="8"/>
        <v>#REF!</v>
      </c>
      <c r="P99" s="46" t="str">
        <f t="shared" si="9"/>
        <v>#REF!</v>
      </c>
      <c r="Q99" s="27" t="str">
        <f t="shared" si="10"/>
        <v>#REF!</v>
      </c>
      <c r="S99" s="47" t="str">
        <f t="shared" si="11"/>
        <v>#REF!</v>
      </c>
    </row>
    <row r="100" ht="15.75" customHeight="1">
      <c r="A100" s="19" t="s">
        <v>83</v>
      </c>
      <c r="B100" s="18" t="s">
        <v>27</v>
      </c>
      <c r="C100" s="19" t="s">
        <v>28</v>
      </c>
      <c r="D100" s="20">
        <v>1241.2</v>
      </c>
      <c r="E100" s="20">
        <v>8064.95</v>
      </c>
      <c r="F100" s="27"/>
      <c r="G100" s="20" t="str">
        <f t="shared" si="1"/>
        <v>#REF!</v>
      </c>
      <c r="H100" s="20" t="str">
        <f t="shared" si="2"/>
        <v>#REF!</v>
      </c>
      <c r="I100" s="20" t="str">
        <f t="shared" si="3"/>
        <v>#REF!</v>
      </c>
      <c r="J100" s="20" t="str">
        <f t="shared" si="4"/>
        <v>#REF!</v>
      </c>
      <c r="K100" s="20" t="str">
        <f t="shared" si="5"/>
        <v>#REF!</v>
      </c>
      <c r="L100" s="20" t="str">
        <f t="shared" si="6"/>
        <v>#REF!</v>
      </c>
      <c r="O100" s="20" t="str">
        <f t="shared" si="8"/>
        <v>#REF!</v>
      </c>
      <c r="P100" s="46" t="str">
        <f t="shared" si="9"/>
        <v>#REF!</v>
      </c>
      <c r="Q100" s="27" t="str">
        <f t="shared" si="10"/>
        <v>#REF!</v>
      </c>
      <c r="S100" s="47" t="str">
        <f t="shared" si="11"/>
        <v>#REF!</v>
      </c>
    </row>
    <row r="101" ht="15.75" customHeight="1">
      <c r="A101" s="19" t="s">
        <v>83</v>
      </c>
      <c r="B101" s="18" t="s">
        <v>33</v>
      </c>
      <c r="C101" s="19" t="s">
        <v>34</v>
      </c>
      <c r="D101" s="20">
        <v>9219.84</v>
      </c>
      <c r="E101" s="20">
        <v>59907.9</v>
      </c>
      <c r="F101" s="27"/>
      <c r="G101" s="20" t="str">
        <f t="shared" si="1"/>
        <v>#REF!</v>
      </c>
      <c r="H101" s="20" t="str">
        <f t="shared" si="2"/>
        <v>#REF!</v>
      </c>
      <c r="I101" s="20" t="str">
        <f t="shared" si="3"/>
        <v>#REF!</v>
      </c>
      <c r="J101" s="20" t="str">
        <f t="shared" si="4"/>
        <v>#REF!</v>
      </c>
      <c r="K101" s="20" t="str">
        <f t="shared" si="5"/>
        <v>#REF!</v>
      </c>
      <c r="L101" s="20" t="str">
        <f t="shared" si="6"/>
        <v>#REF!</v>
      </c>
      <c r="O101" s="20" t="str">
        <f t="shared" si="8"/>
        <v>#REF!</v>
      </c>
      <c r="P101" s="46" t="str">
        <f t="shared" si="9"/>
        <v>#REF!</v>
      </c>
      <c r="Q101" s="27" t="str">
        <f t="shared" si="10"/>
        <v>#REF!</v>
      </c>
      <c r="S101" s="47" t="str">
        <f t="shared" si="11"/>
        <v>#REF!</v>
      </c>
    </row>
    <row r="102" ht="15.75" customHeight="1">
      <c r="A102" s="19" t="s">
        <v>85</v>
      </c>
      <c r="B102" s="18" t="s">
        <v>17</v>
      </c>
      <c r="C102" s="19" t="s">
        <v>324</v>
      </c>
      <c r="D102" s="20">
        <v>2.029632167E7</v>
      </c>
      <c r="E102" s="20">
        <v>1834972.0</v>
      </c>
      <c r="F102" s="27"/>
      <c r="G102" s="20" t="str">
        <f t="shared" si="1"/>
        <v>#REF!</v>
      </c>
      <c r="H102" s="20" t="str">
        <f t="shared" si="2"/>
        <v>#REF!</v>
      </c>
      <c r="I102" s="20" t="str">
        <f t="shared" si="3"/>
        <v>#REF!</v>
      </c>
      <c r="J102" s="20" t="str">
        <f t="shared" si="4"/>
        <v>#REF!</v>
      </c>
      <c r="K102" s="20" t="str">
        <f t="shared" si="5"/>
        <v>#REF!</v>
      </c>
      <c r="L102" s="20" t="str">
        <f t="shared" si="6"/>
        <v>#REF!</v>
      </c>
      <c r="O102" s="20" t="str">
        <f t="shared" si="8"/>
        <v>#REF!</v>
      </c>
      <c r="P102" s="46" t="str">
        <f t="shared" si="9"/>
        <v>#REF!</v>
      </c>
      <c r="Q102" s="27" t="str">
        <f t="shared" si="10"/>
        <v>#REF!</v>
      </c>
      <c r="S102" s="47" t="str">
        <f t="shared" si="11"/>
        <v>#REF!</v>
      </c>
    </row>
    <row r="103" ht="15.75" customHeight="1">
      <c r="A103" s="19" t="s">
        <v>85</v>
      </c>
      <c r="B103" s="18" t="s">
        <v>27</v>
      </c>
      <c r="C103" s="19" t="s">
        <v>28</v>
      </c>
      <c r="D103" s="20">
        <v>9499.69</v>
      </c>
      <c r="E103" s="20">
        <v>858.86</v>
      </c>
      <c r="F103" s="27"/>
      <c r="G103" s="20" t="str">
        <f t="shared" si="1"/>
        <v>#REF!</v>
      </c>
      <c r="H103" s="20" t="str">
        <f t="shared" si="2"/>
        <v>#REF!</v>
      </c>
      <c r="I103" s="20" t="str">
        <f t="shared" si="3"/>
        <v>#REF!</v>
      </c>
      <c r="J103" s="20" t="str">
        <f t="shared" si="4"/>
        <v>#REF!</v>
      </c>
      <c r="K103" s="20" t="str">
        <f t="shared" si="5"/>
        <v>#REF!</v>
      </c>
      <c r="L103" s="20" t="str">
        <f t="shared" si="6"/>
        <v>#REF!</v>
      </c>
      <c r="O103" s="20" t="str">
        <f t="shared" si="8"/>
        <v>#REF!</v>
      </c>
      <c r="P103" s="46" t="str">
        <f t="shared" si="9"/>
        <v>#REF!</v>
      </c>
      <c r="Q103" s="27" t="str">
        <f t="shared" si="10"/>
        <v>#REF!</v>
      </c>
      <c r="S103" s="47" t="str">
        <f t="shared" si="11"/>
        <v>#REF!</v>
      </c>
    </row>
    <row r="104" ht="15.75" customHeight="1">
      <c r="A104" s="19" t="s">
        <v>85</v>
      </c>
      <c r="B104" s="18" t="s">
        <v>33</v>
      </c>
      <c r="C104" s="19" t="s">
        <v>34</v>
      </c>
      <c r="D104" s="20">
        <v>4965.75</v>
      </c>
      <c r="E104" s="20">
        <v>448.95</v>
      </c>
      <c r="F104" s="27"/>
      <c r="G104" s="20" t="str">
        <f t="shared" si="1"/>
        <v>#REF!</v>
      </c>
      <c r="H104" s="20" t="str">
        <f t="shared" si="2"/>
        <v>#REF!</v>
      </c>
      <c r="I104" s="20" t="str">
        <f t="shared" si="3"/>
        <v>#REF!</v>
      </c>
      <c r="J104" s="20" t="str">
        <f t="shared" si="4"/>
        <v>#REF!</v>
      </c>
      <c r="K104" s="20" t="str">
        <f t="shared" si="5"/>
        <v>#REF!</v>
      </c>
      <c r="L104" s="20" t="str">
        <f t="shared" si="6"/>
        <v>#REF!</v>
      </c>
      <c r="O104" s="20" t="str">
        <f t="shared" si="8"/>
        <v>#REF!</v>
      </c>
      <c r="P104" s="46" t="str">
        <f t="shared" si="9"/>
        <v>#REF!</v>
      </c>
      <c r="Q104" s="27" t="str">
        <f t="shared" si="10"/>
        <v>#REF!</v>
      </c>
      <c r="S104" s="47" t="str">
        <f t="shared" si="11"/>
        <v>#REF!</v>
      </c>
    </row>
    <row r="105" ht="15.75" customHeight="1">
      <c r="A105" s="19" t="s">
        <v>85</v>
      </c>
      <c r="B105" s="18" t="s">
        <v>55</v>
      </c>
      <c r="C105" s="19" t="s">
        <v>56</v>
      </c>
      <c r="D105" s="20">
        <v>1.686415789E7</v>
      </c>
      <c r="E105" s="20">
        <v>1524673.19</v>
      </c>
      <c r="F105" s="27"/>
      <c r="G105" s="20" t="str">
        <f t="shared" si="1"/>
        <v>#REF!</v>
      </c>
      <c r="H105" s="20" t="str">
        <f t="shared" si="2"/>
        <v>#REF!</v>
      </c>
      <c r="I105" s="20" t="str">
        <f t="shared" si="3"/>
        <v>#REF!</v>
      </c>
      <c r="J105" s="20" t="str">
        <f t="shared" si="4"/>
        <v>#REF!</v>
      </c>
      <c r="K105" s="20" t="str">
        <f t="shared" si="5"/>
        <v>#REF!</v>
      </c>
      <c r="L105" s="20" t="str">
        <f t="shared" si="6"/>
        <v>#REF!</v>
      </c>
      <c r="O105" s="20" t="str">
        <f t="shared" si="8"/>
        <v>#REF!</v>
      </c>
      <c r="P105" s="46" t="str">
        <f t="shared" si="9"/>
        <v>#REF!</v>
      </c>
      <c r="Q105" s="27" t="str">
        <f t="shared" si="10"/>
        <v>#REF!</v>
      </c>
      <c r="S105" s="47" t="str">
        <f t="shared" si="11"/>
        <v>#REF!</v>
      </c>
    </row>
    <row r="106" ht="15.75" customHeight="1">
      <c r="A106" s="19" t="s">
        <v>87</v>
      </c>
      <c r="B106" s="18" t="s">
        <v>17</v>
      </c>
      <c r="C106" s="19" t="s">
        <v>324</v>
      </c>
      <c r="D106" s="20">
        <v>5.452109009E7</v>
      </c>
      <c r="E106" s="20">
        <v>6929870.3</v>
      </c>
      <c r="F106" s="27"/>
      <c r="G106" s="20" t="str">
        <f t="shared" si="1"/>
        <v>#REF!</v>
      </c>
      <c r="H106" s="20" t="str">
        <f t="shared" si="2"/>
        <v>#REF!</v>
      </c>
      <c r="I106" s="20" t="str">
        <f t="shared" si="3"/>
        <v>#REF!</v>
      </c>
      <c r="J106" s="20" t="str">
        <f t="shared" si="4"/>
        <v>#REF!</v>
      </c>
      <c r="K106" s="20" t="str">
        <f t="shared" si="5"/>
        <v>#REF!</v>
      </c>
      <c r="L106" s="20" t="str">
        <f t="shared" si="6"/>
        <v>#REF!</v>
      </c>
      <c r="O106" s="20" t="str">
        <f t="shared" si="8"/>
        <v>#REF!</v>
      </c>
      <c r="P106" s="46" t="str">
        <f t="shared" si="9"/>
        <v>#REF!</v>
      </c>
      <c r="Q106" s="27" t="str">
        <f t="shared" si="10"/>
        <v>#REF!</v>
      </c>
      <c r="S106" s="47" t="str">
        <f t="shared" si="11"/>
        <v>#REF!</v>
      </c>
    </row>
    <row r="107" ht="15.75" customHeight="1">
      <c r="A107" s="19" t="s">
        <v>87</v>
      </c>
      <c r="B107" s="18" t="s">
        <v>39</v>
      </c>
      <c r="C107" s="19" t="s">
        <v>40</v>
      </c>
      <c r="D107" s="20">
        <v>1404911.08</v>
      </c>
      <c r="E107" s="20">
        <v>178570.38</v>
      </c>
      <c r="F107" s="27"/>
      <c r="G107" s="20" t="str">
        <f t="shared" si="1"/>
        <v>#REF!</v>
      </c>
      <c r="H107" s="20" t="str">
        <f t="shared" si="2"/>
        <v>#REF!</v>
      </c>
      <c r="I107" s="20" t="str">
        <f t="shared" si="3"/>
        <v>#REF!</v>
      </c>
      <c r="J107" s="20" t="str">
        <f t="shared" si="4"/>
        <v>#REF!</v>
      </c>
      <c r="K107" s="20" t="str">
        <f t="shared" si="5"/>
        <v>#REF!</v>
      </c>
      <c r="L107" s="20" t="str">
        <f t="shared" si="6"/>
        <v>#REF!</v>
      </c>
      <c r="O107" s="20" t="str">
        <f t="shared" si="8"/>
        <v>#REF!</v>
      </c>
      <c r="P107" s="46" t="str">
        <f t="shared" si="9"/>
        <v>#REF!</v>
      </c>
      <c r="Q107" s="27" t="str">
        <f t="shared" si="10"/>
        <v>#REF!</v>
      </c>
      <c r="S107" s="47" t="str">
        <f t="shared" si="11"/>
        <v>#REF!</v>
      </c>
    </row>
    <row r="108" ht="15.75" customHeight="1">
      <c r="A108" s="19" t="s">
        <v>87</v>
      </c>
      <c r="B108" s="18" t="s">
        <v>27</v>
      </c>
      <c r="C108" s="19" t="s">
        <v>28</v>
      </c>
      <c r="D108" s="20">
        <v>60843.94</v>
      </c>
      <c r="E108" s="20">
        <v>7733.53</v>
      </c>
      <c r="F108" s="27"/>
      <c r="G108" s="20" t="str">
        <f t="shared" si="1"/>
        <v>#REF!</v>
      </c>
      <c r="H108" s="20" t="str">
        <f t="shared" si="2"/>
        <v>#REF!</v>
      </c>
      <c r="I108" s="20" t="str">
        <f t="shared" si="3"/>
        <v>#REF!</v>
      </c>
      <c r="J108" s="20" t="str">
        <f t="shared" si="4"/>
        <v>#REF!</v>
      </c>
      <c r="K108" s="20" t="str">
        <f t="shared" si="5"/>
        <v>#REF!</v>
      </c>
      <c r="L108" s="20" t="str">
        <f t="shared" si="6"/>
        <v>#REF!</v>
      </c>
      <c r="O108" s="20" t="str">
        <f t="shared" si="8"/>
        <v>#REF!</v>
      </c>
      <c r="P108" s="46" t="str">
        <f t="shared" si="9"/>
        <v>#REF!</v>
      </c>
      <c r="Q108" s="27" t="str">
        <f t="shared" si="10"/>
        <v>#REF!</v>
      </c>
      <c r="S108" s="47" t="str">
        <f t="shared" si="11"/>
        <v>#REF!</v>
      </c>
    </row>
    <row r="109" ht="15.75" customHeight="1">
      <c r="A109" s="19" t="s">
        <v>87</v>
      </c>
      <c r="B109" s="18" t="s">
        <v>33</v>
      </c>
      <c r="C109" s="19" t="s">
        <v>34</v>
      </c>
      <c r="D109" s="20">
        <v>62513.89</v>
      </c>
      <c r="E109" s="20">
        <v>7945.79</v>
      </c>
      <c r="F109" s="27"/>
      <c r="G109" s="20" t="str">
        <f t="shared" si="1"/>
        <v>#REF!</v>
      </c>
      <c r="H109" s="20" t="str">
        <f t="shared" si="2"/>
        <v>#REF!</v>
      </c>
      <c r="I109" s="20" t="str">
        <f t="shared" si="3"/>
        <v>#REF!</v>
      </c>
      <c r="J109" s="20" t="str">
        <f t="shared" si="4"/>
        <v>#REF!</v>
      </c>
      <c r="K109" s="20" t="str">
        <f t="shared" si="5"/>
        <v>#REF!</v>
      </c>
      <c r="L109" s="20" t="str">
        <f t="shared" si="6"/>
        <v>#REF!</v>
      </c>
      <c r="O109" s="20" t="str">
        <f t="shared" si="8"/>
        <v>#REF!</v>
      </c>
      <c r="P109" s="46" t="str">
        <f t="shared" si="9"/>
        <v>#REF!</v>
      </c>
      <c r="Q109" s="27" t="str">
        <f t="shared" si="10"/>
        <v>#REF!</v>
      </c>
      <c r="S109" s="47" t="str">
        <f t="shared" si="11"/>
        <v>#REF!</v>
      </c>
    </row>
    <row r="110" ht="15.75" customHeight="1">
      <c r="A110" s="19" t="s">
        <v>89</v>
      </c>
      <c r="B110" s="18" t="s">
        <v>17</v>
      </c>
      <c r="C110" s="19" t="s">
        <v>324</v>
      </c>
      <c r="D110" s="20">
        <v>3.706722499E7</v>
      </c>
      <c r="E110" s="20">
        <v>3281064.8</v>
      </c>
      <c r="F110" s="27"/>
      <c r="G110" s="20" t="str">
        <f t="shared" si="1"/>
        <v>#REF!</v>
      </c>
      <c r="H110" s="20" t="str">
        <f t="shared" si="2"/>
        <v>#REF!</v>
      </c>
      <c r="I110" s="20" t="str">
        <f t="shared" si="3"/>
        <v>#REF!</v>
      </c>
      <c r="J110" s="20" t="str">
        <f t="shared" si="4"/>
        <v>#REF!</v>
      </c>
      <c r="K110" s="20" t="str">
        <f t="shared" si="5"/>
        <v>#REF!</v>
      </c>
      <c r="L110" s="20" t="str">
        <f t="shared" si="6"/>
        <v>#REF!</v>
      </c>
      <c r="O110" s="20" t="str">
        <f t="shared" si="8"/>
        <v>#REF!</v>
      </c>
      <c r="P110" s="46" t="str">
        <f t="shared" si="9"/>
        <v>#REF!</v>
      </c>
      <c r="Q110" s="27" t="str">
        <f t="shared" si="10"/>
        <v>#REF!</v>
      </c>
      <c r="S110" s="47" t="str">
        <f t="shared" si="11"/>
        <v>#REF!</v>
      </c>
    </row>
    <row r="111" ht="15.75" customHeight="1">
      <c r="A111" s="19" t="s">
        <v>89</v>
      </c>
      <c r="B111" s="18" t="s">
        <v>39</v>
      </c>
      <c r="C111" s="19" t="s">
        <v>40</v>
      </c>
      <c r="D111" s="20">
        <v>8341172.47</v>
      </c>
      <c r="E111" s="20">
        <v>738332.24</v>
      </c>
      <c r="F111" s="27"/>
      <c r="G111" s="20" t="str">
        <f t="shared" si="1"/>
        <v>#REF!</v>
      </c>
      <c r="H111" s="20" t="str">
        <f t="shared" si="2"/>
        <v>#REF!</v>
      </c>
      <c r="I111" s="20" t="str">
        <f t="shared" si="3"/>
        <v>#REF!</v>
      </c>
      <c r="J111" s="20" t="str">
        <f t="shared" si="4"/>
        <v>#REF!</v>
      </c>
      <c r="K111" s="20" t="str">
        <f t="shared" si="5"/>
        <v>#REF!</v>
      </c>
      <c r="L111" s="20" t="str">
        <f t="shared" si="6"/>
        <v>#REF!</v>
      </c>
      <c r="O111" s="20" t="str">
        <f t="shared" si="8"/>
        <v>#REF!</v>
      </c>
      <c r="P111" s="46" t="str">
        <f t="shared" si="9"/>
        <v>#REF!</v>
      </c>
      <c r="Q111" s="27" t="str">
        <f t="shared" si="10"/>
        <v>#REF!</v>
      </c>
      <c r="S111" s="47" t="str">
        <f t="shared" si="11"/>
        <v>#REF!</v>
      </c>
    </row>
    <row r="112" ht="15.75" customHeight="1">
      <c r="A112" s="19" t="s">
        <v>89</v>
      </c>
      <c r="B112" s="18" t="s">
        <v>53</v>
      </c>
      <c r="C112" s="19" t="s">
        <v>54</v>
      </c>
      <c r="D112" s="20">
        <v>0.0</v>
      </c>
      <c r="E112" s="20">
        <v>0.0</v>
      </c>
      <c r="F112" s="27"/>
      <c r="G112" s="20" t="str">
        <f t="shared" si="1"/>
        <v>#REF!</v>
      </c>
      <c r="H112" s="20" t="str">
        <f t="shared" si="2"/>
        <v>#REF!</v>
      </c>
      <c r="I112" s="20" t="str">
        <f t="shared" si="3"/>
        <v>#REF!</v>
      </c>
      <c r="J112" s="20" t="str">
        <f t="shared" si="4"/>
        <v>#REF!</v>
      </c>
      <c r="K112" s="20" t="str">
        <f t="shared" si="5"/>
        <v>#REF!</v>
      </c>
      <c r="L112" s="20" t="str">
        <f t="shared" si="6"/>
        <v>#REF!</v>
      </c>
      <c r="O112" s="20" t="str">
        <f t="shared" si="8"/>
        <v>#REF!</v>
      </c>
      <c r="P112" s="46" t="str">
        <f t="shared" si="9"/>
        <v>#REF!</v>
      </c>
      <c r="Q112" s="27" t="str">
        <f t="shared" si="10"/>
        <v>#REF!</v>
      </c>
      <c r="S112" s="47" t="str">
        <f t="shared" si="11"/>
        <v>#REF!</v>
      </c>
    </row>
    <row r="113" ht="15.75" customHeight="1">
      <c r="A113" s="19" t="s">
        <v>89</v>
      </c>
      <c r="B113" s="18" t="s">
        <v>27</v>
      </c>
      <c r="C113" s="19" t="s">
        <v>28</v>
      </c>
      <c r="D113" s="20">
        <v>55061.64</v>
      </c>
      <c r="E113" s="20">
        <v>4873.87</v>
      </c>
      <c r="F113" s="27"/>
      <c r="G113" s="20" t="str">
        <f t="shared" si="1"/>
        <v>#REF!</v>
      </c>
      <c r="H113" s="20" t="str">
        <f t="shared" si="2"/>
        <v>#REF!</v>
      </c>
      <c r="I113" s="20" t="str">
        <f t="shared" si="3"/>
        <v>#REF!</v>
      </c>
      <c r="J113" s="20" t="str">
        <f t="shared" si="4"/>
        <v>#REF!</v>
      </c>
      <c r="K113" s="20" t="str">
        <f t="shared" si="5"/>
        <v>#REF!</v>
      </c>
      <c r="L113" s="20" t="str">
        <f t="shared" si="6"/>
        <v>#REF!</v>
      </c>
      <c r="O113" s="20" t="str">
        <f t="shared" si="8"/>
        <v>#REF!</v>
      </c>
      <c r="P113" s="46" t="str">
        <f t="shared" si="9"/>
        <v>#REF!</v>
      </c>
      <c r="Q113" s="27" t="str">
        <f t="shared" si="10"/>
        <v>#REF!</v>
      </c>
      <c r="S113" s="47" t="str">
        <f t="shared" si="11"/>
        <v>#REF!</v>
      </c>
    </row>
    <row r="114" ht="15.75" customHeight="1">
      <c r="A114" s="19" t="s">
        <v>89</v>
      </c>
      <c r="B114" s="18" t="s">
        <v>33</v>
      </c>
      <c r="C114" s="19" t="s">
        <v>34</v>
      </c>
      <c r="D114" s="20">
        <v>79586.85</v>
      </c>
      <c r="E114" s="20">
        <v>7044.76</v>
      </c>
      <c r="F114" s="27"/>
      <c r="G114" s="20" t="str">
        <f t="shared" si="1"/>
        <v>#REF!</v>
      </c>
      <c r="H114" s="20" t="str">
        <f t="shared" si="2"/>
        <v>#REF!</v>
      </c>
      <c r="I114" s="20" t="str">
        <f t="shared" si="3"/>
        <v>#REF!</v>
      </c>
      <c r="J114" s="20" t="str">
        <f t="shared" si="4"/>
        <v>#REF!</v>
      </c>
      <c r="K114" s="20" t="str">
        <f t="shared" si="5"/>
        <v>#REF!</v>
      </c>
      <c r="L114" s="20" t="str">
        <f t="shared" si="6"/>
        <v>#REF!</v>
      </c>
      <c r="O114" s="20" t="str">
        <f t="shared" si="8"/>
        <v>#REF!</v>
      </c>
      <c r="P114" s="46" t="str">
        <f t="shared" si="9"/>
        <v>#REF!</v>
      </c>
      <c r="Q114" s="27" t="str">
        <f t="shared" si="10"/>
        <v>#REF!</v>
      </c>
      <c r="S114" s="47" t="str">
        <f t="shared" si="11"/>
        <v>#REF!</v>
      </c>
    </row>
    <row r="115" ht="15.75" customHeight="1">
      <c r="A115" s="19" t="s">
        <v>89</v>
      </c>
      <c r="B115" s="18" t="s">
        <v>41</v>
      </c>
      <c r="C115" s="19" t="s">
        <v>42</v>
      </c>
      <c r="D115" s="20">
        <v>4.439346105E7</v>
      </c>
      <c r="E115" s="20">
        <v>3929558.33</v>
      </c>
      <c r="F115" s="27"/>
      <c r="G115" s="20" t="str">
        <f t="shared" si="1"/>
        <v>#REF!</v>
      </c>
      <c r="H115" s="20" t="str">
        <f t="shared" si="2"/>
        <v>#REF!</v>
      </c>
      <c r="I115" s="20" t="str">
        <f t="shared" si="3"/>
        <v>#REF!</v>
      </c>
      <c r="J115" s="20" t="str">
        <f t="shared" si="4"/>
        <v>#REF!</v>
      </c>
      <c r="K115" s="20" t="str">
        <f t="shared" si="5"/>
        <v>#REF!</v>
      </c>
      <c r="L115" s="20" t="str">
        <f t="shared" si="6"/>
        <v>#REF!</v>
      </c>
      <c r="O115" s="20" t="str">
        <f t="shared" si="8"/>
        <v>#REF!</v>
      </c>
      <c r="P115" s="46" t="str">
        <f t="shared" si="9"/>
        <v>#REF!</v>
      </c>
      <c r="Q115" s="27" t="str">
        <f t="shared" si="10"/>
        <v>#REF!</v>
      </c>
      <c r="S115" s="47" t="str">
        <f t="shared" si="11"/>
        <v>#REF!</v>
      </c>
    </row>
    <row r="116" ht="15.75" customHeight="1">
      <c r="A116" s="19" t="s">
        <v>91</v>
      </c>
      <c r="B116" s="18" t="s">
        <v>17</v>
      </c>
      <c r="C116" s="19" t="s">
        <v>324</v>
      </c>
      <c r="D116" s="20">
        <v>1.341204331E7</v>
      </c>
      <c r="E116" s="20">
        <v>603467.4</v>
      </c>
      <c r="F116" s="27"/>
      <c r="G116" s="20" t="str">
        <f t="shared" si="1"/>
        <v>#REF!</v>
      </c>
      <c r="H116" s="20" t="str">
        <f t="shared" si="2"/>
        <v>#REF!</v>
      </c>
      <c r="I116" s="20" t="str">
        <f t="shared" si="3"/>
        <v>#REF!</v>
      </c>
      <c r="J116" s="20" t="str">
        <f t="shared" si="4"/>
        <v>#REF!</v>
      </c>
      <c r="K116" s="20" t="str">
        <f t="shared" si="5"/>
        <v>#REF!</v>
      </c>
      <c r="L116" s="20" t="str">
        <f t="shared" si="6"/>
        <v>#REF!</v>
      </c>
      <c r="O116" s="20" t="str">
        <f t="shared" si="8"/>
        <v>#REF!</v>
      </c>
      <c r="P116" s="46" t="str">
        <f t="shared" si="9"/>
        <v>#REF!</v>
      </c>
      <c r="Q116" s="27" t="str">
        <f t="shared" si="10"/>
        <v>#REF!</v>
      </c>
      <c r="S116" s="47" t="str">
        <f t="shared" si="11"/>
        <v>#REF!</v>
      </c>
    </row>
    <row r="117" ht="15.75" customHeight="1">
      <c r="A117" s="19" t="s">
        <v>91</v>
      </c>
      <c r="B117" s="18" t="s">
        <v>39</v>
      </c>
      <c r="C117" s="19" t="s">
        <v>40</v>
      </c>
      <c r="D117" s="20">
        <v>2564521.82</v>
      </c>
      <c r="E117" s="20">
        <v>115389.23</v>
      </c>
      <c r="F117" s="27"/>
      <c r="G117" s="20" t="str">
        <f t="shared" si="1"/>
        <v>#REF!</v>
      </c>
      <c r="H117" s="20" t="str">
        <f t="shared" si="2"/>
        <v>#REF!</v>
      </c>
      <c r="I117" s="20" t="str">
        <f t="shared" si="3"/>
        <v>#REF!</v>
      </c>
      <c r="J117" s="20" t="str">
        <f t="shared" si="4"/>
        <v>#REF!</v>
      </c>
      <c r="K117" s="20" t="str">
        <f t="shared" si="5"/>
        <v>#REF!</v>
      </c>
      <c r="L117" s="20" t="str">
        <f t="shared" si="6"/>
        <v>#REF!</v>
      </c>
      <c r="O117" s="20" t="str">
        <f t="shared" si="8"/>
        <v>#REF!</v>
      </c>
      <c r="P117" s="46" t="str">
        <f t="shared" si="9"/>
        <v>#REF!</v>
      </c>
      <c r="Q117" s="27" t="str">
        <f t="shared" si="10"/>
        <v>#REF!</v>
      </c>
      <c r="S117" s="47" t="str">
        <f t="shared" si="11"/>
        <v>#REF!</v>
      </c>
    </row>
    <row r="118" ht="15.75" customHeight="1">
      <c r="A118" s="19" t="s">
        <v>91</v>
      </c>
      <c r="B118" s="18" t="s">
        <v>33</v>
      </c>
      <c r="C118" s="19" t="s">
        <v>34</v>
      </c>
      <c r="D118" s="20">
        <v>13435.25</v>
      </c>
      <c r="E118" s="20">
        <v>604.51</v>
      </c>
      <c r="F118" s="27"/>
      <c r="G118" s="20" t="str">
        <f t="shared" si="1"/>
        <v>#REF!</v>
      </c>
      <c r="H118" s="20" t="str">
        <f t="shared" si="2"/>
        <v>#REF!</v>
      </c>
      <c r="I118" s="20" t="str">
        <f t="shared" si="3"/>
        <v>#REF!</v>
      </c>
      <c r="J118" s="20" t="str">
        <f t="shared" si="4"/>
        <v>#REF!</v>
      </c>
      <c r="K118" s="20" t="str">
        <f t="shared" si="5"/>
        <v>#REF!</v>
      </c>
      <c r="L118" s="20" t="str">
        <f t="shared" si="6"/>
        <v>#REF!</v>
      </c>
      <c r="O118" s="20" t="str">
        <f t="shared" si="8"/>
        <v>#REF!</v>
      </c>
      <c r="P118" s="46" t="str">
        <f t="shared" si="9"/>
        <v>#REF!</v>
      </c>
      <c r="Q118" s="27" t="str">
        <f t="shared" si="10"/>
        <v>#REF!</v>
      </c>
      <c r="S118" s="47" t="str">
        <f t="shared" si="11"/>
        <v>#REF!</v>
      </c>
    </row>
    <row r="119" ht="15.75" customHeight="1">
      <c r="A119" s="19" t="s">
        <v>91</v>
      </c>
      <c r="B119" s="18" t="s">
        <v>41</v>
      </c>
      <c r="C119" s="19" t="s">
        <v>42</v>
      </c>
      <c r="D119" s="20">
        <v>2.058722862E7</v>
      </c>
      <c r="E119" s="20">
        <v>926310.86</v>
      </c>
      <c r="F119" s="27"/>
      <c r="G119" s="20" t="str">
        <f t="shared" si="1"/>
        <v>#REF!</v>
      </c>
      <c r="H119" s="20" t="str">
        <f t="shared" si="2"/>
        <v>#REF!</v>
      </c>
      <c r="I119" s="20" t="str">
        <f t="shared" si="3"/>
        <v>#REF!</v>
      </c>
      <c r="J119" s="20" t="str">
        <f t="shared" si="4"/>
        <v>#REF!</v>
      </c>
      <c r="K119" s="20" t="str">
        <f t="shared" si="5"/>
        <v>#REF!</v>
      </c>
      <c r="L119" s="20" t="str">
        <f t="shared" si="6"/>
        <v>#REF!</v>
      </c>
      <c r="O119" s="20" t="str">
        <f t="shared" si="8"/>
        <v>#REF!</v>
      </c>
      <c r="P119" s="46" t="str">
        <f t="shared" si="9"/>
        <v>#REF!</v>
      </c>
      <c r="Q119" s="27" t="str">
        <f t="shared" si="10"/>
        <v>#REF!</v>
      </c>
      <c r="S119" s="47" t="str">
        <f t="shared" si="11"/>
        <v>#REF!</v>
      </c>
    </row>
    <row r="120" ht="15.75" customHeight="1">
      <c r="A120" s="19" t="s">
        <v>93</v>
      </c>
      <c r="B120" s="18" t="s">
        <v>17</v>
      </c>
      <c r="C120" s="19" t="s">
        <v>324</v>
      </c>
      <c r="D120" s="20">
        <v>1.972635323E7</v>
      </c>
      <c r="E120" s="20">
        <v>933641.39</v>
      </c>
      <c r="F120" s="27"/>
      <c r="G120" s="20" t="str">
        <f t="shared" si="1"/>
        <v>#REF!</v>
      </c>
      <c r="H120" s="20" t="str">
        <f t="shared" si="2"/>
        <v>#REF!</v>
      </c>
      <c r="I120" s="20" t="str">
        <f t="shared" si="3"/>
        <v>#REF!</v>
      </c>
      <c r="J120" s="20" t="str">
        <f t="shared" si="4"/>
        <v>#REF!</v>
      </c>
      <c r="K120" s="20" t="str">
        <f t="shared" si="5"/>
        <v>#REF!</v>
      </c>
      <c r="L120" s="20" t="str">
        <f t="shared" si="6"/>
        <v>#REF!</v>
      </c>
      <c r="O120" s="20" t="str">
        <f t="shared" si="8"/>
        <v>#REF!</v>
      </c>
      <c r="P120" s="46" t="str">
        <f t="shared" si="9"/>
        <v>#REF!</v>
      </c>
      <c r="Q120" s="27" t="str">
        <f t="shared" si="10"/>
        <v>#REF!</v>
      </c>
      <c r="S120" s="47" t="str">
        <f t="shared" si="11"/>
        <v>#REF!</v>
      </c>
    </row>
    <row r="121" ht="15.75" customHeight="1">
      <c r="A121" s="19" t="s">
        <v>93</v>
      </c>
      <c r="B121" s="18" t="s">
        <v>39</v>
      </c>
      <c r="C121" s="19" t="s">
        <v>40</v>
      </c>
      <c r="D121" s="20">
        <v>3633268.09</v>
      </c>
      <c r="E121" s="20">
        <v>171961.31</v>
      </c>
      <c r="F121" s="27"/>
      <c r="G121" s="20" t="str">
        <f t="shared" si="1"/>
        <v>#REF!</v>
      </c>
      <c r="H121" s="20" t="str">
        <f t="shared" si="2"/>
        <v>#REF!</v>
      </c>
      <c r="I121" s="20" t="str">
        <f t="shared" si="3"/>
        <v>#REF!</v>
      </c>
      <c r="J121" s="20" t="str">
        <f t="shared" si="4"/>
        <v>#REF!</v>
      </c>
      <c r="K121" s="20" t="str">
        <f t="shared" si="5"/>
        <v>#REF!</v>
      </c>
      <c r="L121" s="20" t="str">
        <f t="shared" si="6"/>
        <v>#REF!</v>
      </c>
      <c r="O121" s="20" t="str">
        <f t="shared" si="8"/>
        <v>#REF!</v>
      </c>
      <c r="P121" s="46" t="str">
        <f t="shared" si="9"/>
        <v>#REF!</v>
      </c>
      <c r="Q121" s="27" t="str">
        <f t="shared" si="10"/>
        <v>#REF!</v>
      </c>
      <c r="S121" s="47" t="str">
        <f t="shared" si="11"/>
        <v>#REF!</v>
      </c>
    </row>
    <row r="122" ht="15.75" customHeight="1">
      <c r="A122" s="19" t="s">
        <v>93</v>
      </c>
      <c r="B122" s="18" t="s">
        <v>27</v>
      </c>
      <c r="C122" s="19" t="s">
        <v>28</v>
      </c>
      <c r="D122" s="20">
        <v>13491.92</v>
      </c>
      <c r="E122" s="20">
        <v>638.57</v>
      </c>
      <c r="F122" s="27"/>
      <c r="G122" s="20" t="str">
        <f t="shared" si="1"/>
        <v>#REF!</v>
      </c>
      <c r="H122" s="20" t="str">
        <f t="shared" si="2"/>
        <v>#REF!</v>
      </c>
      <c r="I122" s="20" t="str">
        <f t="shared" si="3"/>
        <v>#REF!</v>
      </c>
      <c r="J122" s="20" t="str">
        <f t="shared" si="4"/>
        <v>#REF!</v>
      </c>
      <c r="K122" s="20" t="str">
        <f t="shared" si="5"/>
        <v>#REF!</v>
      </c>
      <c r="L122" s="20" t="str">
        <f t="shared" si="6"/>
        <v>#REF!</v>
      </c>
      <c r="O122" s="20" t="str">
        <f t="shared" si="8"/>
        <v>#REF!</v>
      </c>
      <c r="P122" s="46" t="str">
        <f t="shared" si="9"/>
        <v>#REF!</v>
      </c>
      <c r="Q122" s="27" t="str">
        <f t="shared" si="10"/>
        <v>#REF!</v>
      </c>
      <c r="S122" s="47" t="str">
        <f t="shared" si="11"/>
        <v>#REF!</v>
      </c>
    </row>
    <row r="123" ht="15.75" customHeight="1">
      <c r="A123" s="19" t="s">
        <v>93</v>
      </c>
      <c r="B123" s="18" t="s">
        <v>33</v>
      </c>
      <c r="C123" s="19" t="s">
        <v>34</v>
      </c>
      <c r="D123" s="20">
        <v>137084.63</v>
      </c>
      <c r="E123" s="20">
        <v>6488.17</v>
      </c>
      <c r="F123" s="27"/>
      <c r="G123" s="20" t="str">
        <f t="shared" si="1"/>
        <v>#REF!</v>
      </c>
      <c r="H123" s="20" t="str">
        <f t="shared" si="2"/>
        <v>#REF!</v>
      </c>
      <c r="I123" s="20" t="str">
        <f t="shared" si="3"/>
        <v>#REF!</v>
      </c>
      <c r="J123" s="20" t="str">
        <f t="shared" si="4"/>
        <v>#REF!</v>
      </c>
      <c r="K123" s="20" t="str">
        <f t="shared" si="5"/>
        <v>#REF!</v>
      </c>
      <c r="L123" s="20" t="str">
        <f t="shared" si="6"/>
        <v>#REF!</v>
      </c>
      <c r="O123" s="20" t="str">
        <f t="shared" si="8"/>
        <v>#REF!</v>
      </c>
      <c r="P123" s="46" t="str">
        <f t="shared" si="9"/>
        <v>#REF!</v>
      </c>
      <c r="Q123" s="27" t="str">
        <f t="shared" si="10"/>
        <v>#REF!</v>
      </c>
      <c r="S123" s="47" t="str">
        <f t="shared" si="11"/>
        <v>#REF!</v>
      </c>
    </row>
    <row r="124" ht="15.75" customHeight="1">
      <c r="A124" s="19" t="s">
        <v>93</v>
      </c>
      <c r="B124" s="18" t="s">
        <v>55</v>
      </c>
      <c r="C124" s="19" t="s">
        <v>56</v>
      </c>
      <c r="D124" s="20">
        <v>3005654.13</v>
      </c>
      <c r="E124" s="20">
        <v>142256.56</v>
      </c>
      <c r="F124" s="27"/>
      <c r="G124" s="20" t="str">
        <f t="shared" si="1"/>
        <v>#REF!</v>
      </c>
      <c r="H124" s="20" t="str">
        <f t="shared" si="2"/>
        <v>#REF!</v>
      </c>
      <c r="I124" s="20" t="str">
        <f t="shared" si="3"/>
        <v>#REF!</v>
      </c>
      <c r="J124" s="20" t="str">
        <f t="shared" si="4"/>
        <v>#REF!</v>
      </c>
      <c r="K124" s="20" t="str">
        <f t="shared" si="5"/>
        <v>#REF!</v>
      </c>
      <c r="L124" s="20" t="str">
        <f t="shared" si="6"/>
        <v>#REF!</v>
      </c>
      <c r="O124" s="20" t="str">
        <f t="shared" si="8"/>
        <v>#REF!</v>
      </c>
      <c r="P124" s="46" t="str">
        <f t="shared" si="9"/>
        <v>#REF!</v>
      </c>
      <c r="Q124" s="27" t="str">
        <f t="shared" si="10"/>
        <v>#REF!</v>
      </c>
      <c r="S124" s="47" t="str">
        <f t="shared" si="11"/>
        <v>#REF!</v>
      </c>
    </row>
    <row r="125" ht="15.75" customHeight="1">
      <c r="A125" s="19" t="s">
        <v>95</v>
      </c>
      <c r="B125" s="18" t="s">
        <v>39</v>
      </c>
      <c r="C125" s="19" t="s">
        <v>40</v>
      </c>
      <c r="D125" s="20">
        <v>3.093096699E7</v>
      </c>
      <c r="E125" s="20">
        <v>1409297.01</v>
      </c>
      <c r="F125" s="27"/>
      <c r="G125" s="20" t="str">
        <f t="shared" si="1"/>
        <v>#REF!</v>
      </c>
      <c r="H125" s="20" t="str">
        <f t="shared" si="2"/>
        <v>#REF!</v>
      </c>
      <c r="I125" s="20" t="str">
        <f t="shared" si="3"/>
        <v>#REF!</v>
      </c>
      <c r="J125" s="20" t="str">
        <f t="shared" si="4"/>
        <v>#REF!</v>
      </c>
      <c r="K125" s="20" t="str">
        <f t="shared" si="5"/>
        <v>#REF!</v>
      </c>
      <c r="L125" s="20" t="str">
        <f t="shared" si="6"/>
        <v>#REF!</v>
      </c>
      <c r="O125" s="20" t="str">
        <f t="shared" si="8"/>
        <v>#REF!</v>
      </c>
      <c r="P125" s="46" t="str">
        <f t="shared" si="9"/>
        <v>#REF!</v>
      </c>
      <c r="Q125" s="27" t="str">
        <f t="shared" si="10"/>
        <v>#REF!</v>
      </c>
      <c r="S125" s="47" t="str">
        <f t="shared" si="11"/>
        <v>#REF!</v>
      </c>
    </row>
    <row r="126" ht="15.75" customHeight="1">
      <c r="A126" s="19" t="s">
        <v>95</v>
      </c>
      <c r="B126" s="18" t="s">
        <v>96</v>
      </c>
      <c r="C126" s="19" t="s">
        <v>97</v>
      </c>
      <c r="D126" s="20">
        <v>0.0</v>
      </c>
      <c r="E126" s="20">
        <v>0.0</v>
      </c>
      <c r="F126" s="27"/>
      <c r="G126" s="20" t="str">
        <f t="shared" si="1"/>
        <v>#REF!</v>
      </c>
      <c r="H126" s="20" t="str">
        <f t="shared" si="2"/>
        <v>#REF!</v>
      </c>
      <c r="I126" s="20" t="str">
        <f t="shared" si="3"/>
        <v>#REF!</v>
      </c>
      <c r="J126" s="20" t="str">
        <f t="shared" si="4"/>
        <v>#REF!</v>
      </c>
      <c r="K126" s="20" t="str">
        <f t="shared" si="5"/>
        <v>#REF!</v>
      </c>
      <c r="L126" s="20" t="str">
        <f t="shared" si="6"/>
        <v>#REF!</v>
      </c>
      <c r="O126" s="20" t="str">
        <f t="shared" si="8"/>
        <v>#REF!</v>
      </c>
      <c r="P126" s="46" t="str">
        <f t="shared" si="9"/>
        <v>#REF!</v>
      </c>
      <c r="Q126" s="27" t="str">
        <f t="shared" si="10"/>
        <v>#REF!</v>
      </c>
      <c r="S126" s="47" t="str">
        <f t="shared" si="11"/>
        <v>#REF!</v>
      </c>
    </row>
    <row r="127" ht="15.75" customHeight="1">
      <c r="A127" s="19" t="s">
        <v>95</v>
      </c>
      <c r="B127" s="18" t="s">
        <v>68</v>
      </c>
      <c r="C127" s="19" t="s">
        <v>69</v>
      </c>
      <c r="D127" s="20">
        <v>1.007241379E7</v>
      </c>
      <c r="E127" s="20">
        <v>458925.93</v>
      </c>
      <c r="F127" s="27"/>
      <c r="G127" s="20" t="str">
        <f t="shared" si="1"/>
        <v>#REF!</v>
      </c>
      <c r="H127" s="20" t="str">
        <f t="shared" si="2"/>
        <v>#REF!</v>
      </c>
      <c r="I127" s="20" t="str">
        <f t="shared" si="3"/>
        <v>#REF!</v>
      </c>
      <c r="J127" s="20" t="str">
        <f t="shared" si="4"/>
        <v>#REF!</v>
      </c>
      <c r="K127" s="20" t="str">
        <f t="shared" si="5"/>
        <v>#REF!</v>
      </c>
      <c r="L127" s="20" t="str">
        <f t="shared" si="6"/>
        <v>#REF!</v>
      </c>
      <c r="O127" s="20" t="str">
        <f t="shared" si="8"/>
        <v>#REF!</v>
      </c>
      <c r="P127" s="46" t="str">
        <f t="shared" si="9"/>
        <v>#REF!</v>
      </c>
      <c r="Q127" s="27" t="str">
        <f t="shared" si="10"/>
        <v>#REF!</v>
      </c>
      <c r="S127" s="47" t="str">
        <f t="shared" si="11"/>
        <v>#REF!</v>
      </c>
    </row>
    <row r="128" ht="15.75" customHeight="1">
      <c r="A128" s="19" t="s">
        <v>95</v>
      </c>
      <c r="B128" s="18" t="s">
        <v>27</v>
      </c>
      <c r="C128" s="19" t="s">
        <v>28</v>
      </c>
      <c r="D128" s="20">
        <v>26139.91</v>
      </c>
      <c r="E128" s="20">
        <v>1191.0</v>
      </c>
      <c r="F128" s="27"/>
      <c r="G128" s="20" t="str">
        <f t="shared" si="1"/>
        <v>#REF!</v>
      </c>
      <c r="H128" s="20" t="str">
        <f t="shared" si="2"/>
        <v>#REF!</v>
      </c>
      <c r="I128" s="20" t="str">
        <f t="shared" si="3"/>
        <v>#REF!</v>
      </c>
      <c r="J128" s="20" t="str">
        <f t="shared" si="4"/>
        <v>#REF!</v>
      </c>
      <c r="K128" s="20" t="str">
        <f t="shared" si="5"/>
        <v>#REF!</v>
      </c>
      <c r="L128" s="20" t="str">
        <f t="shared" si="6"/>
        <v>#REF!</v>
      </c>
      <c r="O128" s="20" t="str">
        <f t="shared" si="8"/>
        <v>#REF!</v>
      </c>
      <c r="P128" s="46" t="str">
        <f t="shared" si="9"/>
        <v>#REF!</v>
      </c>
      <c r="Q128" s="27" t="str">
        <f t="shared" si="10"/>
        <v>#REF!</v>
      </c>
      <c r="S128" s="47" t="str">
        <f t="shared" si="11"/>
        <v>#REF!</v>
      </c>
    </row>
    <row r="129" ht="15.75" customHeight="1">
      <c r="A129" s="19" t="s">
        <v>95</v>
      </c>
      <c r="B129" s="18" t="s">
        <v>33</v>
      </c>
      <c r="C129" s="19" t="s">
        <v>34</v>
      </c>
      <c r="D129" s="20">
        <v>9477.58</v>
      </c>
      <c r="E129" s="20">
        <v>431.82</v>
      </c>
      <c r="F129" s="27"/>
      <c r="G129" s="20" t="str">
        <f t="shared" si="1"/>
        <v>#REF!</v>
      </c>
      <c r="H129" s="20" t="str">
        <f t="shared" si="2"/>
        <v>#REF!</v>
      </c>
      <c r="I129" s="20" t="str">
        <f t="shared" si="3"/>
        <v>#REF!</v>
      </c>
      <c r="J129" s="20" t="str">
        <f t="shared" si="4"/>
        <v>#REF!</v>
      </c>
      <c r="K129" s="20" t="str">
        <f t="shared" si="5"/>
        <v>#REF!</v>
      </c>
      <c r="L129" s="20" t="str">
        <f t="shared" si="6"/>
        <v>#REF!</v>
      </c>
      <c r="O129" s="20" t="str">
        <f t="shared" si="8"/>
        <v>#REF!</v>
      </c>
      <c r="P129" s="46" t="str">
        <f t="shared" si="9"/>
        <v>#REF!</v>
      </c>
      <c r="Q129" s="27" t="str">
        <f t="shared" si="10"/>
        <v>#REF!</v>
      </c>
      <c r="S129" s="47" t="str">
        <f t="shared" si="11"/>
        <v>#REF!</v>
      </c>
    </row>
    <row r="130" ht="15.75" customHeight="1">
      <c r="A130" s="19" t="s">
        <v>95</v>
      </c>
      <c r="B130" s="18" t="s">
        <v>41</v>
      </c>
      <c r="C130" s="19" t="s">
        <v>42</v>
      </c>
      <c r="D130" s="20">
        <v>1.1834012073E8</v>
      </c>
      <c r="E130" s="20">
        <v>5391890.24</v>
      </c>
      <c r="F130" s="27"/>
      <c r="G130" s="20" t="str">
        <f t="shared" si="1"/>
        <v>#REF!</v>
      </c>
      <c r="H130" s="20" t="str">
        <f t="shared" si="2"/>
        <v>#REF!</v>
      </c>
      <c r="I130" s="20" t="str">
        <f t="shared" si="3"/>
        <v>#REF!</v>
      </c>
      <c r="J130" s="20" t="str">
        <f t="shared" si="4"/>
        <v>#REF!</v>
      </c>
      <c r="K130" s="20" t="str">
        <f t="shared" si="5"/>
        <v>#REF!</v>
      </c>
      <c r="L130" s="20" t="str">
        <f t="shared" si="6"/>
        <v>#REF!</v>
      </c>
      <c r="O130" s="20" t="str">
        <f t="shared" si="8"/>
        <v>#REF!</v>
      </c>
      <c r="P130" s="46" t="str">
        <f t="shared" si="9"/>
        <v>#REF!</v>
      </c>
      <c r="Q130" s="27" t="str">
        <f t="shared" si="10"/>
        <v>#REF!</v>
      </c>
      <c r="S130" s="47" t="str">
        <f t="shared" si="11"/>
        <v>#REF!</v>
      </c>
    </row>
    <row r="131" ht="15.75" customHeight="1">
      <c r="A131" s="19" t="s">
        <v>99</v>
      </c>
      <c r="B131" s="18" t="s">
        <v>17</v>
      </c>
      <c r="C131" s="19" t="s">
        <v>324</v>
      </c>
      <c r="D131" s="20">
        <v>6.5663263E7</v>
      </c>
      <c r="E131" s="20">
        <v>4087043.0</v>
      </c>
      <c r="F131" s="27"/>
      <c r="G131" s="20" t="str">
        <f t="shared" si="1"/>
        <v>#REF!</v>
      </c>
      <c r="H131" s="20" t="str">
        <f t="shared" si="2"/>
        <v>#REF!</v>
      </c>
      <c r="I131" s="20" t="str">
        <f t="shared" si="3"/>
        <v>#REF!</v>
      </c>
      <c r="J131" s="20" t="str">
        <f t="shared" si="4"/>
        <v>#REF!</v>
      </c>
      <c r="K131" s="20" t="str">
        <f t="shared" si="5"/>
        <v>#REF!</v>
      </c>
      <c r="L131" s="20" t="str">
        <f t="shared" si="6"/>
        <v>#REF!</v>
      </c>
      <c r="O131" s="20" t="str">
        <f t="shared" si="8"/>
        <v>#REF!</v>
      </c>
      <c r="P131" s="46" t="str">
        <f t="shared" si="9"/>
        <v>#REF!</v>
      </c>
      <c r="Q131" s="27" t="str">
        <f t="shared" si="10"/>
        <v>#REF!</v>
      </c>
      <c r="S131" s="47" t="str">
        <f t="shared" si="11"/>
        <v>#REF!</v>
      </c>
    </row>
    <row r="132" ht="15.75" customHeight="1">
      <c r="A132" s="19" t="s">
        <v>101</v>
      </c>
      <c r="B132" s="18" t="s">
        <v>17</v>
      </c>
      <c r="C132" s="19" t="s">
        <v>324</v>
      </c>
      <c r="D132" s="20">
        <v>1.474116869E8</v>
      </c>
      <c r="E132" s="20">
        <v>4.093123032E7</v>
      </c>
      <c r="F132" s="27"/>
      <c r="G132" s="20" t="str">
        <f t="shared" si="1"/>
        <v>#REF!</v>
      </c>
      <c r="H132" s="20" t="str">
        <f t="shared" si="2"/>
        <v>#REF!</v>
      </c>
      <c r="I132" s="20" t="str">
        <f t="shared" si="3"/>
        <v>#REF!</v>
      </c>
      <c r="J132" s="20" t="str">
        <f t="shared" si="4"/>
        <v>#REF!</v>
      </c>
      <c r="K132" s="20" t="str">
        <f t="shared" si="5"/>
        <v>#REF!</v>
      </c>
      <c r="L132" s="20" t="str">
        <f t="shared" si="6"/>
        <v>#REF!</v>
      </c>
      <c r="O132" s="20" t="str">
        <f t="shared" si="8"/>
        <v>#REF!</v>
      </c>
      <c r="P132" s="46" t="str">
        <f t="shared" si="9"/>
        <v>#REF!</v>
      </c>
      <c r="Q132" s="27" t="str">
        <f t="shared" si="10"/>
        <v>#REF!</v>
      </c>
      <c r="S132" s="47" t="str">
        <f t="shared" si="11"/>
        <v>#REF!</v>
      </c>
    </row>
    <row r="133" ht="15.75" customHeight="1">
      <c r="A133" s="19" t="s">
        <v>101</v>
      </c>
      <c r="B133" s="18" t="s">
        <v>39</v>
      </c>
      <c r="C133" s="19" t="s">
        <v>40</v>
      </c>
      <c r="D133" s="20">
        <v>821779.28</v>
      </c>
      <c r="E133" s="20">
        <v>228180.26</v>
      </c>
      <c r="F133" s="27"/>
      <c r="G133" s="20" t="str">
        <f t="shared" si="1"/>
        <v>#REF!</v>
      </c>
      <c r="H133" s="20" t="str">
        <f t="shared" si="2"/>
        <v>#REF!</v>
      </c>
      <c r="I133" s="20" t="str">
        <f t="shared" si="3"/>
        <v>#REF!</v>
      </c>
      <c r="J133" s="20" t="str">
        <f t="shared" si="4"/>
        <v>#REF!</v>
      </c>
      <c r="K133" s="20" t="str">
        <f t="shared" si="5"/>
        <v>#REF!</v>
      </c>
      <c r="L133" s="20" t="str">
        <f t="shared" si="6"/>
        <v>#REF!</v>
      </c>
      <c r="O133" s="20" t="str">
        <f t="shared" si="8"/>
        <v>#REF!</v>
      </c>
      <c r="P133" s="46" t="str">
        <f t="shared" si="9"/>
        <v>#REF!</v>
      </c>
      <c r="Q133" s="27" t="str">
        <f t="shared" si="10"/>
        <v>#REF!</v>
      </c>
      <c r="S133" s="47" t="str">
        <f t="shared" si="11"/>
        <v>#REF!</v>
      </c>
    </row>
    <row r="134" ht="15.75" customHeight="1">
      <c r="A134" s="19" t="s">
        <v>101</v>
      </c>
      <c r="B134" s="18" t="s">
        <v>19</v>
      </c>
      <c r="C134" s="19" t="s">
        <v>20</v>
      </c>
      <c r="D134" s="20">
        <v>64056.52</v>
      </c>
      <c r="E134" s="20">
        <v>17786.32</v>
      </c>
      <c r="F134" s="27"/>
      <c r="G134" s="20" t="str">
        <f t="shared" si="1"/>
        <v>#REF!</v>
      </c>
      <c r="H134" s="20" t="str">
        <f t="shared" si="2"/>
        <v>#REF!</v>
      </c>
      <c r="I134" s="20" t="str">
        <f t="shared" si="3"/>
        <v>#REF!</v>
      </c>
      <c r="J134" s="20" t="str">
        <f t="shared" si="4"/>
        <v>#REF!</v>
      </c>
      <c r="K134" s="20" t="str">
        <f t="shared" si="5"/>
        <v>#REF!</v>
      </c>
      <c r="L134" s="20" t="str">
        <f t="shared" si="6"/>
        <v>#REF!</v>
      </c>
      <c r="O134" s="20" t="str">
        <f t="shared" si="8"/>
        <v>#REF!</v>
      </c>
      <c r="P134" s="46" t="str">
        <f t="shared" si="9"/>
        <v>#REF!</v>
      </c>
      <c r="Q134" s="27" t="str">
        <f t="shared" si="10"/>
        <v>#REF!</v>
      </c>
      <c r="S134" s="47" t="str">
        <f t="shared" si="11"/>
        <v>#REF!</v>
      </c>
    </row>
    <row r="135" ht="15.75" customHeight="1">
      <c r="A135" s="19" t="s">
        <v>101</v>
      </c>
      <c r="B135" s="18" t="s">
        <v>53</v>
      </c>
      <c r="C135" s="19" t="s">
        <v>54</v>
      </c>
      <c r="D135" s="20">
        <v>0.0</v>
      </c>
      <c r="E135" s="20">
        <v>0.0</v>
      </c>
      <c r="F135" s="27"/>
      <c r="G135" s="20" t="str">
        <f t="shared" si="1"/>
        <v>#REF!</v>
      </c>
      <c r="H135" s="20" t="str">
        <f t="shared" si="2"/>
        <v>#REF!</v>
      </c>
      <c r="I135" s="20" t="str">
        <f t="shared" si="3"/>
        <v>#REF!</v>
      </c>
      <c r="J135" s="20" t="str">
        <f t="shared" si="4"/>
        <v>#REF!</v>
      </c>
      <c r="K135" s="20" t="str">
        <f t="shared" si="5"/>
        <v>#REF!</v>
      </c>
      <c r="L135" s="20" t="str">
        <f t="shared" si="6"/>
        <v>#REF!</v>
      </c>
      <c r="O135" s="20" t="str">
        <f t="shared" si="8"/>
        <v>#REF!</v>
      </c>
      <c r="P135" s="46" t="str">
        <f t="shared" si="9"/>
        <v>#REF!</v>
      </c>
      <c r="Q135" s="27" t="str">
        <f t="shared" si="10"/>
        <v>#REF!</v>
      </c>
      <c r="S135" s="47" t="str">
        <f t="shared" si="11"/>
        <v>#REF!</v>
      </c>
    </row>
    <row r="136" ht="15.75" customHeight="1">
      <c r="A136" s="19" t="s">
        <v>101</v>
      </c>
      <c r="B136" s="18" t="s">
        <v>25</v>
      </c>
      <c r="C136" s="19" t="s">
        <v>26</v>
      </c>
      <c r="D136" s="20">
        <v>789174.25</v>
      </c>
      <c r="E136" s="20">
        <v>219126.95</v>
      </c>
      <c r="F136" s="27"/>
      <c r="G136" s="20" t="str">
        <f t="shared" si="1"/>
        <v>#REF!</v>
      </c>
      <c r="H136" s="20" t="str">
        <f t="shared" si="2"/>
        <v>#REF!</v>
      </c>
      <c r="I136" s="20" t="str">
        <f t="shared" si="3"/>
        <v>#REF!</v>
      </c>
      <c r="J136" s="20" t="str">
        <f t="shared" si="4"/>
        <v>#REF!</v>
      </c>
      <c r="K136" s="20" t="str">
        <f t="shared" si="5"/>
        <v>#REF!</v>
      </c>
      <c r="L136" s="20" t="str">
        <f t="shared" si="6"/>
        <v>#REF!</v>
      </c>
      <c r="O136" s="20" t="str">
        <f t="shared" si="8"/>
        <v>#REF!</v>
      </c>
      <c r="P136" s="46" t="str">
        <f t="shared" si="9"/>
        <v>#REF!</v>
      </c>
      <c r="Q136" s="27" t="str">
        <f t="shared" si="10"/>
        <v>#REF!</v>
      </c>
      <c r="S136" s="47" t="str">
        <f t="shared" si="11"/>
        <v>#REF!</v>
      </c>
    </row>
    <row r="137" ht="15.75" customHeight="1">
      <c r="A137" s="19" t="s">
        <v>101</v>
      </c>
      <c r="B137" s="18" t="s">
        <v>33</v>
      </c>
      <c r="C137" s="19" t="s">
        <v>34</v>
      </c>
      <c r="D137" s="20">
        <v>131637.05</v>
      </c>
      <c r="E137" s="20">
        <v>36551.15</v>
      </c>
      <c r="F137" s="27"/>
      <c r="G137" s="20" t="str">
        <f t="shared" si="1"/>
        <v>#REF!</v>
      </c>
      <c r="H137" s="20" t="str">
        <f t="shared" si="2"/>
        <v>#REF!</v>
      </c>
      <c r="I137" s="20" t="str">
        <f t="shared" si="3"/>
        <v>#REF!</v>
      </c>
      <c r="J137" s="20" t="str">
        <f t="shared" si="4"/>
        <v>#REF!</v>
      </c>
      <c r="K137" s="20" t="str">
        <f t="shared" si="5"/>
        <v>#REF!</v>
      </c>
      <c r="L137" s="20" t="str">
        <f t="shared" si="6"/>
        <v>#REF!</v>
      </c>
      <c r="O137" s="20" t="str">
        <f t="shared" si="8"/>
        <v>#REF!</v>
      </c>
      <c r="P137" s="46" t="str">
        <f t="shared" si="9"/>
        <v>#REF!</v>
      </c>
      <c r="Q137" s="27" t="str">
        <f t="shared" si="10"/>
        <v>#REF!</v>
      </c>
      <c r="S137" s="47" t="str">
        <f t="shared" si="11"/>
        <v>#REF!</v>
      </c>
    </row>
    <row r="138" ht="15.75" customHeight="1">
      <c r="A138" s="19" t="s">
        <v>103</v>
      </c>
      <c r="B138" s="18" t="s">
        <v>17</v>
      </c>
      <c r="C138" s="19" t="s">
        <v>324</v>
      </c>
      <c r="D138" s="20">
        <v>1.325363048E7</v>
      </c>
      <c r="E138" s="20">
        <v>986501.06</v>
      </c>
      <c r="F138" s="27"/>
      <c r="G138" s="20" t="str">
        <f t="shared" si="1"/>
        <v>#REF!</v>
      </c>
      <c r="H138" s="20" t="str">
        <f t="shared" si="2"/>
        <v>#REF!</v>
      </c>
      <c r="I138" s="20" t="str">
        <f t="shared" si="3"/>
        <v>#REF!</v>
      </c>
      <c r="J138" s="20" t="str">
        <f t="shared" si="4"/>
        <v>#REF!</v>
      </c>
      <c r="K138" s="20" t="str">
        <f t="shared" si="5"/>
        <v>#REF!</v>
      </c>
      <c r="L138" s="20" t="str">
        <f t="shared" si="6"/>
        <v>#REF!</v>
      </c>
      <c r="O138" s="20" t="str">
        <f t="shared" si="8"/>
        <v>#REF!</v>
      </c>
      <c r="P138" s="46" t="str">
        <f t="shared" si="9"/>
        <v>#REF!</v>
      </c>
      <c r="Q138" s="27" t="str">
        <f t="shared" si="10"/>
        <v>#REF!</v>
      </c>
      <c r="S138" s="47" t="str">
        <f t="shared" si="11"/>
        <v>#REF!</v>
      </c>
    </row>
    <row r="139" ht="15.75" customHeight="1">
      <c r="A139" s="19" t="s">
        <v>103</v>
      </c>
      <c r="B139" s="18" t="s">
        <v>39</v>
      </c>
      <c r="C139" s="19" t="s">
        <v>40</v>
      </c>
      <c r="D139" s="20">
        <v>9252832.15</v>
      </c>
      <c r="E139" s="20">
        <v>688711.58</v>
      </c>
      <c r="F139" s="27"/>
      <c r="G139" s="20" t="str">
        <f t="shared" si="1"/>
        <v>#REF!</v>
      </c>
      <c r="H139" s="20" t="str">
        <f t="shared" si="2"/>
        <v>#REF!</v>
      </c>
      <c r="I139" s="20" t="str">
        <f t="shared" si="3"/>
        <v>#REF!</v>
      </c>
      <c r="J139" s="20" t="str">
        <f t="shared" si="4"/>
        <v>#REF!</v>
      </c>
      <c r="K139" s="20" t="str">
        <f t="shared" si="5"/>
        <v>#REF!</v>
      </c>
      <c r="L139" s="20" t="str">
        <f t="shared" si="6"/>
        <v>#REF!</v>
      </c>
      <c r="O139" s="20" t="str">
        <f t="shared" si="8"/>
        <v>#REF!</v>
      </c>
      <c r="P139" s="46" t="str">
        <f t="shared" si="9"/>
        <v>#REF!</v>
      </c>
      <c r="Q139" s="27" t="str">
        <f t="shared" si="10"/>
        <v>#REF!</v>
      </c>
      <c r="S139" s="47" t="str">
        <f t="shared" si="11"/>
        <v>#REF!</v>
      </c>
    </row>
    <row r="140" ht="15.75" customHeight="1">
      <c r="A140" s="19" t="s">
        <v>103</v>
      </c>
      <c r="B140" s="18" t="s">
        <v>33</v>
      </c>
      <c r="C140" s="19" t="s">
        <v>34</v>
      </c>
      <c r="D140" s="20">
        <v>13641.37</v>
      </c>
      <c r="E140" s="20">
        <v>1015.36</v>
      </c>
      <c r="F140" s="27"/>
      <c r="G140" s="20" t="str">
        <f t="shared" si="1"/>
        <v>#REF!</v>
      </c>
      <c r="H140" s="20" t="str">
        <f t="shared" si="2"/>
        <v>#REF!</v>
      </c>
      <c r="I140" s="20" t="str">
        <f t="shared" si="3"/>
        <v>#REF!</v>
      </c>
      <c r="J140" s="20" t="str">
        <f t="shared" si="4"/>
        <v>#REF!</v>
      </c>
      <c r="K140" s="20" t="str">
        <f t="shared" si="5"/>
        <v>#REF!</v>
      </c>
      <c r="L140" s="20" t="str">
        <f t="shared" si="6"/>
        <v>#REF!</v>
      </c>
      <c r="O140" s="20" t="str">
        <f t="shared" si="8"/>
        <v>#REF!</v>
      </c>
      <c r="P140" s="46" t="str">
        <f t="shared" si="9"/>
        <v>#REF!</v>
      </c>
      <c r="Q140" s="27" t="str">
        <f t="shared" si="10"/>
        <v>#REF!</v>
      </c>
      <c r="S140" s="47" t="str">
        <f t="shared" si="11"/>
        <v>#REF!</v>
      </c>
    </row>
    <row r="141" ht="15.75" customHeight="1">
      <c r="A141" s="19" t="s">
        <v>105</v>
      </c>
      <c r="B141" s="18" t="s">
        <v>17</v>
      </c>
      <c r="C141" s="19" t="s">
        <v>324</v>
      </c>
      <c r="D141" s="20">
        <v>2.546159496E7</v>
      </c>
      <c r="E141" s="20">
        <v>3470910.93</v>
      </c>
      <c r="F141" s="27"/>
      <c r="G141" s="20" t="str">
        <f t="shared" si="1"/>
        <v>#REF!</v>
      </c>
      <c r="H141" s="20" t="str">
        <f t="shared" si="2"/>
        <v>#REF!</v>
      </c>
      <c r="I141" s="20" t="str">
        <f t="shared" si="3"/>
        <v>#REF!</v>
      </c>
      <c r="J141" s="20" t="str">
        <f t="shared" si="4"/>
        <v>#REF!</v>
      </c>
      <c r="K141" s="20" t="str">
        <f t="shared" si="5"/>
        <v>#REF!</v>
      </c>
      <c r="L141" s="20" t="str">
        <f t="shared" si="6"/>
        <v>#REF!</v>
      </c>
      <c r="O141" s="20" t="str">
        <f t="shared" si="8"/>
        <v>#REF!</v>
      </c>
      <c r="P141" s="46" t="str">
        <f t="shared" si="9"/>
        <v>#REF!</v>
      </c>
      <c r="Q141" s="27" t="str">
        <f t="shared" si="10"/>
        <v>#REF!</v>
      </c>
      <c r="S141" s="47" t="str">
        <f t="shared" si="11"/>
        <v>#REF!</v>
      </c>
    </row>
    <row r="142" ht="15.75" customHeight="1">
      <c r="A142" s="19" t="s">
        <v>105</v>
      </c>
      <c r="B142" s="18" t="s">
        <v>96</v>
      </c>
      <c r="C142" s="19" t="s">
        <v>97</v>
      </c>
      <c r="D142" s="20">
        <v>0.0</v>
      </c>
      <c r="E142" s="20">
        <v>0.0</v>
      </c>
      <c r="F142" s="27"/>
      <c r="G142" s="20" t="str">
        <f t="shared" si="1"/>
        <v>#REF!</v>
      </c>
      <c r="H142" s="20" t="str">
        <f t="shared" si="2"/>
        <v>#REF!</v>
      </c>
      <c r="I142" s="20" t="str">
        <f t="shared" si="3"/>
        <v>#REF!</v>
      </c>
      <c r="J142" s="20" t="str">
        <f t="shared" si="4"/>
        <v>#REF!</v>
      </c>
      <c r="K142" s="20" t="str">
        <f t="shared" si="5"/>
        <v>#REF!</v>
      </c>
      <c r="L142" s="20" t="str">
        <f t="shared" si="6"/>
        <v>#REF!</v>
      </c>
      <c r="O142" s="20" t="str">
        <f t="shared" si="8"/>
        <v>#REF!</v>
      </c>
      <c r="P142" s="46" t="str">
        <f t="shared" si="9"/>
        <v>#REF!</v>
      </c>
      <c r="Q142" s="27" t="str">
        <f t="shared" si="10"/>
        <v>#REF!</v>
      </c>
      <c r="S142" s="47" t="str">
        <f t="shared" si="11"/>
        <v>#REF!</v>
      </c>
    </row>
    <row r="143" ht="15.75" customHeight="1">
      <c r="A143" s="19" t="s">
        <v>105</v>
      </c>
      <c r="B143" s="18" t="s">
        <v>53</v>
      </c>
      <c r="C143" s="19" t="s">
        <v>54</v>
      </c>
      <c r="D143" s="20">
        <v>0.0</v>
      </c>
      <c r="E143" s="20">
        <v>0.0</v>
      </c>
      <c r="F143" s="27"/>
      <c r="G143" s="20" t="str">
        <f t="shared" si="1"/>
        <v>#REF!</v>
      </c>
      <c r="H143" s="20" t="str">
        <f t="shared" si="2"/>
        <v>#REF!</v>
      </c>
      <c r="I143" s="20" t="str">
        <f t="shared" si="3"/>
        <v>#REF!</v>
      </c>
      <c r="J143" s="20" t="str">
        <f t="shared" si="4"/>
        <v>#REF!</v>
      </c>
      <c r="K143" s="20" t="str">
        <f t="shared" si="5"/>
        <v>#REF!</v>
      </c>
      <c r="L143" s="20" t="str">
        <f t="shared" si="6"/>
        <v>#REF!</v>
      </c>
      <c r="O143" s="20" t="str">
        <f t="shared" si="8"/>
        <v>#REF!</v>
      </c>
      <c r="P143" s="46" t="str">
        <f t="shared" si="9"/>
        <v>#REF!</v>
      </c>
      <c r="Q143" s="27" t="str">
        <f t="shared" si="10"/>
        <v>#REF!</v>
      </c>
      <c r="S143" s="47" t="str">
        <f t="shared" si="11"/>
        <v>#REF!</v>
      </c>
    </row>
    <row r="144" ht="15.75" customHeight="1">
      <c r="A144" s="19" t="s">
        <v>105</v>
      </c>
      <c r="B144" s="18" t="s">
        <v>33</v>
      </c>
      <c r="C144" s="19" t="s">
        <v>34</v>
      </c>
      <c r="D144" s="20">
        <v>4710.04</v>
      </c>
      <c r="E144" s="20">
        <v>642.07</v>
      </c>
      <c r="F144" s="27"/>
      <c r="G144" s="20" t="str">
        <f t="shared" si="1"/>
        <v>#REF!</v>
      </c>
      <c r="H144" s="20" t="str">
        <f t="shared" si="2"/>
        <v>#REF!</v>
      </c>
      <c r="I144" s="20" t="str">
        <f t="shared" si="3"/>
        <v>#REF!</v>
      </c>
      <c r="J144" s="20" t="str">
        <f t="shared" si="4"/>
        <v>#REF!</v>
      </c>
      <c r="K144" s="20" t="str">
        <f t="shared" si="5"/>
        <v>#REF!</v>
      </c>
      <c r="L144" s="20" t="str">
        <f t="shared" si="6"/>
        <v>#REF!</v>
      </c>
      <c r="O144" s="20" t="str">
        <f t="shared" si="8"/>
        <v>#REF!</v>
      </c>
      <c r="P144" s="46" t="str">
        <f t="shared" si="9"/>
        <v>#REF!</v>
      </c>
      <c r="Q144" s="27" t="str">
        <f t="shared" si="10"/>
        <v>#REF!</v>
      </c>
      <c r="S144" s="47" t="str">
        <f t="shared" si="11"/>
        <v>#REF!</v>
      </c>
    </row>
    <row r="145" ht="15.75" customHeight="1">
      <c r="A145" s="19" t="s">
        <v>107</v>
      </c>
      <c r="B145" s="18" t="s">
        <v>17</v>
      </c>
      <c r="C145" s="19" t="s">
        <v>324</v>
      </c>
      <c r="D145" s="20">
        <v>9093572.26</v>
      </c>
      <c r="E145" s="20">
        <v>1497411.62</v>
      </c>
      <c r="F145" s="27"/>
      <c r="G145" s="20" t="str">
        <f t="shared" si="1"/>
        <v>#REF!</v>
      </c>
      <c r="H145" s="20" t="str">
        <f t="shared" si="2"/>
        <v>#REF!</v>
      </c>
      <c r="I145" s="20" t="str">
        <f t="shared" si="3"/>
        <v>#REF!</v>
      </c>
      <c r="J145" s="20" t="str">
        <f t="shared" si="4"/>
        <v>#REF!</v>
      </c>
      <c r="K145" s="20" t="str">
        <f t="shared" si="5"/>
        <v>#REF!</v>
      </c>
      <c r="L145" s="20" t="str">
        <f t="shared" si="6"/>
        <v>#REF!</v>
      </c>
      <c r="O145" s="20" t="str">
        <f t="shared" si="8"/>
        <v>#REF!</v>
      </c>
      <c r="P145" s="46" t="str">
        <f t="shared" si="9"/>
        <v>#REF!</v>
      </c>
      <c r="Q145" s="27" t="str">
        <f t="shared" si="10"/>
        <v>#REF!</v>
      </c>
      <c r="S145" s="47" t="str">
        <f t="shared" si="11"/>
        <v>#REF!</v>
      </c>
    </row>
    <row r="146" ht="15.75" customHeight="1">
      <c r="A146" s="19" t="s">
        <v>107</v>
      </c>
      <c r="B146" s="18" t="s">
        <v>39</v>
      </c>
      <c r="C146" s="19" t="s">
        <v>40</v>
      </c>
      <c r="D146" s="20">
        <v>5566.1</v>
      </c>
      <c r="E146" s="20">
        <v>916.55</v>
      </c>
      <c r="F146" s="27"/>
      <c r="G146" s="20" t="str">
        <f t="shared" si="1"/>
        <v>#REF!</v>
      </c>
      <c r="H146" s="20" t="str">
        <f t="shared" si="2"/>
        <v>#REF!</v>
      </c>
      <c r="I146" s="20" t="str">
        <f t="shared" si="3"/>
        <v>#REF!</v>
      </c>
      <c r="J146" s="20" t="str">
        <f t="shared" si="4"/>
        <v>#REF!</v>
      </c>
      <c r="K146" s="20" t="str">
        <f t="shared" si="5"/>
        <v>#REF!</v>
      </c>
      <c r="L146" s="20" t="str">
        <f t="shared" si="6"/>
        <v>#REF!</v>
      </c>
      <c r="O146" s="20" t="str">
        <f t="shared" si="8"/>
        <v>#REF!</v>
      </c>
      <c r="P146" s="46" t="str">
        <f t="shared" si="9"/>
        <v>#REF!</v>
      </c>
      <c r="Q146" s="27" t="str">
        <f t="shared" si="10"/>
        <v>#REF!</v>
      </c>
      <c r="S146" s="47" t="str">
        <f t="shared" si="11"/>
        <v>#REF!</v>
      </c>
    </row>
    <row r="147" ht="15.75" customHeight="1">
      <c r="A147" s="19" t="s">
        <v>107</v>
      </c>
      <c r="B147" s="18" t="s">
        <v>33</v>
      </c>
      <c r="C147" s="19" t="s">
        <v>34</v>
      </c>
      <c r="D147" s="20">
        <v>3223.64</v>
      </c>
      <c r="E147" s="20">
        <v>530.83</v>
      </c>
      <c r="F147" s="27"/>
      <c r="G147" s="20" t="str">
        <f t="shared" si="1"/>
        <v>#REF!</v>
      </c>
      <c r="H147" s="20" t="str">
        <f t="shared" si="2"/>
        <v>#REF!</v>
      </c>
      <c r="I147" s="20" t="str">
        <f t="shared" si="3"/>
        <v>#REF!</v>
      </c>
      <c r="J147" s="20" t="str">
        <f t="shared" si="4"/>
        <v>#REF!</v>
      </c>
      <c r="K147" s="20" t="str">
        <f t="shared" si="5"/>
        <v>#REF!</v>
      </c>
      <c r="L147" s="20" t="str">
        <f t="shared" si="6"/>
        <v>#REF!</v>
      </c>
      <c r="O147" s="20" t="str">
        <f t="shared" si="8"/>
        <v>#REF!</v>
      </c>
      <c r="P147" s="46" t="str">
        <f t="shared" si="9"/>
        <v>#REF!</v>
      </c>
      <c r="Q147" s="27" t="str">
        <f t="shared" si="10"/>
        <v>#REF!</v>
      </c>
      <c r="S147" s="47" t="str">
        <f t="shared" si="11"/>
        <v>#REF!</v>
      </c>
    </row>
    <row r="148" ht="15.75" customHeight="1">
      <c r="A148" s="19" t="s">
        <v>109</v>
      </c>
      <c r="B148" s="18" t="s">
        <v>17</v>
      </c>
      <c r="C148" s="19" t="s">
        <v>324</v>
      </c>
      <c r="D148" s="20">
        <v>7268291.35</v>
      </c>
      <c r="E148" s="20">
        <v>963207.84</v>
      </c>
      <c r="F148" s="27"/>
      <c r="G148" s="20" t="str">
        <f t="shared" si="1"/>
        <v>#REF!</v>
      </c>
      <c r="H148" s="20" t="str">
        <f t="shared" si="2"/>
        <v>#REF!</v>
      </c>
      <c r="I148" s="20" t="str">
        <f t="shared" si="3"/>
        <v>#REF!</v>
      </c>
      <c r="J148" s="20" t="str">
        <f t="shared" si="4"/>
        <v>#REF!</v>
      </c>
      <c r="K148" s="20" t="str">
        <f t="shared" si="5"/>
        <v>#REF!</v>
      </c>
      <c r="L148" s="20" t="str">
        <f t="shared" si="6"/>
        <v>#REF!</v>
      </c>
      <c r="O148" s="20" t="str">
        <f t="shared" si="8"/>
        <v>#REF!</v>
      </c>
      <c r="P148" s="46" t="str">
        <f t="shared" si="9"/>
        <v>#REF!</v>
      </c>
      <c r="Q148" s="27" t="str">
        <f t="shared" si="10"/>
        <v>#REF!</v>
      </c>
      <c r="S148" s="47" t="str">
        <f t="shared" si="11"/>
        <v>#REF!</v>
      </c>
    </row>
    <row r="149" ht="15.75" customHeight="1">
      <c r="A149" s="19" t="s">
        <v>109</v>
      </c>
      <c r="B149" s="18" t="s">
        <v>39</v>
      </c>
      <c r="C149" s="19" t="s">
        <v>40</v>
      </c>
      <c r="D149" s="20">
        <v>0.0</v>
      </c>
      <c r="E149" s="20">
        <v>0.0</v>
      </c>
      <c r="F149" s="27"/>
      <c r="G149" s="20" t="str">
        <f t="shared" si="1"/>
        <v>#REF!</v>
      </c>
      <c r="H149" s="20" t="str">
        <f t="shared" si="2"/>
        <v>#REF!</v>
      </c>
      <c r="I149" s="20" t="str">
        <f t="shared" si="3"/>
        <v>#REF!</v>
      </c>
      <c r="J149" s="20" t="str">
        <f t="shared" si="4"/>
        <v>#REF!</v>
      </c>
      <c r="K149" s="20" t="str">
        <f t="shared" si="5"/>
        <v>#REF!</v>
      </c>
      <c r="L149" s="20" t="str">
        <f t="shared" si="6"/>
        <v>#REF!</v>
      </c>
      <c r="O149" s="20" t="str">
        <f t="shared" si="8"/>
        <v>#REF!</v>
      </c>
      <c r="P149" s="46" t="str">
        <f t="shared" si="9"/>
        <v>#REF!</v>
      </c>
      <c r="Q149" s="27" t="str">
        <f t="shared" si="10"/>
        <v>#REF!</v>
      </c>
      <c r="S149" s="47" t="str">
        <f t="shared" si="11"/>
        <v>#REF!</v>
      </c>
    </row>
    <row r="150" ht="15.75" customHeight="1">
      <c r="A150" s="19" t="s">
        <v>109</v>
      </c>
      <c r="B150" s="18" t="s">
        <v>33</v>
      </c>
      <c r="C150" s="19" t="s">
        <v>34</v>
      </c>
      <c r="D150" s="20">
        <v>9599.65</v>
      </c>
      <c r="E150" s="20">
        <v>1272.16</v>
      </c>
      <c r="F150" s="27"/>
      <c r="G150" s="20" t="str">
        <f t="shared" si="1"/>
        <v>#REF!</v>
      </c>
      <c r="H150" s="20" t="str">
        <f t="shared" si="2"/>
        <v>#REF!</v>
      </c>
      <c r="I150" s="20" t="str">
        <f t="shared" si="3"/>
        <v>#REF!</v>
      </c>
      <c r="J150" s="20" t="str">
        <f t="shared" si="4"/>
        <v>#REF!</v>
      </c>
      <c r="K150" s="20" t="str">
        <f t="shared" si="5"/>
        <v>#REF!</v>
      </c>
      <c r="L150" s="20" t="str">
        <f t="shared" si="6"/>
        <v>#REF!</v>
      </c>
      <c r="O150" s="20" t="str">
        <f t="shared" si="8"/>
        <v>#REF!</v>
      </c>
      <c r="P150" s="46" t="str">
        <f t="shared" si="9"/>
        <v>#REF!</v>
      </c>
      <c r="Q150" s="27" t="str">
        <f t="shared" si="10"/>
        <v>#REF!</v>
      </c>
      <c r="S150" s="47" t="str">
        <f t="shared" si="11"/>
        <v>#REF!</v>
      </c>
    </row>
    <row r="151" ht="15.75" customHeight="1">
      <c r="A151" s="19" t="s">
        <v>111</v>
      </c>
      <c r="B151" s="18" t="s">
        <v>17</v>
      </c>
      <c r="C151" s="19" t="s">
        <v>324</v>
      </c>
      <c r="D151" s="20">
        <v>9.840280082E7</v>
      </c>
      <c r="E151" s="20">
        <v>1.233930021E7</v>
      </c>
      <c r="F151" s="27"/>
      <c r="G151" s="20" t="str">
        <f t="shared" si="1"/>
        <v>#REF!</v>
      </c>
      <c r="H151" s="20" t="str">
        <f t="shared" si="2"/>
        <v>#REF!</v>
      </c>
      <c r="I151" s="20" t="str">
        <f t="shared" si="3"/>
        <v>#REF!</v>
      </c>
      <c r="J151" s="20" t="str">
        <f t="shared" si="4"/>
        <v>#REF!</v>
      </c>
      <c r="K151" s="20" t="str">
        <f t="shared" si="5"/>
        <v>#REF!</v>
      </c>
      <c r="L151" s="20" t="str">
        <f t="shared" si="6"/>
        <v>#REF!</v>
      </c>
      <c r="O151" s="20" t="str">
        <f t="shared" si="8"/>
        <v>#REF!</v>
      </c>
      <c r="P151" s="46" t="str">
        <f t="shared" si="9"/>
        <v>#REF!</v>
      </c>
      <c r="Q151" s="27" t="str">
        <f t="shared" si="10"/>
        <v>#REF!</v>
      </c>
      <c r="S151" s="47" t="str">
        <f t="shared" si="11"/>
        <v>#REF!</v>
      </c>
    </row>
    <row r="152" ht="15.75" customHeight="1">
      <c r="A152" s="19" t="s">
        <v>111</v>
      </c>
      <c r="B152" s="18" t="s">
        <v>39</v>
      </c>
      <c r="C152" s="19" t="s">
        <v>40</v>
      </c>
      <c r="D152" s="20">
        <v>8309374.33</v>
      </c>
      <c r="E152" s="20">
        <v>1041960.84</v>
      </c>
      <c r="F152" s="27"/>
      <c r="G152" s="20" t="str">
        <f t="shared" si="1"/>
        <v>#REF!</v>
      </c>
      <c r="H152" s="20" t="str">
        <f t="shared" si="2"/>
        <v>#REF!</v>
      </c>
      <c r="I152" s="20" t="str">
        <f t="shared" si="3"/>
        <v>#REF!</v>
      </c>
      <c r="J152" s="20" t="str">
        <f t="shared" si="4"/>
        <v>#REF!</v>
      </c>
      <c r="K152" s="20" t="str">
        <f t="shared" si="5"/>
        <v>#REF!</v>
      </c>
      <c r="L152" s="20" t="str">
        <f t="shared" si="6"/>
        <v>#REF!</v>
      </c>
      <c r="O152" s="20" t="str">
        <f t="shared" si="8"/>
        <v>#REF!</v>
      </c>
      <c r="P152" s="46" t="str">
        <f t="shared" si="9"/>
        <v>#REF!</v>
      </c>
      <c r="Q152" s="27" t="str">
        <f t="shared" si="10"/>
        <v>#REF!</v>
      </c>
      <c r="S152" s="47" t="str">
        <f t="shared" si="11"/>
        <v>#REF!</v>
      </c>
    </row>
    <row r="153" ht="15.75" customHeight="1">
      <c r="A153" s="19" t="s">
        <v>111</v>
      </c>
      <c r="B153" s="18" t="s">
        <v>53</v>
      </c>
      <c r="C153" s="19" t="s">
        <v>54</v>
      </c>
      <c r="D153" s="20">
        <v>0.0</v>
      </c>
      <c r="E153" s="20">
        <v>0.0</v>
      </c>
      <c r="F153" s="27"/>
      <c r="G153" s="20" t="str">
        <f t="shared" si="1"/>
        <v>#REF!</v>
      </c>
      <c r="H153" s="20" t="str">
        <f t="shared" si="2"/>
        <v>#REF!</v>
      </c>
      <c r="I153" s="20" t="str">
        <f t="shared" si="3"/>
        <v>#REF!</v>
      </c>
      <c r="J153" s="20" t="str">
        <f t="shared" si="4"/>
        <v>#REF!</v>
      </c>
      <c r="K153" s="20" t="str">
        <f t="shared" si="5"/>
        <v>#REF!</v>
      </c>
      <c r="L153" s="20" t="str">
        <f t="shared" si="6"/>
        <v>#REF!</v>
      </c>
      <c r="O153" s="20" t="str">
        <f t="shared" si="8"/>
        <v>#REF!</v>
      </c>
      <c r="P153" s="46" t="str">
        <f t="shared" si="9"/>
        <v>#REF!</v>
      </c>
      <c r="Q153" s="27" t="str">
        <f t="shared" si="10"/>
        <v>#REF!</v>
      </c>
      <c r="S153" s="47" t="str">
        <f t="shared" si="11"/>
        <v>#REF!</v>
      </c>
    </row>
    <row r="154" ht="15.75" customHeight="1">
      <c r="A154" s="19" t="s">
        <v>111</v>
      </c>
      <c r="B154" s="18" t="s">
        <v>25</v>
      </c>
      <c r="C154" s="19" t="s">
        <v>26</v>
      </c>
      <c r="D154" s="20">
        <v>15037.38</v>
      </c>
      <c r="E154" s="20">
        <v>1885.63</v>
      </c>
      <c r="F154" s="27"/>
      <c r="G154" s="20" t="str">
        <f t="shared" si="1"/>
        <v>#REF!</v>
      </c>
      <c r="H154" s="20" t="str">
        <f t="shared" si="2"/>
        <v>#REF!</v>
      </c>
      <c r="I154" s="20" t="str">
        <f t="shared" si="3"/>
        <v>#REF!</v>
      </c>
      <c r="J154" s="20" t="str">
        <f t="shared" si="4"/>
        <v>#REF!</v>
      </c>
      <c r="K154" s="20" t="str">
        <f t="shared" si="5"/>
        <v>#REF!</v>
      </c>
      <c r="L154" s="20" t="str">
        <f t="shared" si="6"/>
        <v>#REF!</v>
      </c>
      <c r="O154" s="20" t="str">
        <f t="shared" si="8"/>
        <v>#REF!</v>
      </c>
      <c r="P154" s="46" t="str">
        <f t="shared" si="9"/>
        <v>#REF!</v>
      </c>
      <c r="Q154" s="27" t="str">
        <f t="shared" si="10"/>
        <v>#REF!</v>
      </c>
      <c r="S154" s="47" t="str">
        <f t="shared" si="11"/>
        <v>#REF!</v>
      </c>
    </row>
    <row r="155" ht="15.75" customHeight="1">
      <c r="A155" s="19" t="s">
        <v>111</v>
      </c>
      <c r="B155" s="18" t="s">
        <v>27</v>
      </c>
      <c r="C155" s="19" t="s">
        <v>28</v>
      </c>
      <c r="D155" s="20">
        <v>7073.78</v>
      </c>
      <c r="E155" s="20">
        <v>887.02</v>
      </c>
      <c r="F155" s="27"/>
      <c r="G155" s="20" t="str">
        <f t="shared" si="1"/>
        <v>#REF!</v>
      </c>
      <c r="H155" s="20" t="str">
        <f t="shared" si="2"/>
        <v>#REF!</v>
      </c>
      <c r="I155" s="20" t="str">
        <f t="shared" si="3"/>
        <v>#REF!</v>
      </c>
      <c r="J155" s="20" t="str">
        <f t="shared" si="4"/>
        <v>#REF!</v>
      </c>
      <c r="K155" s="20" t="str">
        <f t="shared" si="5"/>
        <v>#REF!</v>
      </c>
      <c r="L155" s="20" t="str">
        <f t="shared" si="6"/>
        <v>#REF!</v>
      </c>
      <c r="O155" s="20" t="str">
        <f t="shared" si="8"/>
        <v>#REF!</v>
      </c>
      <c r="P155" s="46" t="str">
        <f t="shared" si="9"/>
        <v>#REF!</v>
      </c>
      <c r="Q155" s="27" t="str">
        <f t="shared" si="10"/>
        <v>#REF!</v>
      </c>
      <c r="S155" s="47" t="str">
        <f t="shared" si="11"/>
        <v>#REF!</v>
      </c>
    </row>
    <row r="156" ht="15.75" customHeight="1">
      <c r="A156" s="19" t="s">
        <v>111</v>
      </c>
      <c r="B156" s="18" t="s">
        <v>33</v>
      </c>
      <c r="C156" s="19" t="s">
        <v>34</v>
      </c>
      <c r="D156" s="20">
        <v>160326.69</v>
      </c>
      <c r="E156" s="20">
        <v>20104.3</v>
      </c>
      <c r="F156" s="27"/>
      <c r="G156" s="20" t="str">
        <f t="shared" si="1"/>
        <v>#REF!</v>
      </c>
      <c r="H156" s="20" t="str">
        <f t="shared" si="2"/>
        <v>#REF!</v>
      </c>
      <c r="I156" s="20" t="str">
        <f t="shared" si="3"/>
        <v>#REF!</v>
      </c>
      <c r="J156" s="20" t="str">
        <f t="shared" si="4"/>
        <v>#REF!</v>
      </c>
      <c r="K156" s="20" t="str">
        <f t="shared" si="5"/>
        <v>#REF!</v>
      </c>
      <c r="L156" s="20" t="str">
        <f t="shared" si="6"/>
        <v>#REF!</v>
      </c>
      <c r="O156" s="20" t="str">
        <f t="shared" si="8"/>
        <v>#REF!</v>
      </c>
      <c r="P156" s="46" t="str">
        <f t="shared" si="9"/>
        <v>#REF!</v>
      </c>
      <c r="Q156" s="27" t="str">
        <f t="shared" si="10"/>
        <v>#REF!</v>
      </c>
      <c r="S156" s="47" t="str">
        <f t="shared" si="11"/>
        <v>#REF!</v>
      </c>
    </row>
    <row r="157" ht="15.75" customHeight="1">
      <c r="A157" s="19" t="s">
        <v>111</v>
      </c>
      <c r="B157" s="18" t="s">
        <v>35</v>
      </c>
      <c r="C157" s="19" t="s">
        <v>36</v>
      </c>
      <c r="D157" s="20">
        <v>0.0</v>
      </c>
      <c r="E157" s="20">
        <v>0.0</v>
      </c>
      <c r="F157" s="27"/>
      <c r="G157" s="20" t="str">
        <f t="shared" si="1"/>
        <v>#REF!</v>
      </c>
      <c r="H157" s="20" t="str">
        <f t="shared" si="2"/>
        <v>#REF!</v>
      </c>
      <c r="I157" s="20" t="str">
        <f t="shared" si="3"/>
        <v>#REF!</v>
      </c>
      <c r="J157" s="20" t="str">
        <f t="shared" si="4"/>
        <v>#REF!</v>
      </c>
      <c r="K157" s="20" t="str">
        <f t="shared" si="5"/>
        <v>#REF!</v>
      </c>
      <c r="L157" s="20" t="str">
        <f t="shared" si="6"/>
        <v>#REF!</v>
      </c>
      <c r="O157" s="20" t="str">
        <f t="shared" si="8"/>
        <v>#REF!</v>
      </c>
      <c r="P157" s="46" t="str">
        <f t="shared" si="9"/>
        <v>#REF!</v>
      </c>
      <c r="Q157" s="27" t="str">
        <f t="shared" si="10"/>
        <v>#REF!</v>
      </c>
      <c r="S157" s="47" t="str">
        <f t="shared" si="11"/>
        <v>#REF!</v>
      </c>
    </row>
    <row r="158" ht="15.75" customHeight="1">
      <c r="A158" s="19" t="s">
        <v>113</v>
      </c>
      <c r="B158" s="18" t="s">
        <v>17</v>
      </c>
      <c r="C158" s="19" t="s">
        <v>324</v>
      </c>
      <c r="D158" s="20">
        <v>2.454941043E7</v>
      </c>
      <c r="E158" s="20">
        <v>1.515104647E7</v>
      </c>
      <c r="F158" s="27"/>
      <c r="G158" s="20" t="str">
        <f t="shared" si="1"/>
        <v>#REF!</v>
      </c>
      <c r="H158" s="20" t="str">
        <f t="shared" si="2"/>
        <v>#REF!</v>
      </c>
      <c r="I158" s="20" t="str">
        <f t="shared" si="3"/>
        <v>#REF!</v>
      </c>
      <c r="J158" s="20" t="str">
        <f t="shared" si="4"/>
        <v>#REF!</v>
      </c>
      <c r="K158" s="20" t="str">
        <f t="shared" si="5"/>
        <v>#REF!</v>
      </c>
      <c r="L158" s="20" t="str">
        <f t="shared" si="6"/>
        <v>#REF!</v>
      </c>
      <c r="O158" s="20" t="str">
        <f t="shared" si="8"/>
        <v>#REF!</v>
      </c>
      <c r="P158" s="46" t="str">
        <f t="shared" si="9"/>
        <v>#REF!</v>
      </c>
      <c r="Q158" s="27" t="str">
        <f t="shared" si="10"/>
        <v>#REF!</v>
      </c>
      <c r="S158" s="47" t="str">
        <f t="shared" si="11"/>
        <v>#REF!</v>
      </c>
    </row>
    <row r="159" ht="15.75" customHeight="1">
      <c r="A159" s="19" t="s">
        <v>113</v>
      </c>
      <c r="B159" s="18" t="s">
        <v>25</v>
      </c>
      <c r="C159" s="19" t="s">
        <v>26</v>
      </c>
      <c r="D159" s="20">
        <v>10976.89</v>
      </c>
      <c r="E159" s="20">
        <v>6774.55</v>
      </c>
      <c r="F159" s="27"/>
      <c r="G159" s="20" t="str">
        <f t="shared" si="1"/>
        <v>#REF!</v>
      </c>
      <c r="H159" s="20" t="str">
        <f t="shared" si="2"/>
        <v>#REF!</v>
      </c>
      <c r="I159" s="20" t="str">
        <f t="shared" si="3"/>
        <v>#REF!</v>
      </c>
      <c r="J159" s="20" t="str">
        <f t="shared" si="4"/>
        <v>#REF!</v>
      </c>
      <c r="K159" s="20" t="str">
        <f t="shared" si="5"/>
        <v>#REF!</v>
      </c>
      <c r="L159" s="20" t="str">
        <f t="shared" si="6"/>
        <v>#REF!</v>
      </c>
      <c r="O159" s="20" t="str">
        <f t="shared" si="8"/>
        <v>#REF!</v>
      </c>
      <c r="P159" s="46" t="str">
        <f t="shared" si="9"/>
        <v>#REF!</v>
      </c>
      <c r="Q159" s="27" t="str">
        <f t="shared" si="10"/>
        <v>#REF!</v>
      </c>
      <c r="S159" s="47" t="str">
        <f t="shared" si="11"/>
        <v>#REF!</v>
      </c>
    </row>
    <row r="160" ht="15.75" customHeight="1">
      <c r="A160" s="19" t="s">
        <v>113</v>
      </c>
      <c r="B160" s="18" t="s">
        <v>33</v>
      </c>
      <c r="C160" s="19" t="s">
        <v>34</v>
      </c>
      <c r="D160" s="20">
        <v>34050.56</v>
      </c>
      <c r="E160" s="20">
        <v>21014.82</v>
      </c>
      <c r="F160" s="27"/>
      <c r="G160" s="20" t="str">
        <f t="shared" si="1"/>
        <v>#REF!</v>
      </c>
      <c r="H160" s="20" t="str">
        <f t="shared" si="2"/>
        <v>#REF!</v>
      </c>
      <c r="I160" s="20" t="str">
        <f t="shared" si="3"/>
        <v>#REF!</v>
      </c>
      <c r="J160" s="20" t="str">
        <f t="shared" si="4"/>
        <v>#REF!</v>
      </c>
      <c r="K160" s="20" t="str">
        <f t="shared" si="5"/>
        <v>#REF!</v>
      </c>
      <c r="L160" s="20" t="str">
        <f t="shared" si="6"/>
        <v>#REF!</v>
      </c>
      <c r="O160" s="20" t="str">
        <f t="shared" si="8"/>
        <v>#REF!</v>
      </c>
      <c r="P160" s="46" t="str">
        <f t="shared" si="9"/>
        <v>#REF!</v>
      </c>
      <c r="Q160" s="27" t="str">
        <f t="shared" si="10"/>
        <v>#REF!</v>
      </c>
      <c r="S160" s="47" t="str">
        <f t="shared" si="11"/>
        <v>#REF!</v>
      </c>
    </row>
    <row r="161" ht="15.75" customHeight="1">
      <c r="A161" s="19" t="s">
        <v>113</v>
      </c>
      <c r="B161" s="18" t="s">
        <v>55</v>
      </c>
      <c r="C161" s="19" t="s">
        <v>56</v>
      </c>
      <c r="D161" s="20">
        <v>5370439.12</v>
      </c>
      <c r="E161" s="20">
        <v>3314449.16</v>
      </c>
      <c r="F161" s="27"/>
      <c r="G161" s="20" t="str">
        <f t="shared" si="1"/>
        <v>#REF!</v>
      </c>
      <c r="H161" s="20" t="str">
        <f t="shared" si="2"/>
        <v>#REF!</v>
      </c>
      <c r="I161" s="20" t="str">
        <f t="shared" si="3"/>
        <v>#REF!</v>
      </c>
      <c r="J161" s="20" t="str">
        <f t="shared" si="4"/>
        <v>#REF!</v>
      </c>
      <c r="K161" s="20" t="str">
        <f t="shared" si="5"/>
        <v>#REF!</v>
      </c>
      <c r="L161" s="20" t="str">
        <f t="shared" si="6"/>
        <v>#REF!</v>
      </c>
      <c r="O161" s="20" t="str">
        <f t="shared" si="8"/>
        <v>#REF!</v>
      </c>
      <c r="P161" s="46" t="str">
        <f t="shared" si="9"/>
        <v>#REF!</v>
      </c>
      <c r="Q161" s="27" t="str">
        <f t="shared" si="10"/>
        <v>#REF!</v>
      </c>
      <c r="S161" s="47" t="str">
        <f t="shared" si="11"/>
        <v>#REF!</v>
      </c>
    </row>
    <row r="162" ht="15.75" customHeight="1">
      <c r="A162" s="19" t="s">
        <v>115</v>
      </c>
      <c r="B162" s="18" t="s">
        <v>17</v>
      </c>
      <c r="C162" s="19" t="s">
        <v>324</v>
      </c>
      <c r="D162" s="20">
        <v>4433396.0</v>
      </c>
      <c r="E162" s="20">
        <v>406210.0</v>
      </c>
      <c r="F162" s="27"/>
      <c r="G162" s="20" t="str">
        <f t="shared" si="1"/>
        <v>#REF!</v>
      </c>
      <c r="H162" s="20" t="str">
        <f t="shared" si="2"/>
        <v>#REF!</v>
      </c>
      <c r="I162" s="20" t="str">
        <f t="shared" si="3"/>
        <v>#REF!</v>
      </c>
      <c r="J162" s="20" t="str">
        <f t="shared" si="4"/>
        <v>#REF!</v>
      </c>
      <c r="K162" s="20" t="str">
        <f t="shared" si="5"/>
        <v>#REF!</v>
      </c>
      <c r="L162" s="20" t="str">
        <f t="shared" si="6"/>
        <v>#REF!</v>
      </c>
      <c r="O162" s="20" t="str">
        <f t="shared" si="8"/>
        <v>#REF!</v>
      </c>
      <c r="P162" s="46" t="str">
        <f t="shared" si="9"/>
        <v>#REF!</v>
      </c>
      <c r="Q162" s="27" t="str">
        <f t="shared" si="10"/>
        <v>#REF!</v>
      </c>
      <c r="S162" s="47" t="str">
        <f t="shared" si="11"/>
        <v>#REF!</v>
      </c>
    </row>
    <row r="163" ht="15.75" customHeight="1">
      <c r="A163" s="19" t="s">
        <v>115</v>
      </c>
      <c r="B163" s="18" t="s">
        <v>35</v>
      </c>
      <c r="C163" s="19" t="s">
        <v>36</v>
      </c>
      <c r="D163" s="20">
        <v>0.0</v>
      </c>
      <c r="E163" s="20">
        <v>0.0</v>
      </c>
      <c r="F163" s="27"/>
      <c r="G163" s="20" t="str">
        <f t="shared" si="1"/>
        <v>#REF!</v>
      </c>
      <c r="H163" s="20" t="str">
        <f t="shared" si="2"/>
        <v>#REF!</v>
      </c>
      <c r="I163" s="20" t="str">
        <f t="shared" si="3"/>
        <v>#REF!</v>
      </c>
      <c r="J163" s="20" t="str">
        <f t="shared" si="4"/>
        <v>#REF!</v>
      </c>
      <c r="K163" s="20" t="str">
        <f t="shared" si="5"/>
        <v>#REF!</v>
      </c>
      <c r="L163" s="20" t="str">
        <f t="shared" si="6"/>
        <v>#REF!</v>
      </c>
      <c r="O163" s="20" t="str">
        <f t="shared" si="8"/>
        <v>#REF!</v>
      </c>
      <c r="P163" s="46" t="str">
        <f t="shared" si="9"/>
        <v>#REF!</v>
      </c>
      <c r="Q163" s="27" t="str">
        <f t="shared" si="10"/>
        <v>#REF!</v>
      </c>
      <c r="S163" s="47" t="str">
        <f t="shared" si="11"/>
        <v>#REF!</v>
      </c>
    </row>
    <row r="164" ht="15.75" customHeight="1">
      <c r="A164" s="19" t="s">
        <v>117</v>
      </c>
      <c r="B164" s="18" t="s">
        <v>17</v>
      </c>
      <c r="C164" s="19" t="s">
        <v>324</v>
      </c>
      <c r="D164" s="20">
        <v>1.7978080352E8</v>
      </c>
      <c r="E164" s="20">
        <v>8895780.11</v>
      </c>
      <c r="F164" s="27"/>
      <c r="G164" s="20" t="str">
        <f t="shared" si="1"/>
        <v>#REF!</v>
      </c>
      <c r="H164" s="20" t="str">
        <f t="shared" si="2"/>
        <v>#REF!</v>
      </c>
      <c r="I164" s="20" t="str">
        <f t="shared" si="3"/>
        <v>#REF!</v>
      </c>
      <c r="J164" s="20" t="str">
        <f t="shared" si="4"/>
        <v>#REF!</v>
      </c>
      <c r="K164" s="20" t="str">
        <f t="shared" si="5"/>
        <v>#REF!</v>
      </c>
      <c r="L164" s="20" t="str">
        <f t="shared" si="6"/>
        <v>#REF!</v>
      </c>
      <c r="O164" s="20" t="str">
        <f t="shared" si="8"/>
        <v>#REF!</v>
      </c>
      <c r="P164" s="46" t="str">
        <f t="shared" si="9"/>
        <v>#REF!</v>
      </c>
      <c r="Q164" s="27" t="str">
        <f t="shared" si="10"/>
        <v>#REF!</v>
      </c>
      <c r="S164" s="47" t="str">
        <f t="shared" si="11"/>
        <v>#REF!</v>
      </c>
    </row>
    <row r="165" ht="15.75" customHeight="1">
      <c r="A165" s="19" t="s">
        <v>117</v>
      </c>
      <c r="B165" s="18" t="s">
        <v>39</v>
      </c>
      <c r="C165" s="19" t="s">
        <v>40</v>
      </c>
      <c r="D165" s="20">
        <v>5.516282014E7</v>
      </c>
      <c r="E165" s="20">
        <v>2729525.67</v>
      </c>
      <c r="F165" s="27"/>
      <c r="G165" s="20" t="str">
        <f t="shared" si="1"/>
        <v>#REF!</v>
      </c>
      <c r="H165" s="20" t="str">
        <f t="shared" si="2"/>
        <v>#REF!</v>
      </c>
      <c r="I165" s="20" t="str">
        <f t="shared" si="3"/>
        <v>#REF!</v>
      </c>
      <c r="J165" s="20" t="str">
        <f t="shared" si="4"/>
        <v>#REF!</v>
      </c>
      <c r="K165" s="20" t="str">
        <f t="shared" si="5"/>
        <v>#REF!</v>
      </c>
      <c r="L165" s="20" t="str">
        <f t="shared" si="6"/>
        <v>#REF!</v>
      </c>
      <c r="O165" s="20" t="str">
        <f t="shared" si="8"/>
        <v>#REF!</v>
      </c>
      <c r="P165" s="46" t="str">
        <f t="shared" si="9"/>
        <v>#REF!</v>
      </c>
      <c r="Q165" s="27" t="str">
        <f t="shared" si="10"/>
        <v>#REF!</v>
      </c>
      <c r="S165" s="47" t="str">
        <f t="shared" si="11"/>
        <v>#REF!</v>
      </c>
    </row>
    <row r="166" ht="15.75" customHeight="1">
      <c r="A166" s="19" t="s">
        <v>117</v>
      </c>
      <c r="B166" s="18" t="s">
        <v>96</v>
      </c>
      <c r="C166" s="19" t="s">
        <v>97</v>
      </c>
      <c r="D166" s="20">
        <v>0.0</v>
      </c>
      <c r="E166" s="20">
        <v>0.0</v>
      </c>
      <c r="F166" s="27"/>
      <c r="G166" s="20" t="str">
        <f t="shared" si="1"/>
        <v>#REF!</v>
      </c>
      <c r="H166" s="20" t="str">
        <f t="shared" si="2"/>
        <v>#REF!</v>
      </c>
      <c r="I166" s="20" t="str">
        <f t="shared" si="3"/>
        <v>#REF!</v>
      </c>
      <c r="J166" s="20" t="str">
        <f t="shared" si="4"/>
        <v>#REF!</v>
      </c>
      <c r="K166" s="20" t="str">
        <f t="shared" si="5"/>
        <v>#REF!</v>
      </c>
      <c r="L166" s="20" t="str">
        <f t="shared" si="6"/>
        <v>#REF!</v>
      </c>
      <c r="O166" s="20" t="str">
        <f t="shared" si="8"/>
        <v>#REF!</v>
      </c>
      <c r="P166" s="46" t="str">
        <f t="shared" si="9"/>
        <v>#REF!</v>
      </c>
      <c r="Q166" s="27" t="str">
        <f t="shared" si="10"/>
        <v>#REF!</v>
      </c>
      <c r="S166" s="47" t="str">
        <f t="shared" si="11"/>
        <v>#REF!</v>
      </c>
    </row>
    <row r="167" ht="15.75" customHeight="1">
      <c r="A167" s="19" t="s">
        <v>117</v>
      </c>
      <c r="B167" s="18" t="s">
        <v>68</v>
      </c>
      <c r="C167" s="19" t="s">
        <v>69</v>
      </c>
      <c r="D167" s="20">
        <v>1.284226983E7</v>
      </c>
      <c r="E167" s="20">
        <v>635451.65</v>
      </c>
      <c r="F167" s="27"/>
      <c r="G167" s="20" t="str">
        <f t="shared" si="1"/>
        <v>#REF!</v>
      </c>
      <c r="H167" s="20" t="str">
        <f t="shared" si="2"/>
        <v>#REF!</v>
      </c>
      <c r="I167" s="20" t="str">
        <f t="shared" si="3"/>
        <v>#REF!</v>
      </c>
      <c r="J167" s="20" t="str">
        <f t="shared" si="4"/>
        <v>#REF!</v>
      </c>
      <c r="K167" s="20" t="str">
        <f t="shared" si="5"/>
        <v>#REF!</v>
      </c>
      <c r="L167" s="20" t="str">
        <f t="shared" si="6"/>
        <v>#REF!</v>
      </c>
      <c r="O167" s="20" t="str">
        <f t="shared" si="8"/>
        <v>#REF!</v>
      </c>
      <c r="P167" s="46" t="str">
        <f t="shared" si="9"/>
        <v>#REF!</v>
      </c>
      <c r="Q167" s="27" t="str">
        <f t="shared" si="10"/>
        <v>#REF!</v>
      </c>
      <c r="S167" s="47" t="str">
        <f t="shared" si="11"/>
        <v>#REF!</v>
      </c>
    </row>
    <row r="168" ht="15.75" customHeight="1">
      <c r="A168" s="19" t="s">
        <v>117</v>
      </c>
      <c r="B168" s="18" t="s">
        <v>53</v>
      </c>
      <c r="C168" s="19" t="s">
        <v>54</v>
      </c>
      <c r="D168" s="20">
        <v>0.0</v>
      </c>
      <c r="E168" s="20">
        <v>0.0</v>
      </c>
      <c r="F168" s="27"/>
      <c r="G168" s="20" t="str">
        <f t="shared" si="1"/>
        <v>#REF!</v>
      </c>
      <c r="H168" s="20" t="str">
        <f t="shared" si="2"/>
        <v>#REF!</v>
      </c>
      <c r="I168" s="20" t="str">
        <f t="shared" si="3"/>
        <v>#REF!</v>
      </c>
      <c r="J168" s="20" t="str">
        <f t="shared" si="4"/>
        <v>#REF!</v>
      </c>
      <c r="K168" s="20" t="str">
        <f t="shared" si="5"/>
        <v>#REF!</v>
      </c>
      <c r="L168" s="20" t="str">
        <f t="shared" si="6"/>
        <v>#REF!</v>
      </c>
      <c r="O168" s="20" t="str">
        <f t="shared" si="8"/>
        <v>#REF!</v>
      </c>
      <c r="P168" s="46" t="str">
        <f t="shared" si="9"/>
        <v>#REF!</v>
      </c>
      <c r="Q168" s="27" t="str">
        <f t="shared" si="10"/>
        <v>#REF!</v>
      </c>
      <c r="S168" s="47" t="str">
        <f t="shared" si="11"/>
        <v>#REF!</v>
      </c>
    </row>
    <row r="169" ht="15.75" customHeight="1">
      <c r="A169" s="19" t="s">
        <v>117</v>
      </c>
      <c r="B169" s="18" t="s">
        <v>27</v>
      </c>
      <c r="C169" s="19" t="s">
        <v>28</v>
      </c>
      <c r="D169" s="20">
        <v>460408.31</v>
      </c>
      <c r="E169" s="20">
        <v>22781.58</v>
      </c>
      <c r="F169" s="27"/>
      <c r="G169" s="20" t="str">
        <f t="shared" si="1"/>
        <v>#REF!</v>
      </c>
      <c r="H169" s="20" t="str">
        <f t="shared" si="2"/>
        <v>#REF!</v>
      </c>
      <c r="I169" s="20" t="str">
        <f t="shared" si="3"/>
        <v>#REF!</v>
      </c>
      <c r="J169" s="20" t="str">
        <f t="shared" si="4"/>
        <v>#REF!</v>
      </c>
      <c r="K169" s="20" t="str">
        <f t="shared" si="5"/>
        <v>#REF!</v>
      </c>
      <c r="L169" s="20" t="str">
        <f t="shared" si="6"/>
        <v>#REF!</v>
      </c>
      <c r="O169" s="20" t="str">
        <f t="shared" si="8"/>
        <v>#REF!</v>
      </c>
      <c r="P169" s="46" t="str">
        <f t="shared" si="9"/>
        <v>#REF!</v>
      </c>
      <c r="Q169" s="27" t="str">
        <f t="shared" si="10"/>
        <v>#REF!</v>
      </c>
      <c r="S169" s="47" t="str">
        <f t="shared" si="11"/>
        <v>#REF!</v>
      </c>
    </row>
    <row r="170" ht="15.75" customHeight="1">
      <c r="A170" s="19" t="s">
        <v>117</v>
      </c>
      <c r="B170" s="18" t="s">
        <v>33</v>
      </c>
      <c r="C170" s="19" t="s">
        <v>34</v>
      </c>
      <c r="D170" s="20">
        <v>45539.3</v>
      </c>
      <c r="E170" s="20">
        <v>2253.34</v>
      </c>
      <c r="F170" s="27"/>
      <c r="G170" s="20" t="str">
        <f t="shared" si="1"/>
        <v>#REF!</v>
      </c>
      <c r="H170" s="20" t="str">
        <f t="shared" si="2"/>
        <v>#REF!</v>
      </c>
      <c r="I170" s="20" t="str">
        <f t="shared" si="3"/>
        <v>#REF!</v>
      </c>
      <c r="J170" s="20" t="str">
        <f t="shared" si="4"/>
        <v>#REF!</v>
      </c>
      <c r="K170" s="20" t="str">
        <f t="shared" si="5"/>
        <v>#REF!</v>
      </c>
      <c r="L170" s="20" t="str">
        <f t="shared" si="6"/>
        <v>#REF!</v>
      </c>
      <c r="O170" s="20" t="str">
        <f t="shared" si="8"/>
        <v>#REF!</v>
      </c>
      <c r="P170" s="46" t="str">
        <f t="shared" si="9"/>
        <v>#REF!</v>
      </c>
      <c r="Q170" s="27" t="str">
        <f t="shared" si="10"/>
        <v>#REF!</v>
      </c>
      <c r="S170" s="47" t="str">
        <f t="shared" si="11"/>
        <v>#REF!</v>
      </c>
    </row>
    <row r="171" ht="15.75" customHeight="1">
      <c r="A171" s="19" t="s">
        <v>117</v>
      </c>
      <c r="B171" s="18" t="s">
        <v>35</v>
      </c>
      <c r="C171" s="19" t="s">
        <v>36</v>
      </c>
      <c r="D171" s="20">
        <v>5545681.69</v>
      </c>
      <c r="E171" s="20">
        <v>274407.3</v>
      </c>
      <c r="F171" s="27"/>
      <c r="G171" s="20" t="str">
        <f t="shared" si="1"/>
        <v>#REF!</v>
      </c>
      <c r="H171" s="20" t="str">
        <f t="shared" si="2"/>
        <v>#REF!</v>
      </c>
      <c r="I171" s="20" t="str">
        <f t="shared" si="3"/>
        <v>#REF!</v>
      </c>
      <c r="J171" s="20" t="str">
        <f t="shared" si="4"/>
        <v>#REF!</v>
      </c>
      <c r="K171" s="20" t="str">
        <f t="shared" si="5"/>
        <v>#REF!</v>
      </c>
      <c r="L171" s="20" t="str">
        <f t="shared" si="6"/>
        <v>#REF!</v>
      </c>
      <c r="O171" s="20" t="str">
        <f t="shared" si="8"/>
        <v>#REF!</v>
      </c>
      <c r="P171" s="46" t="str">
        <f t="shared" si="9"/>
        <v>#REF!</v>
      </c>
      <c r="Q171" s="27" t="str">
        <f t="shared" si="10"/>
        <v>#REF!</v>
      </c>
      <c r="S171" s="47" t="str">
        <f t="shared" si="11"/>
        <v>#REF!</v>
      </c>
    </row>
    <row r="172" ht="15.75" customHeight="1">
      <c r="A172" s="19" t="s">
        <v>117</v>
      </c>
      <c r="B172" s="18" t="s">
        <v>41</v>
      </c>
      <c r="C172" s="19" t="s">
        <v>42</v>
      </c>
      <c r="D172" s="20">
        <v>1.9473057021E8</v>
      </c>
      <c r="E172" s="20">
        <v>9635513.35</v>
      </c>
      <c r="F172" s="27"/>
      <c r="G172" s="20" t="str">
        <f t="shared" si="1"/>
        <v>#REF!</v>
      </c>
      <c r="H172" s="20" t="str">
        <f t="shared" si="2"/>
        <v>#REF!</v>
      </c>
      <c r="I172" s="20" t="str">
        <f t="shared" si="3"/>
        <v>#REF!</v>
      </c>
      <c r="J172" s="20" t="str">
        <f t="shared" si="4"/>
        <v>#REF!</v>
      </c>
      <c r="K172" s="20" t="str">
        <f t="shared" si="5"/>
        <v>#REF!</v>
      </c>
      <c r="L172" s="20" t="str">
        <f t="shared" si="6"/>
        <v>#REF!</v>
      </c>
      <c r="O172" s="20" t="str">
        <f t="shared" si="8"/>
        <v>#REF!</v>
      </c>
      <c r="P172" s="46" t="str">
        <f t="shared" si="9"/>
        <v>#REF!</v>
      </c>
      <c r="Q172" s="27" t="str">
        <f t="shared" si="10"/>
        <v>#REF!</v>
      </c>
      <c r="S172" s="47" t="str">
        <f t="shared" si="11"/>
        <v>#REF!</v>
      </c>
    </row>
    <row r="173" ht="15.75" customHeight="1">
      <c r="A173" s="19" t="s">
        <v>119</v>
      </c>
      <c r="B173" s="18" t="s">
        <v>17</v>
      </c>
      <c r="C173" s="19" t="s">
        <v>324</v>
      </c>
      <c r="D173" s="20">
        <v>1.1699634762E8</v>
      </c>
      <c r="E173" s="20">
        <v>1.047886516E7</v>
      </c>
      <c r="F173" s="27"/>
      <c r="G173" s="20" t="str">
        <f t="shared" si="1"/>
        <v>#REF!</v>
      </c>
      <c r="H173" s="20" t="str">
        <f t="shared" si="2"/>
        <v>#REF!</v>
      </c>
      <c r="I173" s="20" t="str">
        <f t="shared" si="3"/>
        <v>#REF!</v>
      </c>
      <c r="J173" s="20" t="str">
        <f t="shared" si="4"/>
        <v>#REF!</v>
      </c>
      <c r="K173" s="20" t="str">
        <f t="shared" si="5"/>
        <v>#REF!</v>
      </c>
      <c r="L173" s="20" t="str">
        <f t="shared" si="6"/>
        <v>#REF!</v>
      </c>
      <c r="O173" s="20" t="str">
        <f t="shared" si="8"/>
        <v>#REF!</v>
      </c>
      <c r="P173" s="46" t="str">
        <f t="shared" si="9"/>
        <v>#REF!</v>
      </c>
      <c r="Q173" s="27" t="str">
        <f t="shared" si="10"/>
        <v>#REF!</v>
      </c>
      <c r="S173" s="47" t="str">
        <f t="shared" si="11"/>
        <v>#REF!</v>
      </c>
    </row>
    <row r="174" ht="15.75" customHeight="1">
      <c r="A174" s="19" t="s">
        <v>119</v>
      </c>
      <c r="B174" s="18" t="s">
        <v>39</v>
      </c>
      <c r="C174" s="19" t="s">
        <v>40</v>
      </c>
      <c r="D174" s="20">
        <v>1.292267685E7</v>
      </c>
      <c r="E174" s="20">
        <v>1157429.19</v>
      </c>
      <c r="F174" s="27"/>
      <c r="G174" s="20" t="str">
        <f t="shared" si="1"/>
        <v>#REF!</v>
      </c>
      <c r="H174" s="20" t="str">
        <f t="shared" si="2"/>
        <v>#REF!</v>
      </c>
      <c r="I174" s="20" t="str">
        <f t="shared" si="3"/>
        <v>#REF!</v>
      </c>
      <c r="J174" s="20" t="str">
        <f t="shared" si="4"/>
        <v>#REF!</v>
      </c>
      <c r="K174" s="20" t="str">
        <f t="shared" si="5"/>
        <v>#REF!</v>
      </c>
      <c r="L174" s="20" t="str">
        <f t="shared" si="6"/>
        <v>#REF!</v>
      </c>
      <c r="O174" s="20" t="str">
        <f t="shared" si="8"/>
        <v>#REF!</v>
      </c>
      <c r="P174" s="46" t="str">
        <f t="shared" si="9"/>
        <v>#REF!</v>
      </c>
      <c r="Q174" s="27" t="str">
        <f t="shared" si="10"/>
        <v>#REF!</v>
      </c>
      <c r="S174" s="47" t="str">
        <f t="shared" si="11"/>
        <v>#REF!</v>
      </c>
    </row>
    <row r="175" ht="15.75" customHeight="1">
      <c r="A175" s="19" t="s">
        <v>119</v>
      </c>
      <c r="B175" s="18" t="s">
        <v>120</v>
      </c>
      <c r="C175" s="19" t="s">
        <v>121</v>
      </c>
      <c r="D175" s="20">
        <v>0.0</v>
      </c>
      <c r="E175" s="20">
        <v>0.0</v>
      </c>
      <c r="F175" s="27"/>
      <c r="G175" s="20" t="str">
        <f t="shared" si="1"/>
        <v>#REF!</v>
      </c>
      <c r="H175" s="20" t="str">
        <f t="shared" si="2"/>
        <v>#REF!</v>
      </c>
      <c r="I175" s="20" t="str">
        <f t="shared" si="3"/>
        <v>#REF!</v>
      </c>
      <c r="J175" s="20" t="str">
        <f t="shared" si="4"/>
        <v>#REF!</v>
      </c>
      <c r="K175" s="20" t="str">
        <f t="shared" si="5"/>
        <v>#REF!</v>
      </c>
      <c r="L175" s="20" t="str">
        <f t="shared" si="6"/>
        <v>#REF!</v>
      </c>
      <c r="O175" s="20" t="str">
        <f t="shared" si="8"/>
        <v>#REF!</v>
      </c>
      <c r="P175" s="46" t="str">
        <f t="shared" si="9"/>
        <v>#REF!</v>
      </c>
      <c r="Q175" s="27" t="str">
        <f t="shared" si="10"/>
        <v>#REF!</v>
      </c>
      <c r="S175" s="47" t="str">
        <f t="shared" si="11"/>
        <v>#REF!</v>
      </c>
    </row>
    <row r="176" ht="15.75" customHeight="1">
      <c r="A176" s="19" t="s">
        <v>119</v>
      </c>
      <c r="B176" s="18" t="s">
        <v>68</v>
      </c>
      <c r="C176" s="19" t="s">
        <v>69</v>
      </c>
      <c r="D176" s="20">
        <v>8867756.78</v>
      </c>
      <c r="E176" s="20">
        <v>794247.25</v>
      </c>
      <c r="F176" s="27"/>
      <c r="G176" s="20" t="str">
        <f t="shared" si="1"/>
        <v>#REF!</v>
      </c>
      <c r="H176" s="20" t="str">
        <f t="shared" si="2"/>
        <v>#REF!</v>
      </c>
      <c r="I176" s="20" t="str">
        <f t="shared" si="3"/>
        <v>#REF!</v>
      </c>
      <c r="J176" s="20" t="str">
        <f t="shared" si="4"/>
        <v>#REF!</v>
      </c>
      <c r="K176" s="20" t="str">
        <f t="shared" si="5"/>
        <v>#REF!</v>
      </c>
      <c r="L176" s="20" t="str">
        <f t="shared" si="6"/>
        <v>#REF!</v>
      </c>
      <c r="O176" s="20" t="str">
        <f t="shared" si="8"/>
        <v>#REF!</v>
      </c>
      <c r="P176" s="46" t="str">
        <f t="shared" si="9"/>
        <v>#REF!</v>
      </c>
      <c r="Q176" s="27" t="str">
        <f t="shared" si="10"/>
        <v>#REF!</v>
      </c>
      <c r="S176" s="47" t="str">
        <f t="shared" si="11"/>
        <v>#REF!</v>
      </c>
    </row>
    <row r="177" ht="15.75" customHeight="1">
      <c r="A177" s="19" t="s">
        <v>119</v>
      </c>
      <c r="B177" s="18" t="s">
        <v>53</v>
      </c>
      <c r="C177" s="19" t="s">
        <v>54</v>
      </c>
      <c r="D177" s="20">
        <v>0.0</v>
      </c>
      <c r="E177" s="20">
        <v>0.0</v>
      </c>
      <c r="F177" s="27"/>
      <c r="G177" s="20" t="str">
        <f t="shared" si="1"/>
        <v>#REF!</v>
      </c>
      <c r="H177" s="20" t="str">
        <f t="shared" si="2"/>
        <v>#REF!</v>
      </c>
      <c r="I177" s="20" t="str">
        <f t="shared" si="3"/>
        <v>#REF!</v>
      </c>
      <c r="J177" s="20" t="str">
        <f t="shared" si="4"/>
        <v>#REF!</v>
      </c>
      <c r="K177" s="20" t="str">
        <f t="shared" si="5"/>
        <v>#REF!</v>
      </c>
      <c r="L177" s="20" t="str">
        <f t="shared" si="6"/>
        <v>#REF!</v>
      </c>
      <c r="O177" s="20" t="str">
        <f t="shared" si="8"/>
        <v>#REF!</v>
      </c>
      <c r="P177" s="46" t="str">
        <f t="shared" si="9"/>
        <v>#REF!</v>
      </c>
      <c r="Q177" s="27" t="str">
        <f t="shared" si="10"/>
        <v>#REF!</v>
      </c>
      <c r="S177" s="47" t="str">
        <f t="shared" si="11"/>
        <v>#REF!</v>
      </c>
    </row>
    <row r="178" ht="15.75" customHeight="1">
      <c r="A178" s="19" t="s">
        <v>119</v>
      </c>
      <c r="B178" s="18" t="s">
        <v>25</v>
      </c>
      <c r="C178" s="19" t="s">
        <v>26</v>
      </c>
      <c r="D178" s="20">
        <v>26275.44</v>
      </c>
      <c r="E178" s="20">
        <v>2353.38</v>
      </c>
      <c r="F178" s="27"/>
      <c r="G178" s="20" t="str">
        <f t="shared" si="1"/>
        <v>#REF!</v>
      </c>
      <c r="H178" s="20" t="str">
        <f t="shared" si="2"/>
        <v>#REF!</v>
      </c>
      <c r="I178" s="20" t="str">
        <f t="shared" si="3"/>
        <v>#REF!</v>
      </c>
      <c r="J178" s="20" t="str">
        <f t="shared" si="4"/>
        <v>#REF!</v>
      </c>
      <c r="K178" s="20" t="str">
        <f t="shared" si="5"/>
        <v>#REF!</v>
      </c>
      <c r="L178" s="20" t="str">
        <f t="shared" si="6"/>
        <v>#REF!</v>
      </c>
      <c r="O178" s="20" t="str">
        <f t="shared" si="8"/>
        <v>#REF!</v>
      </c>
      <c r="P178" s="46" t="str">
        <f t="shared" si="9"/>
        <v>#REF!</v>
      </c>
      <c r="Q178" s="27" t="str">
        <f t="shared" si="10"/>
        <v>#REF!</v>
      </c>
      <c r="S178" s="47" t="str">
        <f t="shared" si="11"/>
        <v>#REF!</v>
      </c>
    </row>
    <row r="179" ht="15.75" customHeight="1">
      <c r="A179" s="19" t="s">
        <v>119</v>
      </c>
      <c r="B179" s="18" t="s">
        <v>27</v>
      </c>
      <c r="C179" s="19" t="s">
        <v>28</v>
      </c>
      <c r="D179" s="20">
        <v>28094.31</v>
      </c>
      <c r="E179" s="20">
        <v>2516.29</v>
      </c>
      <c r="F179" s="27"/>
      <c r="G179" s="20" t="str">
        <f t="shared" si="1"/>
        <v>#REF!</v>
      </c>
      <c r="H179" s="20" t="str">
        <f t="shared" si="2"/>
        <v>#REF!</v>
      </c>
      <c r="I179" s="20" t="str">
        <f t="shared" si="3"/>
        <v>#REF!</v>
      </c>
      <c r="J179" s="20" t="str">
        <f t="shared" si="4"/>
        <v>#REF!</v>
      </c>
      <c r="K179" s="20" t="str">
        <f t="shared" si="5"/>
        <v>#REF!</v>
      </c>
      <c r="L179" s="20" t="str">
        <f t="shared" si="6"/>
        <v>#REF!</v>
      </c>
      <c r="O179" s="20" t="str">
        <f t="shared" si="8"/>
        <v>#REF!</v>
      </c>
      <c r="P179" s="46" t="str">
        <f t="shared" si="9"/>
        <v>#REF!</v>
      </c>
      <c r="Q179" s="27" t="str">
        <f t="shared" si="10"/>
        <v>#REF!</v>
      </c>
      <c r="S179" s="47" t="str">
        <f t="shared" si="11"/>
        <v>#REF!</v>
      </c>
    </row>
    <row r="180" ht="15.75" customHeight="1">
      <c r="A180" s="19" t="s">
        <v>119</v>
      </c>
      <c r="B180" s="18" t="s">
        <v>33</v>
      </c>
      <c r="C180" s="19" t="s">
        <v>34</v>
      </c>
      <c r="D180" s="20">
        <v>205414.53</v>
      </c>
      <c r="E180" s="20">
        <v>18398.11</v>
      </c>
      <c r="F180" s="27"/>
      <c r="G180" s="20" t="str">
        <f t="shared" si="1"/>
        <v>#REF!</v>
      </c>
      <c r="H180" s="20" t="str">
        <f t="shared" si="2"/>
        <v>#REF!</v>
      </c>
      <c r="I180" s="20" t="str">
        <f t="shared" si="3"/>
        <v>#REF!</v>
      </c>
      <c r="J180" s="20" t="str">
        <f t="shared" si="4"/>
        <v>#REF!</v>
      </c>
      <c r="K180" s="20" t="str">
        <f t="shared" si="5"/>
        <v>#REF!</v>
      </c>
      <c r="L180" s="20" t="str">
        <f t="shared" si="6"/>
        <v>#REF!</v>
      </c>
      <c r="O180" s="20" t="str">
        <f t="shared" si="8"/>
        <v>#REF!</v>
      </c>
      <c r="P180" s="46" t="str">
        <f t="shared" si="9"/>
        <v>#REF!</v>
      </c>
      <c r="Q180" s="27" t="str">
        <f t="shared" si="10"/>
        <v>#REF!</v>
      </c>
      <c r="S180" s="47" t="str">
        <f t="shared" si="11"/>
        <v>#REF!</v>
      </c>
    </row>
    <row r="181" ht="15.75" customHeight="1">
      <c r="A181" s="19" t="s">
        <v>119</v>
      </c>
      <c r="B181" s="18" t="s">
        <v>35</v>
      </c>
      <c r="C181" s="19" t="s">
        <v>36</v>
      </c>
      <c r="D181" s="20">
        <v>5069277.47</v>
      </c>
      <c r="E181" s="20">
        <v>454033.62</v>
      </c>
      <c r="F181" s="27"/>
      <c r="G181" s="20" t="str">
        <f t="shared" si="1"/>
        <v>#REF!</v>
      </c>
      <c r="H181" s="20" t="str">
        <f t="shared" si="2"/>
        <v>#REF!</v>
      </c>
      <c r="I181" s="20" t="str">
        <f t="shared" si="3"/>
        <v>#REF!</v>
      </c>
      <c r="J181" s="20" t="str">
        <f t="shared" si="4"/>
        <v>#REF!</v>
      </c>
      <c r="K181" s="20" t="str">
        <f t="shared" si="5"/>
        <v>#REF!</v>
      </c>
      <c r="L181" s="20" t="str">
        <f t="shared" si="6"/>
        <v>#REF!</v>
      </c>
      <c r="O181" s="20" t="str">
        <f t="shared" si="8"/>
        <v>#REF!</v>
      </c>
      <c r="P181" s="46" t="str">
        <f t="shared" si="9"/>
        <v>#REF!</v>
      </c>
      <c r="Q181" s="27" t="str">
        <f t="shared" si="10"/>
        <v>#REF!</v>
      </c>
      <c r="S181" s="47" t="str">
        <f t="shared" si="11"/>
        <v>#REF!</v>
      </c>
    </row>
    <row r="182" ht="15.75" customHeight="1">
      <c r="A182" s="19" t="s">
        <v>123</v>
      </c>
      <c r="B182" s="18" t="s">
        <v>17</v>
      </c>
      <c r="C182" s="19" t="s">
        <v>324</v>
      </c>
      <c r="D182" s="20">
        <v>3.090618263E7</v>
      </c>
      <c r="E182" s="20">
        <v>8314135.12</v>
      </c>
      <c r="F182" s="27"/>
      <c r="G182" s="20" t="str">
        <f t="shared" si="1"/>
        <v>#REF!</v>
      </c>
      <c r="H182" s="20" t="str">
        <f t="shared" si="2"/>
        <v>#REF!</v>
      </c>
      <c r="I182" s="20" t="str">
        <f t="shared" si="3"/>
        <v>#REF!</v>
      </c>
      <c r="J182" s="20" t="str">
        <f t="shared" si="4"/>
        <v>#REF!</v>
      </c>
      <c r="K182" s="20" t="str">
        <f t="shared" si="5"/>
        <v>#REF!</v>
      </c>
      <c r="L182" s="20" t="str">
        <f t="shared" si="6"/>
        <v>#REF!</v>
      </c>
      <c r="O182" s="20" t="str">
        <f t="shared" si="8"/>
        <v>#REF!</v>
      </c>
      <c r="P182" s="46" t="str">
        <f t="shared" si="9"/>
        <v>#REF!</v>
      </c>
      <c r="Q182" s="27" t="str">
        <f t="shared" si="10"/>
        <v>#REF!</v>
      </c>
      <c r="S182" s="47" t="str">
        <f t="shared" si="11"/>
        <v>#REF!</v>
      </c>
    </row>
    <row r="183" ht="15.75" customHeight="1">
      <c r="A183" s="19" t="s">
        <v>123</v>
      </c>
      <c r="B183" s="18" t="s">
        <v>39</v>
      </c>
      <c r="C183" s="19" t="s">
        <v>40</v>
      </c>
      <c r="D183" s="20">
        <v>104494.85</v>
      </c>
      <c r="E183" s="20">
        <v>28110.37</v>
      </c>
      <c r="F183" s="27"/>
      <c r="G183" s="20" t="str">
        <f t="shared" si="1"/>
        <v>#REF!</v>
      </c>
      <c r="H183" s="20" t="str">
        <f t="shared" si="2"/>
        <v>#REF!</v>
      </c>
      <c r="I183" s="20" t="str">
        <f t="shared" si="3"/>
        <v>#REF!</v>
      </c>
      <c r="J183" s="20" t="str">
        <f t="shared" si="4"/>
        <v>#REF!</v>
      </c>
      <c r="K183" s="20" t="str">
        <f t="shared" si="5"/>
        <v>#REF!</v>
      </c>
      <c r="L183" s="20" t="str">
        <f t="shared" si="6"/>
        <v>#REF!</v>
      </c>
      <c r="O183" s="20" t="str">
        <f t="shared" si="8"/>
        <v>#REF!</v>
      </c>
      <c r="P183" s="46" t="str">
        <f t="shared" si="9"/>
        <v>#REF!</v>
      </c>
      <c r="Q183" s="27" t="str">
        <f t="shared" si="10"/>
        <v>#REF!</v>
      </c>
      <c r="S183" s="47" t="str">
        <f t="shared" si="11"/>
        <v>#REF!</v>
      </c>
    </row>
    <row r="184" ht="15.75" customHeight="1">
      <c r="A184" s="19" t="s">
        <v>123</v>
      </c>
      <c r="B184" s="18" t="s">
        <v>53</v>
      </c>
      <c r="C184" s="19" t="s">
        <v>54</v>
      </c>
      <c r="D184" s="20">
        <v>0.0</v>
      </c>
      <c r="E184" s="20">
        <v>0.0</v>
      </c>
      <c r="F184" s="27"/>
      <c r="G184" s="20" t="str">
        <f t="shared" si="1"/>
        <v>#REF!</v>
      </c>
      <c r="H184" s="20" t="str">
        <f t="shared" si="2"/>
        <v>#REF!</v>
      </c>
      <c r="I184" s="20" t="str">
        <f t="shared" si="3"/>
        <v>#REF!</v>
      </c>
      <c r="J184" s="20" t="str">
        <f t="shared" si="4"/>
        <v>#REF!</v>
      </c>
      <c r="K184" s="20" t="str">
        <f t="shared" si="5"/>
        <v>#REF!</v>
      </c>
      <c r="L184" s="20" t="str">
        <f t="shared" si="6"/>
        <v>#REF!</v>
      </c>
      <c r="O184" s="20" t="str">
        <f t="shared" si="8"/>
        <v>#REF!</v>
      </c>
      <c r="P184" s="46" t="str">
        <f t="shared" si="9"/>
        <v>#REF!</v>
      </c>
      <c r="Q184" s="27" t="str">
        <f t="shared" si="10"/>
        <v>#REF!</v>
      </c>
      <c r="S184" s="47" t="str">
        <f t="shared" si="11"/>
        <v>#REF!</v>
      </c>
    </row>
    <row r="185" ht="15.75" customHeight="1">
      <c r="A185" s="19" t="s">
        <v>123</v>
      </c>
      <c r="B185" s="18" t="s">
        <v>27</v>
      </c>
      <c r="C185" s="19" t="s">
        <v>28</v>
      </c>
      <c r="D185" s="20">
        <v>19255.29</v>
      </c>
      <c r="E185" s="20">
        <v>5179.91</v>
      </c>
      <c r="F185" s="27"/>
      <c r="G185" s="20" t="str">
        <f t="shared" si="1"/>
        <v>#REF!</v>
      </c>
      <c r="H185" s="20" t="str">
        <f t="shared" si="2"/>
        <v>#REF!</v>
      </c>
      <c r="I185" s="20" t="str">
        <f t="shared" si="3"/>
        <v>#REF!</v>
      </c>
      <c r="J185" s="20" t="str">
        <f t="shared" si="4"/>
        <v>#REF!</v>
      </c>
      <c r="K185" s="20" t="str">
        <f t="shared" si="5"/>
        <v>#REF!</v>
      </c>
      <c r="L185" s="20" t="str">
        <f t="shared" si="6"/>
        <v>#REF!</v>
      </c>
      <c r="O185" s="20" t="str">
        <f t="shared" si="8"/>
        <v>#REF!</v>
      </c>
      <c r="P185" s="46" t="str">
        <f t="shared" si="9"/>
        <v>#REF!</v>
      </c>
      <c r="Q185" s="27" t="str">
        <f t="shared" si="10"/>
        <v>#REF!</v>
      </c>
      <c r="S185" s="47" t="str">
        <f t="shared" si="11"/>
        <v>#REF!</v>
      </c>
    </row>
    <row r="186" ht="15.75" customHeight="1">
      <c r="A186" s="19" t="s">
        <v>123</v>
      </c>
      <c r="B186" s="18" t="s">
        <v>33</v>
      </c>
      <c r="C186" s="19" t="s">
        <v>34</v>
      </c>
      <c r="D186" s="20">
        <v>5262.23</v>
      </c>
      <c r="E186" s="20">
        <v>1415.6</v>
      </c>
      <c r="F186" s="27"/>
      <c r="G186" s="20" t="str">
        <f t="shared" si="1"/>
        <v>#REF!</v>
      </c>
      <c r="H186" s="20" t="str">
        <f t="shared" si="2"/>
        <v>#REF!</v>
      </c>
      <c r="I186" s="20" t="str">
        <f t="shared" si="3"/>
        <v>#REF!</v>
      </c>
      <c r="J186" s="20" t="str">
        <f t="shared" si="4"/>
        <v>#REF!</v>
      </c>
      <c r="K186" s="20" t="str">
        <f t="shared" si="5"/>
        <v>#REF!</v>
      </c>
      <c r="L186" s="20" t="str">
        <f t="shared" si="6"/>
        <v>#REF!</v>
      </c>
      <c r="O186" s="20" t="str">
        <f t="shared" si="8"/>
        <v>#REF!</v>
      </c>
      <c r="P186" s="46" t="str">
        <f t="shared" si="9"/>
        <v>#REF!</v>
      </c>
      <c r="Q186" s="27" t="str">
        <f t="shared" si="10"/>
        <v>#REF!</v>
      </c>
      <c r="S186" s="47" t="str">
        <f t="shared" si="11"/>
        <v>#REF!</v>
      </c>
    </row>
    <row r="187" ht="15.75" customHeight="1">
      <c r="A187" s="19" t="s">
        <v>125</v>
      </c>
      <c r="B187" s="18" t="s">
        <v>17</v>
      </c>
      <c r="C187" s="19" t="s">
        <v>324</v>
      </c>
      <c r="D187" s="20">
        <v>3.489309058E7</v>
      </c>
      <c r="E187" s="20">
        <v>5321921.92</v>
      </c>
      <c r="F187" s="27"/>
      <c r="G187" s="20" t="str">
        <f t="shared" si="1"/>
        <v>#REF!</v>
      </c>
      <c r="H187" s="20" t="str">
        <f t="shared" si="2"/>
        <v>#REF!</v>
      </c>
      <c r="I187" s="20" t="str">
        <f t="shared" si="3"/>
        <v>#REF!</v>
      </c>
      <c r="J187" s="20" t="str">
        <f t="shared" si="4"/>
        <v>#REF!</v>
      </c>
      <c r="K187" s="20" t="str">
        <f t="shared" si="5"/>
        <v>#REF!</v>
      </c>
      <c r="L187" s="20" t="str">
        <f t="shared" si="6"/>
        <v>#REF!</v>
      </c>
      <c r="O187" s="20" t="str">
        <f t="shared" si="8"/>
        <v>#REF!</v>
      </c>
      <c r="P187" s="46" t="str">
        <f t="shared" si="9"/>
        <v>#REF!</v>
      </c>
      <c r="Q187" s="27" t="str">
        <f t="shared" si="10"/>
        <v>#REF!</v>
      </c>
      <c r="S187" s="47" t="str">
        <f t="shared" si="11"/>
        <v>#REF!</v>
      </c>
    </row>
    <row r="188" ht="15.75" customHeight="1">
      <c r="A188" s="19" t="s">
        <v>125</v>
      </c>
      <c r="B188" s="18" t="s">
        <v>33</v>
      </c>
      <c r="C188" s="19" t="s">
        <v>34</v>
      </c>
      <c r="D188" s="20">
        <v>33265.94</v>
      </c>
      <c r="E188" s="20">
        <v>5073.75</v>
      </c>
      <c r="F188" s="27"/>
      <c r="G188" s="20" t="str">
        <f t="shared" si="1"/>
        <v>#REF!</v>
      </c>
      <c r="H188" s="20" t="str">
        <f t="shared" si="2"/>
        <v>#REF!</v>
      </c>
      <c r="I188" s="20" t="str">
        <f t="shared" si="3"/>
        <v>#REF!</v>
      </c>
      <c r="J188" s="20" t="str">
        <f t="shared" si="4"/>
        <v>#REF!</v>
      </c>
      <c r="K188" s="20" t="str">
        <f t="shared" si="5"/>
        <v>#REF!</v>
      </c>
      <c r="L188" s="20" t="str">
        <f t="shared" si="6"/>
        <v>#REF!</v>
      </c>
      <c r="O188" s="20" t="str">
        <f t="shared" si="8"/>
        <v>#REF!</v>
      </c>
      <c r="P188" s="46" t="str">
        <f t="shared" si="9"/>
        <v>#REF!</v>
      </c>
      <c r="Q188" s="27" t="str">
        <f t="shared" si="10"/>
        <v>#REF!</v>
      </c>
      <c r="S188" s="47" t="str">
        <f t="shared" si="11"/>
        <v>#REF!</v>
      </c>
    </row>
    <row r="189" ht="15.75" customHeight="1">
      <c r="A189" s="19" t="s">
        <v>125</v>
      </c>
      <c r="B189" s="18" t="s">
        <v>55</v>
      </c>
      <c r="C189" s="19" t="s">
        <v>56</v>
      </c>
      <c r="D189" s="20">
        <v>9943295.48</v>
      </c>
      <c r="E189" s="20">
        <v>1516559.33</v>
      </c>
      <c r="F189" s="27"/>
      <c r="G189" s="20" t="str">
        <f t="shared" si="1"/>
        <v>#REF!</v>
      </c>
      <c r="H189" s="20" t="str">
        <f t="shared" si="2"/>
        <v>#REF!</v>
      </c>
      <c r="I189" s="20" t="str">
        <f t="shared" si="3"/>
        <v>#REF!</v>
      </c>
      <c r="J189" s="20" t="str">
        <f t="shared" si="4"/>
        <v>#REF!</v>
      </c>
      <c r="K189" s="20" t="str">
        <f t="shared" si="5"/>
        <v>#REF!</v>
      </c>
      <c r="L189" s="20" t="str">
        <f t="shared" si="6"/>
        <v>#REF!</v>
      </c>
      <c r="O189" s="20" t="str">
        <f t="shared" si="8"/>
        <v>#REF!</v>
      </c>
      <c r="P189" s="46" t="str">
        <f t="shared" si="9"/>
        <v>#REF!</v>
      </c>
      <c r="Q189" s="27" t="str">
        <f t="shared" si="10"/>
        <v>#REF!</v>
      </c>
      <c r="S189" s="47" t="str">
        <f t="shared" si="11"/>
        <v>#REF!</v>
      </c>
    </row>
    <row r="190" ht="15.75" customHeight="1">
      <c r="A190" s="19" t="s">
        <v>127</v>
      </c>
      <c r="B190" s="18" t="s">
        <v>17</v>
      </c>
      <c r="C190" s="19" t="s">
        <v>324</v>
      </c>
      <c r="D190" s="20">
        <v>4412015.57</v>
      </c>
      <c r="E190" s="20">
        <v>894413.51</v>
      </c>
      <c r="F190" s="27"/>
      <c r="G190" s="20" t="str">
        <f t="shared" si="1"/>
        <v>#REF!</v>
      </c>
      <c r="H190" s="20" t="str">
        <f t="shared" si="2"/>
        <v>#REF!</v>
      </c>
      <c r="I190" s="20" t="str">
        <f t="shared" si="3"/>
        <v>#REF!</v>
      </c>
      <c r="J190" s="20" t="str">
        <f t="shared" si="4"/>
        <v>#REF!</v>
      </c>
      <c r="K190" s="20" t="str">
        <f t="shared" si="5"/>
        <v>#REF!</v>
      </c>
      <c r="L190" s="20" t="str">
        <f t="shared" si="6"/>
        <v>#REF!</v>
      </c>
      <c r="O190" s="20" t="str">
        <f t="shared" si="8"/>
        <v>#REF!</v>
      </c>
      <c r="P190" s="46" t="str">
        <f t="shared" si="9"/>
        <v>#REF!</v>
      </c>
      <c r="Q190" s="27" t="str">
        <f t="shared" si="10"/>
        <v>#REF!</v>
      </c>
      <c r="S190" s="47" t="str">
        <f t="shared" si="11"/>
        <v>#REF!</v>
      </c>
    </row>
    <row r="191" ht="15.75" customHeight="1">
      <c r="A191" s="19" t="s">
        <v>127</v>
      </c>
      <c r="B191" s="18" t="s">
        <v>39</v>
      </c>
      <c r="C191" s="19" t="s">
        <v>40</v>
      </c>
      <c r="D191" s="20">
        <v>21131.98</v>
      </c>
      <c r="E191" s="20">
        <v>4283.92</v>
      </c>
      <c r="F191" s="27"/>
      <c r="G191" s="20" t="str">
        <f t="shared" si="1"/>
        <v>#REF!</v>
      </c>
      <c r="H191" s="20" t="str">
        <f t="shared" si="2"/>
        <v>#REF!</v>
      </c>
      <c r="I191" s="20" t="str">
        <f t="shared" si="3"/>
        <v>#REF!</v>
      </c>
      <c r="J191" s="20" t="str">
        <f t="shared" si="4"/>
        <v>#REF!</v>
      </c>
      <c r="K191" s="20" t="str">
        <f t="shared" si="5"/>
        <v>#REF!</v>
      </c>
      <c r="L191" s="20" t="str">
        <f t="shared" si="6"/>
        <v>#REF!</v>
      </c>
      <c r="O191" s="20" t="str">
        <f t="shared" si="8"/>
        <v>#REF!</v>
      </c>
      <c r="P191" s="46" t="str">
        <f t="shared" si="9"/>
        <v>#REF!</v>
      </c>
      <c r="Q191" s="27" t="str">
        <f t="shared" si="10"/>
        <v>#REF!</v>
      </c>
      <c r="S191" s="47" t="str">
        <f t="shared" si="11"/>
        <v>#REF!</v>
      </c>
    </row>
    <row r="192" ht="15.75" customHeight="1">
      <c r="A192" s="19" t="s">
        <v>127</v>
      </c>
      <c r="B192" s="18" t="s">
        <v>55</v>
      </c>
      <c r="C192" s="19" t="s">
        <v>56</v>
      </c>
      <c r="D192" s="20">
        <v>1142117.45</v>
      </c>
      <c r="E192" s="20">
        <v>231532.57</v>
      </c>
      <c r="F192" s="27"/>
      <c r="G192" s="20" t="str">
        <f t="shared" si="1"/>
        <v>#REF!</v>
      </c>
      <c r="H192" s="20" t="str">
        <f t="shared" si="2"/>
        <v>#REF!</v>
      </c>
      <c r="I192" s="20" t="str">
        <f t="shared" si="3"/>
        <v>#REF!</v>
      </c>
      <c r="J192" s="20" t="str">
        <f t="shared" si="4"/>
        <v>#REF!</v>
      </c>
      <c r="K192" s="20" t="str">
        <f t="shared" si="5"/>
        <v>#REF!</v>
      </c>
      <c r="L192" s="20" t="str">
        <f t="shared" si="6"/>
        <v>#REF!</v>
      </c>
      <c r="O192" s="20" t="str">
        <f t="shared" si="8"/>
        <v>#REF!</v>
      </c>
      <c r="P192" s="46" t="str">
        <f t="shared" si="9"/>
        <v>#REF!</v>
      </c>
      <c r="Q192" s="27" t="str">
        <f t="shared" si="10"/>
        <v>#REF!</v>
      </c>
      <c r="S192" s="47" t="str">
        <f t="shared" si="11"/>
        <v>#REF!</v>
      </c>
    </row>
    <row r="193" ht="15.75" customHeight="1">
      <c r="A193" s="19" t="s">
        <v>129</v>
      </c>
      <c r="B193" s="18" t="s">
        <v>17</v>
      </c>
      <c r="C193" s="19" t="s">
        <v>324</v>
      </c>
      <c r="D193" s="20">
        <v>4.79709369E7</v>
      </c>
      <c r="E193" s="20">
        <v>9648094.19</v>
      </c>
      <c r="F193" s="27"/>
      <c r="G193" s="20" t="str">
        <f t="shared" si="1"/>
        <v>#REF!</v>
      </c>
      <c r="H193" s="20" t="str">
        <f t="shared" si="2"/>
        <v>#REF!</v>
      </c>
      <c r="I193" s="20" t="str">
        <f t="shared" si="3"/>
        <v>#REF!</v>
      </c>
      <c r="J193" s="20" t="str">
        <f t="shared" si="4"/>
        <v>#REF!</v>
      </c>
      <c r="K193" s="20" t="str">
        <f t="shared" si="5"/>
        <v>#REF!</v>
      </c>
      <c r="L193" s="20" t="str">
        <f t="shared" si="6"/>
        <v>#REF!</v>
      </c>
      <c r="O193" s="20" t="str">
        <f t="shared" si="8"/>
        <v>#REF!</v>
      </c>
      <c r="P193" s="46" t="str">
        <f t="shared" si="9"/>
        <v>#REF!</v>
      </c>
      <c r="Q193" s="27" t="str">
        <f t="shared" si="10"/>
        <v>#REF!</v>
      </c>
      <c r="S193" s="47" t="str">
        <f t="shared" si="11"/>
        <v>#REF!</v>
      </c>
    </row>
    <row r="194" ht="15.75" customHeight="1">
      <c r="A194" s="19" t="s">
        <v>129</v>
      </c>
      <c r="B194" s="18" t="s">
        <v>39</v>
      </c>
      <c r="C194" s="19" t="s">
        <v>40</v>
      </c>
      <c r="D194" s="20">
        <v>0.0</v>
      </c>
      <c r="E194" s="20">
        <v>0.0</v>
      </c>
      <c r="F194" s="27"/>
      <c r="G194" s="20" t="str">
        <f t="shared" si="1"/>
        <v>#REF!</v>
      </c>
      <c r="H194" s="20" t="str">
        <f t="shared" si="2"/>
        <v>#REF!</v>
      </c>
      <c r="I194" s="20" t="str">
        <f t="shared" si="3"/>
        <v>#REF!</v>
      </c>
      <c r="J194" s="20" t="str">
        <f t="shared" si="4"/>
        <v>#REF!</v>
      </c>
      <c r="K194" s="20" t="str">
        <f t="shared" si="5"/>
        <v>#REF!</v>
      </c>
      <c r="L194" s="20" t="str">
        <f t="shared" si="6"/>
        <v>#REF!</v>
      </c>
      <c r="O194" s="20" t="str">
        <f t="shared" si="8"/>
        <v>#REF!</v>
      </c>
      <c r="P194" s="46" t="str">
        <f t="shared" si="9"/>
        <v>#REF!</v>
      </c>
      <c r="Q194" s="27" t="str">
        <f t="shared" si="10"/>
        <v>#REF!</v>
      </c>
      <c r="S194" s="47" t="str">
        <f t="shared" si="11"/>
        <v>#REF!</v>
      </c>
    </row>
    <row r="195" ht="15.75" customHeight="1">
      <c r="A195" s="19" t="s">
        <v>129</v>
      </c>
      <c r="B195" s="18" t="s">
        <v>53</v>
      </c>
      <c r="C195" s="19" t="s">
        <v>54</v>
      </c>
      <c r="D195" s="20">
        <v>0.0</v>
      </c>
      <c r="E195" s="20">
        <v>0.0</v>
      </c>
      <c r="F195" s="27"/>
      <c r="G195" s="20" t="str">
        <f t="shared" si="1"/>
        <v>#REF!</v>
      </c>
      <c r="H195" s="20" t="str">
        <f t="shared" si="2"/>
        <v>#REF!</v>
      </c>
      <c r="I195" s="20" t="str">
        <f t="shared" si="3"/>
        <v>#REF!</v>
      </c>
      <c r="J195" s="20" t="str">
        <f t="shared" si="4"/>
        <v>#REF!</v>
      </c>
      <c r="K195" s="20" t="str">
        <f t="shared" si="5"/>
        <v>#REF!</v>
      </c>
      <c r="L195" s="20" t="str">
        <f t="shared" si="6"/>
        <v>#REF!</v>
      </c>
      <c r="O195" s="20" t="str">
        <f t="shared" si="8"/>
        <v>#REF!</v>
      </c>
      <c r="P195" s="46" t="str">
        <f t="shared" si="9"/>
        <v>#REF!</v>
      </c>
      <c r="Q195" s="27" t="str">
        <f t="shared" si="10"/>
        <v>#REF!</v>
      </c>
      <c r="S195" s="47" t="str">
        <f t="shared" si="11"/>
        <v>#REF!</v>
      </c>
    </row>
    <row r="196" ht="15.75" customHeight="1">
      <c r="A196" s="19" t="s">
        <v>129</v>
      </c>
      <c r="B196" s="18" t="s">
        <v>27</v>
      </c>
      <c r="C196" s="19" t="s">
        <v>28</v>
      </c>
      <c r="D196" s="20">
        <v>28469.79</v>
      </c>
      <c r="E196" s="20">
        <v>5725.95</v>
      </c>
      <c r="F196" s="27"/>
      <c r="G196" s="20" t="str">
        <f t="shared" si="1"/>
        <v>#REF!</v>
      </c>
      <c r="H196" s="20" t="str">
        <f t="shared" si="2"/>
        <v>#REF!</v>
      </c>
      <c r="I196" s="20" t="str">
        <f t="shared" si="3"/>
        <v>#REF!</v>
      </c>
      <c r="J196" s="20" t="str">
        <f t="shared" si="4"/>
        <v>#REF!</v>
      </c>
      <c r="K196" s="20" t="str">
        <f t="shared" si="5"/>
        <v>#REF!</v>
      </c>
      <c r="L196" s="20" t="str">
        <f t="shared" si="6"/>
        <v>#REF!</v>
      </c>
      <c r="O196" s="20" t="str">
        <f t="shared" si="8"/>
        <v>#REF!</v>
      </c>
      <c r="P196" s="46" t="str">
        <f t="shared" si="9"/>
        <v>#REF!</v>
      </c>
      <c r="Q196" s="27" t="str">
        <f t="shared" si="10"/>
        <v>#REF!</v>
      </c>
      <c r="S196" s="47" t="str">
        <f t="shared" si="11"/>
        <v>#REF!</v>
      </c>
    </row>
    <row r="197" ht="15.75" customHeight="1">
      <c r="A197" s="19" t="s">
        <v>129</v>
      </c>
      <c r="B197" s="18" t="s">
        <v>33</v>
      </c>
      <c r="C197" s="19" t="s">
        <v>34</v>
      </c>
      <c r="D197" s="20">
        <v>43225.42</v>
      </c>
      <c r="E197" s="20">
        <v>8693.66</v>
      </c>
      <c r="F197" s="27"/>
      <c r="G197" s="20" t="str">
        <f t="shared" si="1"/>
        <v>#REF!</v>
      </c>
      <c r="H197" s="20" t="str">
        <f t="shared" si="2"/>
        <v>#REF!</v>
      </c>
      <c r="I197" s="20" t="str">
        <f t="shared" si="3"/>
        <v>#REF!</v>
      </c>
      <c r="J197" s="20" t="str">
        <f t="shared" si="4"/>
        <v>#REF!</v>
      </c>
      <c r="K197" s="20" t="str">
        <f t="shared" si="5"/>
        <v>#REF!</v>
      </c>
      <c r="L197" s="20" t="str">
        <f t="shared" si="6"/>
        <v>#REF!</v>
      </c>
      <c r="O197" s="20" t="str">
        <f t="shared" si="8"/>
        <v>#REF!</v>
      </c>
      <c r="P197" s="46" t="str">
        <f t="shared" si="9"/>
        <v>#REF!</v>
      </c>
      <c r="Q197" s="27" t="str">
        <f t="shared" si="10"/>
        <v>#REF!</v>
      </c>
      <c r="S197" s="47" t="str">
        <f t="shared" si="11"/>
        <v>#REF!</v>
      </c>
    </row>
    <row r="198" ht="15.75" customHeight="1">
      <c r="A198" s="19" t="s">
        <v>129</v>
      </c>
      <c r="B198" s="18" t="s">
        <v>55</v>
      </c>
      <c r="C198" s="19" t="s">
        <v>56</v>
      </c>
      <c r="D198" s="20">
        <v>6102323.89</v>
      </c>
      <c r="E198" s="20">
        <v>1227322.2</v>
      </c>
      <c r="F198" s="27"/>
      <c r="G198" s="20" t="str">
        <f t="shared" si="1"/>
        <v>#REF!</v>
      </c>
      <c r="H198" s="20" t="str">
        <f t="shared" si="2"/>
        <v>#REF!</v>
      </c>
      <c r="I198" s="20" t="str">
        <f t="shared" si="3"/>
        <v>#REF!</v>
      </c>
      <c r="J198" s="20" t="str">
        <f t="shared" si="4"/>
        <v>#REF!</v>
      </c>
      <c r="K198" s="20" t="str">
        <f t="shared" si="5"/>
        <v>#REF!</v>
      </c>
      <c r="L198" s="20" t="str">
        <f t="shared" si="6"/>
        <v>#REF!</v>
      </c>
      <c r="O198" s="20" t="str">
        <f t="shared" si="8"/>
        <v>#REF!</v>
      </c>
      <c r="P198" s="46" t="str">
        <f t="shared" si="9"/>
        <v>#REF!</v>
      </c>
      <c r="Q198" s="27" t="str">
        <f t="shared" si="10"/>
        <v>#REF!</v>
      </c>
      <c r="S198" s="47" t="str">
        <f t="shared" si="11"/>
        <v>#REF!</v>
      </c>
    </row>
    <row r="199" ht="15.75" customHeight="1">
      <c r="A199" s="19" t="s">
        <v>131</v>
      </c>
      <c r="B199" s="18" t="s">
        <v>17</v>
      </c>
      <c r="C199" s="19" t="s">
        <v>324</v>
      </c>
      <c r="D199" s="20">
        <v>6.308603556E7</v>
      </c>
      <c r="E199" s="20">
        <v>4073873.04</v>
      </c>
      <c r="F199" s="27"/>
      <c r="G199" s="20" t="str">
        <f t="shared" si="1"/>
        <v>#REF!</v>
      </c>
      <c r="H199" s="20" t="str">
        <f t="shared" si="2"/>
        <v>#REF!</v>
      </c>
      <c r="I199" s="20" t="str">
        <f t="shared" si="3"/>
        <v>#REF!</v>
      </c>
      <c r="J199" s="20" t="str">
        <f t="shared" si="4"/>
        <v>#REF!</v>
      </c>
      <c r="K199" s="20" t="str">
        <f t="shared" si="5"/>
        <v>#REF!</v>
      </c>
      <c r="L199" s="20" t="str">
        <f t="shared" si="6"/>
        <v>#REF!</v>
      </c>
      <c r="O199" s="20" t="str">
        <f t="shared" si="8"/>
        <v>#REF!</v>
      </c>
      <c r="P199" s="46" t="str">
        <f t="shared" si="9"/>
        <v>#REF!</v>
      </c>
      <c r="Q199" s="27" t="str">
        <f t="shared" si="10"/>
        <v>#REF!</v>
      </c>
      <c r="S199" s="47" t="str">
        <f t="shared" si="11"/>
        <v>#REF!</v>
      </c>
    </row>
    <row r="200" ht="15.75" customHeight="1">
      <c r="A200" s="19" t="s">
        <v>131</v>
      </c>
      <c r="B200" s="18" t="s">
        <v>19</v>
      </c>
      <c r="C200" s="19" t="s">
        <v>20</v>
      </c>
      <c r="D200" s="20">
        <v>3508.94</v>
      </c>
      <c r="E200" s="20">
        <v>226.59</v>
      </c>
      <c r="F200" s="27"/>
      <c r="G200" s="20" t="str">
        <f t="shared" si="1"/>
        <v>#REF!</v>
      </c>
      <c r="H200" s="20" t="str">
        <f t="shared" si="2"/>
        <v>#REF!</v>
      </c>
      <c r="I200" s="20" t="str">
        <f t="shared" si="3"/>
        <v>#REF!</v>
      </c>
      <c r="J200" s="20" t="str">
        <f t="shared" si="4"/>
        <v>#REF!</v>
      </c>
      <c r="K200" s="20" t="str">
        <f t="shared" si="5"/>
        <v>#REF!</v>
      </c>
      <c r="L200" s="20" t="str">
        <f t="shared" si="6"/>
        <v>#REF!</v>
      </c>
      <c r="O200" s="20" t="str">
        <f t="shared" si="8"/>
        <v>#REF!</v>
      </c>
      <c r="P200" s="46" t="str">
        <f t="shared" si="9"/>
        <v>#REF!</v>
      </c>
      <c r="Q200" s="27" t="str">
        <f t="shared" si="10"/>
        <v>#REF!</v>
      </c>
      <c r="S200" s="47" t="str">
        <f t="shared" si="11"/>
        <v>#REF!</v>
      </c>
    </row>
    <row r="201" ht="15.75" customHeight="1">
      <c r="A201" s="19" t="s">
        <v>131</v>
      </c>
      <c r="B201" s="18" t="s">
        <v>53</v>
      </c>
      <c r="C201" s="19" t="s">
        <v>54</v>
      </c>
      <c r="D201" s="20">
        <v>0.0</v>
      </c>
      <c r="E201" s="20">
        <v>0.0</v>
      </c>
      <c r="F201" s="27"/>
      <c r="G201" s="20" t="str">
        <f t="shared" si="1"/>
        <v>#REF!</v>
      </c>
      <c r="H201" s="20" t="str">
        <f t="shared" si="2"/>
        <v>#REF!</v>
      </c>
      <c r="I201" s="20" t="str">
        <f t="shared" si="3"/>
        <v>#REF!</v>
      </c>
      <c r="J201" s="20" t="str">
        <f t="shared" si="4"/>
        <v>#REF!</v>
      </c>
      <c r="K201" s="20" t="str">
        <f t="shared" si="5"/>
        <v>#REF!</v>
      </c>
      <c r="L201" s="20" t="str">
        <f t="shared" si="6"/>
        <v>#REF!</v>
      </c>
      <c r="O201" s="20" t="str">
        <f t="shared" si="8"/>
        <v>#REF!</v>
      </c>
      <c r="P201" s="46" t="str">
        <f t="shared" si="9"/>
        <v>#REF!</v>
      </c>
      <c r="Q201" s="27" t="str">
        <f t="shared" si="10"/>
        <v>#REF!</v>
      </c>
      <c r="S201" s="47" t="str">
        <f t="shared" si="11"/>
        <v>#REF!</v>
      </c>
    </row>
    <row r="202" ht="15.75" customHeight="1">
      <c r="A202" s="19" t="s">
        <v>131</v>
      </c>
      <c r="B202" s="18" t="s">
        <v>25</v>
      </c>
      <c r="C202" s="19" t="s">
        <v>26</v>
      </c>
      <c r="D202" s="20">
        <v>191052.68</v>
      </c>
      <c r="E202" s="20">
        <v>12337.51</v>
      </c>
      <c r="F202" s="27"/>
      <c r="G202" s="20" t="str">
        <f t="shared" si="1"/>
        <v>#REF!</v>
      </c>
      <c r="H202" s="20" t="str">
        <f t="shared" si="2"/>
        <v>#REF!</v>
      </c>
      <c r="I202" s="20" t="str">
        <f t="shared" si="3"/>
        <v>#REF!</v>
      </c>
      <c r="J202" s="20" t="str">
        <f t="shared" si="4"/>
        <v>#REF!</v>
      </c>
      <c r="K202" s="20" t="str">
        <f t="shared" si="5"/>
        <v>#REF!</v>
      </c>
      <c r="L202" s="20" t="str">
        <f t="shared" si="6"/>
        <v>#REF!</v>
      </c>
      <c r="O202" s="20" t="str">
        <f t="shared" si="8"/>
        <v>#REF!</v>
      </c>
      <c r="P202" s="46" t="str">
        <f t="shared" si="9"/>
        <v>#REF!</v>
      </c>
      <c r="Q202" s="27" t="str">
        <f t="shared" si="10"/>
        <v>#REF!</v>
      </c>
      <c r="S202" s="47" t="str">
        <f t="shared" si="11"/>
        <v>#REF!</v>
      </c>
    </row>
    <row r="203" ht="15.75" customHeight="1">
      <c r="A203" s="19" t="s">
        <v>131</v>
      </c>
      <c r="B203" s="18" t="s">
        <v>33</v>
      </c>
      <c r="C203" s="19" t="s">
        <v>34</v>
      </c>
      <c r="D203" s="20">
        <v>51858.82</v>
      </c>
      <c r="E203" s="20">
        <v>3348.86</v>
      </c>
      <c r="F203" s="27"/>
      <c r="G203" s="20" t="str">
        <f t="shared" si="1"/>
        <v>#REF!</v>
      </c>
      <c r="H203" s="20" t="str">
        <f t="shared" si="2"/>
        <v>#REF!</v>
      </c>
      <c r="I203" s="20" t="str">
        <f t="shared" si="3"/>
        <v>#REF!</v>
      </c>
      <c r="J203" s="20" t="str">
        <f t="shared" si="4"/>
        <v>#REF!</v>
      </c>
      <c r="K203" s="20" t="str">
        <f t="shared" si="5"/>
        <v>#REF!</v>
      </c>
      <c r="L203" s="20" t="str">
        <f t="shared" si="6"/>
        <v>#REF!</v>
      </c>
      <c r="O203" s="20" t="str">
        <f t="shared" si="8"/>
        <v>#REF!</v>
      </c>
      <c r="P203" s="46" t="str">
        <f t="shared" si="9"/>
        <v>#REF!</v>
      </c>
      <c r="Q203" s="27" t="str">
        <f t="shared" si="10"/>
        <v>#REF!</v>
      </c>
      <c r="S203" s="47" t="str">
        <f t="shared" si="11"/>
        <v>#REF!</v>
      </c>
    </row>
    <row r="204" ht="15.75" customHeight="1">
      <c r="A204" s="19" t="s">
        <v>133</v>
      </c>
      <c r="B204" s="18" t="s">
        <v>39</v>
      </c>
      <c r="C204" s="19" t="s">
        <v>40</v>
      </c>
      <c r="D204" s="20">
        <v>289341.59</v>
      </c>
      <c r="E204" s="20">
        <v>500719.89</v>
      </c>
      <c r="F204" s="27"/>
      <c r="G204" s="20" t="str">
        <f t="shared" si="1"/>
        <v>#REF!</v>
      </c>
      <c r="H204" s="20" t="str">
        <f t="shared" si="2"/>
        <v>#REF!</v>
      </c>
      <c r="I204" s="20" t="str">
        <f t="shared" si="3"/>
        <v>#REF!</v>
      </c>
      <c r="J204" s="20" t="str">
        <f t="shared" si="4"/>
        <v>#REF!</v>
      </c>
      <c r="K204" s="20" t="str">
        <f t="shared" si="5"/>
        <v>#REF!</v>
      </c>
      <c r="L204" s="20" t="str">
        <f t="shared" si="6"/>
        <v>#REF!</v>
      </c>
      <c r="O204" s="20" t="str">
        <f t="shared" si="8"/>
        <v>#REF!</v>
      </c>
      <c r="P204" s="46" t="str">
        <f t="shared" si="9"/>
        <v>#REF!</v>
      </c>
      <c r="Q204" s="27" t="str">
        <f t="shared" si="10"/>
        <v>#REF!</v>
      </c>
      <c r="S204" s="47" t="str">
        <f t="shared" si="11"/>
        <v>#REF!</v>
      </c>
    </row>
    <row r="205" ht="15.75" customHeight="1">
      <c r="A205" s="19" t="s">
        <v>133</v>
      </c>
      <c r="B205" s="18" t="s">
        <v>68</v>
      </c>
      <c r="C205" s="19" t="s">
        <v>69</v>
      </c>
      <c r="D205" s="20">
        <v>348684.34</v>
      </c>
      <c r="E205" s="20">
        <v>603415.47</v>
      </c>
      <c r="F205" s="27"/>
      <c r="G205" s="20" t="str">
        <f t="shared" si="1"/>
        <v>#REF!</v>
      </c>
      <c r="H205" s="20" t="str">
        <f t="shared" si="2"/>
        <v>#REF!</v>
      </c>
      <c r="I205" s="20" t="str">
        <f t="shared" si="3"/>
        <v>#REF!</v>
      </c>
      <c r="J205" s="20" t="str">
        <f t="shared" si="4"/>
        <v>#REF!</v>
      </c>
      <c r="K205" s="20" t="str">
        <f t="shared" si="5"/>
        <v>#REF!</v>
      </c>
      <c r="L205" s="20" t="str">
        <f t="shared" si="6"/>
        <v>#REF!</v>
      </c>
      <c r="O205" s="20" t="str">
        <f t="shared" si="8"/>
        <v>#REF!</v>
      </c>
      <c r="P205" s="46" t="str">
        <f t="shared" si="9"/>
        <v>#REF!</v>
      </c>
      <c r="Q205" s="27" t="str">
        <f t="shared" si="10"/>
        <v>#REF!</v>
      </c>
      <c r="S205" s="47" t="str">
        <f t="shared" si="11"/>
        <v>#REF!</v>
      </c>
    </row>
    <row r="206" ht="15.75" customHeight="1">
      <c r="A206" s="19" t="s">
        <v>133</v>
      </c>
      <c r="B206" s="18" t="s">
        <v>27</v>
      </c>
      <c r="C206" s="19" t="s">
        <v>28</v>
      </c>
      <c r="D206" s="20">
        <v>176.36</v>
      </c>
      <c r="E206" s="20">
        <v>305.21</v>
      </c>
      <c r="F206" s="27"/>
      <c r="G206" s="20" t="str">
        <f t="shared" si="1"/>
        <v>#REF!</v>
      </c>
      <c r="H206" s="20" t="str">
        <f t="shared" si="2"/>
        <v>#REF!</v>
      </c>
      <c r="I206" s="20" t="str">
        <f t="shared" si="3"/>
        <v>#REF!</v>
      </c>
      <c r="J206" s="20" t="str">
        <f t="shared" si="4"/>
        <v>#REF!</v>
      </c>
      <c r="K206" s="20" t="str">
        <f t="shared" si="5"/>
        <v>#REF!</v>
      </c>
      <c r="L206" s="20" t="str">
        <f t="shared" si="6"/>
        <v>#REF!</v>
      </c>
      <c r="O206" s="20" t="str">
        <f t="shared" si="8"/>
        <v>#REF!</v>
      </c>
      <c r="P206" s="46" t="str">
        <f t="shared" si="9"/>
        <v>#REF!</v>
      </c>
      <c r="Q206" s="27" t="str">
        <f t="shared" si="10"/>
        <v>#REF!</v>
      </c>
      <c r="S206" s="47" t="str">
        <f t="shared" si="11"/>
        <v>#REF!</v>
      </c>
    </row>
    <row r="207" ht="15.75" customHeight="1">
      <c r="A207" s="19" t="s">
        <v>133</v>
      </c>
      <c r="B207" s="18" t="s">
        <v>33</v>
      </c>
      <c r="C207" s="19" t="s">
        <v>34</v>
      </c>
      <c r="D207" s="20">
        <v>1152.51</v>
      </c>
      <c r="E207" s="20">
        <v>1994.48</v>
      </c>
      <c r="F207" s="27"/>
      <c r="G207" s="20" t="str">
        <f t="shared" si="1"/>
        <v>#REF!</v>
      </c>
      <c r="H207" s="20" t="str">
        <f t="shared" si="2"/>
        <v>#REF!</v>
      </c>
      <c r="I207" s="20" t="str">
        <f t="shared" si="3"/>
        <v>#REF!</v>
      </c>
      <c r="J207" s="20" t="str">
        <f t="shared" si="4"/>
        <v>#REF!</v>
      </c>
      <c r="K207" s="20" t="str">
        <f t="shared" si="5"/>
        <v>#REF!</v>
      </c>
      <c r="L207" s="20" t="str">
        <f t="shared" si="6"/>
        <v>#REF!</v>
      </c>
      <c r="O207" s="20" t="str">
        <f t="shared" si="8"/>
        <v>#REF!</v>
      </c>
      <c r="P207" s="46" t="str">
        <f t="shared" si="9"/>
        <v>#REF!</v>
      </c>
      <c r="Q207" s="27" t="str">
        <f t="shared" si="10"/>
        <v>#REF!</v>
      </c>
      <c r="S207" s="47" t="str">
        <f t="shared" si="11"/>
        <v>#REF!</v>
      </c>
    </row>
    <row r="208" ht="15.75" customHeight="1">
      <c r="A208" s="19" t="s">
        <v>133</v>
      </c>
      <c r="B208" s="18" t="s">
        <v>41</v>
      </c>
      <c r="C208" s="19" t="s">
        <v>42</v>
      </c>
      <c r="D208" s="20">
        <v>1792916.2</v>
      </c>
      <c r="E208" s="20">
        <v>3102729.95</v>
      </c>
      <c r="F208" s="27"/>
      <c r="G208" s="20" t="str">
        <f t="shared" si="1"/>
        <v>#REF!</v>
      </c>
      <c r="H208" s="20" t="str">
        <f t="shared" si="2"/>
        <v>#REF!</v>
      </c>
      <c r="I208" s="20" t="str">
        <f t="shared" si="3"/>
        <v>#REF!</v>
      </c>
      <c r="J208" s="20" t="str">
        <f t="shared" si="4"/>
        <v>#REF!</v>
      </c>
      <c r="K208" s="20" t="str">
        <f t="shared" si="5"/>
        <v>#REF!</v>
      </c>
      <c r="L208" s="20" t="str">
        <f t="shared" si="6"/>
        <v>#REF!</v>
      </c>
      <c r="O208" s="20" t="str">
        <f t="shared" si="8"/>
        <v>#REF!</v>
      </c>
      <c r="P208" s="46" t="str">
        <f t="shared" si="9"/>
        <v>#REF!</v>
      </c>
      <c r="Q208" s="27" t="str">
        <f t="shared" si="10"/>
        <v>#REF!</v>
      </c>
      <c r="S208" s="47" t="str">
        <f t="shared" si="11"/>
        <v>#REF!</v>
      </c>
    </row>
    <row r="209" ht="15.75" customHeight="1">
      <c r="A209" s="19" t="s">
        <v>135</v>
      </c>
      <c r="B209" s="18" t="s">
        <v>17</v>
      </c>
      <c r="C209" s="19" t="s">
        <v>324</v>
      </c>
      <c r="D209" s="20">
        <v>3.735592575E7</v>
      </c>
      <c r="E209" s="20">
        <v>1.208746958E7</v>
      </c>
      <c r="F209" s="27"/>
      <c r="G209" s="20" t="str">
        <f t="shared" si="1"/>
        <v>#REF!</v>
      </c>
      <c r="H209" s="20" t="str">
        <f t="shared" si="2"/>
        <v>#REF!</v>
      </c>
      <c r="I209" s="20" t="str">
        <f t="shared" si="3"/>
        <v>#REF!</v>
      </c>
      <c r="J209" s="20" t="str">
        <f t="shared" si="4"/>
        <v>#REF!</v>
      </c>
      <c r="K209" s="20" t="str">
        <f t="shared" si="5"/>
        <v>#REF!</v>
      </c>
      <c r="L209" s="20" t="str">
        <f t="shared" si="6"/>
        <v>#REF!</v>
      </c>
      <c r="O209" s="20" t="str">
        <f t="shared" si="8"/>
        <v>#REF!</v>
      </c>
      <c r="P209" s="46" t="str">
        <f t="shared" si="9"/>
        <v>#REF!</v>
      </c>
      <c r="Q209" s="27" t="str">
        <f t="shared" si="10"/>
        <v>#REF!</v>
      </c>
      <c r="S209" s="47" t="str">
        <f t="shared" si="11"/>
        <v>#REF!</v>
      </c>
    </row>
    <row r="210" ht="15.75" customHeight="1">
      <c r="A210" s="19" t="s">
        <v>135</v>
      </c>
      <c r="B210" s="18" t="s">
        <v>53</v>
      </c>
      <c r="C210" s="19" t="s">
        <v>54</v>
      </c>
      <c r="D210" s="20">
        <v>0.0</v>
      </c>
      <c r="E210" s="20">
        <v>0.0</v>
      </c>
      <c r="F210" s="27"/>
      <c r="G210" s="20" t="str">
        <f t="shared" si="1"/>
        <v>#REF!</v>
      </c>
      <c r="H210" s="20" t="str">
        <f t="shared" si="2"/>
        <v>#REF!</v>
      </c>
      <c r="I210" s="20" t="str">
        <f t="shared" si="3"/>
        <v>#REF!</v>
      </c>
      <c r="J210" s="20" t="str">
        <f t="shared" si="4"/>
        <v>#REF!</v>
      </c>
      <c r="K210" s="20" t="str">
        <f t="shared" si="5"/>
        <v>#REF!</v>
      </c>
      <c r="L210" s="20" t="str">
        <f t="shared" si="6"/>
        <v>#REF!</v>
      </c>
      <c r="O210" s="20" t="str">
        <f t="shared" si="8"/>
        <v>#REF!</v>
      </c>
      <c r="P210" s="46" t="str">
        <f t="shared" si="9"/>
        <v>#REF!</v>
      </c>
      <c r="Q210" s="27" t="str">
        <f t="shared" si="10"/>
        <v>#REF!</v>
      </c>
      <c r="S210" s="47" t="str">
        <f t="shared" si="11"/>
        <v>#REF!</v>
      </c>
    </row>
    <row r="211" ht="15.75" customHeight="1">
      <c r="A211" s="19" t="s">
        <v>135</v>
      </c>
      <c r="B211" s="18" t="s">
        <v>25</v>
      </c>
      <c r="C211" s="19" t="s">
        <v>26</v>
      </c>
      <c r="D211" s="20">
        <v>79231.84</v>
      </c>
      <c r="E211" s="20">
        <v>25637.5</v>
      </c>
      <c r="F211" s="27"/>
      <c r="G211" s="20" t="str">
        <f t="shared" si="1"/>
        <v>#REF!</v>
      </c>
      <c r="H211" s="20" t="str">
        <f t="shared" si="2"/>
        <v>#REF!</v>
      </c>
      <c r="I211" s="20" t="str">
        <f t="shared" si="3"/>
        <v>#REF!</v>
      </c>
      <c r="J211" s="20" t="str">
        <f t="shared" si="4"/>
        <v>#REF!</v>
      </c>
      <c r="K211" s="20" t="str">
        <f t="shared" si="5"/>
        <v>#REF!</v>
      </c>
      <c r="L211" s="20" t="str">
        <f t="shared" si="6"/>
        <v>#REF!</v>
      </c>
      <c r="O211" s="20" t="str">
        <f t="shared" si="8"/>
        <v>#REF!</v>
      </c>
      <c r="P211" s="46" t="str">
        <f t="shared" si="9"/>
        <v>#REF!</v>
      </c>
      <c r="Q211" s="27" t="str">
        <f t="shared" si="10"/>
        <v>#REF!</v>
      </c>
      <c r="S211" s="47" t="str">
        <f t="shared" si="11"/>
        <v>#REF!</v>
      </c>
    </row>
    <row r="212" ht="15.75" customHeight="1">
      <c r="A212" s="19" t="s">
        <v>135</v>
      </c>
      <c r="B212" s="18" t="s">
        <v>33</v>
      </c>
      <c r="C212" s="19" t="s">
        <v>34</v>
      </c>
      <c r="D212" s="20">
        <v>8665.41</v>
      </c>
      <c r="E212" s="20">
        <v>2803.92</v>
      </c>
      <c r="F212" s="27"/>
      <c r="G212" s="20" t="str">
        <f t="shared" si="1"/>
        <v>#REF!</v>
      </c>
      <c r="H212" s="20" t="str">
        <f t="shared" si="2"/>
        <v>#REF!</v>
      </c>
      <c r="I212" s="20" t="str">
        <f t="shared" si="3"/>
        <v>#REF!</v>
      </c>
      <c r="J212" s="20" t="str">
        <f t="shared" si="4"/>
        <v>#REF!</v>
      </c>
      <c r="K212" s="20" t="str">
        <f t="shared" si="5"/>
        <v>#REF!</v>
      </c>
      <c r="L212" s="20" t="str">
        <f t="shared" si="6"/>
        <v>#REF!</v>
      </c>
      <c r="O212" s="20" t="str">
        <f t="shared" si="8"/>
        <v>#REF!</v>
      </c>
      <c r="P212" s="46" t="str">
        <f t="shared" si="9"/>
        <v>#REF!</v>
      </c>
      <c r="Q212" s="27" t="str">
        <f t="shared" si="10"/>
        <v>#REF!</v>
      </c>
      <c r="S212" s="47" t="str">
        <f t="shared" si="11"/>
        <v>#REF!</v>
      </c>
    </row>
    <row r="213" ht="15.75" customHeight="1">
      <c r="A213" s="19" t="s">
        <v>137</v>
      </c>
      <c r="B213" s="18" t="s">
        <v>17</v>
      </c>
      <c r="C213" s="19" t="s">
        <v>324</v>
      </c>
      <c r="D213" s="20">
        <v>5.850432548E7</v>
      </c>
      <c r="E213" s="20">
        <v>2110381.23</v>
      </c>
      <c r="F213" s="27"/>
      <c r="G213" s="20" t="str">
        <f t="shared" si="1"/>
        <v>#REF!</v>
      </c>
      <c r="H213" s="20" t="str">
        <f t="shared" si="2"/>
        <v>#REF!</v>
      </c>
      <c r="I213" s="20" t="str">
        <f t="shared" si="3"/>
        <v>#REF!</v>
      </c>
      <c r="J213" s="20" t="str">
        <f t="shared" si="4"/>
        <v>#REF!</v>
      </c>
      <c r="K213" s="20" t="str">
        <f t="shared" si="5"/>
        <v>#REF!</v>
      </c>
      <c r="L213" s="20" t="str">
        <f t="shared" si="6"/>
        <v>#REF!</v>
      </c>
      <c r="O213" s="20" t="str">
        <f t="shared" si="8"/>
        <v>#REF!</v>
      </c>
      <c r="P213" s="46" t="str">
        <f t="shared" si="9"/>
        <v>#REF!</v>
      </c>
      <c r="Q213" s="27" t="str">
        <f t="shared" si="10"/>
        <v>#REF!</v>
      </c>
      <c r="S213" s="47" t="str">
        <f t="shared" si="11"/>
        <v>#REF!</v>
      </c>
    </row>
    <row r="214" ht="15.75" customHeight="1">
      <c r="A214" s="19" t="s">
        <v>137</v>
      </c>
      <c r="B214" s="18" t="s">
        <v>33</v>
      </c>
      <c r="C214" s="19" t="s">
        <v>34</v>
      </c>
      <c r="D214" s="20">
        <v>19260.52</v>
      </c>
      <c r="E214" s="20">
        <v>694.77</v>
      </c>
      <c r="F214" s="27"/>
      <c r="G214" s="20" t="str">
        <f t="shared" si="1"/>
        <v>#REF!</v>
      </c>
      <c r="H214" s="20" t="str">
        <f t="shared" si="2"/>
        <v>#REF!</v>
      </c>
      <c r="I214" s="20" t="str">
        <f t="shared" si="3"/>
        <v>#REF!</v>
      </c>
      <c r="J214" s="20" t="str">
        <f t="shared" si="4"/>
        <v>#REF!</v>
      </c>
      <c r="K214" s="20" t="str">
        <f t="shared" si="5"/>
        <v>#REF!</v>
      </c>
      <c r="L214" s="20" t="str">
        <f t="shared" si="6"/>
        <v>#REF!</v>
      </c>
      <c r="O214" s="20" t="str">
        <f t="shared" si="8"/>
        <v>#REF!</v>
      </c>
      <c r="P214" s="46" t="str">
        <f t="shared" si="9"/>
        <v>#REF!</v>
      </c>
      <c r="Q214" s="27" t="str">
        <f t="shared" si="10"/>
        <v>#REF!</v>
      </c>
      <c r="S214" s="47" t="str">
        <f t="shared" si="11"/>
        <v>#REF!</v>
      </c>
    </row>
    <row r="215" ht="15.75" customHeight="1">
      <c r="A215" s="19" t="s">
        <v>139</v>
      </c>
      <c r="B215" s="18" t="s">
        <v>17</v>
      </c>
      <c r="C215" s="19" t="s">
        <v>324</v>
      </c>
      <c r="D215" s="20">
        <v>1.251824826E7</v>
      </c>
      <c r="E215" s="20">
        <v>964342.4</v>
      </c>
      <c r="F215" s="27"/>
      <c r="G215" s="20" t="str">
        <f t="shared" si="1"/>
        <v>#REF!</v>
      </c>
      <c r="H215" s="20" t="str">
        <f t="shared" si="2"/>
        <v>#REF!</v>
      </c>
      <c r="I215" s="20" t="str">
        <f t="shared" si="3"/>
        <v>#REF!</v>
      </c>
      <c r="J215" s="20" t="str">
        <f t="shared" si="4"/>
        <v>#REF!</v>
      </c>
      <c r="K215" s="20" t="str">
        <f t="shared" si="5"/>
        <v>#REF!</v>
      </c>
      <c r="L215" s="20" t="str">
        <f t="shared" si="6"/>
        <v>#REF!</v>
      </c>
      <c r="O215" s="20" t="str">
        <f t="shared" si="8"/>
        <v>#REF!</v>
      </c>
      <c r="P215" s="46" t="str">
        <f t="shared" si="9"/>
        <v>#REF!</v>
      </c>
      <c r="Q215" s="27" t="str">
        <f t="shared" si="10"/>
        <v>#REF!</v>
      </c>
      <c r="S215" s="47" t="str">
        <f t="shared" si="11"/>
        <v>#REF!</v>
      </c>
    </row>
    <row r="216" ht="15.75" customHeight="1">
      <c r="A216" s="19" t="s">
        <v>139</v>
      </c>
      <c r="B216" s="18" t="s">
        <v>39</v>
      </c>
      <c r="C216" s="19" t="s">
        <v>40</v>
      </c>
      <c r="D216" s="20">
        <v>2.655193904E7</v>
      </c>
      <c r="E216" s="20">
        <v>2045426.8</v>
      </c>
      <c r="F216" s="27"/>
      <c r="G216" s="20" t="str">
        <f t="shared" si="1"/>
        <v>#REF!</v>
      </c>
      <c r="H216" s="20" t="str">
        <f t="shared" si="2"/>
        <v>#REF!</v>
      </c>
      <c r="I216" s="20" t="str">
        <f t="shared" si="3"/>
        <v>#REF!</v>
      </c>
      <c r="J216" s="20" t="str">
        <f t="shared" si="4"/>
        <v>#REF!</v>
      </c>
      <c r="K216" s="20" t="str">
        <f t="shared" si="5"/>
        <v>#REF!</v>
      </c>
      <c r="L216" s="20" t="str">
        <f t="shared" si="6"/>
        <v>#REF!</v>
      </c>
      <c r="O216" s="20" t="str">
        <f t="shared" si="8"/>
        <v>#REF!</v>
      </c>
      <c r="P216" s="46" t="str">
        <f t="shared" si="9"/>
        <v>#REF!</v>
      </c>
      <c r="Q216" s="27" t="str">
        <f t="shared" si="10"/>
        <v>#REF!</v>
      </c>
      <c r="S216" s="47" t="str">
        <f t="shared" si="11"/>
        <v>#REF!</v>
      </c>
    </row>
    <row r="217" ht="15.75" customHeight="1">
      <c r="A217" s="19" t="s">
        <v>139</v>
      </c>
      <c r="B217" s="18" t="s">
        <v>68</v>
      </c>
      <c r="C217" s="19" t="s">
        <v>69</v>
      </c>
      <c r="D217" s="20">
        <v>6153400.4</v>
      </c>
      <c r="E217" s="20">
        <v>474026.78</v>
      </c>
      <c r="F217" s="27"/>
      <c r="G217" s="20" t="str">
        <f t="shared" si="1"/>
        <v>#REF!</v>
      </c>
      <c r="H217" s="20" t="str">
        <f t="shared" si="2"/>
        <v>#REF!</v>
      </c>
      <c r="I217" s="20" t="str">
        <f t="shared" si="3"/>
        <v>#REF!</v>
      </c>
      <c r="J217" s="20" t="str">
        <f t="shared" si="4"/>
        <v>#REF!</v>
      </c>
      <c r="K217" s="20" t="str">
        <f t="shared" si="5"/>
        <v>#REF!</v>
      </c>
      <c r="L217" s="20" t="str">
        <f t="shared" si="6"/>
        <v>#REF!</v>
      </c>
      <c r="O217" s="20" t="str">
        <f t="shared" si="8"/>
        <v>#REF!</v>
      </c>
      <c r="P217" s="46" t="str">
        <f t="shared" si="9"/>
        <v>#REF!</v>
      </c>
      <c r="Q217" s="27" t="str">
        <f t="shared" si="10"/>
        <v>#REF!</v>
      </c>
      <c r="S217" s="47" t="str">
        <f t="shared" si="11"/>
        <v>#REF!</v>
      </c>
    </row>
    <row r="218" ht="15.75" customHeight="1">
      <c r="A218" s="19" t="s">
        <v>139</v>
      </c>
      <c r="B218" s="18" t="s">
        <v>27</v>
      </c>
      <c r="C218" s="19" t="s">
        <v>28</v>
      </c>
      <c r="D218" s="20">
        <v>132432.55</v>
      </c>
      <c r="E218" s="20">
        <v>10201.93</v>
      </c>
      <c r="F218" s="27"/>
      <c r="G218" s="20" t="str">
        <f t="shared" si="1"/>
        <v>#REF!</v>
      </c>
      <c r="H218" s="20" t="str">
        <f t="shared" si="2"/>
        <v>#REF!</v>
      </c>
      <c r="I218" s="20" t="str">
        <f t="shared" si="3"/>
        <v>#REF!</v>
      </c>
      <c r="J218" s="20" t="str">
        <f t="shared" si="4"/>
        <v>#REF!</v>
      </c>
      <c r="K218" s="20" t="str">
        <f t="shared" si="5"/>
        <v>#REF!</v>
      </c>
      <c r="L218" s="20" t="str">
        <f t="shared" si="6"/>
        <v>#REF!</v>
      </c>
      <c r="O218" s="20" t="str">
        <f t="shared" si="8"/>
        <v>#REF!</v>
      </c>
      <c r="P218" s="46" t="str">
        <f t="shared" si="9"/>
        <v>#REF!</v>
      </c>
      <c r="Q218" s="27" t="str">
        <f t="shared" si="10"/>
        <v>#REF!</v>
      </c>
      <c r="S218" s="47" t="str">
        <f t="shared" si="11"/>
        <v>#REF!</v>
      </c>
    </row>
    <row r="219" ht="15.75" customHeight="1">
      <c r="A219" s="19" t="s">
        <v>139</v>
      </c>
      <c r="B219" s="18" t="s">
        <v>33</v>
      </c>
      <c r="C219" s="19" t="s">
        <v>34</v>
      </c>
      <c r="D219" s="20">
        <v>36973.28</v>
      </c>
      <c r="E219" s="20">
        <v>2848.23</v>
      </c>
      <c r="F219" s="27"/>
      <c r="G219" s="20" t="str">
        <f t="shared" si="1"/>
        <v>#REF!</v>
      </c>
      <c r="H219" s="20" t="str">
        <f t="shared" si="2"/>
        <v>#REF!</v>
      </c>
      <c r="I219" s="20" t="str">
        <f t="shared" si="3"/>
        <v>#REF!</v>
      </c>
      <c r="J219" s="20" t="str">
        <f t="shared" si="4"/>
        <v>#REF!</v>
      </c>
      <c r="K219" s="20" t="str">
        <f t="shared" si="5"/>
        <v>#REF!</v>
      </c>
      <c r="L219" s="20" t="str">
        <f t="shared" si="6"/>
        <v>#REF!</v>
      </c>
      <c r="O219" s="20" t="str">
        <f t="shared" si="8"/>
        <v>#REF!</v>
      </c>
      <c r="P219" s="46" t="str">
        <f t="shared" si="9"/>
        <v>#REF!</v>
      </c>
      <c r="Q219" s="27" t="str">
        <f t="shared" si="10"/>
        <v>#REF!</v>
      </c>
      <c r="S219" s="47" t="str">
        <f t="shared" si="11"/>
        <v>#REF!</v>
      </c>
    </row>
    <row r="220" ht="15.75" customHeight="1">
      <c r="A220" s="19" t="s">
        <v>139</v>
      </c>
      <c r="B220" s="18" t="s">
        <v>41</v>
      </c>
      <c r="C220" s="19" t="s">
        <v>42</v>
      </c>
      <c r="D220" s="20">
        <v>1.7200893947E8</v>
      </c>
      <c r="E220" s="20">
        <v>1.325069686E7</v>
      </c>
      <c r="F220" s="27"/>
      <c r="G220" s="20" t="str">
        <f t="shared" si="1"/>
        <v>#REF!</v>
      </c>
      <c r="H220" s="20" t="str">
        <f t="shared" si="2"/>
        <v>#REF!</v>
      </c>
      <c r="I220" s="20" t="str">
        <f t="shared" si="3"/>
        <v>#REF!</v>
      </c>
      <c r="J220" s="20" t="str">
        <f t="shared" si="4"/>
        <v>#REF!</v>
      </c>
      <c r="K220" s="20" t="str">
        <f t="shared" si="5"/>
        <v>#REF!</v>
      </c>
      <c r="L220" s="20" t="str">
        <f t="shared" si="6"/>
        <v>#REF!</v>
      </c>
      <c r="O220" s="20" t="str">
        <f t="shared" si="8"/>
        <v>#REF!</v>
      </c>
      <c r="P220" s="46" t="str">
        <f t="shared" si="9"/>
        <v>#REF!</v>
      </c>
      <c r="Q220" s="27" t="str">
        <f t="shared" si="10"/>
        <v>#REF!</v>
      </c>
      <c r="S220" s="47" t="str">
        <f t="shared" si="11"/>
        <v>#REF!</v>
      </c>
    </row>
    <row r="221" ht="15.75" customHeight="1">
      <c r="A221" s="19" t="s">
        <v>141</v>
      </c>
      <c r="B221" s="18" t="s">
        <v>17</v>
      </c>
      <c r="C221" s="19" t="s">
        <v>324</v>
      </c>
      <c r="D221" s="20">
        <v>2602815.25</v>
      </c>
      <c r="E221" s="20">
        <v>700005.34</v>
      </c>
      <c r="F221" s="27"/>
      <c r="G221" s="20" t="str">
        <f t="shared" si="1"/>
        <v>#REF!</v>
      </c>
      <c r="H221" s="20" t="str">
        <f t="shared" si="2"/>
        <v>#REF!</v>
      </c>
      <c r="I221" s="20" t="str">
        <f t="shared" si="3"/>
        <v>#REF!</v>
      </c>
      <c r="J221" s="20" t="str">
        <f t="shared" si="4"/>
        <v>#REF!</v>
      </c>
      <c r="K221" s="20" t="str">
        <f t="shared" si="5"/>
        <v>#REF!</v>
      </c>
      <c r="L221" s="20" t="str">
        <f t="shared" si="6"/>
        <v>#REF!</v>
      </c>
      <c r="O221" s="20" t="str">
        <f t="shared" si="8"/>
        <v>#REF!</v>
      </c>
      <c r="P221" s="46" t="str">
        <f t="shared" si="9"/>
        <v>#REF!</v>
      </c>
      <c r="Q221" s="27" t="str">
        <f t="shared" si="10"/>
        <v>#REF!</v>
      </c>
      <c r="S221" s="47" t="str">
        <f t="shared" si="11"/>
        <v>#REF!</v>
      </c>
    </row>
    <row r="222" ht="15.75" customHeight="1">
      <c r="A222" s="19" t="s">
        <v>141</v>
      </c>
      <c r="B222" s="18" t="s">
        <v>53</v>
      </c>
      <c r="C222" s="19" t="s">
        <v>54</v>
      </c>
      <c r="D222" s="20">
        <v>0.0</v>
      </c>
      <c r="E222" s="20">
        <v>0.0</v>
      </c>
      <c r="F222" s="27"/>
      <c r="G222" s="20" t="str">
        <f t="shared" si="1"/>
        <v>#REF!</v>
      </c>
      <c r="H222" s="20" t="str">
        <f t="shared" si="2"/>
        <v>#REF!</v>
      </c>
      <c r="I222" s="20" t="str">
        <f t="shared" si="3"/>
        <v>#REF!</v>
      </c>
      <c r="J222" s="20" t="str">
        <f t="shared" si="4"/>
        <v>#REF!</v>
      </c>
      <c r="K222" s="20" t="str">
        <f t="shared" si="5"/>
        <v>#REF!</v>
      </c>
      <c r="L222" s="20" t="str">
        <f t="shared" si="6"/>
        <v>#REF!</v>
      </c>
      <c r="O222" s="20" t="str">
        <f t="shared" si="8"/>
        <v>#REF!</v>
      </c>
      <c r="P222" s="46" t="str">
        <f t="shared" si="9"/>
        <v>#REF!</v>
      </c>
      <c r="Q222" s="27" t="str">
        <f t="shared" si="10"/>
        <v>#REF!</v>
      </c>
      <c r="S222" s="47" t="str">
        <f t="shared" si="11"/>
        <v>#REF!</v>
      </c>
    </row>
    <row r="223" ht="15.75" customHeight="1">
      <c r="A223" s="19" t="s">
        <v>141</v>
      </c>
      <c r="B223" s="18" t="s">
        <v>33</v>
      </c>
      <c r="C223" s="19" t="s">
        <v>34</v>
      </c>
      <c r="D223" s="20">
        <v>1199.75</v>
      </c>
      <c r="E223" s="20">
        <v>322.66</v>
      </c>
      <c r="F223" s="27"/>
      <c r="G223" s="20" t="str">
        <f t="shared" si="1"/>
        <v>#REF!</v>
      </c>
      <c r="H223" s="20" t="str">
        <f t="shared" si="2"/>
        <v>#REF!</v>
      </c>
      <c r="I223" s="20" t="str">
        <f t="shared" si="3"/>
        <v>#REF!</v>
      </c>
      <c r="J223" s="20" t="str">
        <f t="shared" si="4"/>
        <v>#REF!</v>
      </c>
      <c r="K223" s="20" t="str">
        <f t="shared" si="5"/>
        <v>#REF!</v>
      </c>
      <c r="L223" s="20" t="str">
        <f t="shared" si="6"/>
        <v>#REF!</v>
      </c>
      <c r="O223" s="20" t="str">
        <f t="shared" si="8"/>
        <v>#REF!</v>
      </c>
      <c r="P223" s="46" t="str">
        <f t="shared" si="9"/>
        <v>#REF!</v>
      </c>
      <c r="Q223" s="27" t="str">
        <f t="shared" si="10"/>
        <v>#REF!</v>
      </c>
      <c r="S223" s="47" t="str">
        <f t="shared" si="11"/>
        <v>#REF!</v>
      </c>
    </row>
    <row r="224" ht="15.75" customHeight="1">
      <c r="A224" s="19" t="s">
        <v>143</v>
      </c>
      <c r="B224" s="18" t="s">
        <v>17</v>
      </c>
      <c r="C224" s="19" t="s">
        <v>324</v>
      </c>
      <c r="D224" s="20">
        <v>1646631.04</v>
      </c>
      <c r="E224" s="20">
        <v>3.546947974E7</v>
      </c>
      <c r="F224" s="27"/>
      <c r="G224" s="20" t="str">
        <f t="shared" si="1"/>
        <v>#REF!</v>
      </c>
      <c r="H224" s="20" t="str">
        <f t="shared" si="2"/>
        <v>#REF!</v>
      </c>
      <c r="I224" s="20" t="str">
        <f t="shared" si="3"/>
        <v>#REF!</v>
      </c>
      <c r="J224" s="20" t="str">
        <f t="shared" si="4"/>
        <v>#REF!</v>
      </c>
      <c r="K224" s="20" t="str">
        <f t="shared" si="5"/>
        <v>#REF!</v>
      </c>
      <c r="L224" s="20" t="str">
        <f t="shared" si="6"/>
        <v>#REF!</v>
      </c>
      <c r="O224" s="20" t="str">
        <f t="shared" si="8"/>
        <v>#REF!</v>
      </c>
      <c r="P224" s="46" t="str">
        <f t="shared" si="9"/>
        <v>#REF!</v>
      </c>
      <c r="Q224" s="27" t="str">
        <f t="shared" si="10"/>
        <v>#REF!</v>
      </c>
      <c r="S224" s="47" t="str">
        <f t="shared" si="11"/>
        <v>#REF!</v>
      </c>
    </row>
    <row r="225" ht="15.75" customHeight="1">
      <c r="A225" s="19" t="s">
        <v>143</v>
      </c>
      <c r="B225" s="18" t="s">
        <v>39</v>
      </c>
      <c r="C225" s="19" t="s">
        <v>40</v>
      </c>
      <c r="D225" s="20">
        <v>12965.17</v>
      </c>
      <c r="E225" s="20">
        <v>279277.92</v>
      </c>
      <c r="F225" s="27"/>
      <c r="G225" s="20" t="str">
        <f t="shared" si="1"/>
        <v>#REF!</v>
      </c>
      <c r="H225" s="20" t="str">
        <f t="shared" si="2"/>
        <v>#REF!</v>
      </c>
      <c r="I225" s="20" t="str">
        <f t="shared" si="3"/>
        <v>#REF!</v>
      </c>
      <c r="J225" s="20" t="str">
        <f t="shared" si="4"/>
        <v>#REF!</v>
      </c>
      <c r="K225" s="20" t="str">
        <f t="shared" si="5"/>
        <v>#REF!</v>
      </c>
      <c r="L225" s="20" t="str">
        <f t="shared" si="6"/>
        <v>#REF!</v>
      </c>
      <c r="O225" s="20" t="str">
        <f t="shared" si="8"/>
        <v>#REF!</v>
      </c>
      <c r="P225" s="46" t="str">
        <f t="shared" si="9"/>
        <v>#REF!</v>
      </c>
      <c r="Q225" s="27" t="str">
        <f t="shared" si="10"/>
        <v>#REF!</v>
      </c>
      <c r="S225" s="47" t="str">
        <f t="shared" si="11"/>
        <v>#REF!</v>
      </c>
    </row>
    <row r="226" ht="15.75" customHeight="1">
      <c r="A226" s="19" t="s">
        <v>143</v>
      </c>
      <c r="B226" s="18" t="s">
        <v>19</v>
      </c>
      <c r="C226" s="19" t="s">
        <v>20</v>
      </c>
      <c r="D226" s="20">
        <v>341.23</v>
      </c>
      <c r="E226" s="20">
        <v>7350.32</v>
      </c>
      <c r="F226" s="27"/>
      <c r="G226" s="20" t="str">
        <f t="shared" si="1"/>
        <v>#REF!</v>
      </c>
      <c r="H226" s="20" t="str">
        <f t="shared" si="2"/>
        <v>#REF!</v>
      </c>
      <c r="I226" s="20" t="str">
        <f t="shared" si="3"/>
        <v>#REF!</v>
      </c>
      <c r="J226" s="20" t="str">
        <f t="shared" si="4"/>
        <v>#REF!</v>
      </c>
      <c r="K226" s="20" t="str">
        <f t="shared" si="5"/>
        <v>#REF!</v>
      </c>
      <c r="L226" s="20" t="str">
        <f t="shared" si="6"/>
        <v>#REF!</v>
      </c>
      <c r="O226" s="20" t="str">
        <f t="shared" si="8"/>
        <v>#REF!</v>
      </c>
      <c r="P226" s="46" t="str">
        <f t="shared" si="9"/>
        <v>#REF!</v>
      </c>
      <c r="Q226" s="27" t="str">
        <f t="shared" si="10"/>
        <v>#REF!</v>
      </c>
      <c r="S226" s="47" t="str">
        <f t="shared" si="11"/>
        <v>#REF!</v>
      </c>
    </row>
    <row r="227" ht="15.75" customHeight="1">
      <c r="A227" s="19" t="s">
        <v>143</v>
      </c>
      <c r="B227" s="18" t="s">
        <v>25</v>
      </c>
      <c r="C227" s="19" t="s">
        <v>26</v>
      </c>
      <c r="D227" s="20">
        <v>4294.71</v>
      </c>
      <c r="E227" s="20">
        <v>92510.74</v>
      </c>
      <c r="F227" s="27"/>
      <c r="G227" s="20" t="str">
        <f t="shared" si="1"/>
        <v>#REF!</v>
      </c>
      <c r="H227" s="20" t="str">
        <f t="shared" si="2"/>
        <v>#REF!</v>
      </c>
      <c r="I227" s="20" t="str">
        <f t="shared" si="3"/>
        <v>#REF!</v>
      </c>
      <c r="J227" s="20" t="str">
        <f t="shared" si="4"/>
        <v>#REF!</v>
      </c>
      <c r="K227" s="20" t="str">
        <f t="shared" si="5"/>
        <v>#REF!</v>
      </c>
      <c r="L227" s="20" t="str">
        <f t="shared" si="6"/>
        <v>#REF!</v>
      </c>
      <c r="O227" s="20" t="str">
        <f t="shared" si="8"/>
        <v>#REF!</v>
      </c>
      <c r="P227" s="46" t="str">
        <f t="shared" si="9"/>
        <v>#REF!</v>
      </c>
      <c r="Q227" s="27" t="str">
        <f t="shared" si="10"/>
        <v>#REF!</v>
      </c>
      <c r="S227" s="47" t="str">
        <f t="shared" si="11"/>
        <v>#REF!</v>
      </c>
    </row>
    <row r="228" ht="15.75" customHeight="1">
      <c r="A228" s="19" t="s">
        <v>143</v>
      </c>
      <c r="B228" s="18" t="s">
        <v>27</v>
      </c>
      <c r="C228" s="19" t="s">
        <v>28</v>
      </c>
      <c r="D228" s="20">
        <v>145.49</v>
      </c>
      <c r="E228" s="20">
        <v>3134.05</v>
      </c>
      <c r="F228" s="27"/>
      <c r="G228" s="20" t="str">
        <f t="shared" si="1"/>
        <v>#REF!</v>
      </c>
      <c r="H228" s="20" t="str">
        <f t="shared" si="2"/>
        <v>#REF!</v>
      </c>
      <c r="I228" s="20" t="str">
        <f t="shared" si="3"/>
        <v>#REF!</v>
      </c>
      <c r="J228" s="20" t="str">
        <f t="shared" si="4"/>
        <v>#REF!</v>
      </c>
      <c r="K228" s="20" t="str">
        <f t="shared" si="5"/>
        <v>#REF!</v>
      </c>
      <c r="L228" s="20" t="str">
        <f t="shared" si="6"/>
        <v>#REF!</v>
      </c>
      <c r="O228" s="20" t="str">
        <f t="shared" si="8"/>
        <v>#REF!</v>
      </c>
      <c r="P228" s="46" t="str">
        <f t="shared" si="9"/>
        <v>#REF!</v>
      </c>
      <c r="Q228" s="27" t="str">
        <f t="shared" si="10"/>
        <v>#REF!</v>
      </c>
      <c r="S228" s="47" t="str">
        <f t="shared" si="11"/>
        <v>#REF!</v>
      </c>
    </row>
    <row r="229" ht="15.75" customHeight="1">
      <c r="A229" s="19" t="s">
        <v>143</v>
      </c>
      <c r="B229" s="18" t="s">
        <v>33</v>
      </c>
      <c r="C229" s="19" t="s">
        <v>34</v>
      </c>
      <c r="D229" s="20">
        <v>1897.36</v>
      </c>
      <c r="E229" s="20">
        <v>40870.23</v>
      </c>
      <c r="F229" s="27"/>
      <c r="G229" s="20" t="str">
        <f t="shared" si="1"/>
        <v>#REF!</v>
      </c>
      <c r="H229" s="20" t="str">
        <f t="shared" si="2"/>
        <v>#REF!</v>
      </c>
      <c r="I229" s="20" t="str">
        <f t="shared" si="3"/>
        <v>#REF!</v>
      </c>
      <c r="J229" s="20" t="str">
        <f t="shared" si="4"/>
        <v>#REF!</v>
      </c>
      <c r="K229" s="20" t="str">
        <f t="shared" si="5"/>
        <v>#REF!</v>
      </c>
      <c r="L229" s="20" t="str">
        <f t="shared" si="6"/>
        <v>#REF!</v>
      </c>
      <c r="O229" s="20" t="str">
        <f t="shared" si="8"/>
        <v>#REF!</v>
      </c>
      <c r="P229" s="46" t="str">
        <f t="shared" si="9"/>
        <v>#REF!</v>
      </c>
      <c r="Q229" s="27" t="str">
        <f t="shared" si="10"/>
        <v>#REF!</v>
      </c>
      <c r="S229" s="47" t="str">
        <f t="shared" si="11"/>
        <v>#REF!</v>
      </c>
    </row>
    <row r="230" ht="15.75" customHeight="1">
      <c r="A230" s="19" t="s">
        <v>145</v>
      </c>
      <c r="B230" s="18" t="s">
        <v>17</v>
      </c>
      <c r="C230" s="19" t="s">
        <v>324</v>
      </c>
      <c r="D230" s="20">
        <v>3.906802409E7</v>
      </c>
      <c r="E230" s="20">
        <v>2904819.56</v>
      </c>
      <c r="F230" s="27"/>
      <c r="G230" s="20" t="str">
        <f t="shared" si="1"/>
        <v>#REF!</v>
      </c>
      <c r="H230" s="20" t="str">
        <f t="shared" si="2"/>
        <v>#REF!</v>
      </c>
      <c r="I230" s="20" t="str">
        <f t="shared" si="3"/>
        <v>#REF!</v>
      </c>
      <c r="J230" s="20" t="str">
        <f t="shared" si="4"/>
        <v>#REF!</v>
      </c>
      <c r="K230" s="20" t="str">
        <f t="shared" si="5"/>
        <v>#REF!</v>
      </c>
      <c r="L230" s="20" t="str">
        <f t="shared" si="6"/>
        <v>#REF!</v>
      </c>
      <c r="O230" s="20" t="str">
        <f t="shared" si="8"/>
        <v>#REF!</v>
      </c>
      <c r="P230" s="46" t="str">
        <f t="shared" si="9"/>
        <v>#REF!</v>
      </c>
      <c r="Q230" s="27" t="str">
        <f t="shared" si="10"/>
        <v>#REF!</v>
      </c>
      <c r="S230" s="47" t="str">
        <f t="shared" si="11"/>
        <v>#REF!</v>
      </c>
    </row>
    <row r="231" ht="15.75" customHeight="1">
      <c r="A231" s="19" t="s">
        <v>145</v>
      </c>
      <c r="B231" s="18" t="s">
        <v>39</v>
      </c>
      <c r="C231" s="19" t="s">
        <v>40</v>
      </c>
      <c r="D231" s="20">
        <v>7038058.56</v>
      </c>
      <c r="E231" s="20">
        <v>523299.82</v>
      </c>
      <c r="F231" s="27"/>
      <c r="G231" s="20" t="str">
        <f t="shared" si="1"/>
        <v>#REF!</v>
      </c>
      <c r="H231" s="20" t="str">
        <f t="shared" si="2"/>
        <v>#REF!</v>
      </c>
      <c r="I231" s="20" t="str">
        <f t="shared" si="3"/>
        <v>#REF!</v>
      </c>
      <c r="J231" s="20" t="str">
        <f t="shared" si="4"/>
        <v>#REF!</v>
      </c>
      <c r="K231" s="20" t="str">
        <f t="shared" si="5"/>
        <v>#REF!</v>
      </c>
      <c r="L231" s="20" t="str">
        <f t="shared" si="6"/>
        <v>#REF!</v>
      </c>
      <c r="O231" s="20" t="str">
        <f t="shared" si="8"/>
        <v>#REF!</v>
      </c>
      <c r="P231" s="46" t="str">
        <f t="shared" si="9"/>
        <v>#REF!</v>
      </c>
      <c r="Q231" s="27" t="str">
        <f t="shared" si="10"/>
        <v>#REF!</v>
      </c>
      <c r="S231" s="47" t="str">
        <f t="shared" si="11"/>
        <v>#REF!</v>
      </c>
    </row>
    <row r="232" ht="15.75" customHeight="1">
      <c r="A232" s="19" t="s">
        <v>145</v>
      </c>
      <c r="B232" s="18" t="s">
        <v>27</v>
      </c>
      <c r="C232" s="19" t="s">
        <v>28</v>
      </c>
      <c r="D232" s="20">
        <v>8620.94</v>
      </c>
      <c r="E232" s="20">
        <v>640.99</v>
      </c>
      <c r="F232" s="27"/>
      <c r="G232" s="20" t="str">
        <f t="shared" si="1"/>
        <v>#REF!</v>
      </c>
      <c r="H232" s="20" t="str">
        <f t="shared" si="2"/>
        <v>#REF!</v>
      </c>
      <c r="I232" s="20" t="str">
        <f t="shared" si="3"/>
        <v>#REF!</v>
      </c>
      <c r="J232" s="20" t="str">
        <f t="shared" si="4"/>
        <v>#REF!</v>
      </c>
      <c r="K232" s="20" t="str">
        <f t="shared" si="5"/>
        <v>#REF!</v>
      </c>
      <c r="L232" s="20" t="str">
        <f t="shared" si="6"/>
        <v>#REF!</v>
      </c>
      <c r="O232" s="20" t="str">
        <f t="shared" si="8"/>
        <v>#REF!</v>
      </c>
      <c r="P232" s="46" t="str">
        <f t="shared" si="9"/>
        <v>#REF!</v>
      </c>
      <c r="Q232" s="27" t="str">
        <f t="shared" si="10"/>
        <v>#REF!</v>
      </c>
      <c r="S232" s="47" t="str">
        <f t="shared" si="11"/>
        <v>#REF!</v>
      </c>
    </row>
    <row r="233" ht="15.75" customHeight="1">
      <c r="A233" s="19" t="s">
        <v>145</v>
      </c>
      <c r="B233" s="18" t="s">
        <v>33</v>
      </c>
      <c r="C233" s="19" t="s">
        <v>34</v>
      </c>
      <c r="D233" s="20">
        <v>34694.41</v>
      </c>
      <c r="E233" s="20">
        <v>2579.63</v>
      </c>
      <c r="F233" s="27"/>
      <c r="G233" s="20" t="str">
        <f t="shared" si="1"/>
        <v>#REF!</v>
      </c>
      <c r="H233" s="20" t="str">
        <f t="shared" si="2"/>
        <v>#REF!</v>
      </c>
      <c r="I233" s="20" t="str">
        <f t="shared" si="3"/>
        <v>#REF!</v>
      </c>
      <c r="J233" s="20" t="str">
        <f t="shared" si="4"/>
        <v>#REF!</v>
      </c>
      <c r="K233" s="20" t="str">
        <f t="shared" si="5"/>
        <v>#REF!</v>
      </c>
      <c r="L233" s="20" t="str">
        <f t="shared" si="6"/>
        <v>#REF!</v>
      </c>
      <c r="O233" s="20" t="str">
        <f t="shared" si="8"/>
        <v>#REF!</v>
      </c>
      <c r="P233" s="46" t="str">
        <f t="shared" si="9"/>
        <v>#REF!</v>
      </c>
      <c r="Q233" s="27" t="str">
        <f t="shared" si="10"/>
        <v>#REF!</v>
      </c>
      <c r="S233" s="47" t="str">
        <f t="shared" si="11"/>
        <v>#REF!</v>
      </c>
    </row>
    <row r="234" ht="15.75" customHeight="1">
      <c r="A234" s="19" t="s">
        <v>147</v>
      </c>
      <c r="B234" s="18" t="s">
        <v>17</v>
      </c>
      <c r="C234" s="19" t="s">
        <v>324</v>
      </c>
      <c r="D234" s="20">
        <v>835033.09</v>
      </c>
      <c r="E234" s="20">
        <v>640786.09</v>
      </c>
      <c r="F234" s="27"/>
      <c r="G234" s="20" t="str">
        <f t="shared" si="1"/>
        <v>#REF!</v>
      </c>
      <c r="H234" s="20" t="str">
        <f t="shared" si="2"/>
        <v>#REF!</v>
      </c>
      <c r="I234" s="20" t="str">
        <f t="shared" si="3"/>
        <v>#REF!</v>
      </c>
      <c r="J234" s="20" t="str">
        <f t="shared" si="4"/>
        <v>#REF!</v>
      </c>
      <c r="K234" s="20" t="str">
        <f t="shared" si="5"/>
        <v>#REF!</v>
      </c>
      <c r="L234" s="20" t="str">
        <f t="shared" si="6"/>
        <v>#REF!</v>
      </c>
      <c r="O234" s="20" t="str">
        <f t="shared" si="8"/>
        <v>#REF!</v>
      </c>
      <c r="P234" s="46" t="str">
        <f t="shared" si="9"/>
        <v>#REF!</v>
      </c>
      <c r="Q234" s="27" t="str">
        <f t="shared" si="10"/>
        <v>#REF!</v>
      </c>
      <c r="S234" s="47" t="str">
        <f t="shared" si="11"/>
        <v>#REF!</v>
      </c>
    </row>
    <row r="235" ht="15.75" customHeight="1">
      <c r="A235" s="19" t="s">
        <v>147</v>
      </c>
      <c r="B235" s="18" t="s">
        <v>39</v>
      </c>
      <c r="C235" s="19" t="s">
        <v>40</v>
      </c>
      <c r="D235" s="20">
        <v>285948.27</v>
      </c>
      <c r="E235" s="20">
        <v>219430.44</v>
      </c>
      <c r="F235" s="27"/>
      <c r="G235" s="20" t="str">
        <f t="shared" si="1"/>
        <v>#REF!</v>
      </c>
      <c r="H235" s="20" t="str">
        <f t="shared" si="2"/>
        <v>#REF!</v>
      </c>
      <c r="I235" s="20" t="str">
        <f t="shared" si="3"/>
        <v>#REF!</v>
      </c>
      <c r="J235" s="20" t="str">
        <f t="shared" si="4"/>
        <v>#REF!</v>
      </c>
      <c r="K235" s="20" t="str">
        <f t="shared" si="5"/>
        <v>#REF!</v>
      </c>
      <c r="L235" s="20" t="str">
        <f t="shared" si="6"/>
        <v>#REF!</v>
      </c>
      <c r="O235" s="20" t="str">
        <f t="shared" si="8"/>
        <v>#REF!</v>
      </c>
      <c r="P235" s="46" t="str">
        <f t="shared" si="9"/>
        <v>#REF!</v>
      </c>
      <c r="Q235" s="27" t="str">
        <f t="shared" si="10"/>
        <v>#REF!</v>
      </c>
      <c r="S235" s="47" t="str">
        <f t="shared" si="11"/>
        <v>#REF!</v>
      </c>
    </row>
    <row r="236" ht="15.75" customHeight="1">
      <c r="A236" s="19" t="s">
        <v>147</v>
      </c>
      <c r="B236" s="18" t="s">
        <v>68</v>
      </c>
      <c r="C236" s="19" t="s">
        <v>69</v>
      </c>
      <c r="D236" s="20">
        <v>700336.92</v>
      </c>
      <c r="E236" s="20">
        <v>537423.19</v>
      </c>
      <c r="F236" s="27"/>
      <c r="G236" s="20" t="str">
        <f t="shared" si="1"/>
        <v>#REF!</v>
      </c>
      <c r="H236" s="20" t="str">
        <f t="shared" si="2"/>
        <v>#REF!</v>
      </c>
      <c r="I236" s="20" t="str">
        <f t="shared" si="3"/>
        <v>#REF!</v>
      </c>
      <c r="J236" s="20" t="str">
        <f t="shared" si="4"/>
        <v>#REF!</v>
      </c>
      <c r="K236" s="20" t="str">
        <f t="shared" si="5"/>
        <v>#REF!</v>
      </c>
      <c r="L236" s="20" t="str">
        <f t="shared" si="6"/>
        <v>#REF!</v>
      </c>
      <c r="O236" s="20" t="str">
        <f t="shared" si="8"/>
        <v>#REF!</v>
      </c>
      <c r="P236" s="46" t="str">
        <f t="shared" si="9"/>
        <v>#REF!</v>
      </c>
      <c r="Q236" s="27" t="str">
        <f t="shared" si="10"/>
        <v>#REF!</v>
      </c>
      <c r="S236" s="47" t="str">
        <f t="shared" si="11"/>
        <v>#REF!</v>
      </c>
    </row>
    <row r="237" ht="15.75" customHeight="1">
      <c r="A237" s="19" t="s">
        <v>147</v>
      </c>
      <c r="B237" s="18" t="s">
        <v>27</v>
      </c>
      <c r="C237" s="19" t="s">
        <v>28</v>
      </c>
      <c r="D237" s="20">
        <v>1016.14</v>
      </c>
      <c r="E237" s="20">
        <v>779.77</v>
      </c>
      <c r="F237" s="27"/>
      <c r="G237" s="20" t="str">
        <f t="shared" si="1"/>
        <v>#REF!</v>
      </c>
      <c r="H237" s="20" t="str">
        <f t="shared" si="2"/>
        <v>#REF!</v>
      </c>
      <c r="I237" s="20" t="str">
        <f t="shared" si="3"/>
        <v>#REF!</v>
      </c>
      <c r="J237" s="20" t="str">
        <f t="shared" si="4"/>
        <v>#REF!</v>
      </c>
      <c r="K237" s="20" t="str">
        <f t="shared" si="5"/>
        <v>#REF!</v>
      </c>
      <c r="L237" s="20" t="str">
        <f t="shared" si="6"/>
        <v>#REF!</v>
      </c>
      <c r="O237" s="20" t="str">
        <f t="shared" si="8"/>
        <v>#REF!</v>
      </c>
      <c r="P237" s="46" t="str">
        <f t="shared" si="9"/>
        <v>#REF!</v>
      </c>
      <c r="Q237" s="27" t="str">
        <f t="shared" si="10"/>
        <v>#REF!</v>
      </c>
      <c r="S237" s="47" t="str">
        <f t="shared" si="11"/>
        <v>#REF!</v>
      </c>
    </row>
    <row r="238" ht="15.75" customHeight="1">
      <c r="A238" s="19" t="s">
        <v>147</v>
      </c>
      <c r="B238" s="18" t="s">
        <v>33</v>
      </c>
      <c r="C238" s="19" t="s">
        <v>34</v>
      </c>
      <c r="D238" s="20">
        <v>259.81</v>
      </c>
      <c r="E238" s="20">
        <v>199.37</v>
      </c>
      <c r="F238" s="27"/>
      <c r="G238" s="20" t="str">
        <f t="shared" si="1"/>
        <v>#REF!</v>
      </c>
      <c r="H238" s="20" t="str">
        <f t="shared" si="2"/>
        <v>#REF!</v>
      </c>
      <c r="I238" s="20" t="str">
        <f t="shared" si="3"/>
        <v>#REF!</v>
      </c>
      <c r="J238" s="20" t="str">
        <f t="shared" si="4"/>
        <v>#REF!</v>
      </c>
      <c r="K238" s="20" t="str">
        <f t="shared" si="5"/>
        <v>#REF!</v>
      </c>
      <c r="L238" s="20" t="str">
        <f t="shared" si="6"/>
        <v>#REF!</v>
      </c>
      <c r="O238" s="20" t="str">
        <f t="shared" si="8"/>
        <v>#REF!</v>
      </c>
      <c r="P238" s="46" t="str">
        <f t="shared" si="9"/>
        <v>#REF!</v>
      </c>
      <c r="Q238" s="27" t="str">
        <f t="shared" si="10"/>
        <v>#REF!</v>
      </c>
      <c r="S238" s="47" t="str">
        <f t="shared" si="11"/>
        <v>#REF!</v>
      </c>
    </row>
    <row r="239" ht="15.75" customHeight="1">
      <c r="A239" s="19" t="s">
        <v>147</v>
      </c>
      <c r="B239" s="18" t="s">
        <v>41</v>
      </c>
      <c r="C239" s="19" t="s">
        <v>42</v>
      </c>
      <c r="D239" s="20">
        <v>3118358.77</v>
      </c>
      <c r="E239" s="20">
        <v>2392960.14</v>
      </c>
      <c r="F239" s="27"/>
      <c r="G239" s="20" t="str">
        <f t="shared" si="1"/>
        <v>#REF!</v>
      </c>
      <c r="H239" s="20" t="str">
        <f t="shared" si="2"/>
        <v>#REF!</v>
      </c>
      <c r="I239" s="20" t="str">
        <f t="shared" si="3"/>
        <v>#REF!</v>
      </c>
      <c r="J239" s="20" t="str">
        <f t="shared" si="4"/>
        <v>#REF!</v>
      </c>
      <c r="K239" s="20" t="str">
        <f t="shared" si="5"/>
        <v>#REF!</v>
      </c>
      <c r="L239" s="20" t="str">
        <f t="shared" si="6"/>
        <v>#REF!</v>
      </c>
      <c r="O239" s="20" t="str">
        <f t="shared" si="8"/>
        <v>#REF!</v>
      </c>
      <c r="P239" s="46" t="str">
        <f t="shared" si="9"/>
        <v>#REF!</v>
      </c>
      <c r="Q239" s="27" t="str">
        <f t="shared" si="10"/>
        <v>#REF!</v>
      </c>
      <c r="S239" s="47" t="str">
        <f t="shared" si="11"/>
        <v>#REF!</v>
      </c>
    </row>
    <row r="240" ht="15.75" customHeight="1">
      <c r="A240" s="19" t="s">
        <v>149</v>
      </c>
      <c r="B240" s="18" t="s">
        <v>39</v>
      </c>
      <c r="C240" s="19" t="s">
        <v>40</v>
      </c>
      <c r="D240" s="20">
        <v>6784958.36</v>
      </c>
      <c r="E240" s="20">
        <v>673974.05</v>
      </c>
      <c r="F240" s="27"/>
      <c r="G240" s="20" t="str">
        <f t="shared" si="1"/>
        <v>#REF!</v>
      </c>
      <c r="H240" s="20" t="str">
        <f t="shared" si="2"/>
        <v>#REF!</v>
      </c>
      <c r="I240" s="20" t="str">
        <f t="shared" si="3"/>
        <v>#REF!</v>
      </c>
      <c r="J240" s="20" t="str">
        <f t="shared" si="4"/>
        <v>#REF!</v>
      </c>
      <c r="K240" s="20" t="str">
        <f t="shared" si="5"/>
        <v>#REF!</v>
      </c>
      <c r="L240" s="20" t="str">
        <f t="shared" si="6"/>
        <v>#REF!</v>
      </c>
      <c r="O240" s="20" t="str">
        <f t="shared" si="8"/>
        <v>#REF!</v>
      </c>
      <c r="P240" s="46" t="str">
        <f t="shared" si="9"/>
        <v>#REF!</v>
      </c>
      <c r="Q240" s="27" t="str">
        <f t="shared" si="10"/>
        <v>#REF!</v>
      </c>
      <c r="S240" s="47" t="str">
        <f t="shared" si="11"/>
        <v>#REF!</v>
      </c>
    </row>
    <row r="241" ht="15.75" customHeight="1">
      <c r="A241" s="19" t="s">
        <v>149</v>
      </c>
      <c r="B241" s="18" t="s">
        <v>55</v>
      </c>
      <c r="C241" s="19" t="s">
        <v>56</v>
      </c>
      <c r="D241" s="20">
        <v>1756213.64</v>
      </c>
      <c r="E241" s="20">
        <v>174450.95</v>
      </c>
      <c r="F241" s="27"/>
      <c r="G241" s="20" t="str">
        <f t="shared" si="1"/>
        <v>#REF!</v>
      </c>
      <c r="H241" s="20" t="str">
        <f t="shared" si="2"/>
        <v>#REF!</v>
      </c>
      <c r="I241" s="20" t="str">
        <f t="shared" si="3"/>
        <v>#REF!</v>
      </c>
      <c r="J241" s="20" t="str">
        <f t="shared" si="4"/>
        <v>#REF!</v>
      </c>
      <c r="K241" s="20" t="str">
        <f t="shared" si="5"/>
        <v>#REF!</v>
      </c>
      <c r="L241" s="20" t="str">
        <f t="shared" si="6"/>
        <v>#REF!</v>
      </c>
      <c r="O241" s="20" t="str">
        <f t="shared" si="8"/>
        <v>#REF!</v>
      </c>
      <c r="P241" s="46" t="str">
        <f t="shared" si="9"/>
        <v>#REF!</v>
      </c>
      <c r="Q241" s="27" t="str">
        <f t="shared" si="10"/>
        <v>#REF!</v>
      </c>
      <c r="S241" s="47" t="str">
        <f t="shared" si="11"/>
        <v>#REF!</v>
      </c>
    </row>
    <row r="242" ht="15.75" customHeight="1">
      <c r="A242" s="19" t="s">
        <v>151</v>
      </c>
      <c r="B242" s="18" t="s">
        <v>17</v>
      </c>
      <c r="C242" s="19" t="s">
        <v>324</v>
      </c>
      <c r="D242" s="20">
        <v>6.679175036E7</v>
      </c>
      <c r="E242" s="20">
        <v>1.348843305E7</v>
      </c>
      <c r="F242" s="27"/>
      <c r="G242" s="20" t="str">
        <f t="shared" si="1"/>
        <v>#REF!</v>
      </c>
      <c r="H242" s="20" t="str">
        <f t="shared" si="2"/>
        <v>#REF!</v>
      </c>
      <c r="I242" s="20" t="str">
        <f t="shared" si="3"/>
        <v>#REF!</v>
      </c>
      <c r="J242" s="20" t="str">
        <f t="shared" si="4"/>
        <v>#REF!</v>
      </c>
      <c r="K242" s="20" t="str">
        <f t="shared" si="5"/>
        <v>#REF!</v>
      </c>
      <c r="L242" s="20" t="str">
        <f t="shared" si="6"/>
        <v>#REF!</v>
      </c>
      <c r="O242" s="20" t="str">
        <f t="shared" si="8"/>
        <v>#REF!</v>
      </c>
      <c r="P242" s="46" t="str">
        <f t="shared" si="9"/>
        <v>#REF!</v>
      </c>
      <c r="Q242" s="27" t="str">
        <f t="shared" si="10"/>
        <v>#REF!</v>
      </c>
      <c r="S242" s="47" t="str">
        <f t="shared" si="11"/>
        <v>#REF!</v>
      </c>
    </row>
    <row r="243" ht="15.75" customHeight="1">
      <c r="A243" s="19" t="s">
        <v>151</v>
      </c>
      <c r="B243" s="18" t="s">
        <v>39</v>
      </c>
      <c r="C243" s="19" t="s">
        <v>40</v>
      </c>
      <c r="D243" s="20">
        <v>112755.51</v>
      </c>
      <c r="E243" s="20">
        <v>22770.7</v>
      </c>
      <c r="F243" s="27"/>
      <c r="G243" s="20" t="str">
        <f t="shared" si="1"/>
        <v>#REF!</v>
      </c>
      <c r="H243" s="20" t="str">
        <f t="shared" si="2"/>
        <v>#REF!</v>
      </c>
      <c r="I243" s="20" t="str">
        <f t="shared" si="3"/>
        <v>#REF!</v>
      </c>
      <c r="J243" s="20" t="str">
        <f t="shared" si="4"/>
        <v>#REF!</v>
      </c>
      <c r="K243" s="20" t="str">
        <f t="shared" si="5"/>
        <v>#REF!</v>
      </c>
      <c r="L243" s="20" t="str">
        <f t="shared" si="6"/>
        <v>#REF!</v>
      </c>
      <c r="O243" s="20" t="str">
        <f t="shared" si="8"/>
        <v>#REF!</v>
      </c>
      <c r="P243" s="46" t="str">
        <f t="shared" si="9"/>
        <v>#REF!</v>
      </c>
      <c r="Q243" s="27" t="str">
        <f t="shared" si="10"/>
        <v>#REF!</v>
      </c>
      <c r="S243" s="47" t="str">
        <f t="shared" si="11"/>
        <v>#REF!</v>
      </c>
    </row>
    <row r="244" ht="15.75" customHeight="1">
      <c r="A244" s="19" t="s">
        <v>151</v>
      </c>
      <c r="B244" s="18" t="s">
        <v>19</v>
      </c>
      <c r="C244" s="19" t="s">
        <v>20</v>
      </c>
      <c r="D244" s="20">
        <v>20254.66</v>
      </c>
      <c r="E244" s="20">
        <v>4090.38</v>
      </c>
      <c r="F244" s="27"/>
      <c r="G244" s="20" t="str">
        <f t="shared" si="1"/>
        <v>#REF!</v>
      </c>
      <c r="H244" s="20" t="str">
        <f t="shared" si="2"/>
        <v>#REF!</v>
      </c>
      <c r="I244" s="20" t="str">
        <f t="shared" si="3"/>
        <v>#REF!</v>
      </c>
      <c r="J244" s="20" t="str">
        <f t="shared" si="4"/>
        <v>#REF!</v>
      </c>
      <c r="K244" s="20" t="str">
        <f t="shared" si="5"/>
        <v>#REF!</v>
      </c>
      <c r="L244" s="20" t="str">
        <f t="shared" si="6"/>
        <v>#REF!</v>
      </c>
      <c r="O244" s="20" t="str">
        <f t="shared" si="8"/>
        <v>#REF!</v>
      </c>
      <c r="P244" s="46" t="str">
        <f t="shared" si="9"/>
        <v>#REF!</v>
      </c>
      <c r="Q244" s="27" t="str">
        <f t="shared" si="10"/>
        <v>#REF!</v>
      </c>
      <c r="S244" s="47" t="str">
        <f t="shared" si="11"/>
        <v>#REF!</v>
      </c>
    </row>
    <row r="245" ht="15.75" customHeight="1">
      <c r="A245" s="19" t="s">
        <v>151</v>
      </c>
      <c r="B245" s="18" t="s">
        <v>53</v>
      </c>
      <c r="C245" s="19" t="s">
        <v>54</v>
      </c>
      <c r="D245" s="20">
        <v>0.0</v>
      </c>
      <c r="E245" s="20">
        <v>0.0</v>
      </c>
      <c r="F245" s="27"/>
      <c r="G245" s="20" t="str">
        <f t="shared" si="1"/>
        <v>#REF!</v>
      </c>
      <c r="H245" s="20" t="str">
        <f t="shared" si="2"/>
        <v>#REF!</v>
      </c>
      <c r="I245" s="20" t="str">
        <f t="shared" si="3"/>
        <v>#REF!</v>
      </c>
      <c r="J245" s="20" t="str">
        <f t="shared" si="4"/>
        <v>#REF!</v>
      </c>
      <c r="K245" s="20" t="str">
        <f t="shared" si="5"/>
        <v>#REF!</v>
      </c>
      <c r="L245" s="20" t="str">
        <f t="shared" si="6"/>
        <v>#REF!</v>
      </c>
      <c r="O245" s="20" t="str">
        <f t="shared" si="8"/>
        <v>#REF!</v>
      </c>
      <c r="P245" s="46" t="str">
        <f t="shared" si="9"/>
        <v>#REF!</v>
      </c>
      <c r="Q245" s="27" t="str">
        <f t="shared" si="10"/>
        <v>#REF!</v>
      </c>
      <c r="S245" s="47" t="str">
        <f t="shared" si="11"/>
        <v>#REF!</v>
      </c>
    </row>
    <row r="246" ht="15.75" customHeight="1">
      <c r="A246" s="19" t="s">
        <v>151</v>
      </c>
      <c r="B246" s="18" t="s">
        <v>25</v>
      </c>
      <c r="C246" s="19" t="s">
        <v>26</v>
      </c>
      <c r="D246" s="20">
        <v>233892.95</v>
      </c>
      <c r="E246" s="20">
        <v>47234.12</v>
      </c>
      <c r="F246" s="27"/>
      <c r="G246" s="20" t="str">
        <f t="shared" si="1"/>
        <v>#REF!</v>
      </c>
      <c r="H246" s="20" t="str">
        <f t="shared" si="2"/>
        <v>#REF!</v>
      </c>
      <c r="I246" s="20" t="str">
        <f t="shared" si="3"/>
        <v>#REF!</v>
      </c>
      <c r="J246" s="20" t="str">
        <f t="shared" si="4"/>
        <v>#REF!</v>
      </c>
      <c r="K246" s="20" t="str">
        <f t="shared" si="5"/>
        <v>#REF!</v>
      </c>
      <c r="L246" s="20" t="str">
        <f t="shared" si="6"/>
        <v>#REF!</v>
      </c>
      <c r="O246" s="20" t="str">
        <f t="shared" si="8"/>
        <v>#REF!</v>
      </c>
      <c r="P246" s="46" t="str">
        <f t="shared" si="9"/>
        <v>#REF!</v>
      </c>
      <c r="Q246" s="27" t="str">
        <f t="shared" si="10"/>
        <v>#REF!</v>
      </c>
      <c r="S246" s="47" t="str">
        <f t="shared" si="11"/>
        <v>#REF!</v>
      </c>
    </row>
    <row r="247" ht="15.75" customHeight="1">
      <c r="A247" s="19" t="s">
        <v>151</v>
      </c>
      <c r="B247" s="18" t="s">
        <v>33</v>
      </c>
      <c r="C247" s="19" t="s">
        <v>34</v>
      </c>
      <c r="D247" s="20">
        <v>74681.52</v>
      </c>
      <c r="E247" s="20">
        <v>15081.75</v>
      </c>
      <c r="F247" s="27"/>
      <c r="G247" s="20" t="str">
        <f t="shared" si="1"/>
        <v>#REF!</v>
      </c>
      <c r="H247" s="20" t="str">
        <f t="shared" si="2"/>
        <v>#REF!</v>
      </c>
      <c r="I247" s="20" t="str">
        <f t="shared" si="3"/>
        <v>#REF!</v>
      </c>
      <c r="J247" s="20" t="str">
        <f t="shared" si="4"/>
        <v>#REF!</v>
      </c>
      <c r="K247" s="20" t="str">
        <f t="shared" si="5"/>
        <v>#REF!</v>
      </c>
      <c r="L247" s="20" t="str">
        <f t="shared" si="6"/>
        <v>#REF!</v>
      </c>
      <c r="O247" s="20" t="str">
        <f t="shared" si="8"/>
        <v>#REF!</v>
      </c>
      <c r="P247" s="46" t="str">
        <f t="shared" si="9"/>
        <v>#REF!</v>
      </c>
      <c r="Q247" s="27" t="str">
        <f t="shared" si="10"/>
        <v>#REF!</v>
      </c>
      <c r="S247" s="47" t="str">
        <f t="shared" si="11"/>
        <v>#REF!</v>
      </c>
    </row>
    <row r="248" ht="15.75" customHeight="1">
      <c r="A248" s="19" t="s">
        <v>153</v>
      </c>
      <c r="B248" s="18" t="s">
        <v>17</v>
      </c>
      <c r="C248" s="19" t="s">
        <v>324</v>
      </c>
      <c r="D248" s="20">
        <v>4.683121209E7</v>
      </c>
      <c r="E248" s="20">
        <v>1309660.97</v>
      </c>
      <c r="F248" s="27"/>
      <c r="G248" s="20" t="str">
        <f t="shared" si="1"/>
        <v>#REF!</v>
      </c>
      <c r="H248" s="20" t="str">
        <f t="shared" si="2"/>
        <v>#REF!</v>
      </c>
      <c r="I248" s="20" t="str">
        <f t="shared" si="3"/>
        <v>#REF!</v>
      </c>
      <c r="J248" s="20" t="str">
        <f t="shared" si="4"/>
        <v>#REF!</v>
      </c>
      <c r="K248" s="20" t="str">
        <f t="shared" si="5"/>
        <v>#REF!</v>
      </c>
      <c r="L248" s="20" t="str">
        <f t="shared" si="6"/>
        <v>#REF!</v>
      </c>
      <c r="O248" s="20" t="str">
        <f t="shared" si="8"/>
        <v>#REF!</v>
      </c>
      <c r="P248" s="46" t="str">
        <f t="shared" si="9"/>
        <v>#REF!</v>
      </c>
      <c r="Q248" s="27" t="str">
        <f t="shared" si="10"/>
        <v>#REF!</v>
      </c>
      <c r="S248" s="47" t="str">
        <f t="shared" si="11"/>
        <v>#REF!</v>
      </c>
    </row>
    <row r="249" ht="15.75" customHeight="1">
      <c r="A249" s="19" t="s">
        <v>153</v>
      </c>
      <c r="B249" s="18" t="s">
        <v>53</v>
      </c>
      <c r="C249" s="19" t="s">
        <v>54</v>
      </c>
      <c r="D249" s="20">
        <v>0.0</v>
      </c>
      <c r="E249" s="20">
        <v>0.0</v>
      </c>
      <c r="F249" s="27"/>
      <c r="G249" s="20" t="str">
        <f t="shared" si="1"/>
        <v>#REF!</v>
      </c>
      <c r="H249" s="20" t="str">
        <f t="shared" si="2"/>
        <v>#REF!</v>
      </c>
      <c r="I249" s="20" t="str">
        <f t="shared" si="3"/>
        <v>#REF!</v>
      </c>
      <c r="J249" s="20" t="str">
        <f t="shared" si="4"/>
        <v>#REF!</v>
      </c>
      <c r="K249" s="20" t="str">
        <f t="shared" si="5"/>
        <v>#REF!</v>
      </c>
      <c r="L249" s="20" t="str">
        <f t="shared" si="6"/>
        <v>#REF!</v>
      </c>
      <c r="O249" s="20" t="str">
        <f t="shared" si="8"/>
        <v>#REF!</v>
      </c>
      <c r="P249" s="46" t="str">
        <f t="shared" si="9"/>
        <v>#REF!</v>
      </c>
      <c r="Q249" s="27" t="str">
        <f t="shared" si="10"/>
        <v>#REF!</v>
      </c>
      <c r="S249" s="47" t="str">
        <f t="shared" si="11"/>
        <v>#REF!</v>
      </c>
    </row>
    <row r="250" ht="15.75" customHeight="1">
      <c r="A250" s="19" t="s">
        <v>153</v>
      </c>
      <c r="B250" s="18" t="s">
        <v>27</v>
      </c>
      <c r="C250" s="19" t="s">
        <v>28</v>
      </c>
      <c r="D250" s="20">
        <v>15919.35</v>
      </c>
      <c r="E250" s="20">
        <v>445.19</v>
      </c>
      <c r="F250" s="27"/>
      <c r="G250" s="20" t="str">
        <f t="shared" si="1"/>
        <v>#REF!</v>
      </c>
      <c r="H250" s="20" t="str">
        <f t="shared" si="2"/>
        <v>#REF!</v>
      </c>
      <c r="I250" s="20" t="str">
        <f t="shared" si="3"/>
        <v>#REF!</v>
      </c>
      <c r="J250" s="20" t="str">
        <f t="shared" si="4"/>
        <v>#REF!</v>
      </c>
      <c r="K250" s="20" t="str">
        <f t="shared" si="5"/>
        <v>#REF!</v>
      </c>
      <c r="L250" s="20" t="str">
        <f t="shared" si="6"/>
        <v>#REF!</v>
      </c>
      <c r="O250" s="20" t="str">
        <f t="shared" si="8"/>
        <v>#REF!</v>
      </c>
      <c r="P250" s="46" t="str">
        <f t="shared" si="9"/>
        <v>#REF!</v>
      </c>
      <c r="Q250" s="27" t="str">
        <f t="shared" si="10"/>
        <v>#REF!</v>
      </c>
      <c r="S250" s="47" t="str">
        <f t="shared" si="11"/>
        <v>#REF!</v>
      </c>
    </row>
    <row r="251" ht="15.75" customHeight="1">
      <c r="A251" s="19" t="s">
        <v>153</v>
      </c>
      <c r="B251" s="18" t="s">
        <v>33</v>
      </c>
      <c r="C251" s="19" t="s">
        <v>34</v>
      </c>
      <c r="D251" s="20">
        <v>36503.56</v>
      </c>
      <c r="E251" s="20">
        <v>1020.84</v>
      </c>
      <c r="F251" s="27"/>
      <c r="G251" s="20" t="str">
        <f t="shared" si="1"/>
        <v>#REF!</v>
      </c>
      <c r="H251" s="20" t="str">
        <f t="shared" si="2"/>
        <v>#REF!</v>
      </c>
      <c r="I251" s="20" t="str">
        <f t="shared" si="3"/>
        <v>#REF!</v>
      </c>
      <c r="J251" s="20" t="str">
        <f t="shared" si="4"/>
        <v>#REF!</v>
      </c>
      <c r="K251" s="20" t="str">
        <f t="shared" si="5"/>
        <v>#REF!</v>
      </c>
      <c r="L251" s="20" t="str">
        <f t="shared" si="6"/>
        <v>#REF!</v>
      </c>
      <c r="O251" s="20" t="str">
        <f t="shared" si="8"/>
        <v>#REF!</v>
      </c>
      <c r="P251" s="46" t="str">
        <f t="shared" si="9"/>
        <v>#REF!</v>
      </c>
      <c r="Q251" s="27" t="str">
        <f t="shared" si="10"/>
        <v>#REF!</v>
      </c>
      <c r="S251" s="47" t="str">
        <f t="shared" si="11"/>
        <v>#REF!</v>
      </c>
    </row>
    <row r="252" ht="15.75" customHeight="1">
      <c r="A252" s="19" t="s">
        <v>155</v>
      </c>
      <c r="B252" s="18" t="s">
        <v>17</v>
      </c>
      <c r="C252" s="19" t="s">
        <v>324</v>
      </c>
      <c r="D252" s="20">
        <v>774140.28</v>
      </c>
      <c r="E252" s="20">
        <v>1186426.74</v>
      </c>
      <c r="F252" s="27"/>
      <c r="G252" s="20" t="str">
        <f t="shared" si="1"/>
        <v>#REF!</v>
      </c>
      <c r="H252" s="20" t="str">
        <f t="shared" si="2"/>
        <v>#REF!</v>
      </c>
      <c r="I252" s="20" t="str">
        <f t="shared" si="3"/>
        <v>#REF!</v>
      </c>
      <c r="J252" s="20" t="str">
        <f t="shared" si="4"/>
        <v>#REF!</v>
      </c>
      <c r="K252" s="20" t="str">
        <f t="shared" si="5"/>
        <v>#REF!</v>
      </c>
      <c r="L252" s="20" t="str">
        <f t="shared" si="6"/>
        <v>#REF!</v>
      </c>
      <c r="O252" s="20" t="str">
        <f t="shared" si="8"/>
        <v>#REF!</v>
      </c>
      <c r="P252" s="46" t="str">
        <f t="shared" si="9"/>
        <v>#REF!</v>
      </c>
      <c r="Q252" s="27" t="str">
        <f t="shared" si="10"/>
        <v>#REF!</v>
      </c>
      <c r="S252" s="47" t="str">
        <f t="shared" si="11"/>
        <v>#REF!</v>
      </c>
    </row>
    <row r="253" ht="15.75" customHeight="1">
      <c r="A253" s="19" t="s">
        <v>155</v>
      </c>
      <c r="B253" s="18" t="s">
        <v>29</v>
      </c>
      <c r="C253" s="19" t="s">
        <v>30</v>
      </c>
      <c r="D253" s="20">
        <v>385.52</v>
      </c>
      <c r="E253" s="20">
        <v>590.84</v>
      </c>
      <c r="F253" s="27"/>
      <c r="G253" s="20" t="str">
        <f t="shared" si="1"/>
        <v>#REF!</v>
      </c>
      <c r="H253" s="20" t="str">
        <f t="shared" si="2"/>
        <v>#REF!</v>
      </c>
      <c r="I253" s="20" t="str">
        <f t="shared" si="3"/>
        <v>#REF!</v>
      </c>
      <c r="J253" s="20" t="str">
        <f t="shared" si="4"/>
        <v>#REF!</v>
      </c>
      <c r="K253" s="20" t="str">
        <f t="shared" si="5"/>
        <v>#REF!</v>
      </c>
      <c r="L253" s="20" t="str">
        <f t="shared" si="6"/>
        <v>#REF!</v>
      </c>
      <c r="O253" s="20" t="str">
        <f t="shared" si="8"/>
        <v>#REF!</v>
      </c>
      <c r="P253" s="46" t="str">
        <f t="shared" si="9"/>
        <v>#REF!</v>
      </c>
      <c r="Q253" s="27" t="str">
        <f t="shared" si="10"/>
        <v>#REF!</v>
      </c>
      <c r="S253" s="47" t="str">
        <f t="shared" si="11"/>
        <v>#REF!</v>
      </c>
    </row>
    <row r="254" ht="15.75" customHeight="1">
      <c r="A254" s="19" t="s">
        <v>155</v>
      </c>
      <c r="B254" s="18" t="s">
        <v>33</v>
      </c>
      <c r="C254" s="19" t="s">
        <v>34</v>
      </c>
      <c r="D254" s="20">
        <v>1000.54</v>
      </c>
      <c r="E254" s="20">
        <v>1533.39</v>
      </c>
      <c r="F254" s="27"/>
      <c r="G254" s="20" t="str">
        <f t="shared" si="1"/>
        <v>#REF!</v>
      </c>
      <c r="H254" s="20" t="str">
        <f t="shared" si="2"/>
        <v>#REF!</v>
      </c>
      <c r="I254" s="20" t="str">
        <f t="shared" si="3"/>
        <v>#REF!</v>
      </c>
      <c r="J254" s="20" t="str">
        <f t="shared" si="4"/>
        <v>#REF!</v>
      </c>
      <c r="K254" s="20" t="str">
        <f t="shared" si="5"/>
        <v>#REF!</v>
      </c>
      <c r="L254" s="20" t="str">
        <f t="shared" si="6"/>
        <v>#REF!</v>
      </c>
      <c r="O254" s="20" t="str">
        <f t="shared" si="8"/>
        <v>#REF!</v>
      </c>
      <c r="P254" s="46" t="str">
        <f t="shared" si="9"/>
        <v>#REF!</v>
      </c>
      <c r="Q254" s="27" t="str">
        <f t="shared" si="10"/>
        <v>#REF!</v>
      </c>
      <c r="S254" s="47" t="str">
        <f t="shared" si="11"/>
        <v>#REF!</v>
      </c>
    </row>
    <row r="255" ht="15.75" customHeight="1">
      <c r="A255" s="19" t="s">
        <v>155</v>
      </c>
      <c r="B255" s="18" t="s">
        <v>55</v>
      </c>
      <c r="C255" s="19" t="s">
        <v>56</v>
      </c>
      <c r="D255" s="20">
        <v>377856.66</v>
      </c>
      <c r="E255" s="20">
        <v>579093.03</v>
      </c>
      <c r="F255" s="27"/>
      <c r="G255" s="20" t="str">
        <f t="shared" si="1"/>
        <v>#REF!</v>
      </c>
      <c r="H255" s="20" t="str">
        <f t="shared" si="2"/>
        <v>#REF!</v>
      </c>
      <c r="I255" s="20" t="str">
        <f t="shared" si="3"/>
        <v>#REF!</v>
      </c>
      <c r="J255" s="20" t="str">
        <f t="shared" si="4"/>
        <v>#REF!</v>
      </c>
      <c r="K255" s="20" t="str">
        <f t="shared" si="5"/>
        <v>#REF!</v>
      </c>
      <c r="L255" s="20" t="str">
        <f t="shared" si="6"/>
        <v>#REF!</v>
      </c>
      <c r="O255" s="20" t="str">
        <f t="shared" si="8"/>
        <v>#REF!</v>
      </c>
      <c r="P255" s="46" t="str">
        <f t="shared" si="9"/>
        <v>#REF!</v>
      </c>
      <c r="Q255" s="27" t="str">
        <f t="shared" si="10"/>
        <v>#REF!</v>
      </c>
      <c r="S255" s="47" t="str">
        <f t="shared" si="11"/>
        <v>#REF!</v>
      </c>
    </row>
    <row r="256" ht="15.75" customHeight="1">
      <c r="A256" s="19" t="s">
        <v>157</v>
      </c>
      <c r="B256" s="18" t="s">
        <v>17</v>
      </c>
      <c r="C256" s="19" t="s">
        <v>324</v>
      </c>
      <c r="D256" s="20">
        <v>4613883.83</v>
      </c>
      <c r="E256" s="20">
        <v>1234715.91</v>
      </c>
      <c r="F256" s="27"/>
      <c r="G256" s="20" t="str">
        <f t="shared" si="1"/>
        <v>#REF!</v>
      </c>
      <c r="H256" s="20" t="str">
        <f t="shared" si="2"/>
        <v>#REF!</v>
      </c>
      <c r="I256" s="20" t="str">
        <f t="shared" si="3"/>
        <v>#REF!</v>
      </c>
      <c r="J256" s="20" t="str">
        <f t="shared" si="4"/>
        <v>#REF!</v>
      </c>
      <c r="K256" s="20" t="str">
        <f t="shared" si="5"/>
        <v>#REF!</v>
      </c>
      <c r="L256" s="20" t="str">
        <f t="shared" si="6"/>
        <v>#REF!</v>
      </c>
      <c r="O256" s="20" t="str">
        <f t="shared" si="8"/>
        <v>#REF!</v>
      </c>
      <c r="P256" s="46" t="str">
        <f t="shared" si="9"/>
        <v>#REF!</v>
      </c>
      <c r="Q256" s="27" t="str">
        <f t="shared" si="10"/>
        <v>#REF!</v>
      </c>
      <c r="S256" s="47" t="str">
        <f t="shared" si="11"/>
        <v>#REF!</v>
      </c>
    </row>
    <row r="257" ht="15.75" customHeight="1">
      <c r="A257" s="19" t="s">
        <v>157</v>
      </c>
      <c r="B257" s="18" t="s">
        <v>39</v>
      </c>
      <c r="C257" s="19" t="s">
        <v>40</v>
      </c>
      <c r="D257" s="20">
        <v>1803986.13</v>
      </c>
      <c r="E257" s="20">
        <v>482762.57</v>
      </c>
      <c r="F257" s="27"/>
      <c r="G257" s="20" t="str">
        <f t="shared" si="1"/>
        <v>#REF!</v>
      </c>
      <c r="H257" s="20" t="str">
        <f t="shared" si="2"/>
        <v>#REF!</v>
      </c>
      <c r="I257" s="20" t="str">
        <f t="shared" si="3"/>
        <v>#REF!</v>
      </c>
      <c r="J257" s="20" t="str">
        <f t="shared" si="4"/>
        <v>#REF!</v>
      </c>
      <c r="K257" s="20" t="str">
        <f t="shared" si="5"/>
        <v>#REF!</v>
      </c>
      <c r="L257" s="20" t="str">
        <f t="shared" si="6"/>
        <v>#REF!</v>
      </c>
      <c r="O257" s="20" t="str">
        <f t="shared" si="8"/>
        <v>#REF!</v>
      </c>
      <c r="P257" s="46" t="str">
        <f t="shared" si="9"/>
        <v>#REF!</v>
      </c>
      <c r="Q257" s="27" t="str">
        <f t="shared" si="10"/>
        <v>#REF!</v>
      </c>
      <c r="S257" s="47" t="str">
        <f t="shared" si="11"/>
        <v>#REF!</v>
      </c>
    </row>
    <row r="258" ht="15.75" customHeight="1">
      <c r="A258" s="19" t="s">
        <v>157</v>
      </c>
      <c r="B258" s="18" t="s">
        <v>33</v>
      </c>
      <c r="C258" s="19" t="s">
        <v>34</v>
      </c>
      <c r="D258" s="20">
        <v>17449.04</v>
      </c>
      <c r="E258" s="20">
        <v>4669.52</v>
      </c>
      <c r="F258" s="27"/>
      <c r="G258" s="20" t="str">
        <f t="shared" si="1"/>
        <v>#REF!</v>
      </c>
      <c r="H258" s="20" t="str">
        <f t="shared" si="2"/>
        <v>#REF!</v>
      </c>
      <c r="I258" s="20" t="str">
        <f t="shared" si="3"/>
        <v>#REF!</v>
      </c>
      <c r="J258" s="20" t="str">
        <f t="shared" si="4"/>
        <v>#REF!</v>
      </c>
      <c r="K258" s="20" t="str">
        <f t="shared" si="5"/>
        <v>#REF!</v>
      </c>
      <c r="L258" s="20" t="str">
        <f t="shared" si="6"/>
        <v>#REF!</v>
      </c>
      <c r="O258" s="20" t="str">
        <f t="shared" si="8"/>
        <v>#REF!</v>
      </c>
      <c r="P258" s="46" t="str">
        <f t="shared" si="9"/>
        <v>#REF!</v>
      </c>
      <c r="Q258" s="27" t="str">
        <f t="shared" si="10"/>
        <v>#REF!</v>
      </c>
      <c r="S258" s="47" t="str">
        <f t="shared" si="11"/>
        <v>#REF!</v>
      </c>
    </row>
    <row r="259" ht="15.75" customHeight="1">
      <c r="A259" s="19" t="s">
        <v>159</v>
      </c>
      <c r="B259" s="18" t="s">
        <v>17</v>
      </c>
      <c r="C259" s="19" t="s">
        <v>324</v>
      </c>
      <c r="D259" s="20">
        <v>8316381.48</v>
      </c>
      <c r="E259" s="20">
        <v>1.331323121E7</v>
      </c>
      <c r="F259" s="27"/>
      <c r="G259" s="20" t="str">
        <f t="shared" si="1"/>
        <v>#REF!</v>
      </c>
      <c r="H259" s="20" t="str">
        <f t="shared" si="2"/>
        <v>#REF!</v>
      </c>
      <c r="I259" s="20" t="str">
        <f t="shared" si="3"/>
        <v>#REF!</v>
      </c>
      <c r="J259" s="20" t="str">
        <f t="shared" si="4"/>
        <v>#REF!</v>
      </c>
      <c r="K259" s="20" t="str">
        <f t="shared" si="5"/>
        <v>#REF!</v>
      </c>
      <c r="L259" s="20" t="str">
        <f t="shared" si="6"/>
        <v>#REF!</v>
      </c>
      <c r="O259" s="20" t="str">
        <f t="shared" si="8"/>
        <v>#REF!</v>
      </c>
      <c r="P259" s="46" t="str">
        <f t="shared" si="9"/>
        <v>#REF!</v>
      </c>
      <c r="Q259" s="27" t="str">
        <f t="shared" si="10"/>
        <v>#REF!</v>
      </c>
      <c r="S259" s="47" t="str">
        <f t="shared" si="11"/>
        <v>#REF!</v>
      </c>
    </row>
    <row r="260" ht="15.75" customHeight="1">
      <c r="A260" s="19" t="s">
        <v>159</v>
      </c>
      <c r="B260" s="18" t="s">
        <v>39</v>
      </c>
      <c r="C260" s="19" t="s">
        <v>40</v>
      </c>
      <c r="D260" s="20">
        <v>1569079.14</v>
      </c>
      <c r="E260" s="20">
        <v>2511851.27</v>
      </c>
      <c r="F260" s="27"/>
      <c r="G260" s="20" t="str">
        <f t="shared" si="1"/>
        <v>#REF!</v>
      </c>
      <c r="H260" s="20" t="str">
        <f t="shared" si="2"/>
        <v>#REF!</v>
      </c>
      <c r="I260" s="20" t="str">
        <f t="shared" si="3"/>
        <v>#REF!</v>
      </c>
      <c r="J260" s="20" t="str">
        <f t="shared" si="4"/>
        <v>#REF!</v>
      </c>
      <c r="K260" s="20" t="str">
        <f t="shared" si="5"/>
        <v>#REF!</v>
      </c>
      <c r="L260" s="20" t="str">
        <f t="shared" si="6"/>
        <v>#REF!</v>
      </c>
      <c r="O260" s="20" t="str">
        <f t="shared" si="8"/>
        <v>#REF!</v>
      </c>
      <c r="P260" s="46" t="str">
        <f t="shared" si="9"/>
        <v>#REF!</v>
      </c>
      <c r="Q260" s="27" t="str">
        <f t="shared" si="10"/>
        <v>#REF!</v>
      </c>
      <c r="S260" s="47" t="str">
        <f t="shared" si="11"/>
        <v>#REF!</v>
      </c>
    </row>
    <row r="261" ht="15.75" customHeight="1">
      <c r="A261" s="19" t="s">
        <v>159</v>
      </c>
      <c r="B261" s="18" t="s">
        <v>53</v>
      </c>
      <c r="C261" s="19" t="s">
        <v>54</v>
      </c>
      <c r="D261" s="20">
        <v>0.0</v>
      </c>
      <c r="E261" s="20">
        <v>0.0</v>
      </c>
      <c r="F261" s="27"/>
      <c r="G261" s="20" t="str">
        <f t="shared" si="1"/>
        <v>#REF!</v>
      </c>
      <c r="H261" s="20" t="str">
        <f t="shared" si="2"/>
        <v>#REF!</v>
      </c>
      <c r="I261" s="20" t="str">
        <f t="shared" si="3"/>
        <v>#REF!</v>
      </c>
      <c r="J261" s="20" t="str">
        <f t="shared" si="4"/>
        <v>#REF!</v>
      </c>
      <c r="K261" s="20" t="str">
        <f t="shared" si="5"/>
        <v>#REF!</v>
      </c>
      <c r="L261" s="20" t="str">
        <f t="shared" si="6"/>
        <v>#REF!</v>
      </c>
      <c r="O261" s="20" t="str">
        <f t="shared" si="8"/>
        <v>#REF!</v>
      </c>
      <c r="P261" s="46" t="str">
        <f t="shared" si="9"/>
        <v>#REF!</v>
      </c>
      <c r="Q261" s="27" t="str">
        <f t="shared" si="10"/>
        <v>#REF!</v>
      </c>
      <c r="S261" s="47" t="str">
        <f t="shared" si="11"/>
        <v>#REF!</v>
      </c>
    </row>
    <row r="262" ht="15.75" customHeight="1">
      <c r="A262" s="19" t="s">
        <v>159</v>
      </c>
      <c r="B262" s="18" t="s">
        <v>25</v>
      </c>
      <c r="C262" s="19" t="s">
        <v>26</v>
      </c>
      <c r="D262" s="20">
        <v>12399.88</v>
      </c>
      <c r="E262" s="20">
        <v>19850.27</v>
      </c>
      <c r="F262" s="27"/>
      <c r="G262" s="20" t="str">
        <f t="shared" si="1"/>
        <v>#REF!</v>
      </c>
      <c r="H262" s="20" t="str">
        <f t="shared" si="2"/>
        <v>#REF!</v>
      </c>
      <c r="I262" s="20" t="str">
        <f t="shared" si="3"/>
        <v>#REF!</v>
      </c>
      <c r="J262" s="20" t="str">
        <f t="shared" si="4"/>
        <v>#REF!</v>
      </c>
      <c r="K262" s="20" t="str">
        <f t="shared" si="5"/>
        <v>#REF!</v>
      </c>
      <c r="L262" s="20" t="str">
        <f t="shared" si="6"/>
        <v>#REF!</v>
      </c>
      <c r="O262" s="20" t="str">
        <f t="shared" si="8"/>
        <v>#REF!</v>
      </c>
      <c r="P262" s="46" t="str">
        <f t="shared" si="9"/>
        <v>#REF!</v>
      </c>
      <c r="Q262" s="27" t="str">
        <f t="shared" si="10"/>
        <v>#REF!</v>
      </c>
      <c r="S262" s="47" t="str">
        <f t="shared" si="11"/>
        <v>#REF!</v>
      </c>
    </row>
    <row r="263" ht="15.75" customHeight="1">
      <c r="A263" s="19" t="s">
        <v>159</v>
      </c>
      <c r="B263" s="18" t="s">
        <v>27</v>
      </c>
      <c r="C263" s="19" t="s">
        <v>28</v>
      </c>
      <c r="D263" s="20">
        <v>2775.31</v>
      </c>
      <c r="E263" s="20">
        <v>4442.84</v>
      </c>
      <c r="F263" s="27"/>
      <c r="G263" s="20" t="str">
        <f t="shared" si="1"/>
        <v>#REF!</v>
      </c>
      <c r="H263" s="20" t="str">
        <f t="shared" si="2"/>
        <v>#REF!</v>
      </c>
      <c r="I263" s="20" t="str">
        <f t="shared" si="3"/>
        <v>#REF!</v>
      </c>
      <c r="J263" s="20" t="str">
        <f t="shared" si="4"/>
        <v>#REF!</v>
      </c>
      <c r="K263" s="20" t="str">
        <f t="shared" si="5"/>
        <v>#REF!</v>
      </c>
      <c r="L263" s="20" t="str">
        <f t="shared" si="6"/>
        <v>#REF!</v>
      </c>
      <c r="O263" s="20" t="str">
        <f t="shared" si="8"/>
        <v>#REF!</v>
      </c>
      <c r="P263" s="46" t="str">
        <f t="shared" si="9"/>
        <v>#REF!</v>
      </c>
      <c r="Q263" s="27" t="str">
        <f t="shared" si="10"/>
        <v>#REF!</v>
      </c>
      <c r="S263" s="47" t="str">
        <f t="shared" si="11"/>
        <v>#REF!</v>
      </c>
    </row>
    <row r="264" ht="15.75" customHeight="1">
      <c r="A264" s="19" t="s">
        <v>159</v>
      </c>
      <c r="B264" s="18" t="s">
        <v>33</v>
      </c>
      <c r="C264" s="19" t="s">
        <v>34</v>
      </c>
      <c r="D264" s="20">
        <v>15991.19</v>
      </c>
      <c r="E264" s="20">
        <v>25599.41</v>
      </c>
      <c r="F264" s="27"/>
      <c r="G264" s="20" t="str">
        <f t="shared" si="1"/>
        <v>#REF!</v>
      </c>
      <c r="H264" s="20" t="str">
        <f t="shared" si="2"/>
        <v>#REF!</v>
      </c>
      <c r="I264" s="20" t="str">
        <f t="shared" si="3"/>
        <v>#REF!</v>
      </c>
      <c r="J264" s="20" t="str">
        <f t="shared" si="4"/>
        <v>#REF!</v>
      </c>
      <c r="K264" s="20" t="str">
        <f t="shared" si="5"/>
        <v>#REF!</v>
      </c>
      <c r="L264" s="20" t="str">
        <f t="shared" si="6"/>
        <v>#REF!</v>
      </c>
      <c r="O264" s="20" t="str">
        <f t="shared" si="8"/>
        <v>#REF!</v>
      </c>
      <c r="P264" s="46" t="str">
        <f t="shared" si="9"/>
        <v>#REF!</v>
      </c>
      <c r="Q264" s="27" t="str">
        <f t="shared" si="10"/>
        <v>#REF!</v>
      </c>
      <c r="S264" s="47" t="str">
        <f t="shared" si="11"/>
        <v>#REF!</v>
      </c>
    </row>
    <row r="265" ht="15.75" customHeight="1">
      <c r="A265" s="19" t="s">
        <v>161</v>
      </c>
      <c r="B265" s="18" t="s">
        <v>17</v>
      </c>
      <c r="C265" s="19" t="s">
        <v>324</v>
      </c>
      <c r="D265" s="20">
        <v>0.0</v>
      </c>
      <c r="E265" s="20">
        <v>716048.25</v>
      </c>
      <c r="F265" s="27"/>
      <c r="G265" s="20" t="str">
        <f t="shared" si="1"/>
        <v>#REF!</v>
      </c>
      <c r="H265" s="20" t="str">
        <f t="shared" si="2"/>
        <v>#REF!</v>
      </c>
      <c r="I265" s="20" t="str">
        <f t="shared" si="3"/>
        <v>#REF!</v>
      </c>
      <c r="J265" s="20" t="str">
        <f t="shared" si="4"/>
        <v>#REF!</v>
      </c>
      <c r="K265" s="20" t="str">
        <f t="shared" si="5"/>
        <v>#REF!</v>
      </c>
      <c r="L265" s="20" t="str">
        <f t="shared" si="6"/>
        <v>#REF!</v>
      </c>
      <c r="O265" s="20" t="str">
        <f t="shared" si="8"/>
        <v>#REF!</v>
      </c>
      <c r="P265" s="46" t="str">
        <f t="shared" si="9"/>
        <v>#REF!</v>
      </c>
      <c r="Q265" s="27" t="str">
        <f t="shared" si="10"/>
        <v>#REF!</v>
      </c>
      <c r="S265" s="47" t="str">
        <f t="shared" si="11"/>
        <v>#REF!</v>
      </c>
    </row>
    <row r="266" ht="15.75" customHeight="1">
      <c r="A266" s="19" t="s">
        <v>161</v>
      </c>
      <c r="B266" s="18" t="s">
        <v>53</v>
      </c>
      <c r="C266" s="19" t="s">
        <v>54</v>
      </c>
      <c r="D266" s="20">
        <v>0.0</v>
      </c>
      <c r="E266" s="20">
        <v>0.0</v>
      </c>
      <c r="F266" s="27"/>
      <c r="G266" s="20" t="str">
        <f t="shared" si="1"/>
        <v>#REF!</v>
      </c>
      <c r="H266" s="20" t="str">
        <f t="shared" si="2"/>
        <v>#REF!</v>
      </c>
      <c r="I266" s="20" t="str">
        <f t="shared" si="3"/>
        <v>#REF!</v>
      </c>
      <c r="J266" s="20" t="str">
        <f t="shared" si="4"/>
        <v>#REF!</v>
      </c>
      <c r="K266" s="20" t="str">
        <f t="shared" si="5"/>
        <v>#REF!</v>
      </c>
      <c r="L266" s="20" t="str">
        <f t="shared" si="6"/>
        <v>#REF!</v>
      </c>
      <c r="O266" s="20" t="str">
        <f t="shared" si="8"/>
        <v>#REF!</v>
      </c>
      <c r="P266" s="46" t="str">
        <f t="shared" si="9"/>
        <v>#REF!</v>
      </c>
      <c r="Q266" s="27" t="str">
        <f t="shared" si="10"/>
        <v>#REF!</v>
      </c>
      <c r="S266" s="47" t="str">
        <f t="shared" si="11"/>
        <v>#REF!</v>
      </c>
    </row>
    <row r="267" ht="15.75" customHeight="1">
      <c r="A267" s="19" t="s">
        <v>161</v>
      </c>
      <c r="B267" s="18" t="s">
        <v>33</v>
      </c>
      <c r="C267" s="19" t="s">
        <v>34</v>
      </c>
      <c r="D267" s="20">
        <v>0.0</v>
      </c>
      <c r="E267" s="20">
        <v>3598.75</v>
      </c>
      <c r="F267" s="27"/>
      <c r="G267" s="20" t="str">
        <f t="shared" si="1"/>
        <v>#REF!</v>
      </c>
      <c r="H267" s="20" t="str">
        <f t="shared" si="2"/>
        <v>#REF!</v>
      </c>
      <c r="I267" s="20" t="str">
        <f t="shared" si="3"/>
        <v>#REF!</v>
      </c>
      <c r="J267" s="20" t="str">
        <f t="shared" si="4"/>
        <v>#REF!</v>
      </c>
      <c r="K267" s="20" t="str">
        <f t="shared" si="5"/>
        <v>#REF!</v>
      </c>
      <c r="L267" s="20" t="str">
        <f t="shared" si="6"/>
        <v>#REF!</v>
      </c>
      <c r="O267" s="20" t="str">
        <f t="shared" si="8"/>
        <v>#REF!</v>
      </c>
      <c r="P267" s="46" t="str">
        <f t="shared" si="9"/>
        <v>#REF!</v>
      </c>
      <c r="Q267" s="27" t="str">
        <f t="shared" si="10"/>
        <v>#REF!</v>
      </c>
      <c r="S267" s="47" t="str">
        <f t="shared" si="11"/>
        <v>#REF!</v>
      </c>
    </row>
    <row r="268" ht="15.75" customHeight="1">
      <c r="A268" s="19" t="s">
        <v>163</v>
      </c>
      <c r="B268" s="18" t="s">
        <v>17</v>
      </c>
      <c r="C268" s="19" t="s">
        <v>324</v>
      </c>
      <c r="D268" s="20">
        <v>2.16442213E7</v>
      </c>
      <c r="E268" s="20">
        <v>820135.26</v>
      </c>
      <c r="F268" s="27"/>
      <c r="G268" s="20" t="str">
        <f t="shared" si="1"/>
        <v>#REF!</v>
      </c>
      <c r="H268" s="20" t="str">
        <f t="shared" si="2"/>
        <v>#REF!</v>
      </c>
      <c r="I268" s="20" t="str">
        <f t="shared" si="3"/>
        <v>#REF!</v>
      </c>
      <c r="J268" s="20" t="str">
        <f t="shared" si="4"/>
        <v>#REF!</v>
      </c>
      <c r="K268" s="20" t="str">
        <f t="shared" si="5"/>
        <v>#REF!</v>
      </c>
      <c r="L268" s="20" t="str">
        <f t="shared" si="6"/>
        <v>#REF!</v>
      </c>
      <c r="O268" s="20" t="str">
        <f t="shared" si="8"/>
        <v>#REF!</v>
      </c>
      <c r="P268" s="46" t="str">
        <f t="shared" si="9"/>
        <v>#REF!</v>
      </c>
      <c r="Q268" s="27" t="str">
        <f t="shared" si="10"/>
        <v>#REF!</v>
      </c>
      <c r="S268" s="47" t="str">
        <f t="shared" si="11"/>
        <v>#REF!</v>
      </c>
    </row>
    <row r="269" ht="15.75" customHeight="1">
      <c r="A269" s="19" t="s">
        <v>163</v>
      </c>
      <c r="B269" s="18" t="s">
        <v>39</v>
      </c>
      <c r="C269" s="19" t="s">
        <v>40</v>
      </c>
      <c r="D269" s="20">
        <v>7553408.08</v>
      </c>
      <c r="E269" s="20">
        <v>286211.09</v>
      </c>
      <c r="F269" s="27"/>
      <c r="G269" s="20" t="str">
        <f t="shared" si="1"/>
        <v>#REF!</v>
      </c>
      <c r="H269" s="20" t="str">
        <f t="shared" si="2"/>
        <v>#REF!</v>
      </c>
      <c r="I269" s="20" t="str">
        <f t="shared" si="3"/>
        <v>#REF!</v>
      </c>
      <c r="J269" s="20" t="str">
        <f t="shared" si="4"/>
        <v>#REF!</v>
      </c>
      <c r="K269" s="20" t="str">
        <f t="shared" si="5"/>
        <v>#REF!</v>
      </c>
      <c r="L269" s="20" t="str">
        <f t="shared" si="6"/>
        <v>#REF!</v>
      </c>
      <c r="O269" s="20" t="str">
        <f t="shared" si="8"/>
        <v>#REF!</v>
      </c>
      <c r="P269" s="46" t="str">
        <f t="shared" si="9"/>
        <v>#REF!</v>
      </c>
      <c r="Q269" s="27" t="str">
        <f t="shared" si="10"/>
        <v>#REF!</v>
      </c>
      <c r="S269" s="47" t="str">
        <f t="shared" si="11"/>
        <v>#REF!</v>
      </c>
    </row>
    <row r="270" ht="15.75" customHeight="1">
      <c r="A270" s="19" t="s">
        <v>163</v>
      </c>
      <c r="B270" s="18" t="s">
        <v>53</v>
      </c>
      <c r="C270" s="19" t="s">
        <v>54</v>
      </c>
      <c r="D270" s="20">
        <v>0.0</v>
      </c>
      <c r="E270" s="20">
        <v>0.0</v>
      </c>
      <c r="F270" s="27"/>
      <c r="G270" s="20" t="str">
        <f t="shared" si="1"/>
        <v>#REF!</v>
      </c>
      <c r="H270" s="20" t="str">
        <f t="shared" si="2"/>
        <v>#REF!</v>
      </c>
      <c r="I270" s="20" t="str">
        <f t="shared" si="3"/>
        <v>#REF!</v>
      </c>
      <c r="J270" s="20" t="str">
        <f t="shared" si="4"/>
        <v>#REF!</v>
      </c>
      <c r="K270" s="20" t="str">
        <f t="shared" si="5"/>
        <v>#REF!</v>
      </c>
      <c r="L270" s="20" t="str">
        <f t="shared" si="6"/>
        <v>#REF!</v>
      </c>
      <c r="O270" s="20" t="str">
        <f t="shared" si="8"/>
        <v>#REF!</v>
      </c>
      <c r="P270" s="46" t="str">
        <f t="shared" si="9"/>
        <v>#REF!</v>
      </c>
      <c r="Q270" s="27" t="str">
        <f t="shared" si="10"/>
        <v>#REF!</v>
      </c>
      <c r="S270" s="47" t="str">
        <f t="shared" si="11"/>
        <v>#REF!</v>
      </c>
    </row>
    <row r="271" ht="15.75" customHeight="1">
      <c r="A271" s="19" t="s">
        <v>163</v>
      </c>
      <c r="B271" s="18" t="s">
        <v>33</v>
      </c>
      <c r="C271" s="19" t="s">
        <v>34</v>
      </c>
      <c r="D271" s="20">
        <v>14558.62</v>
      </c>
      <c r="E271" s="20">
        <v>551.65</v>
      </c>
      <c r="F271" s="27"/>
      <c r="G271" s="20" t="str">
        <f t="shared" si="1"/>
        <v>#REF!</v>
      </c>
      <c r="H271" s="20" t="str">
        <f t="shared" si="2"/>
        <v>#REF!</v>
      </c>
      <c r="I271" s="20" t="str">
        <f t="shared" si="3"/>
        <v>#REF!</v>
      </c>
      <c r="J271" s="20" t="str">
        <f t="shared" si="4"/>
        <v>#REF!</v>
      </c>
      <c r="K271" s="20" t="str">
        <f t="shared" si="5"/>
        <v>#REF!</v>
      </c>
      <c r="L271" s="20" t="str">
        <f t="shared" si="6"/>
        <v>#REF!</v>
      </c>
      <c r="O271" s="20" t="str">
        <f t="shared" si="8"/>
        <v>#REF!</v>
      </c>
      <c r="P271" s="46" t="str">
        <f t="shared" si="9"/>
        <v>#REF!</v>
      </c>
      <c r="Q271" s="27" t="str">
        <f t="shared" si="10"/>
        <v>#REF!</v>
      </c>
      <c r="S271" s="47" t="str">
        <f t="shared" si="11"/>
        <v>#REF!</v>
      </c>
    </row>
    <row r="272" ht="15.75" customHeight="1">
      <c r="A272" s="19" t="s">
        <v>163</v>
      </c>
      <c r="B272" s="18" t="s">
        <v>74</v>
      </c>
      <c r="C272" s="19" t="s">
        <v>75</v>
      </c>
      <c r="D272" s="20">
        <v>0.0</v>
      </c>
      <c r="E272" s="20">
        <v>0.0</v>
      </c>
      <c r="F272" s="27"/>
      <c r="G272" s="20" t="str">
        <f t="shared" si="1"/>
        <v>#REF!</v>
      </c>
      <c r="H272" s="20" t="str">
        <f t="shared" si="2"/>
        <v>#REF!</v>
      </c>
      <c r="I272" s="20" t="str">
        <f t="shared" si="3"/>
        <v>#REF!</v>
      </c>
      <c r="J272" s="20" t="str">
        <f t="shared" si="4"/>
        <v>#REF!</v>
      </c>
      <c r="K272" s="20" t="str">
        <f t="shared" si="5"/>
        <v>#REF!</v>
      </c>
      <c r="L272" s="20" t="str">
        <f t="shared" si="6"/>
        <v>#REF!</v>
      </c>
      <c r="O272" s="20" t="str">
        <f t="shared" si="8"/>
        <v>#REF!</v>
      </c>
      <c r="P272" s="46" t="str">
        <f t="shared" si="9"/>
        <v>#REF!</v>
      </c>
      <c r="Q272" s="27" t="str">
        <f t="shared" si="10"/>
        <v>#REF!</v>
      </c>
      <c r="S272" s="47" t="str">
        <f t="shared" si="11"/>
        <v>#REF!</v>
      </c>
    </row>
    <row r="273" ht="15.75" customHeight="1">
      <c r="A273" s="19" t="s">
        <v>165</v>
      </c>
      <c r="B273" s="18" t="s">
        <v>17</v>
      </c>
      <c r="C273" s="19" t="s">
        <v>324</v>
      </c>
      <c r="D273" s="20">
        <v>1118766.95</v>
      </c>
      <c r="E273" s="20">
        <v>251291.64</v>
      </c>
      <c r="F273" s="27"/>
      <c r="G273" s="20" t="str">
        <f t="shared" si="1"/>
        <v>#REF!</v>
      </c>
      <c r="H273" s="20" t="str">
        <f t="shared" si="2"/>
        <v>#REF!</v>
      </c>
      <c r="I273" s="20" t="str">
        <f t="shared" si="3"/>
        <v>#REF!</v>
      </c>
      <c r="J273" s="20" t="str">
        <f t="shared" si="4"/>
        <v>#REF!</v>
      </c>
      <c r="K273" s="20" t="str">
        <f t="shared" si="5"/>
        <v>#REF!</v>
      </c>
      <c r="L273" s="20" t="str">
        <f t="shared" si="6"/>
        <v>#REF!</v>
      </c>
      <c r="O273" s="20" t="str">
        <f t="shared" si="8"/>
        <v>#REF!</v>
      </c>
      <c r="P273" s="46" t="str">
        <f t="shared" si="9"/>
        <v>#REF!</v>
      </c>
      <c r="Q273" s="27" t="str">
        <f t="shared" si="10"/>
        <v>#REF!</v>
      </c>
      <c r="S273" s="47" t="str">
        <f t="shared" si="11"/>
        <v>#REF!</v>
      </c>
    </row>
    <row r="274" ht="15.75" customHeight="1">
      <c r="A274" s="19" t="s">
        <v>165</v>
      </c>
      <c r="B274" s="18" t="s">
        <v>27</v>
      </c>
      <c r="C274" s="19" t="s">
        <v>28</v>
      </c>
      <c r="D274" s="20">
        <v>3380.2</v>
      </c>
      <c r="E274" s="20">
        <v>759.24</v>
      </c>
      <c r="F274" s="27"/>
      <c r="G274" s="20" t="str">
        <f t="shared" si="1"/>
        <v>#REF!</v>
      </c>
      <c r="H274" s="20" t="str">
        <f t="shared" si="2"/>
        <v>#REF!</v>
      </c>
      <c r="I274" s="20" t="str">
        <f t="shared" si="3"/>
        <v>#REF!</v>
      </c>
      <c r="J274" s="20" t="str">
        <f t="shared" si="4"/>
        <v>#REF!</v>
      </c>
      <c r="K274" s="20" t="str">
        <f t="shared" si="5"/>
        <v>#REF!</v>
      </c>
      <c r="L274" s="20" t="str">
        <f t="shared" si="6"/>
        <v>#REF!</v>
      </c>
      <c r="O274" s="20" t="str">
        <f t="shared" si="8"/>
        <v>#REF!</v>
      </c>
      <c r="P274" s="46" t="str">
        <f t="shared" si="9"/>
        <v>#REF!</v>
      </c>
      <c r="Q274" s="27" t="str">
        <f t="shared" si="10"/>
        <v>#REF!</v>
      </c>
      <c r="S274" s="47" t="str">
        <f t="shared" si="11"/>
        <v>#REF!</v>
      </c>
    </row>
    <row r="275" ht="15.75" customHeight="1">
      <c r="A275" s="19" t="s">
        <v>165</v>
      </c>
      <c r="B275" s="18" t="s">
        <v>33</v>
      </c>
      <c r="C275" s="19" t="s">
        <v>34</v>
      </c>
      <c r="D275" s="20">
        <v>7074.04</v>
      </c>
      <c r="E275" s="20">
        <v>1588.94</v>
      </c>
      <c r="F275" s="27"/>
      <c r="G275" s="20" t="str">
        <f t="shared" si="1"/>
        <v>#REF!</v>
      </c>
      <c r="H275" s="20" t="str">
        <f t="shared" si="2"/>
        <v>#REF!</v>
      </c>
      <c r="I275" s="20" t="str">
        <f t="shared" si="3"/>
        <v>#REF!</v>
      </c>
      <c r="J275" s="20" t="str">
        <f t="shared" si="4"/>
        <v>#REF!</v>
      </c>
      <c r="K275" s="20" t="str">
        <f t="shared" si="5"/>
        <v>#REF!</v>
      </c>
      <c r="L275" s="20" t="str">
        <f t="shared" si="6"/>
        <v>#REF!</v>
      </c>
      <c r="O275" s="20" t="str">
        <f t="shared" si="8"/>
        <v>#REF!</v>
      </c>
      <c r="P275" s="46" t="str">
        <f t="shared" si="9"/>
        <v>#REF!</v>
      </c>
      <c r="Q275" s="27" t="str">
        <f t="shared" si="10"/>
        <v>#REF!</v>
      </c>
      <c r="S275" s="47" t="str">
        <f t="shared" si="11"/>
        <v>#REF!</v>
      </c>
    </row>
    <row r="276" ht="15.75" customHeight="1">
      <c r="A276" s="19" t="s">
        <v>165</v>
      </c>
      <c r="B276" s="18" t="s">
        <v>41</v>
      </c>
      <c r="C276" s="19" t="s">
        <v>42</v>
      </c>
      <c r="D276" s="20">
        <v>8354738.81</v>
      </c>
      <c r="E276" s="20">
        <v>1876598.18</v>
      </c>
      <c r="F276" s="27"/>
      <c r="G276" s="20" t="str">
        <f t="shared" si="1"/>
        <v>#REF!</v>
      </c>
      <c r="H276" s="20" t="str">
        <f t="shared" si="2"/>
        <v>#REF!</v>
      </c>
      <c r="I276" s="20" t="str">
        <f t="shared" si="3"/>
        <v>#REF!</v>
      </c>
      <c r="J276" s="20" t="str">
        <f t="shared" si="4"/>
        <v>#REF!</v>
      </c>
      <c r="K276" s="20" t="str">
        <f t="shared" si="5"/>
        <v>#REF!</v>
      </c>
      <c r="L276" s="20" t="str">
        <f t="shared" si="6"/>
        <v>#REF!</v>
      </c>
      <c r="O276" s="20" t="str">
        <f t="shared" si="8"/>
        <v>#REF!</v>
      </c>
      <c r="P276" s="46" t="str">
        <f t="shared" si="9"/>
        <v>#REF!</v>
      </c>
      <c r="Q276" s="27" t="str">
        <f t="shared" si="10"/>
        <v>#REF!</v>
      </c>
      <c r="S276" s="47" t="str">
        <f t="shared" si="11"/>
        <v>#REF!</v>
      </c>
    </row>
    <row r="277" ht="15.75" customHeight="1">
      <c r="A277" s="19" t="s">
        <v>167</v>
      </c>
      <c r="B277" s="18" t="s">
        <v>17</v>
      </c>
      <c r="C277" s="19" t="s">
        <v>324</v>
      </c>
      <c r="D277" s="20">
        <v>3.1613968399E8</v>
      </c>
      <c r="E277" s="20">
        <v>6.812797044E7</v>
      </c>
      <c r="F277" s="27"/>
      <c r="G277" s="20" t="str">
        <f t="shared" si="1"/>
        <v>#REF!</v>
      </c>
      <c r="H277" s="20" t="str">
        <f t="shared" si="2"/>
        <v>#REF!</v>
      </c>
      <c r="I277" s="20" t="str">
        <f t="shared" si="3"/>
        <v>#REF!</v>
      </c>
      <c r="J277" s="20" t="str">
        <f t="shared" si="4"/>
        <v>#REF!</v>
      </c>
      <c r="K277" s="20" t="str">
        <f t="shared" si="5"/>
        <v>#REF!</v>
      </c>
      <c r="L277" s="20" t="str">
        <f t="shared" si="6"/>
        <v>#REF!</v>
      </c>
      <c r="O277" s="20" t="str">
        <f t="shared" si="8"/>
        <v>#REF!</v>
      </c>
      <c r="P277" s="46" t="str">
        <f t="shared" si="9"/>
        <v>#REF!</v>
      </c>
      <c r="Q277" s="27" t="str">
        <f t="shared" si="10"/>
        <v>#REF!</v>
      </c>
      <c r="S277" s="47" t="str">
        <f t="shared" si="11"/>
        <v>#REF!</v>
      </c>
    </row>
    <row r="278" ht="15.75" customHeight="1">
      <c r="A278" s="19" t="s">
        <v>167</v>
      </c>
      <c r="B278" s="18" t="s">
        <v>39</v>
      </c>
      <c r="C278" s="19" t="s">
        <v>40</v>
      </c>
      <c r="D278" s="20">
        <v>2.568050088E7</v>
      </c>
      <c r="E278" s="20">
        <v>5534137.26</v>
      </c>
      <c r="F278" s="27"/>
      <c r="G278" s="20" t="str">
        <f t="shared" si="1"/>
        <v>#REF!</v>
      </c>
      <c r="H278" s="20" t="str">
        <f t="shared" si="2"/>
        <v>#REF!</v>
      </c>
      <c r="I278" s="20" t="str">
        <f t="shared" si="3"/>
        <v>#REF!</v>
      </c>
      <c r="J278" s="20" t="str">
        <f t="shared" si="4"/>
        <v>#REF!</v>
      </c>
      <c r="K278" s="20" t="str">
        <f t="shared" si="5"/>
        <v>#REF!</v>
      </c>
      <c r="L278" s="20" t="str">
        <f t="shared" si="6"/>
        <v>#REF!</v>
      </c>
      <c r="O278" s="20" t="str">
        <f t="shared" si="8"/>
        <v>#REF!</v>
      </c>
      <c r="P278" s="46" t="str">
        <f t="shared" si="9"/>
        <v>#REF!</v>
      </c>
      <c r="Q278" s="27" t="str">
        <f t="shared" si="10"/>
        <v>#REF!</v>
      </c>
      <c r="S278" s="47" t="str">
        <f t="shared" si="11"/>
        <v>#REF!</v>
      </c>
    </row>
    <row r="279" ht="15.75" customHeight="1">
      <c r="A279" s="19" t="s">
        <v>167</v>
      </c>
      <c r="B279" s="18" t="s">
        <v>19</v>
      </c>
      <c r="C279" s="19" t="s">
        <v>20</v>
      </c>
      <c r="D279" s="20">
        <v>183659.58</v>
      </c>
      <c r="E279" s="20">
        <v>39578.56</v>
      </c>
      <c r="F279" s="27"/>
      <c r="G279" s="20" t="str">
        <f t="shared" si="1"/>
        <v>#REF!</v>
      </c>
      <c r="H279" s="20" t="str">
        <f t="shared" si="2"/>
        <v>#REF!</v>
      </c>
      <c r="I279" s="20" t="str">
        <f t="shared" si="3"/>
        <v>#REF!</v>
      </c>
      <c r="J279" s="20" t="str">
        <f t="shared" si="4"/>
        <v>#REF!</v>
      </c>
      <c r="K279" s="20" t="str">
        <f t="shared" si="5"/>
        <v>#REF!</v>
      </c>
      <c r="L279" s="20" t="str">
        <f t="shared" si="6"/>
        <v>#REF!</v>
      </c>
      <c r="O279" s="20" t="str">
        <f t="shared" si="8"/>
        <v>#REF!</v>
      </c>
      <c r="P279" s="46" t="str">
        <f t="shared" si="9"/>
        <v>#REF!</v>
      </c>
      <c r="Q279" s="27" t="str">
        <f t="shared" si="10"/>
        <v>#REF!</v>
      </c>
      <c r="S279" s="47" t="str">
        <f t="shared" si="11"/>
        <v>#REF!</v>
      </c>
    </row>
    <row r="280" ht="15.75" customHeight="1">
      <c r="A280" s="19" t="s">
        <v>167</v>
      </c>
      <c r="B280" s="18" t="s">
        <v>23</v>
      </c>
      <c r="C280" s="19" t="s">
        <v>24</v>
      </c>
      <c r="D280" s="20">
        <v>13614.49</v>
      </c>
      <c r="E280" s="20">
        <v>2933.92</v>
      </c>
      <c r="F280" s="27"/>
      <c r="G280" s="20" t="str">
        <f t="shared" si="1"/>
        <v>#REF!</v>
      </c>
      <c r="H280" s="20" t="str">
        <f t="shared" si="2"/>
        <v>#REF!</v>
      </c>
      <c r="I280" s="20" t="str">
        <f t="shared" si="3"/>
        <v>#REF!</v>
      </c>
      <c r="J280" s="20" t="str">
        <f t="shared" si="4"/>
        <v>#REF!</v>
      </c>
      <c r="K280" s="20" t="str">
        <f t="shared" si="5"/>
        <v>#REF!</v>
      </c>
      <c r="L280" s="20" t="str">
        <f t="shared" si="6"/>
        <v>#REF!</v>
      </c>
      <c r="O280" s="20" t="str">
        <f t="shared" si="8"/>
        <v>#REF!</v>
      </c>
      <c r="P280" s="46" t="str">
        <f t="shared" si="9"/>
        <v>#REF!</v>
      </c>
      <c r="Q280" s="27" t="str">
        <f t="shared" si="10"/>
        <v>#REF!</v>
      </c>
      <c r="S280" s="47" t="str">
        <f t="shared" si="11"/>
        <v>#REF!</v>
      </c>
    </row>
    <row r="281" ht="15.75" customHeight="1">
      <c r="A281" s="19" t="s">
        <v>167</v>
      </c>
      <c r="B281" s="18" t="s">
        <v>53</v>
      </c>
      <c r="C281" s="19" t="s">
        <v>54</v>
      </c>
      <c r="D281" s="20">
        <v>0.0</v>
      </c>
      <c r="E281" s="20">
        <v>0.0</v>
      </c>
      <c r="F281" s="27"/>
      <c r="G281" s="20" t="str">
        <f t="shared" si="1"/>
        <v>#REF!</v>
      </c>
      <c r="H281" s="20" t="str">
        <f t="shared" si="2"/>
        <v>#REF!</v>
      </c>
      <c r="I281" s="20" t="str">
        <f t="shared" si="3"/>
        <v>#REF!</v>
      </c>
      <c r="J281" s="20" t="str">
        <f t="shared" si="4"/>
        <v>#REF!</v>
      </c>
      <c r="K281" s="20" t="str">
        <f t="shared" si="5"/>
        <v>#REF!</v>
      </c>
      <c r="L281" s="20" t="str">
        <f t="shared" si="6"/>
        <v>#REF!</v>
      </c>
      <c r="O281" s="20" t="str">
        <f t="shared" si="8"/>
        <v>#REF!</v>
      </c>
      <c r="P281" s="46" t="str">
        <f t="shared" si="9"/>
        <v>#REF!</v>
      </c>
      <c r="Q281" s="27" t="str">
        <f t="shared" si="10"/>
        <v>#REF!</v>
      </c>
      <c r="S281" s="47" t="str">
        <f t="shared" si="11"/>
        <v>#REF!</v>
      </c>
    </row>
    <row r="282" ht="15.75" customHeight="1">
      <c r="A282" s="19" t="s">
        <v>167</v>
      </c>
      <c r="B282" s="18" t="s">
        <v>25</v>
      </c>
      <c r="C282" s="19" t="s">
        <v>26</v>
      </c>
      <c r="D282" s="20">
        <v>1168777.03</v>
      </c>
      <c r="E282" s="20">
        <v>251870.96</v>
      </c>
      <c r="F282" s="27"/>
      <c r="G282" s="20" t="str">
        <f t="shared" si="1"/>
        <v>#REF!</v>
      </c>
      <c r="H282" s="20" t="str">
        <f t="shared" si="2"/>
        <v>#REF!</v>
      </c>
      <c r="I282" s="20" t="str">
        <f t="shared" si="3"/>
        <v>#REF!</v>
      </c>
      <c r="J282" s="20" t="str">
        <f t="shared" si="4"/>
        <v>#REF!</v>
      </c>
      <c r="K282" s="20" t="str">
        <f t="shared" si="5"/>
        <v>#REF!</v>
      </c>
      <c r="L282" s="20" t="str">
        <f t="shared" si="6"/>
        <v>#REF!</v>
      </c>
      <c r="O282" s="20" t="str">
        <f t="shared" si="8"/>
        <v>#REF!</v>
      </c>
      <c r="P282" s="46" t="str">
        <f t="shared" si="9"/>
        <v>#REF!</v>
      </c>
      <c r="Q282" s="27" t="str">
        <f t="shared" si="10"/>
        <v>#REF!</v>
      </c>
      <c r="S282" s="47" t="str">
        <f t="shared" si="11"/>
        <v>#REF!</v>
      </c>
    </row>
    <row r="283" ht="15.75" customHeight="1">
      <c r="A283" s="19" t="s">
        <v>167</v>
      </c>
      <c r="B283" s="18" t="s">
        <v>27</v>
      </c>
      <c r="C283" s="19" t="s">
        <v>28</v>
      </c>
      <c r="D283" s="20">
        <v>86144.96</v>
      </c>
      <c r="E283" s="20">
        <v>18564.2</v>
      </c>
      <c r="F283" s="27"/>
      <c r="G283" s="20" t="str">
        <f t="shared" si="1"/>
        <v>#REF!</v>
      </c>
      <c r="H283" s="20" t="str">
        <f t="shared" si="2"/>
        <v>#REF!</v>
      </c>
      <c r="I283" s="20" t="str">
        <f t="shared" si="3"/>
        <v>#REF!</v>
      </c>
      <c r="J283" s="20" t="str">
        <f t="shared" si="4"/>
        <v>#REF!</v>
      </c>
      <c r="K283" s="20" t="str">
        <f t="shared" si="5"/>
        <v>#REF!</v>
      </c>
      <c r="L283" s="20" t="str">
        <f t="shared" si="6"/>
        <v>#REF!</v>
      </c>
      <c r="O283" s="20" t="str">
        <f t="shared" si="8"/>
        <v>#REF!</v>
      </c>
      <c r="P283" s="46" t="str">
        <f t="shared" si="9"/>
        <v>#REF!</v>
      </c>
      <c r="Q283" s="27" t="str">
        <f t="shared" si="10"/>
        <v>#REF!</v>
      </c>
      <c r="S283" s="47" t="str">
        <f t="shared" si="11"/>
        <v>#REF!</v>
      </c>
    </row>
    <row r="284" ht="15.75" customHeight="1">
      <c r="A284" s="19" t="s">
        <v>167</v>
      </c>
      <c r="B284" s="18" t="s">
        <v>33</v>
      </c>
      <c r="C284" s="19" t="s">
        <v>34</v>
      </c>
      <c r="D284" s="20">
        <v>404027.07</v>
      </c>
      <c r="E284" s="20">
        <v>87067.66</v>
      </c>
      <c r="F284" s="27"/>
      <c r="G284" s="20" t="str">
        <f t="shared" si="1"/>
        <v>#REF!</v>
      </c>
      <c r="H284" s="20" t="str">
        <f t="shared" si="2"/>
        <v>#REF!</v>
      </c>
      <c r="I284" s="20" t="str">
        <f t="shared" si="3"/>
        <v>#REF!</v>
      </c>
      <c r="J284" s="20" t="str">
        <f t="shared" si="4"/>
        <v>#REF!</v>
      </c>
      <c r="K284" s="20" t="str">
        <f t="shared" si="5"/>
        <v>#REF!</v>
      </c>
      <c r="L284" s="20" t="str">
        <f t="shared" si="6"/>
        <v>#REF!</v>
      </c>
      <c r="O284" s="20" t="str">
        <f t="shared" si="8"/>
        <v>#REF!</v>
      </c>
      <c r="P284" s="46" t="str">
        <f t="shared" si="9"/>
        <v>#REF!</v>
      </c>
      <c r="Q284" s="27" t="str">
        <f t="shared" si="10"/>
        <v>#REF!</v>
      </c>
      <c r="S284" s="47" t="str">
        <f t="shared" si="11"/>
        <v>#REF!</v>
      </c>
    </row>
    <row r="285" ht="15.75" customHeight="1">
      <c r="A285" s="19" t="s">
        <v>167</v>
      </c>
      <c r="B285" s="18" t="s">
        <v>74</v>
      </c>
      <c r="C285" s="19" t="s">
        <v>75</v>
      </c>
      <c r="D285" s="20">
        <v>0.0</v>
      </c>
      <c r="E285" s="20">
        <v>0.0</v>
      </c>
      <c r="F285" s="27"/>
      <c r="G285" s="20" t="str">
        <f t="shared" si="1"/>
        <v>#REF!</v>
      </c>
      <c r="H285" s="20" t="str">
        <f t="shared" si="2"/>
        <v>#REF!</v>
      </c>
      <c r="I285" s="20" t="str">
        <f t="shared" si="3"/>
        <v>#REF!</v>
      </c>
      <c r="J285" s="20" t="str">
        <f t="shared" si="4"/>
        <v>#REF!</v>
      </c>
      <c r="K285" s="20" t="str">
        <f t="shared" si="5"/>
        <v>#REF!</v>
      </c>
      <c r="L285" s="20" t="str">
        <f t="shared" si="6"/>
        <v>#REF!</v>
      </c>
      <c r="O285" s="20" t="str">
        <f t="shared" si="8"/>
        <v>#REF!</v>
      </c>
      <c r="P285" s="46" t="str">
        <f t="shared" si="9"/>
        <v>#REF!</v>
      </c>
      <c r="Q285" s="27" t="str">
        <f t="shared" si="10"/>
        <v>#REF!</v>
      </c>
      <c r="S285" s="47" t="str">
        <f t="shared" si="11"/>
        <v>#REF!</v>
      </c>
    </row>
    <row r="286" ht="15.75" customHeight="1">
      <c r="A286" s="19" t="s">
        <v>169</v>
      </c>
      <c r="B286" s="18" t="s">
        <v>17</v>
      </c>
      <c r="C286" s="19" t="s">
        <v>324</v>
      </c>
      <c r="D286" s="20">
        <v>1.81198481E7</v>
      </c>
      <c r="E286" s="20">
        <v>5283224.36</v>
      </c>
      <c r="F286" s="27"/>
      <c r="G286" s="20" t="str">
        <f t="shared" si="1"/>
        <v>#REF!</v>
      </c>
      <c r="H286" s="20" t="str">
        <f t="shared" si="2"/>
        <v>#REF!</v>
      </c>
      <c r="I286" s="20" t="str">
        <f t="shared" si="3"/>
        <v>#REF!</v>
      </c>
      <c r="J286" s="20" t="str">
        <f t="shared" si="4"/>
        <v>#REF!</v>
      </c>
      <c r="K286" s="20" t="str">
        <f t="shared" si="5"/>
        <v>#REF!</v>
      </c>
      <c r="L286" s="20" t="str">
        <f t="shared" si="6"/>
        <v>#REF!</v>
      </c>
      <c r="O286" s="20" t="str">
        <f t="shared" si="8"/>
        <v>#REF!</v>
      </c>
      <c r="P286" s="46" t="str">
        <f t="shared" si="9"/>
        <v>#REF!</v>
      </c>
      <c r="Q286" s="27" t="str">
        <f t="shared" si="10"/>
        <v>#REF!</v>
      </c>
      <c r="S286" s="47" t="str">
        <f t="shared" si="11"/>
        <v>#REF!</v>
      </c>
    </row>
    <row r="287" ht="15.75" customHeight="1">
      <c r="A287" s="19" t="s">
        <v>169</v>
      </c>
      <c r="B287" s="18" t="s">
        <v>39</v>
      </c>
      <c r="C287" s="19" t="s">
        <v>40</v>
      </c>
      <c r="D287" s="20">
        <v>171067.89</v>
      </c>
      <c r="E287" s="20">
        <v>49878.45</v>
      </c>
      <c r="F287" s="27"/>
      <c r="G287" s="20" t="str">
        <f t="shared" si="1"/>
        <v>#REF!</v>
      </c>
      <c r="H287" s="20" t="str">
        <f t="shared" si="2"/>
        <v>#REF!</v>
      </c>
      <c r="I287" s="20" t="str">
        <f t="shared" si="3"/>
        <v>#REF!</v>
      </c>
      <c r="J287" s="20" t="str">
        <f t="shared" si="4"/>
        <v>#REF!</v>
      </c>
      <c r="K287" s="20" t="str">
        <f t="shared" si="5"/>
        <v>#REF!</v>
      </c>
      <c r="L287" s="20" t="str">
        <f t="shared" si="6"/>
        <v>#REF!</v>
      </c>
      <c r="O287" s="20" t="str">
        <f t="shared" si="8"/>
        <v>#REF!</v>
      </c>
      <c r="P287" s="46" t="str">
        <f t="shared" si="9"/>
        <v>#REF!</v>
      </c>
      <c r="Q287" s="27" t="str">
        <f t="shared" si="10"/>
        <v>#REF!</v>
      </c>
      <c r="S287" s="47" t="str">
        <f t="shared" si="11"/>
        <v>#REF!</v>
      </c>
    </row>
    <row r="288" ht="15.75" customHeight="1">
      <c r="A288" s="19" t="s">
        <v>169</v>
      </c>
      <c r="B288" s="18" t="s">
        <v>53</v>
      </c>
      <c r="C288" s="19" t="s">
        <v>54</v>
      </c>
      <c r="D288" s="20">
        <v>0.0</v>
      </c>
      <c r="E288" s="20">
        <v>0.0</v>
      </c>
      <c r="F288" s="27"/>
      <c r="G288" s="20" t="str">
        <f t="shared" si="1"/>
        <v>#REF!</v>
      </c>
      <c r="H288" s="20" t="str">
        <f t="shared" si="2"/>
        <v>#REF!</v>
      </c>
      <c r="I288" s="20" t="str">
        <f t="shared" si="3"/>
        <v>#REF!</v>
      </c>
      <c r="J288" s="20" t="str">
        <f t="shared" si="4"/>
        <v>#REF!</v>
      </c>
      <c r="K288" s="20" t="str">
        <f t="shared" si="5"/>
        <v>#REF!</v>
      </c>
      <c r="L288" s="20" t="str">
        <f t="shared" si="6"/>
        <v>#REF!</v>
      </c>
      <c r="O288" s="20" t="str">
        <f t="shared" si="8"/>
        <v>#REF!</v>
      </c>
      <c r="P288" s="46" t="str">
        <f t="shared" si="9"/>
        <v>#REF!</v>
      </c>
      <c r="Q288" s="27" t="str">
        <f t="shared" si="10"/>
        <v>#REF!</v>
      </c>
      <c r="S288" s="47" t="str">
        <f t="shared" si="11"/>
        <v>#REF!</v>
      </c>
    </row>
    <row r="289" ht="15.75" customHeight="1">
      <c r="A289" s="19" t="s">
        <v>169</v>
      </c>
      <c r="B289" s="18" t="s">
        <v>33</v>
      </c>
      <c r="C289" s="19" t="s">
        <v>34</v>
      </c>
      <c r="D289" s="20">
        <v>20716.01</v>
      </c>
      <c r="E289" s="20">
        <v>6040.19</v>
      </c>
      <c r="F289" s="27"/>
      <c r="G289" s="20" t="str">
        <f t="shared" si="1"/>
        <v>#REF!</v>
      </c>
      <c r="H289" s="20" t="str">
        <f t="shared" si="2"/>
        <v>#REF!</v>
      </c>
      <c r="I289" s="20" t="str">
        <f t="shared" si="3"/>
        <v>#REF!</v>
      </c>
      <c r="J289" s="20" t="str">
        <f t="shared" si="4"/>
        <v>#REF!</v>
      </c>
      <c r="K289" s="20" t="str">
        <f t="shared" si="5"/>
        <v>#REF!</v>
      </c>
      <c r="L289" s="20" t="str">
        <f t="shared" si="6"/>
        <v>#REF!</v>
      </c>
      <c r="O289" s="20" t="str">
        <f t="shared" si="8"/>
        <v>#REF!</v>
      </c>
      <c r="P289" s="46" t="str">
        <f t="shared" si="9"/>
        <v>#REF!</v>
      </c>
      <c r="Q289" s="27" t="str">
        <f t="shared" si="10"/>
        <v>#REF!</v>
      </c>
      <c r="S289" s="47" t="str">
        <f t="shared" si="11"/>
        <v>#REF!</v>
      </c>
    </row>
    <row r="290" ht="15.75" customHeight="1">
      <c r="A290" s="19" t="s">
        <v>171</v>
      </c>
      <c r="B290" s="18" t="s">
        <v>17</v>
      </c>
      <c r="C290" s="19" t="s">
        <v>324</v>
      </c>
      <c r="D290" s="20">
        <v>2.887515663E7</v>
      </c>
      <c r="E290" s="20">
        <v>8316944.89</v>
      </c>
      <c r="F290" s="27"/>
      <c r="G290" s="20" t="str">
        <f t="shared" si="1"/>
        <v>#REF!</v>
      </c>
      <c r="H290" s="20" t="str">
        <f t="shared" si="2"/>
        <v>#REF!</v>
      </c>
      <c r="I290" s="20" t="str">
        <f t="shared" si="3"/>
        <v>#REF!</v>
      </c>
      <c r="J290" s="20" t="str">
        <f t="shared" si="4"/>
        <v>#REF!</v>
      </c>
      <c r="K290" s="20" t="str">
        <f t="shared" si="5"/>
        <v>#REF!</v>
      </c>
      <c r="L290" s="20" t="str">
        <f t="shared" si="6"/>
        <v>#REF!</v>
      </c>
      <c r="O290" s="20" t="str">
        <f t="shared" si="8"/>
        <v>#REF!</v>
      </c>
      <c r="P290" s="46" t="str">
        <f t="shared" si="9"/>
        <v>#REF!</v>
      </c>
      <c r="Q290" s="27" t="str">
        <f t="shared" si="10"/>
        <v>#REF!</v>
      </c>
      <c r="S290" s="47" t="str">
        <f t="shared" si="11"/>
        <v>#REF!</v>
      </c>
    </row>
    <row r="291" ht="15.75" customHeight="1">
      <c r="A291" s="19" t="s">
        <v>171</v>
      </c>
      <c r="B291" s="18" t="s">
        <v>39</v>
      </c>
      <c r="C291" s="19" t="s">
        <v>40</v>
      </c>
      <c r="D291" s="20">
        <v>1248048.39</v>
      </c>
      <c r="E291" s="20">
        <v>359476.83</v>
      </c>
      <c r="F291" s="27"/>
      <c r="G291" s="20" t="str">
        <f t="shared" si="1"/>
        <v>#REF!</v>
      </c>
      <c r="H291" s="20" t="str">
        <f t="shared" si="2"/>
        <v>#REF!</v>
      </c>
      <c r="I291" s="20" t="str">
        <f t="shared" si="3"/>
        <v>#REF!</v>
      </c>
      <c r="J291" s="20" t="str">
        <f t="shared" si="4"/>
        <v>#REF!</v>
      </c>
      <c r="K291" s="20" t="str">
        <f t="shared" si="5"/>
        <v>#REF!</v>
      </c>
      <c r="L291" s="20" t="str">
        <f t="shared" si="6"/>
        <v>#REF!</v>
      </c>
      <c r="O291" s="20" t="str">
        <f t="shared" si="8"/>
        <v>#REF!</v>
      </c>
      <c r="P291" s="46" t="str">
        <f t="shared" si="9"/>
        <v>#REF!</v>
      </c>
      <c r="Q291" s="27" t="str">
        <f t="shared" si="10"/>
        <v>#REF!</v>
      </c>
      <c r="S291" s="47" t="str">
        <f t="shared" si="11"/>
        <v>#REF!</v>
      </c>
    </row>
    <row r="292" ht="15.75" customHeight="1">
      <c r="A292" s="19" t="s">
        <v>171</v>
      </c>
      <c r="B292" s="18" t="s">
        <v>68</v>
      </c>
      <c r="C292" s="19" t="s">
        <v>69</v>
      </c>
      <c r="D292" s="20">
        <v>4745356.64</v>
      </c>
      <c r="E292" s="20">
        <v>1366810.59</v>
      </c>
      <c r="F292" s="27"/>
      <c r="G292" s="20" t="str">
        <f t="shared" si="1"/>
        <v>#REF!</v>
      </c>
      <c r="H292" s="20" t="str">
        <f t="shared" si="2"/>
        <v>#REF!</v>
      </c>
      <c r="I292" s="20" t="str">
        <f t="shared" si="3"/>
        <v>#REF!</v>
      </c>
      <c r="J292" s="20" t="str">
        <f t="shared" si="4"/>
        <v>#REF!</v>
      </c>
      <c r="K292" s="20" t="str">
        <f t="shared" si="5"/>
        <v>#REF!</v>
      </c>
      <c r="L292" s="20" t="str">
        <f t="shared" si="6"/>
        <v>#REF!</v>
      </c>
      <c r="O292" s="20" t="str">
        <f t="shared" si="8"/>
        <v>#REF!</v>
      </c>
      <c r="P292" s="46" t="str">
        <f t="shared" si="9"/>
        <v>#REF!</v>
      </c>
      <c r="Q292" s="27" t="str">
        <f t="shared" si="10"/>
        <v>#REF!</v>
      </c>
      <c r="S292" s="47" t="str">
        <f t="shared" si="11"/>
        <v>#REF!</v>
      </c>
    </row>
    <row r="293" ht="15.75" customHeight="1">
      <c r="A293" s="19" t="s">
        <v>171</v>
      </c>
      <c r="B293" s="18" t="s">
        <v>27</v>
      </c>
      <c r="C293" s="19" t="s">
        <v>28</v>
      </c>
      <c r="D293" s="20">
        <v>27245.78</v>
      </c>
      <c r="E293" s="20">
        <v>7847.63</v>
      </c>
      <c r="F293" s="27"/>
      <c r="G293" s="20" t="str">
        <f t="shared" si="1"/>
        <v>#REF!</v>
      </c>
      <c r="H293" s="20" t="str">
        <f t="shared" si="2"/>
        <v>#REF!</v>
      </c>
      <c r="I293" s="20" t="str">
        <f t="shared" si="3"/>
        <v>#REF!</v>
      </c>
      <c r="J293" s="20" t="str">
        <f t="shared" si="4"/>
        <v>#REF!</v>
      </c>
      <c r="K293" s="20" t="str">
        <f t="shared" si="5"/>
        <v>#REF!</v>
      </c>
      <c r="L293" s="20" t="str">
        <f t="shared" si="6"/>
        <v>#REF!</v>
      </c>
      <c r="O293" s="20" t="str">
        <f t="shared" si="8"/>
        <v>#REF!</v>
      </c>
      <c r="P293" s="46" t="str">
        <f t="shared" si="9"/>
        <v>#REF!</v>
      </c>
      <c r="Q293" s="27" t="str">
        <f t="shared" si="10"/>
        <v>#REF!</v>
      </c>
      <c r="S293" s="47" t="str">
        <f t="shared" si="11"/>
        <v>#REF!</v>
      </c>
    </row>
    <row r="294" ht="15.75" customHeight="1">
      <c r="A294" s="19" t="s">
        <v>171</v>
      </c>
      <c r="B294" s="18" t="s">
        <v>33</v>
      </c>
      <c r="C294" s="19" t="s">
        <v>34</v>
      </c>
      <c r="D294" s="20">
        <v>65621.56</v>
      </c>
      <c r="E294" s="20">
        <v>18901.06</v>
      </c>
      <c r="F294" s="27"/>
      <c r="G294" s="20" t="str">
        <f t="shared" si="1"/>
        <v>#REF!</v>
      </c>
      <c r="H294" s="20" t="str">
        <f t="shared" si="2"/>
        <v>#REF!</v>
      </c>
      <c r="I294" s="20" t="str">
        <f t="shared" si="3"/>
        <v>#REF!</v>
      </c>
      <c r="J294" s="20" t="str">
        <f t="shared" si="4"/>
        <v>#REF!</v>
      </c>
      <c r="K294" s="20" t="str">
        <f t="shared" si="5"/>
        <v>#REF!</v>
      </c>
      <c r="L294" s="20" t="str">
        <f t="shared" si="6"/>
        <v>#REF!</v>
      </c>
      <c r="O294" s="20" t="str">
        <f t="shared" si="8"/>
        <v>#REF!</v>
      </c>
      <c r="P294" s="46" t="str">
        <f t="shared" si="9"/>
        <v>#REF!</v>
      </c>
      <c r="Q294" s="27" t="str">
        <f t="shared" si="10"/>
        <v>#REF!</v>
      </c>
      <c r="S294" s="47" t="str">
        <f t="shared" si="11"/>
        <v>#REF!</v>
      </c>
    </row>
    <row r="295" ht="15.75" customHeight="1">
      <c r="A295" s="19" t="s">
        <v>173</v>
      </c>
      <c r="B295" s="18" t="s">
        <v>27</v>
      </c>
      <c r="C295" s="19" t="s">
        <v>28</v>
      </c>
      <c r="D295" s="20">
        <v>27261.57</v>
      </c>
      <c r="E295" s="20">
        <v>3670.88</v>
      </c>
      <c r="F295" s="27"/>
      <c r="G295" s="20" t="str">
        <f t="shared" si="1"/>
        <v>#REF!</v>
      </c>
      <c r="H295" s="20" t="str">
        <f t="shared" si="2"/>
        <v>#REF!</v>
      </c>
      <c r="I295" s="20" t="str">
        <f t="shared" si="3"/>
        <v>#REF!</v>
      </c>
      <c r="J295" s="20" t="str">
        <f t="shared" si="4"/>
        <v>#REF!</v>
      </c>
      <c r="K295" s="20" t="str">
        <f t="shared" si="5"/>
        <v>#REF!</v>
      </c>
      <c r="L295" s="20" t="str">
        <f t="shared" si="6"/>
        <v>#REF!</v>
      </c>
      <c r="O295" s="20" t="str">
        <f t="shared" si="8"/>
        <v>#REF!</v>
      </c>
      <c r="P295" s="46" t="str">
        <f t="shared" si="9"/>
        <v>#REF!</v>
      </c>
      <c r="Q295" s="27" t="str">
        <f t="shared" si="10"/>
        <v>#REF!</v>
      </c>
      <c r="S295" s="47" t="str">
        <f t="shared" si="11"/>
        <v>#REF!</v>
      </c>
    </row>
    <row r="296" ht="15.75" customHeight="1">
      <c r="A296" s="19" t="s">
        <v>173</v>
      </c>
      <c r="B296" s="18" t="s">
        <v>33</v>
      </c>
      <c r="C296" s="19" t="s">
        <v>34</v>
      </c>
      <c r="D296" s="20">
        <v>44905.55</v>
      </c>
      <c r="E296" s="20">
        <v>6046.71</v>
      </c>
      <c r="F296" s="27"/>
      <c r="G296" s="20" t="str">
        <f t="shared" si="1"/>
        <v>#REF!</v>
      </c>
      <c r="H296" s="20" t="str">
        <f t="shared" si="2"/>
        <v>#REF!</v>
      </c>
      <c r="I296" s="20" t="str">
        <f t="shared" si="3"/>
        <v>#REF!</v>
      </c>
      <c r="J296" s="20" t="str">
        <f t="shared" si="4"/>
        <v>#REF!</v>
      </c>
      <c r="K296" s="20" t="str">
        <f t="shared" si="5"/>
        <v>#REF!</v>
      </c>
      <c r="L296" s="20" t="str">
        <f t="shared" si="6"/>
        <v>#REF!</v>
      </c>
      <c r="O296" s="20" t="str">
        <f t="shared" si="8"/>
        <v>#REF!</v>
      </c>
      <c r="P296" s="46" t="str">
        <f t="shared" si="9"/>
        <v>#REF!</v>
      </c>
      <c r="Q296" s="27" t="str">
        <f t="shared" si="10"/>
        <v>#REF!</v>
      </c>
      <c r="S296" s="47" t="str">
        <f t="shared" si="11"/>
        <v>#REF!</v>
      </c>
    </row>
    <row r="297" ht="15.75" customHeight="1">
      <c r="A297" s="19" t="s">
        <v>173</v>
      </c>
      <c r="B297" s="18" t="s">
        <v>41</v>
      </c>
      <c r="C297" s="19" t="s">
        <v>42</v>
      </c>
      <c r="D297" s="20">
        <v>3.114963388E7</v>
      </c>
      <c r="E297" s="20">
        <v>4194424.41</v>
      </c>
      <c r="F297" s="27"/>
      <c r="G297" s="20" t="str">
        <f t="shared" si="1"/>
        <v>#REF!</v>
      </c>
      <c r="H297" s="20" t="str">
        <f t="shared" si="2"/>
        <v>#REF!</v>
      </c>
      <c r="I297" s="20" t="str">
        <f t="shared" si="3"/>
        <v>#REF!</v>
      </c>
      <c r="J297" s="20" t="str">
        <f t="shared" si="4"/>
        <v>#REF!</v>
      </c>
      <c r="K297" s="20" t="str">
        <f t="shared" si="5"/>
        <v>#REF!</v>
      </c>
      <c r="L297" s="20" t="str">
        <f t="shared" si="6"/>
        <v>#REF!</v>
      </c>
      <c r="O297" s="20" t="str">
        <f t="shared" si="8"/>
        <v>#REF!</v>
      </c>
      <c r="P297" s="46" t="str">
        <f t="shared" si="9"/>
        <v>#REF!</v>
      </c>
      <c r="Q297" s="27" t="str">
        <f t="shared" si="10"/>
        <v>#REF!</v>
      </c>
      <c r="S297" s="47" t="str">
        <f t="shared" si="11"/>
        <v>#REF!</v>
      </c>
    </row>
    <row r="298" ht="15.75" customHeight="1">
      <c r="A298" s="19" t="s">
        <v>175</v>
      </c>
      <c r="B298" s="18" t="s">
        <v>17</v>
      </c>
      <c r="C298" s="19" t="s">
        <v>324</v>
      </c>
      <c r="D298" s="20">
        <v>1.435151299E7</v>
      </c>
      <c r="E298" s="20">
        <v>6043640.87</v>
      </c>
      <c r="F298" s="27"/>
      <c r="G298" s="20" t="str">
        <f t="shared" si="1"/>
        <v>#REF!</v>
      </c>
      <c r="H298" s="20" t="str">
        <f t="shared" si="2"/>
        <v>#REF!</v>
      </c>
      <c r="I298" s="20" t="str">
        <f t="shared" si="3"/>
        <v>#REF!</v>
      </c>
      <c r="J298" s="20" t="str">
        <f t="shared" si="4"/>
        <v>#REF!</v>
      </c>
      <c r="K298" s="20" t="str">
        <f t="shared" si="5"/>
        <v>#REF!</v>
      </c>
      <c r="L298" s="20" t="str">
        <f t="shared" si="6"/>
        <v>#REF!</v>
      </c>
      <c r="O298" s="20" t="str">
        <f t="shared" si="8"/>
        <v>#REF!</v>
      </c>
      <c r="P298" s="46" t="str">
        <f t="shared" si="9"/>
        <v>#REF!</v>
      </c>
      <c r="Q298" s="27" t="str">
        <f t="shared" si="10"/>
        <v>#REF!</v>
      </c>
      <c r="S298" s="47" t="str">
        <f t="shared" si="11"/>
        <v>#REF!</v>
      </c>
    </row>
    <row r="299" ht="15.75" customHeight="1">
      <c r="A299" s="19" t="s">
        <v>175</v>
      </c>
      <c r="B299" s="18" t="s">
        <v>39</v>
      </c>
      <c r="C299" s="19" t="s">
        <v>40</v>
      </c>
      <c r="D299" s="20">
        <v>9151780.74</v>
      </c>
      <c r="E299" s="20">
        <v>3853954.37</v>
      </c>
      <c r="F299" s="27"/>
      <c r="G299" s="20" t="str">
        <f t="shared" si="1"/>
        <v>#REF!</v>
      </c>
      <c r="H299" s="20" t="str">
        <f t="shared" si="2"/>
        <v>#REF!</v>
      </c>
      <c r="I299" s="20" t="str">
        <f t="shared" si="3"/>
        <v>#REF!</v>
      </c>
      <c r="J299" s="20" t="str">
        <f t="shared" si="4"/>
        <v>#REF!</v>
      </c>
      <c r="K299" s="20" t="str">
        <f t="shared" si="5"/>
        <v>#REF!</v>
      </c>
      <c r="L299" s="20" t="str">
        <f t="shared" si="6"/>
        <v>#REF!</v>
      </c>
      <c r="O299" s="20" t="str">
        <f t="shared" si="8"/>
        <v>#REF!</v>
      </c>
      <c r="P299" s="46" t="str">
        <f t="shared" si="9"/>
        <v>#REF!</v>
      </c>
      <c r="Q299" s="27" t="str">
        <f t="shared" si="10"/>
        <v>#REF!</v>
      </c>
      <c r="S299" s="47" t="str">
        <f t="shared" si="11"/>
        <v>#REF!</v>
      </c>
    </row>
    <row r="300" ht="15.75" customHeight="1">
      <c r="A300" s="19" t="s">
        <v>175</v>
      </c>
      <c r="B300" s="18" t="s">
        <v>25</v>
      </c>
      <c r="C300" s="19" t="s">
        <v>26</v>
      </c>
      <c r="D300" s="20">
        <v>194331.38</v>
      </c>
      <c r="E300" s="20">
        <v>81835.91</v>
      </c>
      <c r="F300" s="27"/>
      <c r="G300" s="20" t="str">
        <f t="shared" si="1"/>
        <v>#REF!</v>
      </c>
      <c r="H300" s="20" t="str">
        <f t="shared" si="2"/>
        <v>#REF!</v>
      </c>
      <c r="I300" s="20" t="str">
        <f t="shared" si="3"/>
        <v>#REF!</v>
      </c>
      <c r="J300" s="20" t="str">
        <f t="shared" si="4"/>
        <v>#REF!</v>
      </c>
      <c r="K300" s="20" t="str">
        <f t="shared" si="5"/>
        <v>#REF!</v>
      </c>
      <c r="L300" s="20" t="str">
        <f t="shared" si="6"/>
        <v>#REF!</v>
      </c>
      <c r="O300" s="20" t="str">
        <f t="shared" si="8"/>
        <v>#REF!</v>
      </c>
      <c r="P300" s="46" t="str">
        <f t="shared" si="9"/>
        <v>#REF!</v>
      </c>
      <c r="Q300" s="27" t="str">
        <f t="shared" si="10"/>
        <v>#REF!</v>
      </c>
      <c r="S300" s="47" t="str">
        <f t="shared" si="11"/>
        <v>#REF!</v>
      </c>
    </row>
    <row r="301" ht="15.75" customHeight="1">
      <c r="A301" s="19" t="s">
        <v>175</v>
      </c>
      <c r="B301" s="18" t="s">
        <v>27</v>
      </c>
      <c r="C301" s="19" t="s">
        <v>28</v>
      </c>
      <c r="D301" s="20">
        <v>10226.62</v>
      </c>
      <c r="E301" s="20">
        <v>4306.58</v>
      </c>
      <c r="F301" s="27"/>
      <c r="G301" s="20" t="str">
        <f t="shared" si="1"/>
        <v>#REF!</v>
      </c>
      <c r="H301" s="20" t="str">
        <f t="shared" si="2"/>
        <v>#REF!</v>
      </c>
      <c r="I301" s="20" t="str">
        <f t="shared" si="3"/>
        <v>#REF!</v>
      </c>
      <c r="J301" s="20" t="str">
        <f t="shared" si="4"/>
        <v>#REF!</v>
      </c>
      <c r="K301" s="20" t="str">
        <f t="shared" si="5"/>
        <v>#REF!</v>
      </c>
      <c r="L301" s="20" t="str">
        <f t="shared" si="6"/>
        <v>#REF!</v>
      </c>
      <c r="O301" s="20" t="str">
        <f t="shared" si="8"/>
        <v>#REF!</v>
      </c>
      <c r="P301" s="46" t="str">
        <f t="shared" si="9"/>
        <v>#REF!</v>
      </c>
      <c r="Q301" s="27" t="str">
        <f t="shared" si="10"/>
        <v>#REF!</v>
      </c>
      <c r="S301" s="47" t="str">
        <f t="shared" si="11"/>
        <v>#REF!</v>
      </c>
    </row>
    <row r="302" ht="15.75" customHeight="1">
      <c r="A302" s="19" t="s">
        <v>175</v>
      </c>
      <c r="B302" s="18" t="s">
        <v>33</v>
      </c>
      <c r="C302" s="19" t="s">
        <v>34</v>
      </c>
      <c r="D302" s="20">
        <v>84665.22</v>
      </c>
      <c r="E302" s="20">
        <v>35653.81</v>
      </c>
      <c r="F302" s="27"/>
      <c r="G302" s="20" t="str">
        <f t="shared" si="1"/>
        <v>#REF!</v>
      </c>
      <c r="H302" s="20" t="str">
        <f t="shared" si="2"/>
        <v>#REF!</v>
      </c>
      <c r="I302" s="20" t="str">
        <f t="shared" si="3"/>
        <v>#REF!</v>
      </c>
      <c r="J302" s="20" t="str">
        <f t="shared" si="4"/>
        <v>#REF!</v>
      </c>
      <c r="K302" s="20" t="str">
        <f t="shared" si="5"/>
        <v>#REF!</v>
      </c>
      <c r="L302" s="20" t="str">
        <f t="shared" si="6"/>
        <v>#REF!</v>
      </c>
      <c r="O302" s="20" t="str">
        <f t="shared" si="8"/>
        <v>#REF!</v>
      </c>
      <c r="P302" s="46" t="str">
        <f t="shared" si="9"/>
        <v>#REF!</v>
      </c>
      <c r="Q302" s="27" t="str">
        <f t="shared" si="10"/>
        <v>#REF!</v>
      </c>
      <c r="S302" s="47" t="str">
        <f t="shared" si="11"/>
        <v>#REF!</v>
      </c>
    </row>
    <row r="303" ht="15.75" customHeight="1">
      <c r="A303" s="19" t="s">
        <v>175</v>
      </c>
      <c r="B303" s="18" t="s">
        <v>74</v>
      </c>
      <c r="C303" s="19" t="s">
        <v>75</v>
      </c>
      <c r="D303" s="20">
        <v>0.0</v>
      </c>
      <c r="E303" s="20">
        <v>0.0</v>
      </c>
      <c r="F303" s="27"/>
      <c r="G303" s="20" t="str">
        <f t="shared" si="1"/>
        <v>#REF!</v>
      </c>
      <c r="H303" s="20" t="str">
        <f t="shared" si="2"/>
        <v>#REF!</v>
      </c>
      <c r="I303" s="20" t="str">
        <f t="shared" si="3"/>
        <v>#REF!</v>
      </c>
      <c r="J303" s="20" t="str">
        <f t="shared" si="4"/>
        <v>#REF!</v>
      </c>
      <c r="K303" s="20" t="str">
        <f t="shared" si="5"/>
        <v>#REF!</v>
      </c>
      <c r="L303" s="20" t="str">
        <f t="shared" si="6"/>
        <v>#REF!</v>
      </c>
      <c r="O303" s="20" t="str">
        <f t="shared" si="8"/>
        <v>#REF!</v>
      </c>
      <c r="P303" s="46" t="str">
        <f t="shared" si="9"/>
        <v>#REF!</v>
      </c>
      <c r="Q303" s="27" t="str">
        <f t="shared" si="10"/>
        <v>#REF!</v>
      </c>
      <c r="S303" s="47" t="str">
        <f t="shared" si="11"/>
        <v>#REF!</v>
      </c>
    </row>
    <row r="304" ht="15.75" customHeight="1">
      <c r="A304" s="19" t="s">
        <v>175</v>
      </c>
      <c r="B304" s="18" t="s">
        <v>55</v>
      </c>
      <c r="C304" s="19" t="s">
        <v>56</v>
      </c>
      <c r="D304" s="20">
        <v>1.787173605E7</v>
      </c>
      <c r="E304" s="20">
        <v>7526060.46</v>
      </c>
      <c r="F304" s="27"/>
      <c r="G304" s="20" t="str">
        <f t="shared" si="1"/>
        <v>#REF!</v>
      </c>
      <c r="H304" s="20" t="str">
        <f t="shared" si="2"/>
        <v>#REF!</v>
      </c>
      <c r="I304" s="20" t="str">
        <f t="shared" si="3"/>
        <v>#REF!</v>
      </c>
      <c r="J304" s="20" t="str">
        <f t="shared" si="4"/>
        <v>#REF!</v>
      </c>
      <c r="K304" s="20" t="str">
        <f t="shared" si="5"/>
        <v>#REF!</v>
      </c>
      <c r="L304" s="20" t="str">
        <f t="shared" si="6"/>
        <v>#REF!</v>
      </c>
      <c r="O304" s="20" t="str">
        <f t="shared" si="8"/>
        <v>#REF!</v>
      </c>
      <c r="P304" s="46" t="str">
        <f t="shared" si="9"/>
        <v>#REF!</v>
      </c>
      <c r="Q304" s="27" t="str">
        <f t="shared" si="10"/>
        <v>#REF!</v>
      </c>
      <c r="S304" s="47" t="str">
        <f t="shared" si="11"/>
        <v>#REF!</v>
      </c>
    </row>
    <row r="305" ht="15.75" customHeight="1">
      <c r="A305" s="19" t="s">
        <v>177</v>
      </c>
      <c r="B305" s="18" t="s">
        <v>17</v>
      </c>
      <c r="C305" s="19" t="s">
        <v>324</v>
      </c>
      <c r="D305" s="20">
        <v>9.906863494E7</v>
      </c>
      <c r="E305" s="20">
        <v>1691189.21</v>
      </c>
      <c r="F305" s="27"/>
      <c r="G305" s="20" t="str">
        <f t="shared" si="1"/>
        <v>#REF!</v>
      </c>
      <c r="H305" s="20" t="str">
        <f t="shared" si="2"/>
        <v>#REF!</v>
      </c>
      <c r="I305" s="20" t="str">
        <f t="shared" si="3"/>
        <v>#REF!</v>
      </c>
      <c r="J305" s="20" t="str">
        <f t="shared" si="4"/>
        <v>#REF!</v>
      </c>
      <c r="K305" s="20" t="str">
        <f t="shared" si="5"/>
        <v>#REF!</v>
      </c>
      <c r="L305" s="20" t="str">
        <f t="shared" si="6"/>
        <v>#REF!</v>
      </c>
      <c r="O305" s="20" t="str">
        <f t="shared" si="8"/>
        <v>#REF!</v>
      </c>
      <c r="P305" s="46" t="str">
        <f t="shared" si="9"/>
        <v>#REF!</v>
      </c>
      <c r="Q305" s="27" t="str">
        <f t="shared" si="10"/>
        <v>#REF!</v>
      </c>
      <c r="S305" s="47" t="str">
        <f t="shared" si="11"/>
        <v>#REF!</v>
      </c>
    </row>
    <row r="306" ht="15.75" customHeight="1">
      <c r="A306" s="19" t="s">
        <v>177</v>
      </c>
      <c r="B306" s="18" t="s">
        <v>39</v>
      </c>
      <c r="C306" s="19" t="s">
        <v>40</v>
      </c>
      <c r="D306" s="20">
        <v>2.880558083E7</v>
      </c>
      <c r="E306" s="20">
        <v>491736.74</v>
      </c>
      <c r="F306" s="27"/>
      <c r="G306" s="20" t="str">
        <f t="shared" si="1"/>
        <v>#REF!</v>
      </c>
      <c r="H306" s="20" t="str">
        <f t="shared" si="2"/>
        <v>#REF!</v>
      </c>
      <c r="I306" s="20" t="str">
        <f t="shared" si="3"/>
        <v>#REF!</v>
      </c>
      <c r="J306" s="20" t="str">
        <f t="shared" si="4"/>
        <v>#REF!</v>
      </c>
      <c r="K306" s="20" t="str">
        <f t="shared" si="5"/>
        <v>#REF!</v>
      </c>
      <c r="L306" s="20" t="str">
        <f t="shared" si="6"/>
        <v>#REF!</v>
      </c>
      <c r="O306" s="20" t="str">
        <f t="shared" si="8"/>
        <v>#REF!</v>
      </c>
      <c r="P306" s="46" t="str">
        <f t="shared" si="9"/>
        <v>#REF!</v>
      </c>
      <c r="Q306" s="27" t="str">
        <f t="shared" si="10"/>
        <v>#REF!</v>
      </c>
      <c r="S306" s="47" t="str">
        <f t="shared" si="11"/>
        <v>#REF!</v>
      </c>
    </row>
    <row r="307" ht="15.75" customHeight="1">
      <c r="A307" s="19" t="s">
        <v>177</v>
      </c>
      <c r="B307" s="18" t="s">
        <v>53</v>
      </c>
      <c r="C307" s="19" t="s">
        <v>54</v>
      </c>
      <c r="D307" s="20">
        <v>0.0</v>
      </c>
      <c r="E307" s="20">
        <v>0.0</v>
      </c>
      <c r="F307" s="27"/>
      <c r="G307" s="20" t="str">
        <f t="shared" si="1"/>
        <v>#REF!</v>
      </c>
      <c r="H307" s="20" t="str">
        <f t="shared" si="2"/>
        <v>#REF!</v>
      </c>
      <c r="I307" s="20" t="str">
        <f t="shared" si="3"/>
        <v>#REF!</v>
      </c>
      <c r="J307" s="20" t="str">
        <f t="shared" si="4"/>
        <v>#REF!</v>
      </c>
      <c r="K307" s="20" t="str">
        <f t="shared" si="5"/>
        <v>#REF!</v>
      </c>
      <c r="L307" s="20" t="str">
        <f t="shared" si="6"/>
        <v>#REF!</v>
      </c>
      <c r="O307" s="20" t="str">
        <f t="shared" si="8"/>
        <v>#REF!</v>
      </c>
      <c r="P307" s="46" t="str">
        <f t="shared" si="9"/>
        <v>#REF!</v>
      </c>
      <c r="Q307" s="27" t="str">
        <f t="shared" si="10"/>
        <v>#REF!</v>
      </c>
      <c r="S307" s="47" t="str">
        <f t="shared" si="11"/>
        <v>#REF!</v>
      </c>
    </row>
    <row r="308" ht="15.75" customHeight="1">
      <c r="A308" s="19" t="s">
        <v>177</v>
      </c>
      <c r="B308" s="18" t="s">
        <v>25</v>
      </c>
      <c r="C308" s="19" t="s">
        <v>26</v>
      </c>
      <c r="D308" s="20">
        <v>137017.73</v>
      </c>
      <c r="E308" s="20">
        <v>2339.01</v>
      </c>
      <c r="F308" s="27"/>
      <c r="G308" s="20" t="str">
        <f t="shared" si="1"/>
        <v>#REF!</v>
      </c>
      <c r="H308" s="20" t="str">
        <f t="shared" si="2"/>
        <v>#REF!</v>
      </c>
      <c r="I308" s="20" t="str">
        <f t="shared" si="3"/>
        <v>#REF!</v>
      </c>
      <c r="J308" s="20" t="str">
        <f t="shared" si="4"/>
        <v>#REF!</v>
      </c>
      <c r="K308" s="20" t="str">
        <f t="shared" si="5"/>
        <v>#REF!</v>
      </c>
      <c r="L308" s="20" t="str">
        <f t="shared" si="6"/>
        <v>#REF!</v>
      </c>
      <c r="O308" s="20" t="str">
        <f t="shared" si="8"/>
        <v>#REF!</v>
      </c>
      <c r="P308" s="46" t="str">
        <f t="shared" si="9"/>
        <v>#REF!</v>
      </c>
      <c r="Q308" s="27" t="str">
        <f t="shared" si="10"/>
        <v>#REF!</v>
      </c>
      <c r="S308" s="47" t="str">
        <f t="shared" si="11"/>
        <v>#REF!</v>
      </c>
    </row>
    <row r="309" ht="15.75" customHeight="1">
      <c r="A309" s="19" t="s">
        <v>177</v>
      </c>
      <c r="B309" s="18" t="s">
        <v>33</v>
      </c>
      <c r="C309" s="19" t="s">
        <v>34</v>
      </c>
      <c r="D309" s="20">
        <v>115579.5</v>
      </c>
      <c r="E309" s="20">
        <v>1973.04</v>
      </c>
      <c r="F309" s="27"/>
      <c r="G309" s="20" t="str">
        <f t="shared" si="1"/>
        <v>#REF!</v>
      </c>
      <c r="H309" s="20" t="str">
        <f t="shared" si="2"/>
        <v>#REF!</v>
      </c>
      <c r="I309" s="20" t="str">
        <f t="shared" si="3"/>
        <v>#REF!</v>
      </c>
      <c r="J309" s="20" t="str">
        <f t="shared" si="4"/>
        <v>#REF!</v>
      </c>
      <c r="K309" s="20" t="str">
        <f t="shared" si="5"/>
        <v>#REF!</v>
      </c>
      <c r="L309" s="20" t="str">
        <f t="shared" si="6"/>
        <v>#REF!</v>
      </c>
      <c r="O309" s="20" t="str">
        <f t="shared" si="8"/>
        <v>#REF!</v>
      </c>
      <c r="P309" s="46" t="str">
        <f t="shared" si="9"/>
        <v>#REF!</v>
      </c>
      <c r="Q309" s="27" t="str">
        <f t="shared" si="10"/>
        <v>#REF!</v>
      </c>
      <c r="S309" s="47" t="str">
        <f t="shared" si="11"/>
        <v>#REF!</v>
      </c>
    </row>
    <row r="310" ht="15.75" customHeight="1">
      <c r="A310" s="19" t="s">
        <v>179</v>
      </c>
      <c r="B310" s="18" t="s">
        <v>17</v>
      </c>
      <c r="C310" s="19" t="s">
        <v>324</v>
      </c>
      <c r="D310" s="20">
        <v>7.342228321E7</v>
      </c>
      <c r="E310" s="20">
        <v>3561404.78</v>
      </c>
      <c r="F310" s="27"/>
      <c r="G310" s="20" t="str">
        <f t="shared" si="1"/>
        <v>#REF!</v>
      </c>
      <c r="H310" s="20" t="str">
        <f t="shared" si="2"/>
        <v>#REF!</v>
      </c>
      <c r="I310" s="20" t="str">
        <f t="shared" si="3"/>
        <v>#REF!</v>
      </c>
      <c r="J310" s="20" t="str">
        <f t="shared" si="4"/>
        <v>#REF!</v>
      </c>
      <c r="K310" s="20" t="str">
        <f t="shared" si="5"/>
        <v>#REF!</v>
      </c>
      <c r="L310" s="20" t="str">
        <f t="shared" si="6"/>
        <v>#REF!</v>
      </c>
      <c r="O310" s="20" t="str">
        <f t="shared" si="8"/>
        <v>#REF!</v>
      </c>
      <c r="P310" s="46" t="str">
        <f t="shared" si="9"/>
        <v>#REF!</v>
      </c>
      <c r="Q310" s="27" t="str">
        <f t="shared" si="10"/>
        <v>#REF!</v>
      </c>
      <c r="S310" s="47" t="str">
        <f t="shared" si="11"/>
        <v>#REF!</v>
      </c>
    </row>
    <row r="311" ht="15.75" customHeight="1">
      <c r="A311" s="19" t="s">
        <v>179</v>
      </c>
      <c r="B311" s="18" t="s">
        <v>53</v>
      </c>
      <c r="C311" s="19" t="s">
        <v>54</v>
      </c>
      <c r="D311" s="20">
        <v>0.0</v>
      </c>
      <c r="E311" s="20">
        <v>0.0</v>
      </c>
      <c r="F311" s="27"/>
      <c r="G311" s="20" t="str">
        <f t="shared" si="1"/>
        <v>#REF!</v>
      </c>
      <c r="H311" s="20" t="str">
        <f t="shared" si="2"/>
        <v>#REF!</v>
      </c>
      <c r="I311" s="20" t="str">
        <f t="shared" si="3"/>
        <v>#REF!</v>
      </c>
      <c r="J311" s="20" t="str">
        <f t="shared" si="4"/>
        <v>#REF!</v>
      </c>
      <c r="K311" s="20" t="str">
        <f t="shared" si="5"/>
        <v>#REF!</v>
      </c>
      <c r="L311" s="20" t="str">
        <f t="shared" si="6"/>
        <v>#REF!</v>
      </c>
      <c r="O311" s="20" t="str">
        <f t="shared" si="8"/>
        <v>#REF!</v>
      </c>
      <c r="P311" s="46" t="str">
        <f t="shared" si="9"/>
        <v>#REF!</v>
      </c>
      <c r="Q311" s="27" t="str">
        <f t="shared" si="10"/>
        <v>#REF!</v>
      </c>
      <c r="S311" s="47" t="str">
        <f t="shared" si="11"/>
        <v>#REF!</v>
      </c>
    </row>
    <row r="312" ht="15.75" customHeight="1">
      <c r="A312" s="19" t="s">
        <v>179</v>
      </c>
      <c r="B312" s="18" t="s">
        <v>27</v>
      </c>
      <c r="C312" s="19" t="s">
        <v>28</v>
      </c>
      <c r="D312" s="20">
        <v>92939.35</v>
      </c>
      <c r="E312" s="20">
        <v>4508.1</v>
      </c>
      <c r="F312" s="27"/>
      <c r="G312" s="20" t="str">
        <f t="shared" si="1"/>
        <v>#REF!</v>
      </c>
      <c r="H312" s="20" t="str">
        <f t="shared" si="2"/>
        <v>#REF!</v>
      </c>
      <c r="I312" s="20" t="str">
        <f t="shared" si="3"/>
        <v>#REF!</v>
      </c>
      <c r="J312" s="20" t="str">
        <f t="shared" si="4"/>
        <v>#REF!</v>
      </c>
      <c r="K312" s="20" t="str">
        <f t="shared" si="5"/>
        <v>#REF!</v>
      </c>
      <c r="L312" s="20" t="str">
        <f t="shared" si="6"/>
        <v>#REF!</v>
      </c>
      <c r="O312" s="20" t="str">
        <f t="shared" si="8"/>
        <v>#REF!</v>
      </c>
      <c r="P312" s="46" t="str">
        <f t="shared" si="9"/>
        <v>#REF!</v>
      </c>
      <c r="Q312" s="27" t="str">
        <f t="shared" si="10"/>
        <v>#REF!</v>
      </c>
      <c r="S312" s="47" t="str">
        <f t="shared" si="11"/>
        <v>#REF!</v>
      </c>
    </row>
    <row r="313" ht="15.75" customHeight="1">
      <c r="A313" s="19" t="s">
        <v>179</v>
      </c>
      <c r="B313" s="18" t="s">
        <v>33</v>
      </c>
      <c r="C313" s="19" t="s">
        <v>34</v>
      </c>
      <c r="D313" s="20">
        <v>189093.44</v>
      </c>
      <c r="E313" s="20">
        <v>9172.12</v>
      </c>
      <c r="F313" s="27"/>
      <c r="G313" s="20" t="str">
        <f t="shared" si="1"/>
        <v>#REF!</v>
      </c>
      <c r="H313" s="20" t="str">
        <f t="shared" si="2"/>
        <v>#REF!</v>
      </c>
      <c r="I313" s="20" t="str">
        <f t="shared" si="3"/>
        <v>#REF!</v>
      </c>
      <c r="J313" s="20" t="str">
        <f t="shared" si="4"/>
        <v>#REF!</v>
      </c>
      <c r="K313" s="20" t="str">
        <f t="shared" si="5"/>
        <v>#REF!</v>
      </c>
      <c r="L313" s="20" t="str">
        <f t="shared" si="6"/>
        <v>#REF!</v>
      </c>
      <c r="O313" s="20" t="str">
        <f t="shared" si="8"/>
        <v>#REF!</v>
      </c>
      <c r="P313" s="46" t="str">
        <f t="shared" si="9"/>
        <v>#REF!</v>
      </c>
      <c r="Q313" s="27" t="str">
        <f t="shared" si="10"/>
        <v>#REF!</v>
      </c>
      <c r="S313" s="47" t="str">
        <f t="shared" si="11"/>
        <v>#REF!</v>
      </c>
    </row>
    <row r="314" ht="15.75" customHeight="1">
      <c r="A314" s="19" t="s">
        <v>179</v>
      </c>
      <c r="B314" s="18" t="s">
        <v>74</v>
      </c>
      <c r="C314" s="19" t="s">
        <v>75</v>
      </c>
      <c r="D314" s="20">
        <v>0.0</v>
      </c>
      <c r="E314" s="20">
        <v>0.0</v>
      </c>
      <c r="F314" s="27"/>
      <c r="G314" s="20" t="str">
        <f t="shared" si="1"/>
        <v>#REF!</v>
      </c>
      <c r="H314" s="20" t="str">
        <f t="shared" si="2"/>
        <v>#REF!</v>
      </c>
      <c r="I314" s="20" t="str">
        <f t="shared" si="3"/>
        <v>#REF!</v>
      </c>
      <c r="J314" s="20" t="str">
        <f t="shared" si="4"/>
        <v>#REF!</v>
      </c>
      <c r="K314" s="20" t="str">
        <f t="shared" si="5"/>
        <v>#REF!</v>
      </c>
      <c r="L314" s="20" t="str">
        <f t="shared" si="6"/>
        <v>#REF!</v>
      </c>
      <c r="O314" s="20" t="str">
        <f t="shared" si="8"/>
        <v>#REF!</v>
      </c>
      <c r="P314" s="46" t="str">
        <f t="shared" si="9"/>
        <v>#REF!</v>
      </c>
      <c r="Q314" s="27" t="str">
        <f t="shared" si="10"/>
        <v>#REF!</v>
      </c>
      <c r="S314" s="47" t="str">
        <f t="shared" si="11"/>
        <v>#REF!</v>
      </c>
    </row>
    <row r="315" ht="15.75" customHeight="1">
      <c r="A315" s="19" t="s">
        <v>181</v>
      </c>
      <c r="B315" s="18" t="s">
        <v>17</v>
      </c>
      <c r="C315" s="19" t="s">
        <v>324</v>
      </c>
      <c r="D315" s="20">
        <v>6951412.95</v>
      </c>
      <c r="E315" s="20">
        <v>7215570.15</v>
      </c>
      <c r="F315" s="27"/>
      <c r="G315" s="20" t="str">
        <f t="shared" si="1"/>
        <v>#REF!</v>
      </c>
      <c r="H315" s="20" t="str">
        <f t="shared" si="2"/>
        <v>#REF!</v>
      </c>
      <c r="I315" s="20" t="str">
        <f t="shared" si="3"/>
        <v>#REF!</v>
      </c>
      <c r="J315" s="20" t="str">
        <f t="shared" si="4"/>
        <v>#REF!</v>
      </c>
      <c r="K315" s="20" t="str">
        <f t="shared" si="5"/>
        <v>#REF!</v>
      </c>
      <c r="L315" s="20" t="str">
        <f t="shared" si="6"/>
        <v>#REF!</v>
      </c>
      <c r="O315" s="20" t="str">
        <f t="shared" si="8"/>
        <v>#REF!</v>
      </c>
      <c r="P315" s="46" t="str">
        <f t="shared" si="9"/>
        <v>#REF!</v>
      </c>
      <c r="Q315" s="27" t="str">
        <f t="shared" si="10"/>
        <v>#REF!</v>
      </c>
      <c r="S315" s="47" t="str">
        <f t="shared" si="11"/>
        <v>#REF!</v>
      </c>
    </row>
    <row r="316" ht="15.75" customHeight="1">
      <c r="A316" s="19" t="s">
        <v>181</v>
      </c>
      <c r="B316" s="18" t="s">
        <v>39</v>
      </c>
      <c r="C316" s="19" t="s">
        <v>40</v>
      </c>
      <c r="D316" s="20">
        <v>4110970.76</v>
      </c>
      <c r="E316" s="20">
        <v>4267189.74</v>
      </c>
      <c r="F316" s="27"/>
      <c r="G316" s="20" t="str">
        <f t="shared" si="1"/>
        <v>#REF!</v>
      </c>
      <c r="H316" s="20" t="str">
        <f t="shared" si="2"/>
        <v>#REF!</v>
      </c>
      <c r="I316" s="20" t="str">
        <f t="shared" si="3"/>
        <v>#REF!</v>
      </c>
      <c r="J316" s="20" t="str">
        <f t="shared" si="4"/>
        <v>#REF!</v>
      </c>
      <c r="K316" s="20" t="str">
        <f t="shared" si="5"/>
        <v>#REF!</v>
      </c>
      <c r="L316" s="20" t="str">
        <f t="shared" si="6"/>
        <v>#REF!</v>
      </c>
      <c r="O316" s="20" t="str">
        <f t="shared" si="8"/>
        <v>#REF!</v>
      </c>
      <c r="P316" s="46" t="str">
        <f t="shared" si="9"/>
        <v>#REF!</v>
      </c>
      <c r="Q316" s="27" t="str">
        <f t="shared" si="10"/>
        <v>#REF!</v>
      </c>
      <c r="S316" s="47" t="str">
        <f t="shared" si="11"/>
        <v>#REF!</v>
      </c>
    </row>
    <row r="317" ht="15.75" customHeight="1">
      <c r="A317" s="19" t="s">
        <v>181</v>
      </c>
      <c r="B317" s="18" t="s">
        <v>25</v>
      </c>
      <c r="C317" s="19" t="s">
        <v>26</v>
      </c>
      <c r="D317" s="20">
        <v>1186.27</v>
      </c>
      <c r="E317" s="20">
        <v>1231.35</v>
      </c>
      <c r="F317" s="27"/>
      <c r="G317" s="20" t="str">
        <f t="shared" si="1"/>
        <v>#REF!</v>
      </c>
      <c r="H317" s="20" t="str">
        <f t="shared" si="2"/>
        <v>#REF!</v>
      </c>
      <c r="I317" s="20" t="str">
        <f t="shared" si="3"/>
        <v>#REF!</v>
      </c>
      <c r="J317" s="20" t="str">
        <f t="shared" si="4"/>
        <v>#REF!</v>
      </c>
      <c r="K317" s="20" t="str">
        <f t="shared" si="5"/>
        <v>#REF!</v>
      </c>
      <c r="L317" s="20" t="str">
        <f t="shared" si="6"/>
        <v>#REF!</v>
      </c>
      <c r="O317" s="20" t="str">
        <f t="shared" si="8"/>
        <v>#REF!</v>
      </c>
      <c r="P317" s="46" t="str">
        <f t="shared" si="9"/>
        <v>#REF!</v>
      </c>
      <c r="Q317" s="27" t="str">
        <f t="shared" si="10"/>
        <v>#REF!</v>
      </c>
      <c r="S317" s="47" t="str">
        <f t="shared" si="11"/>
        <v>#REF!</v>
      </c>
    </row>
    <row r="318" ht="15.75" customHeight="1">
      <c r="A318" s="19" t="s">
        <v>181</v>
      </c>
      <c r="B318" s="18" t="s">
        <v>27</v>
      </c>
      <c r="C318" s="19" t="s">
        <v>28</v>
      </c>
      <c r="D318" s="20">
        <v>6858.72</v>
      </c>
      <c r="E318" s="20">
        <v>7119.36</v>
      </c>
      <c r="F318" s="27"/>
      <c r="G318" s="20" t="str">
        <f t="shared" si="1"/>
        <v>#REF!</v>
      </c>
      <c r="H318" s="20" t="str">
        <f t="shared" si="2"/>
        <v>#REF!</v>
      </c>
      <c r="I318" s="20" t="str">
        <f t="shared" si="3"/>
        <v>#REF!</v>
      </c>
      <c r="J318" s="20" t="str">
        <f t="shared" si="4"/>
        <v>#REF!</v>
      </c>
      <c r="K318" s="20" t="str">
        <f t="shared" si="5"/>
        <v>#REF!</v>
      </c>
      <c r="L318" s="20" t="str">
        <f t="shared" si="6"/>
        <v>#REF!</v>
      </c>
      <c r="O318" s="20" t="str">
        <f t="shared" si="8"/>
        <v>#REF!</v>
      </c>
      <c r="P318" s="46" t="str">
        <f t="shared" si="9"/>
        <v>#REF!</v>
      </c>
      <c r="Q318" s="27" t="str">
        <f t="shared" si="10"/>
        <v>#REF!</v>
      </c>
      <c r="S318" s="47" t="str">
        <f t="shared" si="11"/>
        <v>#REF!</v>
      </c>
    </row>
    <row r="319" ht="15.75" customHeight="1">
      <c r="A319" s="19" t="s">
        <v>181</v>
      </c>
      <c r="B319" s="18" t="s">
        <v>33</v>
      </c>
      <c r="C319" s="19" t="s">
        <v>34</v>
      </c>
      <c r="D319" s="20">
        <v>5318.3</v>
      </c>
      <c r="E319" s="20">
        <v>5520.4</v>
      </c>
      <c r="F319" s="27"/>
      <c r="G319" s="20" t="str">
        <f t="shared" si="1"/>
        <v>#REF!</v>
      </c>
      <c r="H319" s="20" t="str">
        <f t="shared" si="2"/>
        <v>#REF!</v>
      </c>
      <c r="I319" s="20" t="str">
        <f t="shared" si="3"/>
        <v>#REF!</v>
      </c>
      <c r="J319" s="20" t="str">
        <f t="shared" si="4"/>
        <v>#REF!</v>
      </c>
      <c r="K319" s="20" t="str">
        <f t="shared" si="5"/>
        <v>#REF!</v>
      </c>
      <c r="L319" s="20" t="str">
        <f t="shared" si="6"/>
        <v>#REF!</v>
      </c>
      <c r="O319" s="20" t="str">
        <f t="shared" si="8"/>
        <v>#REF!</v>
      </c>
      <c r="P319" s="46" t="str">
        <f t="shared" si="9"/>
        <v>#REF!</v>
      </c>
      <c r="Q319" s="27" t="str">
        <f t="shared" si="10"/>
        <v>#REF!</v>
      </c>
      <c r="S319" s="47" t="str">
        <f t="shared" si="11"/>
        <v>#REF!</v>
      </c>
    </row>
    <row r="320" ht="15.75" customHeight="1">
      <c r="A320" s="19" t="s">
        <v>183</v>
      </c>
      <c r="B320" s="18" t="s">
        <v>17</v>
      </c>
      <c r="C320" s="19" t="s">
        <v>324</v>
      </c>
      <c r="D320" s="20">
        <v>4.356344554E7</v>
      </c>
      <c r="E320" s="20">
        <v>2150695.85</v>
      </c>
      <c r="F320" s="27"/>
      <c r="G320" s="20" t="str">
        <f t="shared" si="1"/>
        <v>#REF!</v>
      </c>
      <c r="H320" s="20" t="str">
        <f t="shared" si="2"/>
        <v>#REF!</v>
      </c>
      <c r="I320" s="20" t="str">
        <f t="shared" si="3"/>
        <v>#REF!</v>
      </c>
      <c r="J320" s="20" t="str">
        <f t="shared" si="4"/>
        <v>#REF!</v>
      </c>
      <c r="K320" s="20" t="str">
        <f t="shared" si="5"/>
        <v>#REF!</v>
      </c>
      <c r="L320" s="20" t="str">
        <f t="shared" si="6"/>
        <v>#REF!</v>
      </c>
      <c r="O320" s="20" t="str">
        <f t="shared" si="8"/>
        <v>#REF!</v>
      </c>
      <c r="P320" s="46" t="str">
        <f t="shared" si="9"/>
        <v>#REF!</v>
      </c>
      <c r="Q320" s="27" t="str">
        <f t="shared" si="10"/>
        <v>#REF!</v>
      </c>
      <c r="S320" s="47" t="str">
        <f t="shared" si="11"/>
        <v>#REF!</v>
      </c>
    </row>
    <row r="321" ht="15.75" customHeight="1">
      <c r="A321" s="19" t="s">
        <v>183</v>
      </c>
      <c r="B321" s="18" t="s">
        <v>39</v>
      </c>
      <c r="C321" s="19" t="s">
        <v>40</v>
      </c>
      <c r="D321" s="20">
        <v>1.179993246E7</v>
      </c>
      <c r="E321" s="20">
        <v>582554.15</v>
      </c>
      <c r="F321" s="27"/>
      <c r="G321" s="20" t="str">
        <f t="shared" si="1"/>
        <v>#REF!</v>
      </c>
      <c r="H321" s="20" t="str">
        <f t="shared" si="2"/>
        <v>#REF!</v>
      </c>
      <c r="I321" s="20" t="str">
        <f t="shared" si="3"/>
        <v>#REF!</v>
      </c>
      <c r="J321" s="20" t="str">
        <f t="shared" si="4"/>
        <v>#REF!</v>
      </c>
      <c r="K321" s="20" t="str">
        <f t="shared" si="5"/>
        <v>#REF!</v>
      </c>
      <c r="L321" s="20" t="str">
        <f t="shared" si="6"/>
        <v>#REF!</v>
      </c>
      <c r="O321" s="20" t="str">
        <f t="shared" si="8"/>
        <v>#REF!</v>
      </c>
      <c r="P321" s="46" t="str">
        <f t="shared" si="9"/>
        <v>#REF!</v>
      </c>
      <c r="Q321" s="27" t="str">
        <f t="shared" si="10"/>
        <v>#REF!</v>
      </c>
      <c r="S321" s="47" t="str">
        <f t="shared" si="11"/>
        <v>#REF!</v>
      </c>
    </row>
    <row r="322" ht="15.75" customHeight="1">
      <c r="A322" s="19" t="s">
        <v>185</v>
      </c>
      <c r="B322" s="18" t="s">
        <v>17</v>
      </c>
      <c r="C322" s="19" t="s">
        <v>324</v>
      </c>
      <c r="D322" s="20">
        <v>5.659139236E7</v>
      </c>
      <c r="E322" s="20">
        <v>3475868.69</v>
      </c>
      <c r="F322" s="27"/>
      <c r="G322" s="20" t="str">
        <f t="shared" si="1"/>
        <v>#REF!</v>
      </c>
      <c r="H322" s="20" t="str">
        <f t="shared" si="2"/>
        <v>#REF!</v>
      </c>
      <c r="I322" s="20" t="str">
        <f t="shared" si="3"/>
        <v>#REF!</v>
      </c>
      <c r="J322" s="20" t="str">
        <f t="shared" si="4"/>
        <v>#REF!</v>
      </c>
      <c r="K322" s="20" t="str">
        <f t="shared" si="5"/>
        <v>#REF!</v>
      </c>
      <c r="L322" s="20" t="str">
        <f t="shared" si="6"/>
        <v>#REF!</v>
      </c>
      <c r="O322" s="20" t="str">
        <f t="shared" si="8"/>
        <v>#REF!</v>
      </c>
      <c r="P322" s="46" t="str">
        <f t="shared" si="9"/>
        <v>#REF!</v>
      </c>
      <c r="Q322" s="27" t="str">
        <f t="shared" si="10"/>
        <v>#REF!</v>
      </c>
      <c r="S322" s="47" t="str">
        <f t="shared" si="11"/>
        <v>#REF!</v>
      </c>
    </row>
    <row r="323" ht="15.75" customHeight="1">
      <c r="A323" s="19" t="s">
        <v>185</v>
      </c>
      <c r="B323" s="18" t="s">
        <v>39</v>
      </c>
      <c r="C323" s="19" t="s">
        <v>40</v>
      </c>
      <c r="D323" s="20">
        <v>208339.64</v>
      </c>
      <c r="E323" s="20">
        <v>12796.31</v>
      </c>
      <c r="F323" s="27"/>
      <c r="G323" s="20" t="str">
        <f t="shared" si="1"/>
        <v>#REF!</v>
      </c>
      <c r="H323" s="20" t="str">
        <f t="shared" si="2"/>
        <v>#REF!</v>
      </c>
      <c r="I323" s="20" t="str">
        <f t="shared" si="3"/>
        <v>#REF!</v>
      </c>
      <c r="J323" s="20" t="str">
        <f t="shared" si="4"/>
        <v>#REF!</v>
      </c>
      <c r="K323" s="20" t="str">
        <f t="shared" si="5"/>
        <v>#REF!</v>
      </c>
      <c r="L323" s="20" t="str">
        <f t="shared" si="6"/>
        <v>#REF!</v>
      </c>
      <c r="O323" s="20" t="str">
        <f t="shared" si="8"/>
        <v>#REF!</v>
      </c>
      <c r="P323" s="46" t="str">
        <f t="shared" si="9"/>
        <v>#REF!</v>
      </c>
      <c r="Q323" s="27" t="str">
        <f t="shared" si="10"/>
        <v>#REF!</v>
      </c>
      <c r="S323" s="47" t="str">
        <f t="shared" si="11"/>
        <v>#REF!</v>
      </c>
    </row>
    <row r="324" ht="15.75" customHeight="1">
      <c r="A324" s="19" t="s">
        <v>185</v>
      </c>
      <c r="B324" s="18" t="s">
        <v>35</v>
      </c>
      <c r="C324" s="19" t="s">
        <v>36</v>
      </c>
      <c r="D324" s="20">
        <v>0.0</v>
      </c>
      <c r="E324" s="20">
        <v>0.0</v>
      </c>
      <c r="F324" s="27"/>
      <c r="G324" s="20" t="str">
        <f t="shared" si="1"/>
        <v>#REF!</v>
      </c>
      <c r="H324" s="20" t="str">
        <f t="shared" si="2"/>
        <v>#REF!</v>
      </c>
      <c r="I324" s="20" t="str">
        <f t="shared" si="3"/>
        <v>#REF!</v>
      </c>
      <c r="J324" s="20" t="str">
        <f t="shared" si="4"/>
        <v>#REF!</v>
      </c>
      <c r="K324" s="20" t="str">
        <f t="shared" si="5"/>
        <v>#REF!</v>
      </c>
      <c r="L324" s="20" t="str">
        <f t="shared" si="6"/>
        <v>#REF!</v>
      </c>
      <c r="O324" s="20" t="str">
        <f t="shared" si="8"/>
        <v>#REF!</v>
      </c>
      <c r="P324" s="46" t="str">
        <f t="shared" si="9"/>
        <v>#REF!</v>
      </c>
      <c r="Q324" s="27" t="str">
        <f t="shared" si="10"/>
        <v>#REF!</v>
      </c>
      <c r="S324" s="47" t="str">
        <f t="shared" si="11"/>
        <v>#REF!</v>
      </c>
    </row>
    <row r="325" ht="15.75" customHeight="1">
      <c r="A325" s="19" t="s">
        <v>187</v>
      </c>
      <c r="B325" s="18" t="s">
        <v>39</v>
      </c>
      <c r="C325" s="19" t="s">
        <v>40</v>
      </c>
      <c r="D325" s="20">
        <v>8.102673929E7</v>
      </c>
      <c r="E325" s="20">
        <v>1.653673926E7</v>
      </c>
      <c r="F325" s="27"/>
      <c r="G325" s="20" t="str">
        <f t="shared" si="1"/>
        <v>#REF!</v>
      </c>
      <c r="H325" s="20" t="str">
        <f t="shared" si="2"/>
        <v>#REF!</v>
      </c>
      <c r="I325" s="20" t="str">
        <f t="shared" si="3"/>
        <v>#REF!</v>
      </c>
      <c r="J325" s="20" t="str">
        <f t="shared" si="4"/>
        <v>#REF!</v>
      </c>
      <c r="K325" s="20" t="str">
        <f t="shared" si="5"/>
        <v>#REF!</v>
      </c>
      <c r="L325" s="20" t="str">
        <f t="shared" si="6"/>
        <v>#REF!</v>
      </c>
      <c r="O325" s="20" t="str">
        <f t="shared" si="8"/>
        <v>#REF!</v>
      </c>
      <c r="P325" s="46" t="str">
        <f t="shared" si="9"/>
        <v>#REF!</v>
      </c>
      <c r="Q325" s="27" t="str">
        <f t="shared" si="10"/>
        <v>#REF!</v>
      </c>
      <c r="S325" s="47" t="str">
        <f t="shared" si="11"/>
        <v>#REF!</v>
      </c>
    </row>
    <row r="326" ht="15.75" customHeight="1">
      <c r="A326" s="19" t="s">
        <v>187</v>
      </c>
      <c r="B326" s="18" t="s">
        <v>19</v>
      </c>
      <c r="C326" s="19" t="s">
        <v>20</v>
      </c>
      <c r="D326" s="20">
        <v>14665.48</v>
      </c>
      <c r="E326" s="20">
        <v>2993.08</v>
      </c>
      <c r="F326" s="27"/>
      <c r="G326" s="20" t="str">
        <f t="shared" si="1"/>
        <v>#REF!</v>
      </c>
      <c r="H326" s="20" t="str">
        <f t="shared" si="2"/>
        <v>#REF!</v>
      </c>
      <c r="I326" s="20" t="str">
        <f t="shared" si="3"/>
        <v>#REF!</v>
      </c>
      <c r="J326" s="20" t="str">
        <f t="shared" si="4"/>
        <v>#REF!</v>
      </c>
      <c r="K326" s="20" t="str">
        <f t="shared" si="5"/>
        <v>#REF!</v>
      </c>
      <c r="L326" s="20" t="str">
        <f t="shared" si="6"/>
        <v>#REF!</v>
      </c>
      <c r="O326" s="20" t="str">
        <f t="shared" si="8"/>
        <v>#REF!</v>
      </c>
      <c r="P326" s="46" t="str">
        <f t="shared" si="9"/>
        <v>#REF!</v>
      </c>
      <c r="Q326" s="27" t="str">
        <f t="shared" si="10"/>
        <v>#REF!</v>
      </c>
      <c r="S326" s="47" t="str">
        <f t="shared" si="11"/>
        <v>#REF!</v>
      </c>
    </row>
    <row r="327" ht="15.75" customHeight="1">
      <c r="A327" s="19" t="s">
        <v>187</v>
      </c>
      <c r="B327" s="18" t="s">
        <v>25</v>
      </c>
      <c r="C327" s="19" t="s">
        <v>26</v>
      </c>
      <c r="D327" s="20">
        <v>86459.23</v>
      </c>
      <c r="E327" s="20">
        <v>17645.46</v>
      </c>
      <c r="F327" s="27"/>
      <c r="G327" s="20" t="str">
        <f t="shared" si="1"/>
        <v>#REF!</v>
      </c>
      <c r="H327" s="20" t="str">
        <f t="shared" si="2"/>
        <v>#REF!</v>
      </c>
      <c r="I327" s="20" t="str">
        <f t="shared" si="3"/>
        <v>#REF!</v>
      </c>
      <c r="J327" s="20" t="str">
        <f t="shared" si="4"/>
        <v>#REF!</v>
      </c>
      <c r="K327" s="20" t="str">
        <f t="shared" si="5"/>
        <v>#REF!</v>
      </c>
      <c r="L327" s="20" t="str">
        <f t="shared" si="6"/>
        <v>#REF!</v>
      </c>
      <c r="O327" s="20" t="str">
        <f t="shared" si="8"/>
        <v>#REF!</v>
      </c>
      <c r="P327" s="46" t="str">
        <f t="shared" si="9"/>
        <v>#REF!</v>
      </c>
      <c r="Q327" s="27" t="str">
        <f t="shared" si="10"/>
        <v>#REF!</v>
      </c>
      <c r="S327" s="47" t="str">
        <f t="shared" si="11"/>
        <v>#REF!</v>
      </c>
    </row>
    <row r="328" ht="15.75" customHeight="1">
      <c r="A328" s="19" t="s">
        <v>187</v>
      </c>
      <c r="B328" s="18" t="s">
        <v>27</v>
      </c>
      <c r="C328" s="19" t="s">
        <v>28</v>
      </c>
      <c r="D328" s="20">
        <v>17832.3</v>
      </c>
      <c r="E328" s="20">
        <v>3639.39</v>
      </c>
      <c r="F328" s="27"/>
      <c r="G328" s="20" t="str">
        <f t="shared" si="1"/>
        <v>#REF!</v>
      </c>
      <c r="H328" s="20" t="str">
        <f t="shared" si="2"/>
        <v>#REF!</v>
      </c>
      <c r="I328" s="20" t="str">
        <f t="shared" si="3"/>
        <v>#REF!</v>
      </c>
      <c r="J328" s="20" t="str">
        <f t="shared" si="4"/>
        <v>#REF!</v>
      </c>
      <c r="K328" s="20" t="str">
        <f t="shared" si="5"/>
        <v>#REF!</v>
      </c>
      <c r="L328" s="20" t="str">
        <f t="shared" si="6"/>
        <v>#REF!</v>
      </c>
      <c r="O328" s="20" t="str">
        <f t="shared" si="8"/>
        <v>#REF!</v>
      </c>
      <c r="P328" s="46" t="str">
        <f t="shared" si="9"/>
        <v>#REF!</v>
      </c>
      <c r="Q328" s="27" t="str">
        <f t="shared" si="10"/>
        <v>#REF!</v>
      </c>
      <c r="S328" s="47" t="str">
        <f t="shared" si="11"/>
        <v>#REF!</v>
      </c>
    </row>
    <row r="329" ht="15.75" customHeight="1">
      <c r="A329" s="19" t="s">
        <v>187</v>
      </c>
      <c r="B329" s="18" t="s">
        <v>33</v>
      </c>
      <c r="C329" s="19" t="s">
        <v>34</v>
      </c>
      <c r="D329" s="20">
        <v>46179.7</v>
      </c>
      <c r="E329" s="20">
        <v>9424.81</v>
      </c>
      <c r="F329" s="27"/>
      <c r="G329" s="20" t="str">
        <f t="shared" si="1"/>
        <v>#REF!</v>
      </c>
      <c r="H329" s="20" t="str">
        <f t="shared" si="2"/>
        <v>#REF!</v>
      </c>
      <c r="I329" s="20" t="str">
        <f t="shared" si="3"/>
        <v>#REF!</v>
      </c>
      <c r="J329" s="20" t="str">
        <f t="shared" si="4"/>
        <v>#REF!</v>
      </c>
      <c r="K329" s="20" t="str">
        <f t="shared" si="5"/>
        <v>#REF!</v>
      </c>
      <c r="L329" s="20" t="str">
        <f t="shared" si="6"/>
        <v>#REF!</v>
      </c>
      <c r="O329" s="20" t="str">
        <f t="shared" si="8"/>
        <v>#REF!</v>
      </c>
      <c r="P329" s="46" t="str">
        <f t="shared" si="9"/>
        <v>#REF!</v>
      </c>
      <c r="Q329" s="27" t="str">
        <f t="shared" si="10"/>
        <v>#REF!</v>
      </c>
      <c r="S329" s="47" t="str">
        <f t="shared" si="11"/>
        <v>#REF!</v>
      </c>
    </row>
    <row r="330" ht="15.75" customHeight="1">
      <c r="A330" s="19" t="s">
        <v>187</v>
      </c>
      <c r="B330" s="18" t="s">
        <v>74</v>
      </c>
      <c r="C330" s="19" t="s">
        <v>75</v>
      </c>
      <c r="D330" s="20">
        <v>0.0</v>
      </c>
      <c r="E330" s="20">
        <v>0.0</v>
      </c>
      <c r="F330" s="27"/>
      <c r="G330" s="20" t="str">
        <f t="shared" si="1"/>
        <v>#REF!</v>
      </c>
      <c r="H330" s="20" t="str">
        <f t="shared" si="2"/>
        <v>#REF!</v>
      </c>
      <c r="I330" s="20" t="str">
        <f t="shared" si="3"/>
        <v>#REF!</v>
      </c>
      <c r="J330" s="20" t="str">
        <f t="shared" si="4"/>
        <v>#REF!</v>
      </c>
      <c r="K330" s="20" t="str">
        <f t="shared" si="5"/>
        <v>#REF!</v>
      </c>
      <c r="L330" s="20" t="str">
        <f t="shared" si="6"/>
        <v>#REF!</v>
      </c>
      <c r="O330" s="20" t="str">
        <f t="shared" si="8"/>
        <v>#REF!</v>
      </c>
      <c r="P330" s="46" t="str">
        <f t="shared" si="9"/>
        <v>#REF!</v>
      </c>
      <c r="Q330" s="27" t="str">
        <f t="shared" si="10"/>
        <v>#REF!</v>
      </c>
      <c r="S330" s="47" t="str">
        <f t="shared" si="11"/>
        <v>#REF!</v>
      </c>
    </row>
    <row r="331" ht="15.75" customHeight="1">
      <c r="A331" s="19" t="s">
        <v>189</v>
      </c>
      <c r="B331" s="18" t="s">
        <v>39</v>
      </c>
      <c r="C331" s="19" t="s">
        <v>40</v>
      </c>
      <c r="D331" s="20">
        <v>1.954060128E7</v>
      </c>
      <c r="E331" s="20">
        <v>2299255.2</v>
      </c>
      <c r="F331" s="27"/>
      <c r="G331" s="20" t="str">
        <f t="shared" si="1"/>
        <v>#REF!</v>
      </c>
      <c r="H331" s="20" t="str">
        <f t="shared" si="2"/>
        <v>#REF!</v>
      </c>
      <c r="I331" s="20" t="str">
        <f t="shared" si="3"/>
        <v>#REF!</v>
      </c>
      <c r="J331" s="20" t="str">
        <f t="shared" si="4"/>
        <v>#REF!</v>
      </c>
      <c r="K331" s="20" t="str">
        <f t="shared" si="5"/>
        <v>#REF!</v>
      </c>
      <c r="L331" s="20" t="str">
        <f t="shared" si="6"/>
        <v>#REF!</v>
      </c>
      <c r="O331" s="20" t="str">
        <f t="shared" si="8"/>
        <v>#REF!</v>
      </c>
      <c r="P331" s="46" t="str">
        <f t="shared" si="9"/>
        <v>#REF!</v>
      </c>
      <c r="Q331" s="27" t="str">
        <f t="shared" si="10"/>
        <v>#REF!</v>
      </c>
      <c r="S331" s="47" t="str">
        <f t="shared" si="11"/>
        <v>#REF!</v>
      </c>
    </row>
    <row r="332" ht="15.75" customHeight="1">
      <c r="A332" s="19" t="s">
        <v>189</v>
      </c>
      <c r="B332" s="18" t="s">
        <v>33</v>
      </c>
      <c r="C332" s="19" t="s">
        <v>34</v>
      </c>
      <c r="D332" s="20">
        <v>28910.72</v>
      </c>
      <c r="E332" s="20">
        <v>3401.8</v>
      </c>
      <c r="F332" s="27"/>
      <c r="G332" s="20" t="str">
        <f t="shared" si="1"/>
        <v>#REF!</v>
      </c>
      <c r="H332" s="20" t="str">
        <f t="shared" si="2"/>
        <v>#REF!</v>
      </c>
      <c r="I332" s="20" t="str">
        <f t="shared" si="3"/>
        <v>#REF!</v>
      </c>
      <c r="J332" s="20" t="str">
        <f t="shared" si="4"/>
        <v>#REF!</v>
      </c>
      <c r="K332" s="20" t="str">
        <f t="shared" si="5"/>
        <v>#REF!</v>
      </c>
      <c r="L332" s="20" t="str">
        <f t="shared" si="6"/>
        <v>#REF!</v>
      </c>
      <c r="O332" s="20" t="str">
        <f t="shared" si="8"/>
        <v>#REF!</v>
      </c>
      <c r="P332" s="46" t="str">
        <f t="shared" si="9"/>
        <v>#REF!</v>
      </c>
      <c r="Q332" s="27" t="str">
        <f t="shared" si="10"/>
        <v>#REF!</v>
      </c>
      <c r="S332" s="47" t="str">
        <f t="shared" si="11"/>
        <v>#REF!</v>
      </c>
    </row>
    <row r="333" ht="15.75" customHeight="1">
      <c r="A333" s="19" t="s">
        <v>191</v>
      </c>
      <c r="B333" s="18" t="s">
        <v>17</v>
      </c>
      <c r="C333" s="19" t="s">
        <v>324</v>
      </c>
      <c r="D333" s="20">
        <v>5532891.33</v>
      </c>
      <c r="E333" s="20">
        <v>352300.27</v>
      </c>
      <c r="F333" s="27"/>
      <c r="G333" s="20" t="str">
        <f t="shared" si="1"/>
        <v>#REF!</v>
      </c>
      <c r="H333" s="20" t="str">
        <f t="shared" si="2"/>
        <v>#REF!</v>
      </c>
      <c r="I333" s="20" t="str">
        <f t="shared" si="3"/>
        <v>#REF!</v>
      </c>
      <c r="J333" s="20" t="str">
        <f t="shared" si="4"/>
        <v>#REF!</v>
      </c>
      <c r="K333" s="20" t="str">
        <f t="shared" si="5"/>
        <v>#REF!</v>
      </c>
      <c r="L333" s="20" t="str">
        <f t="shared" si="6"/>
        <v>#REF!</v>
      </c>
      <c r="O333" s="20" t="str">
        <f t="shared" si="8"/>
        <v>#REF!</v>
      </c>
      <c r="P333" s="46" t="str">
        <f t="shared" si="9"/>
        <v>#REF!</v>
      </c>
      <c r="Q333" s="27" t="str">
        <f t="shared" si="10"/>
        <v>#REF!</v>
      </c>
      <c r="S333" s="47" t="str">
        <f t="shared" si="11"/>
        <v>#REF!</v>
      </c>
    </row>
    <row r="334" ht="15.75" customHeight="1">
      <c r="A334" s="19" t="s">
        <v>191</v>
      </c>
      <c r="B334" s="18" t="s">
        <v>68</v>
      </c>
      <c r="C334" s="19" t="s">
        <v>69</v>
      </c>
      <c r="D334" s="20">
        <v>3467567.58</v>
      </c>
      <c r="E334" s="20">
        <v>220793.24</v>
      </c>
      <c r="F334" s="27"/>
      <c r="G334" s="20" t="str">
        <f t="shared" si="1"/>
        <v>#REF!</v>
      </c>
      <c r="H334" s="20" t="str">
        <f t="shared" si="2"/>
        <v>#REF!</v>
      </c>
      <c r="I334" s="20" t="str">
        <f t="shared" si="3"/>
        <v>#REF!</v>
      </c>
      <c r="J334" s="20" t="str">
        <f t="shared" si="4"/>
        <v>#REF!</v>
      </c>
      <c r="K334" s="20" t="str">
        <f t="shared" si="5"/>
        <v>#REF!</v>
      </c>
      <c r="L334" s="20" t="str">
        <f t="shared" si="6"/>
        <v>#REF!</v>
      </c>
      <c r="O334" s="20" t="str">
        <f t="shared" si="8"/>
        <v>#REF!</v>
      </c>
      <c r="P334" s="46" t="str">
        <f t="shared" si="9"/>
        <v>#REF!</v>
      </c>
      <c r="Q334" s="27" t="str">
        <f t="shared" si="10"/>
        <v>#REF!</v>
      </c>
      <c r="S334" s="47" t="str">
        <f t="shared" si="11"/>
        <v>#REF!</v>
      </c>
    </row>
    <row r="335" ht="15.75" customHeight="1">
      <c r="A335" s="19" t="s">
        <v>191</v>
      </c>
      <c r="B335" s="18" t="s">
        <v>33</v>
      </c>
      <c r="C335" s="19" t="s">
        <v>34</v>
      </c>
      <c r="D335" s="20">
        <v>19953.09</v>
      </c>
      <c r="E335" s="20">
        <v>1270.49</v>
      </c>
      <c r="F335" s="27"/>
      <c r="G335" s="20" t="str">
        <f t="shared" si="1"/>
        <v>#REF!</v>
      </c>
      <c r="H335" s="20" t="str">
        <f t="shared" si="2"/>
        <v>#REF!</v>
      </c>
      <c r="I335" s="20" t="str">
        <f t="shared" si="3"/>
        <v>#REF!</v>
      </c>
      <c r="J335" s="20" t="str">
        <f t="shared" si="4"/>
        <v>#REF!</v>
      </c>
      <c r="K335" s="20" t="str">
        <f t="shared" si="5"/>
        <v>#REF!</v>
      </c>
      <c r="L335" s="20" t="str">
        <f t="shared" si="6"/>
        <v>#REF!</v>
      </c>
      <c r="O335" s="20" t="str">
        <f t="shared" si="8"/>
        <v>#REF!</v>
      </c>
      <c r="P335" s="46" t="str">
        <f t="shared" si="9"/>
        <v>#REF!</v>
      </c>
      <c r="Q335" s="27" t="str">
        <f t="shared" si="10"/>
        <v>#REF!</v>
      </c>
      <c r="S335" s="47" t="str">
        <f t="shared" si="11"/>
        <v>#REF!</v>
      </c>
    </row>
    <row r="336" ht="15.75" customHeight="1">
      <c r="A336" s="19" t="s">
        <v>193</v>
      </c>
      <c r="B336" s="18" t="s">
        <v>17</v>
      </c>
      <c r="C336" s="19" t="s">
        <v>324</v>
      </c>
      <c r="D336" s="20">
        <v>4.752478966E7</v>
      </c>
      <c r="E336" s="20">
        <v>3232596.59</v>
      </c>
      <c r="F336" s="27"/>
      <c r="G336" s="20" t="str">
        <f t="shared" si="1"/>
        <v>#REF!</v>
      </c>
      <c r="H336" s="20" t="str">
        <f t="shared" si="2"/>
        <v>#REF!</v>
      </c>
      <c r="I336" s="20" t="str">
        <f t="shared" si="3"/>
        <v>#REF!</v>
      </c>
      <c r="J336" s="20" t="str">
        <f t="shared" si="4"/>
        <v>#REF!</v>
      </c>
      <c r="K336" s="20" t="str">
        <f t="shared" si="5"/>
        <v>#REF!</v>
      </c>
      <c r="L336" s="20" t="str">
        <f t="shared" si="6"/>
        <v>#REF!</v>
      </c>
      <c r="O336" s="20" t="str">
        <f t="shared" si="8"/>
        <v>#REF!</v>
      </c>
      <c r="P336" s="46" t="str">
        <f t="shared" si="9"/>
        <v>#REF!</v>
      </c>
      <c r="Q336" s="27" t="str">
        <f t="shared" si="10"/>
        <v>#REF!</v>
      </c>
      <c r="S336" s="47" t="str">
        <f t="shared" si="11"/>
        <v>#REF!</v>
      </c>
    </row>
    <row r="337" ht="15.75" customHeight="1">
      <c r="A337" s="19" t="s">
        <v>193</v>
      </c>
      <c r="B337" s="18" t="s">
        <v>39</v>
      </c>
      <c r="C337" s="19" t="s">
        <v>40</v>
      </c>
      <c r="D337" s="20">
        <v>5023399.93</v>
      </c>
      <c r="E337" s="20">
        <v>341687.48</v>
      </c>
      <c r="F337" s="27"/>
      <c r="G337" s="20" t="str">
        <f t="shared" si="1"/>
        <v>#REF!</v>
      </c>
      <c r="H337" s="20" t="str">
        <f t="shared" si="2"/>
        <v>#REF!</v>
      </c>
      <c r="I337" s="20" t="str">
        <f t="shared" si="3"/>
        <v>#REF!</v>
      </c>
      <c r="J337" s="20" t="str">
        <f t="shared" si="4"/>
        <v>#REF!</v>
      </c>
      <c r="K337" s="20" t="str">
        <f t="shared" si="5"/>
        <v>#REF!</v>
      </c>
      <c r="L337" s="20" t="str">
        <f t="shared" si="6"/>
        <v>#REF!</v>
      </c>
      <c r="O337" s="20" t="str">
        <f t="shared" si="8"/>
        <v>#REF!</v>
      </c>
      <c r="P337" s="46" t="str">
        <f t="shared" si="9"/>
        <v>#REF!</v>
      </c>
      <c r="Q337" s="27" t="str">
        <f t="shared" si="10"/>
        <v>#REF!</v>
      </c>
      <c r="S337" s="47" t="str">
        <f t="shared" si="11"/>
        <v>#REF!</v>
      </c>
    </row>
    <row r="338" ht="15.75" customHeight="1">
      <c r="A338" s="19" t="s">
        <v>193</v>
      </c>
      <c r="B338" s="18" t="s">
        <v>68</v>
      </c>
      <c r="C338" s="19" t="s">
        <v>69</v>
      </c>
      <c r="D338" s="20">
        <v>6400915.84</v>
      </c>
      <c r="E338" s="20">
        <v>435384.96</v>
      </c>
      <c r="F338" s="27"/>
      <c r="G338" s="20" t="str">
        <f t="shared" si="1"/>
        <v>#REF!</v>
      </c>
      <c r="H338" s="20" t="str">
        <f t="shared" si="2"/>
        <v>#REF!</v>
      </c>
      <c r="I338" s="20" t="str">
        <f t="shared" si="3"/>
        <v>#REF!</v>
      </c>
      <c r="J338" s="20" t="str">
        <f t="shared" si="4"/>
        <v>#REF!</v>
      </c>
      <c r="K338" s="20" t="str">
        <f t="shared" si="5"/>
        <v>#REF!</v>
      </c>
      <c r="L338" s="20" t="str">
        <f t="shared" si="6"/>
        <v>#REF!</v>
      </c>
      <c r="O338" s="20" t="str">
        <f t="shared" si="8"/>
        <v>#REF!</v>
      </c>
      <c r="P338" s="46" t="str">
        <f t="shared" si="9"/>
        <v>#REF!</v>
      </c>
      <c r="Q338" s="27" t="str">
        <f t="shared" si="10"/>
        <v>#REF!</v>
      </c>
      <c r="S338" s="47" t="str">
        <f t="shared" si="11"/>
        <v>#REF!</v>
      </c>
    </row>
    <row r="339" ht="15.75" customHeight="1">
      <c r="A339" s="19" t="s">
        <v>193</v>
      </c>
      <c r="B339" s="18" t="s">
        <v>33</v>
      </c>
      <c r="C339" s="19" t="s">
        <v>34</v>
      </c>
      <c r="D339" s="20">
        <v>39238.57</v>
      </c>
      <c r="E339" s="20">
        <v>2668.97</v>
      </c>
      <c r="F339" s="27"/>
      <c r="G339" s="20" t="str">
        <f t="shared" si="1"/>
        <v>#REF!</v>
      </c>
      <c r="H339" s="20" t="str">
        <f t="shared" si="2"/>
        <v>#REF!</v>
      </c>
      <c r="I339" s="20" t="str">
        <f t="shared" si="3"/>
        <v>#REF!</v>
      </c>
      <c r="J339" s="20" t="str">
        <f t="shared" si="4"/>
        <v>#REF!</v>
      </c>
      <c r="K339" s="20" t="str">
        <f t="shared" si="5"/>
        <v>#REF!</v>
      </c>
      <c r="L339" s="20" t="str">
        <f t="shared" si="6"/>
        <v>#REF!</v>
      </c>
      <c r="O339" s="20" t="str">
        <f t="shared" si="8"/>
        <v>#REF!</v>
      </c>
      <c r="P339" s="46" t="str">
        <f t="shared" si="9"/>
        <v>#REF!</v>
      </c>
      <c r="Q339" s="27" t="str">
        <f t="shared" si="10"/>
        <v>#REF!</v>
      </c>
      <c r="S339" s="47" t="str">
        <f t="shared" si="11"/>
        <v>#REF!</v>
      </c>
    </row>
    <row r="340" ht="15.75" customHeight="1">
      <c r="A340" s="19" t="s">
        <v>193</v>
      </c>
      <c r="B340" s="18" t="s">
        <v>35</v>
      </c>
      <c r="C340" s="19" t="s">
        <v>36</v>
      </c>
      <c r="D340" s="20">
        <v>0.0</v>
      </c>
      <c r="E340" s="20">
        <v>0.0</v>
      </c>
      <c r="F340" s="27"/>
      <c r="G340" s="20" t="str">
        <f t="shared" si="1"/>
        <v>#REF!</v>
      </c>
      <c r="H340" s="20" t="str">
        <f t="shared" si="2"/>
        <v>#REF!</v>
      </c>
      <c r="I340" s="20" t="str">
        <f t="shared" si="3"/>
        <v>#REF!</v>
      </c>
      <c r="J340" s="20" t="str">
        <f t="shared" si="4"/>
        <v>#REF!</v>
      </c>
      <c r="K340" s="20" t="str">
        <f t="shared" si="5"/>
        <v>#REF!</v>
      </c>
      <c r="L340" s="20" t="str">
        <f t="shared" si="6"/>
        <v>#REF!</v>
      </c>
      <c r="O340" s="20" t="str">
        <f t="shared" si="8"/>
        <v>#REF!</v>
      </c>
      <c r="P340" s="46" t="str">
        <f t="shared" si="9"/>
        <v>#REF!</v>
      </c>
      <c r="Q340" s="27" t="str">
        <f t="shared" si="10"/>
        <v>#REF!</v>
      </c>
      <c r="S340" s="47" t="str">
        <f t="shared" si="11"/>
        <v>#REF!</v>
      </c>
    </row>
    <row r="341" ht="15.75" customHeight="1">
      <c r="A341" s="19" t="s">
        <v>195</v>
      </c>
      <c r="B341" s="18" t="s">
        <v>17</v>
      </c>
      <c r="C341" s="19" t="s">
        <v>324</v>
      </c>
      <c r="D341" s="20">
        <v>4.3694912E7</v>
      </c>
      <c r="E341" s="20">
        <v>2296810.81</v>
      </c>
      <c r="F341" s="27"/>
      <c r="G341" s="20" t="str">
        <f t="shared" si="1"/>
        <v>#REF!</v>
      </c>
      <c r="H341" s="20" t="str">
        <f t="shared" si="2"/>
        <v>#REF!</v>
      </c>
      <c r="I341" s="20" t="str">
        <f t="shared" si="3"/>
        <v>#REF!</v>
      </c>
      <c r="J341" s="20" t="str">
        <f t="shared" si="4"/>
        <v>#REF!</v>
      </c>
      <c r="K341" s="20" t="str">
        <f t="shared" si="5"/>
        <v>#REF!</v>
      </c>
      <c r="L341" s="20" t="str">
        <f t="shared" si="6"/>
        <v>#REF!</v>
      </c>
      <c r="O341" s="20" t="str">
        <f t="shared" si="8"/>
        <v>#REF!</v>
      </c>
      <c r="P341" s="46" t="str">
        <f t="shared" si="9"/>
        <v>#REF!</v>
      </c>
      <c r="Q341" s="27" t="str">
        <f t="shared" si="10"/>
        <v>#REF!</v>
      </c>
      <c r="S341" s="47" t="str">
        <f t="shared" si="11"/>
        <v>#REF!</v>
      </c>
    </row>
    <row r="342" ht="15.75" customHeight="1">
      <c r="A342" s="19" t="s">
        <v>195</v>
      </c>
      <c r="B342" s="18" t="s">
        <v>27</v>
      </c>
      <c r="C342" s="19" t="s">
        <v>28</v>
      </c>
      <c r="D342" s="20">
        <v>37865.41</v>
      </c>
      <c r="E342" s="20">
        <v>1990.38</v>
      </c>
      <c r="F342" s="27"/>
      <c r="G342" s="20" t="str">
        <f t="shared" si="1"/>
        <v>#REF!</v>
      </c>
      <c r="H342" s="20" t="str">
        <f t="shared" si="2"/>
        <v>#REF!</v>
      </c>
      <c r="I342" s="20" t="str">
        <f t="shared" si="3"/>
        <v>#REF!</v>
      </c>
      <c r="J342" s="20" t="str">
        <f t="shared" si="4"/>
        <v>#REF!</v>
      </c>
      <c r="K342" s="20" t="str">
        <f t="shared" si="5"/>
        <v>#REF!</v>
      </c>
      <c r="L342" s="20" t="str">
        <f t="shared" si="6"/>
        <v>#REF!</v>
      </c>
      <c r="O342" s="20" t="str">
        <f t="shared" si="8"/>
        <v>#REF!</v>
      </c>
      <c r="P342" s="46" t="str">
        <f t="shared" si="9"/>
        <v>#REF!</v>
      </c>
      <c r="Q342" s="27" t="str">
        <f t="shared" si="10"/>
        <v>#REF!</v>
      </c>
      <c r="S342" s="47" t="str">
        <f t="shared" si="11"/>
        <v>#REF!</v>
      </c>
    </row>
    <row r="343" ht="15.75" customHeight="1">
      <c r="A343" s="19" t="s">
        <v>195</v>
      </c>
      <c r="B343" s="18" t="s">
        <v>33</v>
      </c>
      <c r="C343" s="19" t="s">
        <v>34</v>
      </c>
      <c r="D343" s="20">
        <v>42884.18</v>
      </c>
      <c r="E343" s="20">
        <v>2254.2</v>
      </c>
      <c r="F343" s="27"/>
      <c r="G343" s="20" t="str">
        <f t="shared" si="1"/>
        <v>#REF!</v>
      </c>
      <c r="H343" s="20" t="str">
        <f t="shared" si="2"/>
        <v>#REF!</v>
      </c>
      <c r="I343" s="20" t="str">
        <f t="shared" si="3"/>
        <v>#REF!</v>
      </c>
      <c r="J343" s="20" t="str">
        <f t="shared" si="4"/>
        <v>#REF!</v>
      </c>
      <c r="K343" s="20" t="str">
        <f t="shared" si="5"/>
        <v>#REF!</v>
      </c>
      <c r="L343" s="20" t="str">
        <f t="shared" si="6"/>
        <v>#REF!</v>
      </c>
      <c r="O343" s="20" t="str">
        <f t="shared" si="8"/>
        <v>#REF!</v>
      </c>
      <c r="P343" s="46" t="str">
        <f t="shared" si="9"/>
        <v>#REF!</v>
      </c>
      <c r="Q343" s="27" t="str">
        <f t="shared" si="10"/>
        <v>#REF!</v>
      </c>
      <c r="S343" s="47" t="str">
        <f t="shared" si="11"/>
        <v>#REF!</v>
      </c>
    </row>
    <row r="344" ht="15.75" customHeight="1">
      <c r="A344" s="19" t="s">
        <v>195</v>
      </c>
      <c r="B344" s="18" t="s">
        <v>74</v>
      </c>
      <c r="C344" s="19" t="s">
        <v>75</v>
      </c>
      <c r="D344" s="20">
        <v>0.0</v>
      </c>
      <c r="E344" s="20">
        <v>0.0</v>
      </c>
      <c r="F344" s="27"/>
      <c r="G344" s="20" t="str">
        <f t="shared" si="1"/>
        <v>#REF!</v>
      </c>
      <c r="H344" s="20" t="str">
        <f t="shared" si="2"/>
        <v>#REF!</v>
      </c>
      <c r="I344" s="20" t="str">
        <f t="shared" si="3"/>
        <v>#REF!</v>
      </c>
      <c r="J344" s="20" t="str">
        <f t="shared" si="4"/>
        <v>#REF!</v>
      </c>
      <c r="K344" s="20" t="str">
        <f t="shared" si="5"/>
        <v>#REF!</v>
      </c>
      <c r="L344" s="20" t="str">
        <f t="shared" si="6"/>
        <v>#REF!</v>
      </c>
      <c r="O344" s="20" t="str">
        <f t="shared" si="8"/>
        <v>#REF!</v>
      </c>
      <c r="P344" s="46" t="str">
        <f t="shared" si="9"/>
        <v>#REF!</v>
      </c>
      <c r="Q344" s="27" t="str">
        <f t="shared" si="10"/>
        <v>#REF!</v>
      </c>
      <c r="S344" s="47" t="str">
        <f t="shared" si="11"/>
        <v>#REF!</v>
      </c>
    </row>
    <row r="345" ht="15.75" customHeight="1">
      <c r="A345" s="19" t="s">
        <v>195</v>
      </c>
      <c r="B345" s="18" t="s">
        <v>55</v>
      </c>
      <c r="C345" s="19" t="s">
        <v>56</v>
      </c>
      <c r="D345" s="20">
        <v>2252910.41</v>
      </c>
      <c r="E345" s="20">
        <v>118423.61</v>
      </c>
      <c r="F345" s="27"/>
      <c r="G345" s="20" t="str">
        <f t="shared" si="1"/>
        <v>#REF!</v>
      </c>
      <c r="H345" s="20" t="str">
        <f t="shared" si="2"/>
        <v>#REF!</v>
      </c>
      <c r="I345" s="20" t="str">
        <f t="shared" si="3"/>
        <v>#REF!</v>
      </c>
      <c r="J345" s="20" t="str">
        <f t="shared" si="4"/>
        <v>#REF!</v>
      </c>
      <c r="K345" s="20" t="str">
        <f t="shared" si="5"/>
        <v>#REF!</v>
      </c>
      <c r="L345" s="20" t="str">
        <f t="shared" si="6"/>
        <v>#REF!</v>
      </c>
      <c r="O345" s="20" t="str">
        <f t="shared" si="8"/>
        <v>#REF!</v>
      </c>
      <c r="P345" s="46" t="str">
        <f t="shared" si="9"/>
        <v>#REF!</v>
      </c>
      <c r="Q345" s="27" t="str">
        <f t="shared" si="10"/>
        <v>#REF!</v>
      </c>
      <c r="S345" s="47" t="str">
        <f t="shared" si="11"/>
        <v>#REF!</v>
      </c>
    </row>
    <row r="346" ht="15.75" customHeight="1">
      <c r="A346" s="19" t="s">
        <v>197</v>
      </c>
      <c r="B346" s="18" t="s">
        <v>17</v>
      </c>
      <c r="C346" s="19" t="s">
        <v>324</v>
      </c>
      <c r="D346" s="20">
        <v>2.4908084797E8</v>
      </c>
      <c r="E346" s="20">
        <v>4614576.09</v>
      </c>
      <c r="F346" s="27"/>
      <c r="G346" s="20" t="str">
        <f t="shared" si="1"/>
        <v>#REF!</v>
      </c>
      <c r="H346" s="20" t="str">
        <f t="shared" si="2"/>
        <v>#REF!</v>
      </c>
      <c r="I346" s="20" t="str">
        <f t="shared" si="3"/>
        <v>#REF!</v>
      </c>
      <c r="J346" s="20" t="str">
        <f t="shared" si="4"/>
        <v>#REF!</v>
      </c>
      <c r="K346" s="20" t="str">
        <f t="shared" si="5"/>
        <v>#REF!</v>
      </c>
      <c r="L346" s="20" t="str">
        <f t="shared" si="6"/>
        <v>#REF!</v>
      </c>
      <c r="O346" s="20" t="str">
        <f t="shared" si="8"/>
        <v>#REF!</v>
      </c>
      <c r="P346" s="46" t="str">
        <f t="shared" si="9"/>
        <v>#REF!</v>
      </c>
      <c r="Q346" s="27" t="str">
        <f t="shared" si="10"/>
        <v>#REF!</v>
      </c>
      <c r="S346" s="47" t="str">
        <f t="shared" si="11"/>
        <v>#REF!</v>
      </c>
    </row>
    <row r="347" ht="15.75" customHeight="1">
      <c r="A347" s="19" t="s">
        <v>197</v>
      </c>
      <c r="B347" s="18" t="s">
        <v>39</v>
      </c>
      <c r="C347" s="19" t="s">
        <v>40</v>
      </c>
      <c r="D347" s="20">
        <v>2.422487094E7</v>
      </c>
      <c r="E347" s="20">
        <v>448800.1</v>
      </c>
      <c r="F347" s="27"/>
      <c r="G347" s="20" t="str">
        <f t="shared" si="1"/>
        <v>#REF!</v>
      </c>
      <c r="H347" s="20" t="str">
        <f t="shared" si="2"/>
        <v>#REF!</v>
      </c>
      <c r="I347" s="20" t="str">
        <f t="shared" si="3"/>
        <v>#REF!</v>
      </c>
      <c r="J347" s="20" t="str">
        <f t="shared" si="4"/>
        <v>#REF!</v>
      </c>
      <c r="K347" s="20" t="str">
        <f t="shared" si="5"/>
        <v>#REF!</v>
      </c>
      <c r="L347" s="20" t="str">
        <f t="shared" si="6"/>
        <v>#REF!</v>
      </c>
      <c r="O347" s="20" t="str">
        <f t="shared" si="8"/>
        <v>#REF!</v>
      </c>
      <c r="P347" s="46" t="str">
        <f t="shared" si="9"/>
        <v>#REF!</v>
      </c>
      <c r="Q347" s="27" t="str">
        <f t="shared" si="10"/>
        <v>#REF!</v>
      </c>
      <c r="S347" s="47" t="str">
        <f t="shared" si="11"/>
        <v>#REF!</v>
      </c>
    </row>
    <row r="348" ht="15.75" customHeight="1">
      <c r="A348" s="19" t="s">
        <v>197</v>
      </c>
      <c r="B348" s="18" t="s">
        <v>68</v>
      </c>
      <c r="C348" s="19" t="s">
        <v>69</v>
      </c>
      <c r="D348" s="20">
        <v>2.931445898E7</v>
      </c>
      <c r="E348" s="20">
        <v>543091.94</v>
      </c>
      <c r="F348" s="27"/>
      <c r="G348" s="20" t="str">
        <f t="shared" si="1"/>
        <v>#REF!</v>
      </c>
      <c r="H348" s="20" t="str">
        <f t="shared" si="2"/>
        <v>#REF!</v>
      </c>
      <c r="I348" s="20" t="str">
        <f t="shared" si="3"/>
        <v>#REF!</v>
      </c>
      <c r="J348" s="20" t="str">
        <f t="shared" si="4"/>
        <v>#REF!</v>
      </c>
      <c r="K348" s="20" t="str">
        <f t="shared" si="5"/>
        <v>#REF!</v>
      </c>
      <c r="L348" s="20" t="str">
        <f t="shared" si="6"/>
        <v>#REF!</v>
      </c>
      <c r="O348" s="20" t="str">
        <f t="shared" si="8"/>
        <v>#REF!</v>
      </c>
      <c r="P348" s="46" t="str">
        <f t="shared" si="9"/>
        <v>#REF!</v>
      </c>
      <c r="Q348" s="27" t="str">
        <f t="shared" si="10"/>
        <v>#REF!</v>
      </c>
      <c r="S348" s="47" t="str">
        <f t="shared" si="11"/>
        <v>#REF!</v>
      </c>
    </row>
    <row r="349" ht="15.75" customHeight="1">
      <c r="A349" s="19" t="s">
        <v>197</v>
      </c>
      <c r="B349" s="18" t="s">
        <v>27</v>
      </c>
      <c r="C349" s="19" t="s">
        <v>28</v>
      </c>
      <c r="D349" s="20">
        <v>27111.24</v>
      </c>
      <c r="E349" s="20">
        <v>502.27</v>
      </c>
      <c r="F349" s="27"/>
      <c r="G349" s="20" t="str">
        <f t="shared" si="1"/>
        <v>#REF!</v>
      </c>
      <c r="H349" s="20" t="str">
        <f t="shared" si="2"/>
        <v>#REF!</v>
      </c>
      <c r="I349" s="20" t="str">
        <f t="shared" si="3"/>
        <v>#REF!</v>
      </c>
      <c r="J349" s="20" t="str">
        <f t="shared" si="4"/>
        <v>#REF!</v>
      </c>
      <c r="K349" s="20" t="str">
        <f t="shared" si="5"/>
        <v>#REF!</v>
      </c>
      <c r="L349" s="20" t="str">
        <f t="shared" si="6"/>
        <v>#REF!</v>
      </c>
      <c r="O349" s="20" t="str">
        <f t="shared" si="8"/>
        <v>#REF!</v>
      </c>
      <c r="P349" s="46" t="str">
        <f t="shared" si="9"/>
        <v>#REF!</v>
      </c>
      <c r="Q349" s="27" t="str">
        <f t="shared" si="10"/>
        <v>#REF!</v>
      </c>
      <c r="S349" s="47" t="str">
        <f t="shared" si="11"/>
        <v>#REF!</v>
      </c>
    </row>
    <row r="350" ht="15.75" customHeight="1">
      <c r="A350" s="19" t="s">
        <v>197</v>
      </c>
      <c r="B350" s="18" t="s">
        <v>33</v>
      </c>
      <c r="C350" s="19" t="s">
        <v>34</v>
      </c>
      <c r="D350" s="20">
        <v>203653.35</v>
      </c>
      <c r="E350" s="20">
        <v>3772.97</v>
      </c>
      <c r="F350" s="27"/>
      <c r="G350" s="20" t="str">
        <f t="shared" si="1"/>
        <v>#REF!</v>
      </c>
      <c r="H350" s="20" t="str">
        <f t="shared" si="2"/>
        <v>#REF!</v>
      </c>
      <c r="I350" s="20" t="str">
        <f t="shared" si="3"/>
        <v>#REF!</v>
      </c>
      <c r="J350" s="20" t="str">
        <f t="shared" si="4"/>
        <v>#REF!</v>
      </c>
      <c r="K350" s="20" t="str">
        <f t="shared" si="5"/>
        <v>#REF!</v>
      </c>
      <c r="L350" s="20" t="str">
        <f t="shared" si="6"/>
        <v>#REF!</v>
      </c>
      <c r="O350" s="20" t="str">
        <f t="shared" si="8"/>
        <v>#REF!</v>
      </c>
      <c r="P350" s="46" t="str">
        <f t="shared" si="9"/>
        <v>#REF!</v>
      </c>
      <c r="Q350" s="27" t="str">
        <f t="shared" si="10"/>
        <v>#REF!</v>
      </c>
      <c r="S350" s="47" t="str">
        <f t="shared" si="11"/>
        <v>#REF!</v>
      </c>
    </row>
    <row r="351" ht="15.75" customHeight="1">
      <c r="A351" s="19" t="s">
        <v>197</v>
      </c>
      <c r="B351" s="18" t="s">
        <v>35</v>
      </c>
      <c r="C351" s="19" t="s">
        <v>36</v>
      </c>
      <c r="D351" s="20">
        <v>2.7096411252E8</v>
      </c>
      <c r="E351" s="20">
        <v>5019994.63</v>
      </c>
      <c r="F351" s="27"/>
      <c r="G351" s="20" t="str">
        <f t="shared" si="1"/>
        <v>#REF!</v>
      </c>
      <c r="H351" s="20" t="str">
        <f t="shared" si="2"/>
        <v>#REF!</v>
      </c>
      <c r="I351" s="20" t="str">
        <f t="shared" si="3"/>
        <v>#REF!</v>
      </c>
      <c r="J351" s="20" t="str">
        <f t="shared" si="4"/>
        <v>#REF!</v>
      </c>
      <c r="K351" s="20" t="str">
        <f t="shared" si="5"/>
        <v>#REF!</v>
      </c>
      <c r="L351" s="20" t="str">
        <f t="shared" si="6"/>
        <v>#REF!</v>
      </c>
      <c r="O351" s="20" t="str">
        <f t="shared" si="8"/>
        <v>#REF!</v>
      </c>
      <c r="P351" s="46" t="str">
        <f t="shared" si="9"/>
        <v>#REF!</v>
      </c>
      <c r="Q351" s="27" t="str">
        <f t="shared" si="10"/>
        <v>#REF!</v>
      </c>
      <c r="S351" s="47" t="str">
        <f t="shared" si="11"/>
        <v>#REF!</v>
      </c>
    </row>
    <row r="352" ht="15.75" customHeight="1">
      <c r="A352" s="19" t="s">
        <v>199</v>
      </c>
      <c r="B352" s="18" t="s">
        <v>39</v>
      </c>
      <c r="C352" s="19" t="s">
        <v>40</v>
      </c>
      <c r="D352" s="20">
        <v>1.964327283E7</v>
      </c>
      <c r="E352" s="20">
        <v>2058595.65</v>
      </c>
      <c r="F352" s="27"/>
      <c r="G352" s="20" t="str">
        <f t="shared" si="1"/>
        <v>#REF!</v>
      </c>
      <c r="H352" s="20" t="str">
        <f t="shared" si="2"/>
        <v>#REF!</v>
      </c>
      <c r="I352" s="20" t="str">
        <f t="shared" si="3"/>
        <v>#REF!</v>
      </c>
      <c r="J352" s="20" t="str">
        <f t="shared" si="4"/>
        <v>#REF!</v>
      </c>
      <c r="K352" s="20" t="str">
        <f t="shared" si="5"/>
        <v>#REF!</v>
      </c>
      <c r="L352" s="20" t="str">
        <f t="shared" si="6"/>
        <v>#REF!</v>
      </c>
      <c r="O352" s="20" t="str">
        <f t="shared" si="8"/>
        <v>#REF!</v>
      </c>
      <c r="P352" s="46" t="str">
        <f t="shared" si="9"/>
        <v>#REF!</v>
      </c>
      <c r="Q352" s="27" t="str">
        <f t="shared" si="10"/>
        <v>#REF!</v>
      </c>
      <c r="S352" s="47" t="str">
        <f t="shared" si="11"/>
        <v>#REF!</v>
      </c>
    </row>
    <row r="353" ht="15.75" customHeight="1">
      <c r="A353" s="19" t="s">
        <v>199</v>
      </c>
      <c r="B353" s="18" t="s">
        <v>27</v>
      </c>
      <c r="C353" s="19" t="s">
        <v>28</v>
      </c>
      <c r="D353" s="20">
        <v>81672.0</v>
      </c>
      <c r="E353" s="20">
        <v>8559.15</v>
      </c>
      <c r="F353" s="27"/>
      <c r="G353" s="20" t="str">
        <f t="shared" si="1"/>
        <v>#REF!</v>
      </c>
      <c r="H353" s="20" t="str">
        <f t="shared" si="2"/>
        <v>#REF!</v>
      </c>
      <c r="I353" s="20" t="str">
        <f t="shared" si="3"/>
        <v>#REF!</v>
      </c>
      <c r="J353" s="20" t="str">
        <f t="shared" si="4"/>
        <v>#REF!</v>
      </c>
      <c r="K353" s="20" t="str">
        <f t="shared" si="5"/>
        <v>#REF!</v>
      </c>
      <c r="L353" s="20" t="str">
        <f t="shared" si="6"/>
        <v>#REF!</v>
      </c>
      <c r="O353" s="20" t="str">
        <f t="shared" si="8"/>
        <v>#REF!</v>
      </c>
      <c r="P353" s="46" t="str">
        <f t="shared" si="9"/>
        <v>#REF!</v>
      </c>
      <c r="Q353" s="27" t="str">
        <f t="shared" si="10"/>
        <v>#REF!</v>
      </c>
      <c r="S353" s="47" t="str">
        <f t="shared" si="11"/>
        <v>#REF!</v>
      </c>
    </row>
    <row r="354" ht="15.75" customHeight="1">
      <c r="A354" s="19" t="s">
        <v>199</v>
      </c>
      <c r="B354" s="18" t="s">
        <v>35</v>
      </c>
      <c r="C354" s="19" t="s">
        <v>36</v>
      </c>
      <c r="D354" s="20">
        <v>1851532.73</v>
      </c>
      <c r="E354" s="20">
        <v>194038.81</v>
      </c>
      <c r="F354" s="27"/>
      <c r="G354" s="20" t="str">
        <f t="shared" si="1"/>
        <v>#REF!</v>
      </c>
      <c r="H354" s="20" t="str">
        <f t="shared" si="2"/>
        <v>#REF!</v>
      </c>
      <c r="I354" s="20" t="str">
        <f t="shared" si="3"/>
        <v>#REF!</v>
      </c>
      <c r="J354" s="20" t="str">
        <f t="shared" si="4"/>
        <v>#REF!</v>
      </c>
      <c r="K354" s="20" t="str">
        <f t="shared" si="5"/>
        <v>#REF!</v>
      </c>
      <c r="L354" s="20" t="str">
        <f t="shared" si="6"/>
        <v>#REF!</v>
      </c>
      <c r="O354" s="20" t="str">
        <f t="shared" si="8"/>
        <v>#REF!</v>
      </c>
      <c r="P354" s="46" t="str">
        <f t="shared" si="9"/>
        <v>#REF!</v>
      </c>
      <c r="Q354" s="27" t="str">
        <f t="shared" si="10"/>
        <v>#REF!</v>
      </c>
      <c r="S354" s="47" t="str">
        <f t="shared" si="11"/>
        <v>#REF!</v>
      </c>
    </row>
    <row r="355" ht="15.75" customHeight="1">
      <c r="A355" s="19" t="s">
        <v>199</v>
      </c>
      <c r="B355" s="18" t="s">
        <v>41</v>
      </c>
      <c r="C355" s="19" t="s">
        <v>42</v>
      </c>
      <c r="D355" s="20">
        <v>3.182066544E7</v>
      </c>
      <c r="E355" s="20">
        <v>3334774.39</v>
      </c>
      <c r="F355" s="27"/>
      <c r="G355" s="20" t="str">
        <f t="shared" si="1"/>
        <v>#REF!</v>
      </c>
      <c r="H355" s="20" t="str">
        <f t="shared" si="2"/>
        <v>#REF!</v>
      </c>
      <c r="I355" s="20" t="str">
        <f t="shared" si="3"/>
        <v>#REF!</v>
      </c>
      <c r="J355" s="20" t="str">
        <f t="shared" si="4"/>
        <v>#REF!</v>
      </c>
      <c r="K355" s="20" t="str">
        <f t="shared" si="5"/>
        <v>#REF!</v>
      </c>
      <c r="L355" s="20" t="str">
        <f t="shared" si="6"/>
        <v>#REF!</v>
      </c>
      <c r="O355" s="20" t="str">
        <f t="shared" si="8"/>
        <v>#REF!</v>
      </c>
      <c r="P355" s="46" t="str">
        <f t="shared" si="9"/>
        <v>#REF!</v>
      </c>
      <c r="Q355" s="27" t="str">
        <f t="shared" si="10"/>
        <v>#REF!</v>
      </c>
      <c r="S355" s="47" t="str">
        <f t="shared" si="11"/>
        <v>#REF!</v>
      </c>
    </row>
    <row r="356" ht="15.75" customHeight="1">
      <c r="A356" s="19" t="s">
        <v>201</v>
      </c>
      <c r="B356" s="18" t="s">
        <v>17</v>
      </c>
      <c r="C356" s="19" t="s">
        <v>324</v>
      </c>
      <c r="D356" s="20">
        <v>1483433.83</v>
      </c>
      <c r="E356" s="20">
        <v>455404.47</v>
      </c>
      <c r="F356" s="27"/>
      <c r="G356" s="20" t="str">
        <f t="shared" si="1"/>
        <v>#REF!</v>
      </c>
      <c r="H356" s="20" t="str">
        <f t="shared" si="2"/>
        <v>#REF!</v>
      </c>
      <c r="I356" s="20" t="str">
        <f t="shared" si="3"/>
        <v>#REF!</v>
      </c>
      <c r="J356" s="20" t="str">
        <f t="shared" si="4"/>
        <v>#REF!</v>
      </c>
      <c r="K356" s="20" t="str">
        <f t="shared" si="5"/>
        <v>#REF!</v>
      </c>
      <c r="L356" s="20" t="str">
        <f t="shared" si="6"/>
        <v>#REF!</v>
      </c>
      <c r="O356" s="20" t="str">
        <f t="shared" si="8"/>
        <v>#REF!</v>
      </c>
      <c r="P356" s="46" t="str">
        <f t="shared" si="9"/>
        <v>#REF!</v>
      </c>
      <c r="Q356" s="27" t="str">
        <f t="shared" si="10"/>
        <v>#REF!</v>
      </c>
      <c r="S356" s="47" t="str">
        <f t="shared" si="11"/>
        <v>#REF!</v>
      </c>
    </row>
    <row r="357" ht="15.75" customHeight="1">
      <c r="A357" s="19" t="s">
        <v>201</v>
      </c>
      <c r="B357" s="18" t="s">
        <v>33</v>
      </c>
      <c r="C357" s="19" t="s">
        <v>34</v>
      </c>
      <c r="D357" s="20">
        <v>855.17</v>
      </c>
      <c r="E357" s="20">
        <v>262.53</v>
      </c>
      <c r="F357" s="27"/>
      <c r="G357" s="20" t="str">
        <f t="shared" si="1"/>
        <v>#REF!</v>
      </c>
      <c r="H357" s="20" t="str">
        <f t="shared" si="2"/>
        <v>#REF!</v>
      </c>
      <c r="I357" s="20" t="str">
        <f t="shared" si="3"/>
        <v>#REF!</v>
      </c>
      <c r="J357" s="20" t="str">
        <f t="shared" si="4"/>
        <v>#REF!</v>
      </c>
      <c r="K357" s="20" t="str">
        <f t="shared" si="5"/>
        <v>#REF!</v>
      </c>
      <c r="L357" s="20" t="str">
        <f t="shared" si="6"/>
        <v>#REF!</v>
      </c>
      <c r="O357" s="20" t="str">
        <f t="shared" si="8"/>
        <v>#REF!</v>
      </c>
      <c r="P357" s="46" t="str">
        <f t="shared" si="9"/>
        <v>#REF!</v>
      </c>
      <c r="Q357" s="27" t="str">
        <f t="shared" si="10"/>
        <v>#REF!</v>
      </c>
      <c r="S357" s="47" t="str">
        <f t="shared" si="11"/>
        <v>#REF!</v>
      </c>
    </row>
    <row r="358" ht="15.75" customHeight="1">
      <c r="A358" s="19" t="s">
        <v>203</v>
      </c>
      <c r="B358" s="18" t="s">
        <v>17</v>
      </c>
      <c r="C358" s="19" t="s">
        <v>324</v>
      </c>
      <c r="D358" s="20">
        <v>3.295712733E7</v>
      </c>
      <c r="E358" s="20">
        <v>8622685.12</v>
      </c>
      <c r="F358" s="27"/>
      <c r="G358" s="20" t="str">
        <f t="shared" si="1"/>
        <v>#REF!</v>
      </c>
      <c r="H358" s="20" t="str">
        <f t="shared" si="2"/>
        <v>#REF!</v>
      </c>
      <c r="I358" s="20" t="str">
        <f t="shared" si="3"/>
        <v>#REF!</v>
      </c>
      <c r="J358" s="20" t="str">
        <f t="shared" si="4"/>
        <v>#REF!</v>
      </c>
      <c r="K358" s="20" t="str">
        <f t="shared" si="5"/>
        <v>#REF!</v>
      </c>
      <c r="L358" s="20" t="str">
        <f t="shared" si="6"/>
        <v>#REF!</v>
      </c>
      <c r="O358" s="20" t="str">
        <f t="shared" si="8"/>
        <v>#REF!</v>
      </c>
      <c r="P358" s="46" t="str">
        <f t="shared" si="9"/>
        <v>#REF!</v>
      </c>
      <c r="Q358" s="27" t="str">
        <f t="shared" si="10"/>
        <v>#REF!</v>
      </c>
      <c r="S358" s="47" t="str">
        <f t="shared" si="11"/>
        <v>#REF!</v>
      </c>
    </row>
    <row r="359" ht="15.75" customHeight="1">
      <c r="A359" s="19" t="s">
        <v>203</v>
      </c>
      <c r="B359" s="18" t="s">
        <v>39</v>
      </c>
      <c r="C359" s="19" t="s">
        <v>40</v>
      </c>
      <c r="D359" s="20">
        <v>169545.37</v>
      </c>
      <c r="E359" s="20">
        <v>44358.73</v>
      </c>
      <c r="F359" s="27"/>
      <c r="G359" s="20" t="str">
        <f t="shared" si="1"/>
        <v>#REF!</v>
      </c>
      <c r="H359" s="20" t="str">
        <f t="shared" si="2"/>
        <v>#REF!</v>
      </c>
      <c r="I359" s="20" t="str">
        <f t="shared" si="3"/>
        <v>#REF!</v>
      </c>
      <c r="J359" s="20" t="str">
        <f t="shared" si="4"/>
        <v>#REF!</v>
      </c>
      <c r="K359" s="20" t="str">
        <f t="shared" si="5"/>
        <v>#REF!</v>
      </c>
      <c r="L359" s="20" t="str">
        <f t="shared" si="6"/>
        <v>#REF!</v>
      </c>
      <c r="O359" s="20" t="str">
        <f t="shared" si="8"/>
        <v>#REF!</v>
      </c>
      <c r="P359" s="46" t="str">
        <f t="shared" si="9"/>
        <v>#REF!</v>
      </c>
      <c r="Q359" s="27" t="str">
        <f t="shared" si="10"/>
        <v>#REF!</v>
      </c>
      <c r="S359" s="47" t="str">
        <f t="shared" si="11"/>
        <v>#REF!</v>
      </c>
    </row>
    <row r="360" ht="15.75" customHeight="1">
      <c r="A360" s="19" t="s">
        <v>203</v>
      </c>
      <c r="B360" s="18" t="s">
        <v>33</v>
      </c>
      <c r="C360" s="19" t="s">
        <v>34</v>
      </c>
      <c r="D360" s="20">
        <v>28787.82</v>
      </c>
      <c r="E360" s="20">
        <v>7531.86</v>
      </c>
      <c r="F360" s="27"/>
      <c r="G360" s="20" t="str">
        <f t="shared" si="1"/>
        <v>#REF!</v>
      </c>
      <c r="H360" s="20" t="str">
        <f t="shared" si="2"/>
        <v>#REF!</v>
      </c>
      <c r="I360" s="20" t="str">
        <f t="shared" si="3"/>
        <v>#REF!</v>
      </c>
      <c r="J360" s="20" t="str">
        <f t="shared" si="4"/>
        <v>#REF!</v>
      </c>
      <c r="K360" s="20" t="str">
        <f t="shared" si="5"/>
        <v>#REF!</v>
      </c>
      <c r="L360" s="20" t="str">
        <f t="shared" si="6"/>
        <v>#REF!</v>
      </c>
      <c r="O360" s="20" t="str">
        <f t="shared" si="8"/>
        <v>#REF!</v>
      </c>
      <c r="P360" s="46" t="str">
        <f t="shared" si="9"/>
        <v>#REF!</v>
      </c>
      <c r="Q360" s="27" t="str">
        <f t="shared" si="10"/>
        <v>#REF!</v>
      </c>
      <c r="S360" s="47" t="str">
        <f t="shared" si="11"/>
        <v>#REF!</v>
      </c>
    </row>
    <row r="361" ht="15.75" customHeight="1">
      <c r="A361" s="19" t="s">
        <v>203</v>
      </c>
      <c r="B361" s="18" t="s">
        <v>55</v>
      </c>
      <c r="C361" s="19" t="s">
        <v>56</v>
      </c>
      <c r="D361" s="20">
        <v>1.729434148E7</v>
      </c>
      <c r="E361" s="20">
        <v>4524777.29</v>
      </c>
      <c r="F361" s="27"/>
      <c r="G361" s="20" t="str">
        <f t="shared" si="1"/>
        <v>#REF!</v>
      </c>
      <c r="H361" s="20" t="str">
        <f t="shared" si="2"/>
        <v>#REF!</v>
      </c>
      <c r="I361" s="20" t="str">
        <f t="shared" si="3"/>
        <v>#REF!</v>
      </c>
      <c r="J361" s="20" t="str">
        <f t="shared" si="4"/>
        <v>#REF!</v>
      </c>
      <c r="K361" s="20" t="str">
        <f t="shared" si="5"/>
        <v>#REF!</v>
      </c>
      <c r="L361" s="20" t="str">
        <f t="shared" si="6"/>
        <v>#REF!</v>
      </c>
      <c r="O361" s="20" t="str">
        <f t="shared" si="8"/>
        <v>#REF!</v>
      </c>
      <c r="P361" s="46" t="str">
        <f t="shared" si="9"/>
        <v>#REF!</v>
      </c>
      <c r="Q361" s="27" t="str">
        <f t="shared" si="10"/>
        <v>#REF!</v>
      </c>
      <c r="S361" s="47" t="str">
        <f t="shared" si="11"/>
        <v>#REF!</v>
      </c>
    </row>
    <row r="362" ht="15.75" customHeight="1">
      <c r="A362" s="19" t="s">
        <v>205</v>
      </c>
      <c r="B362" s="18" t="s">
        <v>17</v>
      </c>
      <c r="C362" s="19" t="s">
        <v>324</v>
      </c>
      <c r="D362" s="20">
        <v>935946.23</v>
      </c>
      <c r="E362" s="20">
        <v>518083.01</v>
      </c>
      <c r="F362" s="27"/>
      <c r="G362" s="20" t="str">
        <f t="shared" si="1"/>
        <v>#REF!</v>
      </c>
      <c r="H362" s="20" t="str">
        <f t="shared" si="2"/>
        <v>#REF!</v>
      </c>
      <c r="I362" s="20" t="str">
        <f t="shared" si="3"/>
        <v>#REF!</v>
      </c>
      <c r="J362" s="20" t="str">
        <f t="shared" si="4"/>
        <v>#REF!</v>
      </c>
      <c r="K362" s="20" t="str">
        <f t="shared" si="5"/>
        <v>#REF!</v>
      </c>
      <c r="L362" s="20" t="str">
        <f t="shared" si="6"/>
        <v>#REF!</v>
      </c>
      <c r="O362" s="20" t="str">
        <f t="shared" si="8"/>
        <v>#REF!</v>
      </c>
      <c r="P362" s="46" t="str">
        <f t="shared" si="9"/>
        <v>#REF!</v>
      </c>
      <c r="Q362" s="27" t="str">
        <f t="shared" si="10"/>
        <v>#REF!</v>
      </c>
      <c r="S362" s="47" t="str">
        <f t="shared" si="11"/>
        <v>#REF!</v>
      </c>
    </row>
    <row r="363" ht="15.75" customHeight="1">
      <c r="A363" s="19" t="s">
        <v>205</v>
      </c>
      <c r="B363" s="18" t="s">
        <v>39</v>
      </c>
      <c r="C363" s="19" t="s">
        <v>40</v>
      </c>
      <c r="D363" s="20">
        <v>613244.64</v>
      </c>
      <c r="E363" s="20">
        <v>339455.0</v>
      </c>
      <c r="F363" s="27"/>
      <c r="G363" s="20" t="str">
        <f t="shared" si="1"/>
        <v>#REF!</v>
      </c>
      <c r="H363" s="20" t="str">
        <f t="shared" si="2"/>
        <v>#REF!</v>
      </c>
      <c r="I363" s="20" t="str">
        <f t="shared" si="3"/>
        <v>#REF!</v>
      </c>
      <c r="J363" s="20" t="str">
        <f t="shared" si="4"/>
        <v>#REF!</v>
      </c>
      <c r="K363" s="20" t="str">
        <f t="shared" si="5"/>
        <v>#REF!</v>
      </c>
      <c r="L363" s="20" t="str">
        <f t="shared" si="6"/>
        <v>#REF!</v>
      </c>
      <c r="O363" s="20" t="str">
        <f t="shared" si="8"/>
        <v>#REF!</v>
      </c>
      <c r="P363" s="46" t="str">
        <f t="shared" si="9"/>
        <v>#REF!</v>
      </c>
      <c r="Q363" s="27" t="str">
        <f t="shared" si="10"/>
        <v>#REF!</v>
      </c>
      <c r="S363" s="47" t="str">
        <f t="shared" si="11"/>
        <v>#REF!</v>
      </c>
    </row>
    <row r="364" ht="15.75" customHeight="1">
      <c r="A364" s="19" t="s">
        <v>205</v>
      </c>
      <c r="B364" s="18" t="s">
        <v>33</v>
      </c>
      <c r="C364" s="19" t="s">
        <v>34</v>
      </c>
      <c r="D364" s="20">
        <v>1321.78</v>
      </c>
      <c r="E364" s="20">
        <v>731.66</v>
      </c>
      <c r="F364" s="27"/>
      <c r="G364" s="20" t="str">
        <f t="shared" si="1"/>
        <v>#REF!</v>
      </c>
      <c r="H364" s="20" t="str">
        <f t="shared" si="2"/>
        <v>#REF!</v>
      </c>
      <c r="I364" s="20" t="str">
        <f t="shared" si="3"/>
        <v>#REF!</v>
      </c>
      <c r="J364" s="20" t="str">
        <f t="shared" si="4"/>
        <v>#REF!</v>
      </c>
      <c r="K364" s="20" t="str">
        <f t="shared" si="5"/>
        <v>#REF!</v>
      </c>
      <c r="L364" s="20" t="str">
        <f t="shared" si="6"/>
        <v>#REF!</v>
      </c>
      <c r="O364" s="20" t="str">
        <f t="shared" si="8"/>
        <v>#REF!</v>
      </c>
      <c r="P364" s="46" t="str">
        <f t="shared" si="9"/>
        <v>#REF!</v>
      </c>
      <c r="Q364" s="27" t="str">
        <f t="shared" si="10"/>
        <v>#REF!</v>
      </c>
      <c r="S364" s="47" t="str">
        <f t="shared" si="11"/>
        <v>#REF!</v>
      </c>
    </row>
    <row r="365" ht="15.75" customHeight="1">
      <c r="A365" s="19" t="s">
        <v>205</v>
      </c>
      <c r="B365" s="18" t="s">
        <v>41</v>
      </c>
      <c r="C365" s="19" t="s">
        <v>42</v>
      </c>
      <c r="D365" s="20">
        <v>1588117.35</v>
      </c>
      <c r="E365" s="20">
        <v>879085.33</v>
      </c>
      <c r="F365" s="27"/>
      <c r="G365" s="20" t="str">
        <f t="shared" si="1"/>
        <v>#REF!</v>
      </c>
      <c r="H365" s="20" t="str">
        <f t="shared" si="2"/>
        <v>#REF!</v>
      </c>
      <c r="I365" s="20" t="str">
        <f t="shared" si="3"/>
        <v>#REF!</v>
      </c>
      <c r="J365" s="20" t="str">
        <f t="shared" si="4"/>
        <v>#REF!</v>
      </c>
      <c r="K365" s="20" t="str">
        <f t="shared" si="5"/>
        <v>#REF!</v>
      </c>
      <c r="L365" s="20" t="str">
        <f t="shared" si="6"/>
        <v>#REF!</v>
      </c>
      <c r="O365" s="20" t="str">
        <f t="shared" si="8"/>
        <v>#REF!</v>
      </c>
      <c r="P365" s="46" t="str">
        <f t="shared" si="9"/>
        <v>#REF!</v>
      </c>
      <c r="Q365" s="27" t="str">
        <f t="shared" si="10"/>
        <v>#REF!</v>
      </c>
      <c r="S365" s="47" t="str">
        <f t="shared" si="11"/>
        <v>#REF!</v>
      </c>
    </row>
    <row r="366" ht="15.75" customHeight="1">
      <c r="A366" s="19" t="s">
        <v>207</v>
      </c>
      <c r="B366" s="18" t="s">
        <v>17</v>
      </c>
      <c r="C366" s="19" t="s">
        <v>324</v>
      </c>
      <c r="D366" s="20">
        <v>4183517.56</v>
      </c>
      <c r="E366" s="20">
        <v>232289.04</v>
      </c>
      <c r="F366" s="27"/>
      <c r="G366" s="20" t="str">
        <f t="shared" si="1"/>
        <v>#REF!</v>
      </c>
      <c r="H366" s="20" t="str">
        <f t="shared" si="2"/>
        <v>#REF!</v>
      </c>
      <c r="I366" s="20" t="str">
        <f t="shared" si="3"/>
        <v>#REF!</v>
      </c>
      <c r="J366" s="20" t="str">
        <f t="shared" si="4"/>
        <v>#REF!</v>
      </c>
      <c r="K366" s="20" t="str">
        <f t="shared" si="5"/>
        <v>#REF!</v>
      </c>
      <c r="L366" s="20" t="str">
        <f t="shared" si="6"/>
        <v>#REF!</v>
      </c>
      <c r="O366" s="20" t="str">
        <f t="shared" si="8"/>
        <v>#REF!</v>
      </c>
      <c r="P366" s="46" t="str">
        <f t="shared" si="9"/>
        <v>#REF!</v>
      </c>
      <c r="Q366" s="27" t="str">
        <f t="shared" si="10"/>
        <v>#REF!</v>
      </c>
      <c r="S366" s="47" t="str">
        <f t="shared" si="11"/>
        <v>#REF!</v>
      </c>
    </row>
    <row r="367" ht="15.75" customHeight="1">
      <c r="A367" s="19" t="s">
        <v>207</v>
      </c>
      <c r="B367" s="18" t="s">
        <v>39</v>
      </c>
      <c r="C367" s="19" t="s">
        <v>40</v>
      </c>
      <c r="D367" s="20">
        <v>6548785.45</v>
      </c>
      <c r="E367" s="20">
        <v>363620.1</v>
      </c>
      <c r="F367" s="27"/>
      <c r="G367" s="20" t="str">
        <f t="shared" si="1"/>
        <v>#REF!</v>
      </c>
      <c r="H367" s="20" t="str">
        <f t="shared" si="2"/>
        <v>#REF!</v>
      </c>
      <c r="I367" s="20" t="str">
        <f t="shared" si="3"/>
        <v>#REF!</v>
      </c>
      <c r="J367" s="20" t="str">
        <f t="shared" si="4"/>
        <v>#REF!</v>
      </c>
      <c r="K367" s="20" t="str">
        <f t="shared" si="5"/>
        <v>#REF!</v>
      </c>
      <c r="L367" s="20" t="str">
        <f t="shared" si="6"/>
        <v>#REF!</v>
      </c>
      <c r="O367" s="20" t="str">
        <f t="shared" si="8"/>
        <v>#REF!</v>
      </c>
      <c r="P367" s="46" t="str">
        <f t="shared" si="9"/>
        <v>#REF!</v>
      </c>
      <c r="Q367" s="27" t="str">
        <f t="shared" si="10"/>
        <v>#REF!</v>
      </c>
      <c r="S367" s="47" t="str">
        <f t="shared" si="11"/>
        <v>#REF!</v>
      </c>
    </row>
    <row r="368" ht="15.75" customHeight="1">
      <c r="A368" s="19" t="s">
        <v>207</v>
      </c>
      <c r="B368" s="18" t="s">
        <v>33</v>
      </c>
      <c r="C368" s="19" t="s">
        <v>34</v>
      </c>
      <c r="D368" s="20">
        <v>16858.86</v>
      </c>
      <c r="E368" s="20">
        <v>936.08</v>
      </c>
      <c r="F368" s="27"/>
      <c r="G368" s="20" t="str">
        <f t="shared" si="1"/>
        <v>#REF!</v>
      </c>
      <c r="H368" s="20" t="str">
        <f t="shared" si="2"/>
        <v>#REF!</v>
      </c>
      <c r="I368" s="20" t="str">
        <f t="shared" si="3"/>
        <v>#REF!</v>
      </c>
      <c r="J368" s="20" t="str">
        <f t="shared" si="4"/>
        <v>#REF!</v>
      </c>
      <c r="K368" s="20" t="str">
        <f t="shared" si="5"/>
        <v>#REF!</v>
      </c>
      <c r="L368" s="20" t="str">
        <f t="shared" si="6"/>
        <v>#REF!</v>
      </c>
      <c r="O368" s="20" t="str">
        <f t="shared" si="8"/>
        <v>#REF!</v>
      </c>
      <c r="P368" s="46" t="str">
        <f t="shared" si="9"/>
        <v>#REF!</v>
      </c>
      <c r="Q368" s="27" t="str">
        <f t="shared" si="10"/>
        <v>#REF!</v>
      </c>
      <c r="S368" s="47" t="str">
        <f t="shared" si="11"/>
        <v>#REF!</v>
      </c>
    </row>
    <row r="369" ht="15.75" customHeight="1">
      <c r="A369" s="19" t="s">
        <v>207</v>
      </c>
      <c r="B369" s="18" t="s">
        <v>41</v>
      </c>
      <c r="C369" s="19" t="s">
        <v>42</v>
      </c>
      <c r="D369" s="20">
        <v>1.611995446E7</v>
      </c>
      <c r="E369" s="20">
        <v>895057.5</v>
      </c>
      <c r="F369" s="27"/>
      <c r="G369" s="20" t="str">
        <f t="shared" si="1"/>
        <v>#REF!</v>
      </c>
      <c r="H369" s="20" t="str">
        <f t="shared" si="2"/>
        <v>#REF!</v>
      </c>
      <c r="I369" s="20" t="str">
        <f t="shared" si="3"/>
        <v>#REF!</v>
      </c>
      <c r="J369" s="20" t="str">
        <f t="shared" si="4"/>
        <v>#REF!</v>
      </c>
      <c r="K369" s="20" t="str">
        <f t="shared" si="5"/>
        <v>#REF!</v>
      </c>
      <c r="L369" s="20" t="str">
        <f t="shared" si="6"/>
        <v>#REF!</v>
      </c>
      <c r="O369" s="20" t="str">
        <f t="shared" si="8"/>
        <v>#REF!</v>
      </c>
      <c r="P369" s="46" t="str">
        <f t="shared" si="9"/>
        <v>#REF!</v>
      </c>
      <c r="Q369" s="27" t="str">
        <f t="shared" si="10"/>
        <v>#REF!</v>
      </c>
      <c r="S369" s="47" t="str">
        <f t="shared" si="11"/>
        <v>#REF!</v>
      </c>
    </row>
    <row r="370" ht="15.75" customHeight="1">
      <c r="A370" s="19" t="s">
        <v>207</v>
      </c>
      <c r="B370" s="18" t="s">
        <v>55</v>
      </c>
      <c r="C370" s="19" t="s">
        <v>56</v>
      </c>
      <c r="D370" s="20">
        <v>1247969.67</v>
      </c>
      <c r="E370" s="20">
        <v>69293.28</v>
      </c>
      <c r="F370" s="27"/>
      <c r="G370" s="20" t="str">
        <f t="shared" si="1"/>
        <v>#REF!</v>
      </c>
      <c r="H370" s="20" t="str">
        <f t="shared" si="2"/>
        <v>#REF!</v>
      </c>
      <c r="I370" s="20" t="str">
        <f t="shared" si="3"/>
        <v>#REF!</v>
      </c>
      <c r="J370" s="20" t="str">
        <f t="shared" si="4"/>
        <v>#REF!</v>
      </c>
      <c r="K370" s="20" t="str">
        <f t="shared" si="5"/>
        <v>#REF!</v>
      </c>
      <c r="L370" s="20" t="str">
        <f t="shared" si="6"/>
        <v>#REF!</v>
      </c>
      <c r="O370" s="20" t="str">
        <f t="shared" si="8"/>
        <v>#REF!</v>
      </c>
      <c r="P370" s="46" t="str">
        <f t="shared" si="9"/>
        <v>#REF!</v>
      </c>
      <c r="Q370" s="27" t="str">
        <f t="shared" si="10"/>
        <v>#REF!</v>
      </c>
      <c r="S370" s="47" t="str">
        <f t="shared" si="11"/>
        <v>#REF!</v>
      </c>
    </row>
    <row r="371" ht="15.75" customHeight="1">
      <c r="A371" s="19" t="s">
        <v>209</v>
      </c>
      <c r="B371" s="18" t="s">
        <v>17</v>
      </c>
      <c r="C371" s="19" t="s">
        <v>324</v>
      </c>
      <c r="D371" s="20">
        <v>2.1525131002E8</v>
      </c>
      <c r="E371" s="20">
        <v>2.672278252E7</v>
      </c>
      <c r="F371" s="27"/>
      <c r="G371" s="20" t="str">
        <f t="shared" si="1"/>
        <v>#REF!</v>
      </c>
      <c r="H371" s="20" t="str">
        <f t="shared" si="2"/>
        <v>#REF!</v>
      </c>
      <c r="I371" s="20" t="str">
        <f t="shared" si="3"/>
        <v>#REF!</v>
      </c>
      <c r="J371" s="20" t="str">
        <f t="shared" si="4"/>
        <v>#REF!</v>
      </c>
      <c r="K371" s="20" t="str">
        <f t="shared" si="5"/>
        <v>#REF!</v>
      </c>
      <c r="L371" s="20" t="str">
        <f t="shared" si="6"/>
        <v>#REF!</v>
      </c>
      <c r="O371" s="20" t="str">
        <f t="shared" si="8"/>
        <v>#REF!</v>
      </c>
      <c r="P371" s="46" t="str">
        <f t="shared" si="9"/>
        <v>#REF!</v>
      </c>
      <c r="Q371" s="27" t="str">
        <f t="shared" si="10"/>
        <v>#REF!</v>
      </c>
      <c r="S371" s="47" t="str">
        <f t="shared" si="11"/>
        <v>#REF!</v>
      </c>
    </row>
    <row r="372" ht="15.75" customHeight="1">
      <c r="A372" s="19" t="s">
        <v>209</v>
      </c>
      <c r="B372" s="18" t="s">
        <v>39</v>
      </c>
      <c r="C372" s="19" t="s">
        <v>40</v>
      </c>
      <c r="D372" s="20">
        <v>874576.65</v>
      </c>
      <c r="E372" s="20">
        <v>108575.98</v>
      </c>
      <c r="F372" s="27"/>
      <c r="G372" s="20" t="str">
        <f t="shared" si="1"/>
        <v>#REF!</v>
      </c>
      <c r="H372" s="20" t="str">
        <f t="shared" si="2"/>
        <v>#REF!</v>
      </c>
      <c r="I372" s="20" t="str">
        <f t="shared" si="3"/>
        <v>#REF!</v>
      </c>
      <c r="J372" s="20" t="str">
        <f t="shared" si="4"/>
        <v>#REF!</v>
      </c>
      <c r="K372" s="20" t="str">
        <f t="shared" si="5"/>
        <v>#REF!</v>
      </c>
      <c r="L372" s="20" t="str">
        <f t="shared" si="6"/>
        <v>#REF!</v>
      </c>
      <c r="O372" s="20" t="str">
        <f t="shared" si="8"/>
        <v>#REF!</v>
      </c>
      <c r="P372" s="46" t="str">
        <f t="shared" si="9"/>
        <v>#REF!</v>
      </c>
      <c r="Q372" s="27" t="str">
        <f t="shared" si="10"/>
        <v>#REF!</v>
      </c>
      <c r="S372" s="47" t="str">
        <f t="shared" si="11"/>
        <v>#REF!</v>
      </c>
    </row>
    <row r="373" ht="15.75" customHeight="1">
      <c r="A373" s="19" t="s">
        <v>209</v>
      </c>
      <c r="B373" s="18" t="s">
        <v>27</v>
      </c>
      <c r="C373" s="19" t="s">
        <v>28</v>
      </c>
      <c r="D373" s="20">
        <v>61576.89</v>
      </c>
      <c r="E373" s="20">
        <v>7644.58</v>
      </c>
      <c r="F373" s="27"/>
      <c r="G373" s="20" t="str">
        <f t="shared" si="1"/>
        <v>#REF!</v>
      </c>
      <c r="H373" s="20" t="str">
        <f t="shared" si="2"/>
        <v>#REF!</v>
      </c>
      <c r="I373" s="20" t="str">
        <f t="shared" si="3"/>
        <v>#REF!</v>
      </c>
      <c r="J373" s="20" t="str">
        <f t="shared" si="4"/>
        <v>#REF!</v>
      </c>
      <c r="K373" s="20" t="str">
        <f t="shared" si="5"/>
        <v>#REF!</v>
      </c>
      <c r="L373" s="20" t="str">
        <f t="shared" si="6"/>
        <v>#REF!</v>
      </c>
      <c r="O373" s="20" t="str">
        <f t="shared" si="8"/>
        <v>#REF!</v>
      </c>
      <c r="P373" s="46" t="str">
        <f t="shared" si="9"/>
        <v>#REF!</v>
      </c>
      <c r="Q373" s="27" t="str">
        <f t="shared" si="10"/>
        <v>#REF!</v>
      </c>
      <c r="S373" s="47" t="str">
        <f t="shared" si="11"/>
        <v>#REF!</v>
      </c>
    </row>
    <row r="374" ht="15.75" customHeight="1">
      <c r="A374" s="19" t="s">
        <v>209</v>
      </c>
      <c r="B374" s="18" t="s">
        <v>33</v>
      </c>
      <c r="C374" s="19" t="s">
        <v>34</v>
      </c>
      <c r="D374" s="20">
        <v>155535.19</v>
      </c>
      <c r="E374" s="20">
        <v>19309.21</v>
      </c>
      <c r="F374" s="27"/>
      <c r="G374" s="20" t="str">
        <f t="shared" si="1"/>
        <v>#REF!</v>
      </c>
      <c r="H374" s="20" t="str">
        <f t="shared" si="2"/>
        <v>#REF!</v>
      </c>
      <c r="I374" s="20" t="str">
        <f t="shared" si="3"/>
        <v>#REF!</v>
      </c>
      <c r="J374" s="20" t="str">
        <f t="shared" si="4"/>
        <v>#REF!</v>
      </c>
      <c r="K374" s="20" t="str">
        <f t="shared" si="5"/>
        <v>#REF!</v>
      </c>
      <c r="L374" s="20" t="str">
        <f t="shared" si="6"/>
        <v>#REF!</v>
      </c>
      <c r="O374" s="20" t="str">
        <f t="shared" si="8"/>
        <v>#REF!</v>
      </c>
      <c r="P374" s="46" t="str">
        <f t="shared" si="9"/>
        <v>#REF!</v>
      </c>
      <c r="Q374" s="27" t="str">
        <f t="shared" si="10"/>
        <v>#REF!</v>
      </c>
      <c r="S374" s="47" t="str">
        <f t="shared" si="11"/>
        <v>#REF!</v>
      </c>
    </row>
    <row r="375" ht="15.75" customHeight="1">
      <c r="A375" s="19" t="s">
        <v>209</v>
      </c>
      <c r="B375" s="18" t="s">
        <v>35</v>
      </c>
      <c r="C375" s="19" t="s">
        <v>36</v>
      </c>
      <c r="D375" s="20">
        <v>2.379399525E7</v>
      </c>
      <c r="E375" s="20">
        <v>2953950.71</v>
      </c>
      <c r="F375" s="27"/>
      <c r="G375" s="20" t="str">
        <f t="shared" si="1"/>
        <v>#REF!</v>
      </c>
      <c r="H375" s="20" t="str">
        <f t="shared" si="2"/>
        <v>#REF!</v>
      </c>
      <c r="I375" s="20" t="str">
        <f t="shared" si="3"/>
        <v>#REF!</v>
      </c>
      <c r="J375" s="20" t="str">
        <f t="shared" si="4"/>
        <v>#REF!</v>
      </c>
      <c r="K375" s="20" t="str">
        <f t="shared" si="5"/>
        <v>#REF!</v>
      </c>
      <c r="L375" s="20" t="str">
        <f t="shared" si="6"/>
        <v>#REF!</v>
      </c>
      <c r="O375" s="20" t="str">
        <f t="shared" si="8"/>
        <v>#REF!</v>
      </c>
      <c r="P375" s="46" t="str">
        <f t="shared" si="9"/>
        <v>#REF!</v>
      </c>
      <c r="Q375" s="27" t="str">
        <f t="shared" si="10"/>
        <v>#REF!</v>
      </c>
      <c r="S375" s="47" t="str">
        <f t="shared" si="11"/>
        <v>#REF!</v>
      </c>
    </row>
    <row r="376" ht="15.75" customHeight="1">
      <c r="A376" s="19" t="s">
        <v>211</v>
      </c>
      <c r="B376" s="18" t="s">
        <v>17</v>
      </c>
      <c r="C376" s="19" t="s">
        <v>324</v>
      </c>
      <c r="D376" s="20">
        <v>5.299027856E7</v>
      </c>
      <c r="E376" s="20">
        <v>2374231.56</v>
      </c>
      <c r="F376" s="27"/>
      <c r="G376" s="20" t="str">
        <f t="shared" si="1"/>
        <v>#REF!</v>
      </c>
      <c r="H376" s="20" t="str">
        <f t="shared" si="2"/>
        <v>#REF!</v>
      </c>
      <c r="I376" s="20" t="str">
        <f t="shared" si="3"/>
        <v>#REF!</v>
      </c>
      <c r="J376" s="20" t="str">
        <f t="shared" si="4"/>
        <v>#REF!</v>
      </c>
      <c r="K376" s="20" t="str">
        <f t="shared" si="5"/>
        <v>#REF!</v>
      </c>
      <c r="L376" s="20" t="str">
        <f t="shared" si="6"/>
        <v>#REF!</v>
      </c>
      <c r="O376" s="20" t="str">
        <f t="shared" si="8"/>
        <v>#REF!</v>
      </c>
      <c r="P376" s="46" t="str">
        <f t="shared" si="9"/>
        <v>#REF!</v>
      </c>
      <c r="Q376" s="27" t="str">
        <f t="shared" si="10"/>
        <v>#REF!</v>
      </c>
      <c r="S376" s="47" t="str">
        <f t="shared" si="11"/>
        <v>#REF!</v>
      </c>
    </row>
    <row r="377" ht="15.75" customHeight="1">
      <c r="A377" s="19" t="s">
        <v>211</v>
      </c>
      <c r="B377" s="18" t="s">
        <v>55</v>
      </c>
      <c r="C377" s="19" t="s">
        <v>56</v>
      </c>
      <c r="D377" s="20">
        <v>1.418511044E7</v>
      </c>
      <c r="E377" s="20">
        <v>635564.44</v>
      </c>
      <c r="F377" s="27"/>
      <c r="G377" s="20" t="str">
        <f t="shared" si="1"/>
        <v>#REF!</v>
      </c>
      <c r="H377" s="20" t="str">
        <f t="shared" si="2"/>
        <v>#REF!</v>
      </c>
      <c r="I377" s="20" t="str">
        <f t="shared" si="3"/>
        <v>#REF!</v>
      </c>
      <c r="J377" s="20" t="str">
        <f t="shared" si="4"/>
        <v>#REF!</v>
      </c>
      <c r="K377" s="20" t="str">
        <f t="shared" si="5"/>
        <v>#REF!</v>
      </c>
      <c r="L377" s="20" t="str">
        <f t="shared" si="6"/>
        <v>#REF!</v>
      </c>
      <c r="O377" s="20" t="str">
        <f t="shared" si="8"/>
        <v>#REF!</v>
      </c>
      <c r="P377" s="46" t="str">
        <f t="shared" si="9"/>
        <v>#REF!</v>
      </c>
      <c r="Q377" s="27" t="str">
        <f t="shared" si="10"/>
        <v>#REF!</v>
      </c>
      <c r="S377" s="47" t="str">
        <f t="shared" si="11"/>
        <v>#REF!</v>
      </c>
    </row>
    <row r="378" ht="15.75" customHeight="1">
      <c r="A378" s="19" t="s">
        <v>213</v>
      </c>
      <c r="B378" s="18" t="s">
        <v>17</v>
      </c>
      <c r="C378" s="19" t="s">
        <v>324</v>
      </c>
      <c r="D378" s="20">
        <v>6.572839332E7</v>
      </c>
      <c r="E378" s="20">
        <v>1933120.04</v>
      </c>
      <c r="F378" s="27"/>
      <c r="G378" s="20" t="str">
        <f t="shared" si="1"/>
        <v>#REF!</v>
      </c>
      <c r="H378" s="20" t="str">
        <f t="shared" si="2"/>
        <v>#REF!</v>
      </c>
      <c r="I378" s="20" t="str">
        <f t="shared" si="3"/>
        <v>#REF!</v>
      </c>
      <c r="J378" s="20" t="str">
        <f t="shared" si="4"/>
        <v>#REF!</v>
      </c>
      <c r="K378" s="20" t="str">
        <f t="shared" si="5"/>
        <v>#REF!</v>
      </c>
      <c r="L378" s="20" t="str">
        <f t="shared" si="6"/>
        <v>#REF!</v>
      </c>
      <c r="O378" s="20" t="str">
        <f t="shared" si="8"/>
        <v>#REF!</v>
      </c>
      <c r="P378" s="46" t="str">
        <f t="shared" si="9"/>
        <v>#REF!</v>
      </c>
      <c r="Q378" s="27" t="str">
        <f t="shared" si="10"/>
        <v>#REF!</v>
      </c>
      <c r="S378" s="47" t="str">
        <f t="shared" si="11"/>
        <v>#REF!</v>
      </c>
    </row>
    <row r="379" ht="15.75" customHeight="1">
      <c r="A379" s="19" t="s">
        <v>213</v>
      </c>
      <c r="B379" s="18" t="s">
        <v>33</v>
      </c>
      <c r="C379" s="19" t="s">
        <v>34</v>
      </c>
      <c r="D379" s="20">
        <v>102083.12</v>
      </c>
      <c r="E379" s="20">
        <v>3002.34</v>
      </c>
      <c r="F379" s="27"/>
      <c r="G379" s="20" t="str">
        <f t="shared" si="1"/>
        <v>#REF!</v>
      </c>
      <c r="H379" s="20" t="str">
        <f t="shared" si="2"/>
        <v>#REF!</v>
      </c>
      <c r="I379" s="20" t="str">
        <f t="shared" si="3"/>
        <v>#REF!</v>
      </c>
      <c r="J379" s="20" t="str">
        <f t="shared" si="4"/>
        <v>#REF!</v>
      </c>
      <c r="K379" s="20" t="str">
        <f t="shared" si="5"/>
        <v>#REF!</v>
      </c>
      <c r="L379" s="20" t="str">
        <f t="shared" si="6"/>
        <v>#REF!</v>
      </c>
      <c r="O379" s="20" t="str">
        <f t="shared" si="8"/>
        <v>#REF!</v>
      </c>
      <c r="P379" s="46" t="str">
        <f t="shared" si="9"/>
        <v>#REF!</v>
      </c>
      <c r="Q379" s="27" t="str">
        <f t="shared" si="10"/>
        <v>#REF!</v>
      </c>
      <c r="S379" s="47" t="str">
        <f t="shared" si="11"/>
        <v>#REF!</v>
      </c>
    </row>
    <row r="380" ht="15.75" customHeight="1">
      <c r="A380" s="19" t="s">
        <v>213</v>
      </c>
      <c r="B380" s="18" t="s">
        <v>55</v>
      </c>
      <c r="C380" s="19" t="s">
        <v>56</v>
      </c>
      <c r="D380" s="20">
        <v>1.698304056E7</v>
      </c>
      <c r="E380" s="20">
        <v>499483.62</v>
      </c>
      <c r="F380" s="27"/>
      <c r="G380" s="20" t="str">
        <f t="shared" si="1"/>
        <v>#REF!</v>
      </c>
      <c r="H380" s="20" t="str">
        <f t="shared" si="2"/>
        <v>#REF!</v>
      </c>
      <c r="I380" s="20" t="str">
        <f t="shared" si="3"/>
        <v>#REF!</v>
      </c>
      <c r="J380" s="20" t="str">
        <f t="shared" si="4"/>
        <v>#REF!</v>
      </c>
      <c r="K380" s="20" t="str">
        <f t="shared" si="5"/>
        <v>#REF!</v>
      </c>
      <c r="L380" s="20" t="str">
        <f t="shared" si="6"/>
        <v>#REF!</v>
      </c>
      <c r="O380" s="20" t="str">
        <f t="shared" si="8"/>
        <v>#REF!</v>
      </c>
      <c r="P380" s="46" t="str">
        <f t="shared" si="9"/>
        <v>#REF!</v>
      </c>
      <c r="Q380" s="27" t="str">
        <f t="shared" si="10"/>
        <v>#REF!</v>
      </c>
      <c r="S380" s="47" t="str">
        <f t="shared" si="11"/>
        <v>#REF!</v>
      </c>
    </row>
    <row r="381" ht="15.75" customHeight="1">
      <c r="A381" s="19" t="s">
        <v>215</v>
      </c>
      <c r="B381" s="18" t="s">
        <v>17</v>
      </c>
      <c r="C381" s="19" t="s">
        <v>324</v>
      </c>
      <c r="D381" s="20">
        <v>1.938550372E7</v>
      </c>
      <c r="E381" s="20">
        <v>786686.4</v>
      </c>
      <c r="F381" s="27"/>
      <c r="G381" s="20" t="str">
        <f t="shared" si="1"/>
        <v>#REF!</v>
      </c>
      <c r="H381" s="20" t="str">
        <f t="shared" si="2"/>
        <v>#REF!</v>
      </c>
      <c r="I381" s="20" t="str">
        <f t="shared" si="3"/>
        <v>#REF!</v>
      </c>
      <c r="J381" s="20" t="str">
        <f t="shared" si="4"/>
        <v>#REF!</v>
      </c>
      <c r="K381" s="20" t="str">
        <f t="shared" si="5"/>
        <v>#REF!</v>
      </c>
      <c r="L381" s="20" t="str">
        <f t="shared" si="6"/>
        <v>#REF!</v>
      </c>
      <c r="O381" s="20" t="str">
        <f t="shared" si="8"/>
        <v>#REF!</v>
      </c>
      <c r="P381" s="46" t="str">
        <f t="shared" si="9"/>
        <v>#REF!</v>
      </c>
      <c r="Q381" s="27" t="str">
        <f t="shared" si="10"/>
        <v>#REF!</v>
      </c>
      <c r="S381" s="47" t="str">
        <f t="shared" si="11"/>
        <v>#REF!</v>
      </c>
    </row>
    <row r="382" ht="15.75" customHeight="1">
      <c r="A382" s="19" t="s">
        <v>215</v>
      </c>
      <c r="B382" s="18" t="s">
        <v>39</v>
      </c>
      <c r="C382" s="19" t="s">
        <v>40</v>
      </c>
      <c r="D382" s="20">
        <v>2.509663815E7</v>
      </c>
      <c r="E382" s="20">
        <v>1018450.91</v>
      </c>
      <c r="F382" s="27"/>
      <c r="G382" s="20" t="str">
        <f t="shared" si="1"/>
        <v>#REF!</v>
      </c>
      <c r="H382" s="20" t="str">
        <f t="shared" si="2"/>
        <v>#REF!</v>
      </c>
      <c r="I382" s="20" t="str">
        <f t="shared" si="3"/>
        <v>#REF!</v>
      </c>
      <c r="J382" s="20" t="str">
        <f t="shared" si="4"/>
        <v>#REF!</v>
      </c>
      <c r="K382" s="20" t="str">
        <f t="shared" si="5"/>
        <v>#REF!</v>
      </c>
      <c r="L382" s="20" t="str">
        <f t="shared" si="6"/>
        <v>#REF!</v>
      </c>
      <c r="O382" s="20" t="str">
        <f t="shared" si="8"/>
        <v>#REF!</v>
      </c>
      <c r="P382" s="46" t="str">
        <f t="shared" si="9"/>
        <v>#REF!</v>
      </c>
      <c r="Q382" s="27" t="str">
        <f t="shared" si="10"/>
        <v>#REF!</v>
      </c>
      <c r="S382" s="47" t="str">
        <f t="shared" si="11"/>
        <v>#REF!</v>
      </c>
    </row>
    <row r="383" ht="15.75" customHeight="1">
      <c r="A383" s="19" t="s">
        <v>215</v>
      </c>
      <c r="B383" s="18" t="s">
        <v>53</v>
      </c>
      <c r="C383" s="19" t="s">
        <v>54</v>
      </c>
      <c r="D383" s="20">
        <v>0.0</v>
      </c>
      <c r="E383" s="20">
        <v>0.0</v>
      </c>
      <c r="F383" s="27"/>
      <c r="G383" s="20" t="str">
        <f t="shared" si="1"/>
        <v>#REF!</v>
      </c>
      <c r="H383" s="20" t="str">
        <f t="shared" si="2"/>
        <v>#REF!</v>
      </c>
      <c r="I383" s="20" t="str">
        <f t="shared" si="3"/>
        <v>#REF!</v>
      </c>
      <c r="J383" s="20" t="str">
        <f t="shared" si="4"/>
        <v>#REF!</v>
      </c>
      <c r="K383" s="20" t="str">
        <f t="shared" si="5"/>
        <v>#REF!</v>
      </c>
      <c r="L383" s="20" t="str">
        <f t="shared" si="6"/>
        <v>#REF!</v>
      </c>
      <c r="O383" s="20" t="str">
        <f t="shared" si="8"/>
        <v>#REF!</v>
      </c>
      <c r="P383" s="46" t="str">
        <f t="shared" si="9"/>
        <v>#REF!</v>
      </c>
      <c r="Q383" s="27" t="str">
        <f t="shared" si="10"/>
        <v>#REF!</v>
      </c>
      <c r="S383" s="47" t="str">
        <f t="shared" si="11"/>
        <v>#REF!</v>
      </c>
    </row>
    <row r="384" ht="15.75" customHeight="1">
      <c r="A384" s="19" t="s">
        <v>215</v>
      </c>
      <c r="B384" s="18" t="s">
        <v>27</v>
      </c>
      <c r="C384" s="19" t="s">
        <v>28</v>
      </c>
      <c r="D384" s="20">
        <v>74629.49</v>
      </c>
      <c r="E384" s="20">
        <v>3028.55</v>
      </c>
      <c r="F384" s="27"/>
      <c r="G384" s="20" t="str">
        <f t="shared" si="1"/>
        <v>#REF!</v>
      </c>
      <c r="H384" s="20" t="str">
        <f t="shared" si="2"/>
        <v>#REF!</v>
      </c>
      <c r="I384" s="20" t="str">
        <f t="shared" si="3"/>
        <v>#REF!</v>
      </c>
      <c r="J384" s="20" t="str">
        <f t="shared" si="4"/>
        <v>#REF!</v>
      </c>
      <c r="K384" s="20" t="str">
        <f t="shared" si="5"/>
        <v>#REF!</v>
      </c>
      <c r="L384" s="20" t="str">
        <f t="shared" si="6"/>
        <v>#REF!</v>
      </c>
      <c r="O384" s="20" t="str">
        <f t="shared" si="8"/>
        <v>#REF!</v>
      </c>
      <c r="P384" s="46" t="str">
        <f t="shared" si="9"/>
        <v>#REF!</v>
      </c>
      <c r="Q384" s="27" t="str">
        <f t="shared" si="10"/>
        <v>#REF!</v>
      </c>
      <c r="S384" s="47" t="str">
        <f t="shared" si="11"/>
        <v>#REF!</v>
      </c>
    </row>
    <row r="385" ht="15.75" customHeight="1">
      <c r="A385" s="19" t="s">
        <v>215</v>
      </c>
      <c r="B385" s="18" t="s">
        <v>33</v>
      </c>
      <c r="C385" s="19" t="s">
        <v>34</v>
      </c>
      <c r="D385" s="20">
        <v>102533.08</v>
      </c>
      <c r="E385" s="20">
        <v>4160.91</v>
      </c>
      <c r="F385" s="27"/>
      <c r="G385" s="20" t="str">
        <f t="shared" si="1"/>
        <v>#REF!</v>
      </c>
      <c r="H385" s="20" t="str">
        <f t="shared" si="2"/>
        <v>#REF!</v>
      </c>
      <c r="I385" s="20" t="str">
        <f t="shared" si="3"/>
        <v>#REF!</v>
      </c>
      <c r="J385" s="20" t="str">
        <f t="shared" si="4"/>
        <v>#REF!</v>
      </c>
      <c r="K385" s="20" t="str">
        <f t="shared" si="5"/>
        <v>#REF!</v>
      </c>
      <c r="L385" s="20" t="str">
        <f t="shared" si="6"/>
        <v>#REF!</v>
      </c>
      <c r="O385" s="20" t="str">
        <f t="shared" si="8"/>
        <v>#REF!</v>
      </c>
      <c r="P385" s="46" t="str">
        <f t="shared" si="9"/>
        <v>#REF!</v>
      </c>
      <c r="Q385" s="27" t="str">
        <f t="shared" si="10"/>
        <v>#REF!</v>
      </c>
      <c r="S385" s="47" t="str">
        <f t="shared" si="11"/>
        <v>#REF!</v>
      </c>
    </row>
    <row r="386" ht="15.75" customHeight="1">
      <c r="A386" s="19" t="s">
        <v>215</v>
      </c>
      <c r="B386" s="18" t="s">
        <v>41</v>
      </c>
      <c r="C386" s="19" t="s">
        <v>42</v>
      </c>
      <c r="D386" s="20">
        <v>7.607087956E7</v>
      </c>
      <c r="E386" s="20">
        <v>3087045.23</v>
      </c>
      <c r="F386" s="27"/>
      <c r="G386" s="20" t="str">
        <f t="shared" si="1"/>
        <v>#REF!</v>
      </c>
      <c r="H386" s="20" t="str">
        <f t="shared" si="2"/>
        <v>#REF!</v>
      </c>
      <c r="I386" s="20" t="str">
        <f t="shared" si="3"/>
        <v>#REF!</v>
      </c>
      <c r="J386" s="20" t="str">
        <f t="shared" si="4"/>
        <v>#REF!</v>
      </c>
      <c r="K386" s="20" t="str">
        <f t="shared" si="5"/>
        <v>#REF!</v>
      </c>
      <c r="L386" s="20" t="str">
        <f t="shared" si="6"/>
        <v>#REF!</v>
      </c>
      <c r="O386" s="20" t="str">
        <f t="shared" si="8"/>
        <v>#REF!</v>
      </c>
      <c r="P386" s="46" t="str">
        <f t="shared" si="9"/>
        <v>#REF!</v>
      </c>
      <c r="Q386" s="27" t="str">
        <f t="shared" si="10"/>
        <v>#REF!</v>
      </c>
      <c r="S386" s="47" t="str">
        <f t="shared" si="11"/>
        <v>#REF!</v>
      </c>
    </row>
    <row r="387" ht="15.75" customHeight="1">
      <c r="A387" s="19" t="s">
        <v>217</v>
      </c>
      <c r="B387" s="18" t="s">
        <v>17</v>
      </c>
      <c r="C387" s="19" t="s">
        <v>324</v>
      </c>
      <c r="D387" s="20">
        <v>6226275.74</v>
      </c>
      <c r="E387" s="20">
        <v>1.064383811E7</v>
      </c>
      <c r="F387" s="27"/>
      <c r="G387" s="20" t="str">
        <f t="shared" si="1"/>
        <v>#REF!</v>
      </c>
      <c r="H387" s="20" t="str">
        <f t="shared" si="2"/>
        <v>#REF!</v>
      </c>
      <c r="I387" s="20" t="str">
        <f t="shared" si="3"/>
        <v>#REF!</v>
      </c>
      <c r="J387" s="20" t="str">
        <f t="shared" si="4"/>
        <v>#REF!</v>
      </c>
      <c r="K387" s="20" t="str">
        <f t="shared" si="5"/>
        <v>#REF!</v>
      </c>
      <c r="L387" s="20" t="str">
        <f t="shared" si="6"/>
        <v>#REF!</v>
      </c>
      <c r="O387" s="20" t="str">
        <f t="shared" si="8"/>
        <v>#REF!</v>
      </c>
      <c r="P387" s="46" t="str">
        <f t="shared" si="9"/>
        <v>#REF!</v>
      </c>
      <c r="Q387" s="27" t="str">
        <f t="shared" si="10"/>
        <v>#REF!</v>
      </c>
      <c r="S387" s="47" t="str">
        <f t="shared" si="11"/>
        <v>#REF!</v>
      </c>
    </row>
    <row r="388" ht="15.75" customHeight="1">
      <c r="A388" s="19" t="s">
        <v>217</v>
      </c>
      <c r="B388" s="18" t="s">
        <v>25</v>
      </c>
      <c r="C388" s="19" t="s">
        <v>26</v>
      </c>
      <c r="D388" s="20">
        <v>1882.21</v>
      </c>
      <c r="E388" s="20">
        <v>3217.64</v>
      </c>
      <c r="F388" s="27"/>
      <c r="G388" s="20" t="str">
        <f t="shared" si="1"/>
        <v>#REF!</v>
      </c>
      <c r="H388" s="20" t="str">
        <f t="shared" si="2"/>
        <v>#REF!</v>
      </c>
      <c r="I388" s="20" t="str">
        <f t="shared" si="3"/>
        <v>#REF!</v>
      </c>
      <c r="J388" s="20" t="str">
        <f t="shared" si="4"/>
        <v>#REF!</v>
      </c>
      <c r="K388" s="20" t="str">
        <f t="shared" si="5"/>
        <v>#REF!</v>
      </c>
      <c r="L388" s="20" t="str">
        <f t="shared" si="6"/>
        <v>#REF!</v>
      </c>
      <c r="O388" s="20" t="str">
        <f t="shared" si="8"/>
        <v>#REF!</v>
      </c>
      <c r="P388" s="46" t="str">
        <f t="shared" si="9"/>
        <v>#REF!</v>
      </c>
      <c r="Q388" s="27" t="str">
        <f t="shared" si="10"/>
        <v>#REF!</v>
      </c>
      <c r="S388" s="47" t="str">
        <f t="shared" si="11"/>
        <v>#REF!</v>
      </c>
    </row>
    <row r="389" ht="15.75" customHeight="1">
      <c r="A389" s="19" t="s">
        <v>217</v>
      </c>
      <c r="B389" s="18" t="s">
        <v>33</v>
      </c>
      <c r="C389" s="19" t="s">
        <v>34</v>
      </c>
      <c r="D389" s="20">
        <v>23456.53</v>
      </c>
      <c r="E389" s="20">
        <v>40099.02</v>
      </c>
      <c r="F389" s="27"/>
      <c r="G389" s="20" t="str">
        <f t="shared" si="1"/>
        <v>#REF!</v>
      </c>
      <c r="H389" s="20" t="str">
        <f t="shared" si="2"/>
        <v>#REF!</v>
      </c>
      <c r="I389" s="20" t="str">
        <f t="shared" si="3"/>
        <v>#REF!</v>
      </c>
      <c r="J389" s="20" t="str">
        <f t="shared" si="4"/>
        <v>#REF!</v>
      </c>
      <c r="K389" s="20" t="str">
        <f t="shared" si="5"/>
        <v>#REF!</v>
      </c>
      <c r="L389" s="20" t="str">
        <f t="shared" si="6"/>
        <v>#REF!</v>
      </c>
      <c r="O389" s="20" t="str">
        <f t="shared" si="8"/>
        <v>#REF!</v>
      </c>
      <c r="P389" s="46" t="str">
        <f t="shared" si="9"/>
        <v>#REF!</v>
      </c>
      <c r="Q389" s="27" t="str">
        <f t="shared" si="10"/>
        <v>#REF!</v>
      </c>
      <c r="S389" s="47" t="str">
        <f t="shared" si="11"/>
        <v>#REF!</v>
      </c>
    </row>
    <row r="390" ht="15.75" customHeight="1">
      <c r="A390" s="19" t="s">
        <v>217</v>
      </c>
      <c r="B390" s="18" t="s">
        <v>55</v>
      </c>
      <c r="C390" s="19" t="s">
        <v>56</v>
      </c>
      <c r="D390" s="20">
        <v>572098.52</v>
      </c>
      <c r="E390" s="20">
        <v>978004.23</v>
      </c>
      <c r="F390" s="27"/>
      <c r="G390" s="20" t="str">
        <f t="shared" si="1"/>
        <v>#REF!</v>
      </c>
      <c r="H390" s="20" t="str">
        <f t="shared" si="2"/>
        <v>#REF!</v>
      </c>
      <c r="I390" s="20" t="str">
        <f t="shared" si="3"/>
        <v>#REF!</v>
      </c>
      <c r="J390" s="20" t="str">
        <f t="shared" si="4"/>
        <v>#REF!</v>
      </c>
      <c r="K390" s="20" t="str">
        <f t="shared" si="5"/>
        <v>#REF!</v>
      </c>
      <c r="L390" s="20" t="str">
        <f t="shared" si="6"/>
        <v>#REF!</v>
      </c>
      <c r="O390" s="20" t="str">
        <f t="shared" si="8"/>
        <v>#REF!</v>
      </c>
      <c r="P390" s="46" t="str">
        <f t="shared" si="9"/>
        <v>#REF!</v>
      </c>
      <c r="Q390" s="27" t="str">
        <f t="shared" si="10"/>
        <v>#REF!</v>
      </c>
      <c r="S390" s="47" t="str">
        <f t="shared" si="11"/>
        <v>#REF!</v>
      </c>
    </row>
    <row r="391" ht="15.75" customHeight="1">
      <c r="A391" s="19" t="s">
        <v>219</v>
      </c>
      <c r="B391" s="18" t="s">
        <v>17</v>
      </c>
      <c r="C391" s="19" t="s">
        <v>324</v>
      </c>
      <c r="D391" s="20">
        <v>0.0</v>
      </c>
      <c r="E391" s="20">
        <v>2.735105686E7</v>
      </c>
      <c r="F391" s="27"/>
      <c r="G391" s="20" t="str">
        <f t="shared" si="1"/>
        <v>#REF!</v>
      </c>
      <c r="H391" s="20" t="str">
        <f t="shared" si="2"/>
        <v>#REF!</v>
      </c>
      <c r="I391" s="20" t="str">
        <f t="shared" si="3"/>
        <v>#REF!</v>
      </c>
      <c r="J391" s="20" t="str">
        <f t="shared" si="4"/>
        <v>#REF!</v>
      </c>
      <c r="K391" s="20" t="str">
        <f t="shared" si="5"/>
        <v>#REF!</v>
      </c>
      <c r="L391" s="20" t="str">
        <f t="shared" si="6"/>
        <v>#REF!</v>
      </c>
      <c r="O391" s="20" t="str">
        <f t="shared" si="8"/>
        <v>#REF!</v>
      </c>
      <c r="P391" s="46" t="str">
        <f t="shared" si="9"/>
        <v>#REF!</v>
      </c>
      <c r="Q391" s="27" t="str">
        <f t="shared" si="10"/>
        <v>#REF!</v>
      </c>
      <c r="S391" s="47" t="str">
        <f t="shared" si="11"/>
        <v>#REF!</v>
      </c>
    </row>
    <row r="392" ht="15.75" customHeight="1">
      <c r="A392" s="19" t="s">
        <v>219</v>
      </c>
      <c r="B392" s="18" t="s">
        <v>19</v>
      </c>
      <c r="C392" s="19" t="s">
        <v>20</v>
      </c>
      <c r="D392" s="20">
        <v>0.0</v>
      </c>
      <c r="E392" s="20">
        <v>6940.24</v>
      </c>
      <c r="F392" s="27"/>
      <c r="G392" s="20" t="str">
        <f t="shared" si="1"/>
        <v>#REF!</v>
      </c>
      <c r="H392" s="20" t="str">
        <f t="shared" si="2"/>
        <v>#REF!</v>
      </c>
      <c r="I392" s="20" t="str">
        <f t="shared" si="3"/>
        <v>#REF!</v>
      </c>
      <c r="J392" s="20" t="str">
        <f t="shared" si="4"/>
        <v>#REF!</v>
      </c>
      <c r="K392" s="20" t="str">
        <f t="shared" si="5"/>
        <v>#REF!</v>
      </c>
      <c r="L392" s="20" t="str">
        <f t="shared" si="6"/>
        <v>#REF!</v>
      </c>
      <c r="O392" s="20" t="str">
        <f t="shared" si="8"/>
        <v>#REF!</v>
      </c>
      <c r="P392" s="46" t="str">
        <f t="shared" si="9"/>
        <v>#REF!</v>
      </c>
      <c r="Q392" s="27" t="str">
        <f t="shared" si="10"/>
        <v>#REF!</v>
      </c>
      <c r="S392" s="47" t="str">
        <f t="shared" si="11"/>
        <v>#REF!</v>
      </c>
    </row>
    <row r="393" ht="15.75" customHeight="1">
      <c r="A393" s="19" t="s">
        <v>219</v>
      </c>
      <c r="B393" s="18" t="s">
        <v>25</v>
      </c>
      <c r="C393" s="19" t="s">
        <v>26</v>
      </c>
      <c r="D393" s="20">
        <v>0.0</v>
      </c>
      <c r="E393" s="20">
        <v>168445.82</v>
      </c>
      <c r="F393" s="27"/>
      <c r="G393" s="20" t="str">
        <f t="shared" si="1"/>
        <v>#REF!</v>
      </c>
      <c r="H393" s="20" t="str">
        <f t="shared" si="2"/>
        <v>#REF!</v>
      </c>
      <c r="I393" s="20" t="str">
        <f t="shared" si="3"/>
        <v>#REF!</v>
      </c>
      <c r="J393" s="20" t="str">
        <f t="shared" si="4"/>
        <v>#REF!</v>
      </c>
      <c r="K393" s="20" t="str">
        <f t="shared" si="5"/>
        <v>#REF!</v>
      </c>
      <c r="L393" s="20" t="str">
        <f t="shared" si="6"/>
        <v>#REF!</v>
      </c>
      <c r="O393" s="20" t="str">
        <f t="shared" si="8"/>
        <v>#REF!</v>
      </c>
      <c r="P393" s="46" t="str">
        <f t="shared" si="9"/>
        <v>#REF!</v>
      </c>
      <c r="Q393" s="27" t="str">
        <f t="shared" si="10"/>
        <v>#REF!</v>
      </c>
      <c r="S393" s="47" t="str">
        <f t="shared" si="11"/>
        <v>#REF!</v>
      </c>
    </row>
    <row r="394" ht="15.75" customHeight="1">
      <c r="A394" s="19" t="s">
        <v>219</v>
      </c>
      <c r="B394" s="18" t="s">
        <v>27</v>
      </c>
      <c r="C394" s="19" t="s">
        <v>28</v>
      </c>
      <c r="D394" s="20">
        <v>0.0</v>
      </c>
      <c r="E394" s="20">
        <v>6468.21</v>
      </c>
      <c r="F394" s="27"/>
      <c r="G394" s="20" t="str">
        <f t="shared" si="1"/>
        <v>#REF!</v>
      </c>
      <c r="H394" s="20" t="str">
        <f t="shared" si="2"/>
        <v>#REF!</v>
      </c>
      <c r="I394" s="20" t="str">
        <f t="shared" si="3"/>
        <v>#REF!</v>
      </c>
      <c r="J394" s="20" t="str">
        <f t="shared" si="4"/>
        <v>#REF!</v>
      </c>
      <c r="K394" s="20" t="str">
        <f t="shared" si="5"/>
        <v>#REF!</v>
      </c>
      <c r="L394" s="20" t="str">
        <f t="shared" si="6"/>
        <v>#REF!</v>
      </c>
      <c r="O394" s="20" t="str">
        <f t="shared" si="8"/>
        <v>#REF!</v>
      </c>
      <c r="P394" s="46" t="str">
        <f t="shared" si="9"/>
        <v>#REF!</v>
      </c>
      <c r="Q394" s="27" t="str">
        <f t="shared" si="10"/>
        <v>#REF!</v>
      </c>
      <c r="S394" s="47" t="str">
        <f t="shared" si="11"/>
        <v>#REF!</v>
      </c>
    </row>
    <row r="395" ht="15.75" customHeight="1">
      <c r="A395" s="19" t="s">
        <v>219</v>
      </c>
      <c r="B395" s="18" t="s">
        <v>33</v>
      </c>
      <c r="C395" s="19" t="s">
        <v>34</v>
      </c>
      <c r="D395" s="20">
        <v>0.0</v>
      </c>
      <c r="E395" s="20">
        <v>74434.06</v>
      </c>
      <c r="F395" s="27"/>
      <c r="G395" s="20" t="str">
        <f t="shared" si="1"/>
        <v>#REF!</v>
      </c>
      <c r="H395" s="20" t="str">
        <f t="shared" si="2"/>
        <v>#REF!</v>
      </c>
      <c r="I395" s="20" t="str">
        <f t="shared" si="3"/>
        <v>#REF!</v>
      </c>
      <c r="J395" s="20" t="str">
        <f t="shared" si="4"/>
        <v>#REF!</v>
      </c>
      <c r="K395" s="20" t="str">
        <f t="shared" si="5"/>
        <v>#REF!</v>
      </c>
      <c r="L395" s="20" t="str">
        <f t="shared" si="6"/>
        <v>#REF!</v>
      </c>
      <c r="O395" s="20" t="str">
        <f t="shared" si="8"/>
        <v>#REF!</v>
      </c>
      <c r="P395" s="46" t="str">
        <f t="shared" si="9"/>
        <v>#REF!</v>
      </c>
      <c r="Q395" s="27" t="str">
        <f t="shared" si="10"/>
        <v>#REF!</v>
      </c>
      <c r="S395" s="47" t="str">
        <f t="shared" si="11"/>
        <v>#REF!</v>
      </c>
    </row>
    <row r="396" ht="15.75" customHeight="1">
      <c r="A396" s="19" t="s">
        <v>219</v>
      </c>
      <c r="B396" s="18" t="s">
        <v>55</v>
      </c>
      <c r="C396" s="19" t="s">
        <v>56</v>
      </c>
      <c r="D396" s="20">
        <v>0.0</v>
      </c>
      <c r="E396" s="20">
        <v>3417422.81</v>
      </c>
      <c r="F396" s="27"/>
      <c r="G396" s="20" t="str">
        <f t="shared" si="1"/>
        <v>#REF!</v>
      </c>
      <c r="H396" s="20" t="str">
        <f t="shared" si="2"/>
        <v>#REF!</v>
      </c>
      <c r="I396" s="20" t="str">
        <f t="shared" si="3"/>
        <v>#REF!</v>
      </c>
      <c r="J396" s="20" t="str">
        <f t="shared" si="4"/>
        <v>#REF!</v>
      </c>
      <c r="K396" s="20" t="str">
        <f t="shared" si="5"/>
        <v>#REF!</v>
      </c>
      <c r="L396" s="20" t="str">
        <f t="shared" si="6"/>
        <v>#REF!</v>
      </c>
      <c r="O396" s="20" t="str">
        <f t="shared" si="8"/>
        <v>#REF!</v>
      </c>
      <c r="P396" s="46" t="str">
        <f t="shared" si="9"/>
        <v>#REF!</v>
      </c>
      <c r="Q396" s="27" t="str">
        <f t="shared" si="10"/>
        <v>#REF!</v>
      </c>
      <c r="S396" s="47" t="str">
        <f t="shared" si="11"/>
        <v>#REF!</v>
      </c>
    </row>
    <row r="397" ht="15.75" customHeight="1">
      <c r="A397" s="19" t="s">
        <v>221</v>
      </c>
      <c r="B397" s="18" t="s">
        <v>17</v>
      </c>
      <c r="C397" s="19" t="s">
        <v>324</v>
      </c>
      <c r="D397" s="20">
        <v>2.572151208E7</v>
      </c>
      <c r="E397" s="20">
        <v>1464962.44</v>
      </c>
      <c r="F397" s="27"/>
      <c r="G397" s="20" t="str">
        <f t="shared" si="1"/>
        <v>#REF!</v>
      </c>
      <c r="H397" s="20" t="str">
        <f t="shared" si="2"/>
        <v>#REF!</v>
      </c>
      <c r="I397" s="20" t="str">
        <f t="shared" si="3"/>
        <v>#REF!</v>
      </c>
      <c r="J397" s="20" t="str">
        <f t="shared" si="4"/>
        <v>#REF!</v>
      </c>
      <c r="K397" s="20" t="str">
        <f t="shared" si="5"/>
        <v>#REF!</v>
      </c>
      <c r="L397" s="20" t="str">
        <f t="shared" si="6"/>
        <v>#REF!</v>
      </c>
      <c r="O397" s="20" t="str">
        <f t="shared" si="8"/>
        <v>#REF!</v>
      </c>
      <c r="P397" s="46" t="str">
        <f t="shared" si="9"/>
        <v>#REF!</v>
      </c>
      <c r="Q397" s="27" t="str">
        <f t="shared" si="10"/>
        <v>#REF!</v>
      </c>
      <c r="S397" s="47" t="str">
        <f t="shared" si="11"/>
        <v>#REF!</v>
      </c>
    </row>
    <row r="398" ht="15.75" customHeight="1">
      <c r="A398" s="19" t="s">
        <v>221</v>
      </c>
      <c r="B398" s="18" t="s">
        <v>39</v>
      </c>
      <c r="C398" s="19" t="s">
        <v>40</v>
      </c>
      <c r="D398" s="20">
        <v>3289973.42</v>
      </c>
      <c r="E398" s="20">
        <v>187379.63</v>
      </c>
      <c r="F398" s="27"/>
      <c r="G398" s="20" t="str">
        <f t="shared" si="1"/>
        <v>#REF!</v>
      </c>
      <c r="H398" s="20" t="str">
        <f t="shared" si="2"/>
        <v>#REF!</v>
      </c>
      <c r="I398" s="20" t="str">
        <f t="shared" si="3"/>
        <v>#REF!</v>
      </c>
      <c r="J398" s="20" t="str">
        <f t="shared" si="4"/>
        <v>#REF!</v>
      </c>
      <c r="K398" s="20" t="str">
        <f t="shared" si="5"/>
        <v>#REF!</v>
      </c>
      <c r="L398" s="20" t="str">
        <f t="shared" si="6"/>
        <v>#REF!</v>
      </c>
      <c r="O398" s="20" t="str">
        <f t="shared" si="8"/>
        <v>#REF!</v>
      </c>
      <c r="P398" s="46" t="str">
        <f t="shared" si="9"/>
        <v>#REF!</v>
      </c>
      <c r="Q398" s="27" t="str">
        <f t="shared" si="10"/>
        <v>#REF!</v>
      </c>
      <c r="S398" s="47" t="str">
        <f t="shared" si="11"/>
        <v>#REF!</v>
      </c>
    </row>
    <row r="399" ht="15.75" customHeight="1">
      <c r="A399" s="19" t="s">
        <v>221</v>
      </c>
      <c r="B399" s="18" t="s">
        <v>27</v>
      </c>
      <c r="C399" s="19" t="s">
        <v>28</v>
      </c>
      <c r="D399" s="20">
        <v>10130.36</v>
      </c>
      <c r="E399" s="20">
        <v>576.97</v>
      </c>
      <c r="F399" s="27"/>
      <c r="G399" s="20" t="str">
        <f t="shared" si="1"/>
        <v>#REF!</v>
      </c>
      <c r="H399" s="20" t="str">
        <f t="shared" si="2"/>
        <v>#REF!</v>
      </c>
      <c r="I399" s="20" t="str">
        <f t="shared" si="3"/>
        <v>#REF!</v>
      </c>
      <c r="J399" s="20" t="str">
        <f t="shared" si="4"/>
        <v>#REF!</v>
      </c>
      <c r="K399" s="20" t="str">
        <f t="shared" si="5"/>
        <v>#REF!</v>
      </c>
      <c r="L399" s="20" t="str">
        <f t="shared" si="6"/>
        <v>#REF!</v>
      </c>
      <c r="O399" s="20" t="str">
        <f t="shared" si="8"/>
        <v>#REF!</v>
      </c>
      <c r="P399" s="46" t="str">
        <f t="shared" si="9"/>
        <v>#REF!</v>
      </c>
      <c r="Q399" s="27" t="str">
        <f t="shared" si="10"/>
        <v>#REF!</v>
      </c>
      <c r="S399" s="47" t="str">
        <f t="shared" si="11"/>
        <v>#REF!</v>
      </c>
    </row>
    <row r="400" ht="15.75" customHeight="1">
      <c r="A400" s="19" t="s">
        <v>221</v>
      </c>
      <c r="B400" s="18" t="s">
        <v>55</v>
      </c>
      <c r="C400" s="19" t="s">
        <v>56</v>
      </c>
      <c r="D400" s="20">
        <v>503504.14</v>
      </c>
      <c r="E400" s="20">
        <v>28676.96</v>
      </c>
      <c r="F400" s="27"/>
      <c r="G400" s="20" t="str">
        <f t="shared" si="1"/>
        <v>#REF!</v>
      </c>
      <c r="H400" s="20" t="str">
        <f t="shared" si="2"/>
        <v>#REF!</v>
      </c>
      <c r="I400" s="20" t="str">
        <f t="shared" si="3"/>
        <v>#REF!</v>
      </c>
      <c r="J400" s="20" t="str">
        <f t="shared" si="4"/>
        <v>#REF!</v>
      </c>
      <c r="K400" s="20" t="str">
        <f t="shared" si="5"/>
        <v>#REF!</v>
      </c>
      <c r="L400" s="20" t="str">
        <f t="shared" si="6"/>
        <v>#REF!</v>
      </c>
      <c r="O400" s="20" t="str">
        <f t="shared" si="8"/>
        <v>#REF!</v>
      </c>
      <c r="P400" s="46" t="str">
        <f t="shared" si="9"/>
        <v>#REF!</v>
      </c>
      <c r="Q400" s="27" t="str">
        <f t="shared" si="10"/>
        <v>#REF!</v>
      </c>
      <c r="S400" s="47" t="str">
        <f t="shared" si="11"/>
        <v>#REF!</v>
      </c>
    </row>
    <row r="401" ht="15.75" customHeight="1">
      <c r="A401" s="19" t="s">
        <v>223</v>
      </c>
      <c r="B401" s="18" t="s">
        <v>17</v>
      </c>
      <c r="C401" s="19" t="s">
        <v>324</v>
      </c>
      <c r="D401" s="20">
        <v>0.0</v>
      </c>
      <c r="E401" s="20">
        <v>4.762283006E7</v>
      </c>
      <c r="F401" s="27"/>
      <c r="G401" s="20" t="str">
        <f t="shared" si="1"/>
        <v>#REF!</v>
      </c>
      <c r="H401" s="20" t="str">
        <f t="shared" si="2"/>
        <v>#REF!</v>
      </c>
      <c r="I401" s="20" t="str">
        <f t="shared" si="3"/>
        <v>#REF!</v>
      </c>
      <c r="J401" s="20" t="str">
        <f t="shared" si="4"/>
        <v>#REF!</v>
      </c>
      <c r="K401" s="20" t="str">
        <f t="shared" si="5"/>
        <v>#REF!</v>
      </c>
      <c r="L401" s="20" t="str">
        <f t="shared" si="6"/>
        <v>#REF!</v>
      </c>
      <c r="O401" s="20" t="str">
        <f t="shared" si="8"/>
        <v>#REF!</v>
      </c>
      <c r="P401" s="46" t="str">
        <f t="shared" si="9"/>
        <v>#REF!</v>
      </c>
      <c r="Q401" s="27" t="str">
        <f t="shared" si="10"/>
        <v>#REF!</v>
      </c>
      <c r="S401" s="47" t="str">
        <f t="shared" si="11"/>
        <v>#REF!</v>
      </c>
    </row>
    <row r="402" ht="15.75" customHeight="1">
      <c r="A402" s="19" t="s">
        <v>223</v>
      </c>
      <c r="B402" s="18" t="s">
        <v>39</v>
      </c>
      <c r="C402" s="19" t="s">
        <v>40</v>
      </c>
      <c r="D402" s="20">
        <v>0.0</v>
      </c>
      <c r="E402" s="20">
        <v>407853.93</v>
      </c>
      <c r="F402" s="27"/>
      <c r="G402" s="20" t="str">
        <f t="shared" si="1"/>
        <v>#REF!</v>
      </c>
      <c r="H402" s="20" t="str">
        <f t="shared" si="2"/>
        <v>#REF!</v>
      </c>
      <c r="I402" s="20" t="str">
        <f t="shared" si="3"/>
        <v>#REF!</v>
      </c>
      <c r="J402" s="20" t="str">
        <f t="shared" si="4"/>
        <v>#REF!</v>
      </c>
      <c r="K402" s="20" t="str">
        <f t="shared" si="5"/>
        <v>#REF!</v>
      </c>
      <c r="L402" s="20" t="str">
        <f t="shared" si="6"/>
        <v>#REF!</v>
      </c>
      <c r="O402" s="20" t="str">
        <f t="shared" si="8"/>
        <v>#REF!</v>
      </c>
      <c r="P402" s="46" t="str">
        <f t="shared" si="9"/>
        <v>#REF!</v>
      </c>
      <c r="Q402" s="27" t="str">
        <f t="shared" si="10"/>
        <v>#REF!</v>
      </c>
      <c r="S402" s="47" t="str">
        <f t="shared" si="11"/>
        <v>#REF!</v>
      </c>
    </row>
    <row r="403" ht="15.75" customHeight="1">
      <c r="A403" s="19" t="s">
        <v>223</v>
      </c>
      <c r="B403" s="18" t="s">
        <v>53</v>
      </c>
      <c r="C403" s="19" t="s">
        <v>54</v>
      </c>
      <c r="D403" s="20">
        <v>0.0</v>
      </c>
      <c r="E403" s="20">
        <v>0.0</v>
      </c>
      <c r="F403" s="27"/>
      <c r="G403" s="20" t="str">
        <f t="shared" si="1"/>
        <v>#REF!</v>
      </c>
      <c r="H403" s="20" t="str">
        <f t="shared" si="2"/>
        <v>#REF!</v>
      </c>
      <c r="I403" s="20" t="str">
        <f t="shared" si="3"/>
        <v>#REF!</v>
      </c>
      <c r="J403" s="20" t="str">
        <f t="shared" si="4"/>
        <v>#REF!</v>
      </c>
      <c r="K403" s="20" t="str">
        <f t="shared" si="5"/>
        <v>#REF!</v>
      </c>
      <c r="L403" s="20" t="str">
        <f t="shared" si="6"/>
        <v>#REF!</v>
      </c>
      <c r="O403" s="20" t="str">
        <f t="shared" si="8"/>
        <v>#REF!</v>
      </c>
      <c r="P403" s="46" t="str">
        <f t="shared" si="9"/>
        <v>#REF!</v>
      </c>
      <c r="Q403" s="27" t="str">
        <f t="shared" si="10"/>
        <v>#REF!</v>
      </c>
      <c r="S403" s="47" t="str">
        <f t="shared" si="11"/>
        <v>#REF!</v>
      </c>
    </row>
    <row r="404" ht="15.75" customHeight="1">
      <c r="A404" s="19" t="s">
        <v>223</v>
      </c>
      <c r="B404" s="18" t="s">
        <v>25</v>
      </c>
      <c r="C404" s="19" t="s">
        <v>26</v>
      </c>
      <c r="D404" s="20">
        <v>0.0</v>
      </c>
      <c r="E404" s="20">
        <v>243147.22</v>
      </c>
      <c r="F404" s="27"/>
      <c r="G404" s="20" t="str">
        <f t="shared" si="1"/>
        <v>#REF!</v>
      </c>
      <c r="H404" s="20" t="str">
        <f t="shared" si="2"/>
        <v>#REF!</v>
      </c>
      <c r="I404" s="20" t="str">
        <f t="shared" si="3"/>
        <v>#REF!</v>
      </c>
      <c r="J404" s="20" t="str">
        <f t="shared" si="4"/>
        <v>#REF!</v>
      </c>
      <c r="K404" s="20" t="str">
        <f t="shared" si="5"/>
        <v>#REF!</v>
      </c>
      <c r="L404" s="20" t="str">
        <f t="shared" si="6"/>
        <v>#REF!</v>
      </c>
      <c r="O404" s="20" t="str">
        <f t="shared" si="8"/>
        <v>#REF!</v>
      </c>
      <c r="P404" s="46" t="str">
        <f t="shared" si="9"/>
        <v>#REF!</v>
      </c>
      <c r="Q404" s="27" t="str">
        <f t="shared" si="10"/>
        <v>#REF!</v>
      </c>
      <c r="S404" s="47" t="str">
        <f t="shared" si="11"/>
        <v>#REF!</v>
      </c>
    </row>
    <row r="405" ht="15.75" customHeight="1">
      <c r="A405" s="19" t="s">
        <v>223</v>
      </c>
      <c r="B405" s="18" t="s">
        <v>33</v>
      </c>
      <c r="C405" s="19" t="s">
        <v>34</v>
      </c>
      <c r="D405" s="20">
        <v>0.0</v>
      </c>
      <c r="E405" s="20">
        <v>92987.79</v>
      </c>
      <c r="F405" s="27"/>
      <c r="G405" s="20" t="str">
        <f t="shared" si="1"/>
        <v>#REF!</v>
      </c>
      <c r="H405" s="20" t="str">
        <f t="shared" si="2"/>
        <v>#REF!</v>
      </c>
      <c r="I405" s="20" t="str">
        <f t="shared" si="3"/>
        <v>#REF!</v>
      </c>
      <c r="J405" s="20" t="str">
        <f t="shared" si="4"/>
        <v>#REF!</v>
      </c>
      <c r="K405" s="20" t="str">
        <f t="shared" si="5"/>
        <v>#REF!</v>
      </c>
      <c r="L405" s="20" t="str">
        <f t="shared" si="6"/>
        <v>#REF!</v>
      </c>
      <c r="O405" s="20" t="str">
        <f t="shared" si="8"/>
        <v>#REF!</v>
      </c>
      <c r="P405" s="46" t="str">
        <f t="shared" si="9"/>
        <v>#REF!</v>
      </c>
      <c r="Q405" s="27" t="str">
        <f t="shared" si="10"/>
        <v>#REF!</v>
      </c>
      <c r="S405" s="47" t="str">
        <f t="shared" si="11"/>
        <v>#REF!</v>
      </c>
    </row>
    <row r="406" ht="15.75" customHeight="1">
      <c r="A406" s="19" t="s">
        <v>225</v>
      </c>
      <c r="B406" s="18" t="s">
        <v>17</v>
      </c>
      <c r="C406" s="19" t="s">
        <v>324</v>
      </c>
      <c r="D406" s="20">
        <v>2.511595075E7</v>
      </c>
      <c r="E406" s="20">
        <v>2236578.6</v>
      </c>
      <c r="F406" s="27"/>
      <c r="G406" s="20" t="str">
        <f t="shared" si="1"/>
        <v>#REF!</v>
      </c>
      <c r="H406" s="20" t="str">
        <f t="shared" si="2"/>
        <v>#REF!</v>
      </c>
      <c r="I406" s="20" t="str">
        <f t="shared" si="3"/>
        <v>#REF!</v>
      </c>
      <c r="J406" s="20" t="str">
        <f t="shared" si="4"/>
        <v>#REF!</v>
      </c>
      <c r="K406" s="20" t="str">
        <f t="shared" si="5"/>
        <v>#REF!</v>
      </c>
      <c r="L406" s="20" t="str">
        <f t="shared" si="6"/>
        <v>#REF!</v>
      </c>
      <c r="O406" s="20" t="str">
        <f t="shared" si="8"/>
        <v>#REF!</v>
      </c>
      <c r="P406" s="46" t="str">
        <f t="shared" si="9"/>
        <v>#REF!</v>
      </c>
      <c r="Q406" s="27" t="str">
        <f t="shared" si="10"/>
        <v>#REF!</v>
      </c>
      <c r="S406" s="47" t="str">
        <f t="shared" si="11"/>
        <v>#REF!</v>
      </c>
    </row>
    <row r="407" ht="15.75" customHeight="1">
      <c r="A407" s="19" t="s">
        <v>225</v>
      </c>
      <c r="B407" s="18" t="s">
        <v>39</v>
      </c>
      <c r="C407" s="19" t="s">
        <v>40</v>
      </c>
      <c r="D407" s="20">
        <v>0.0</v>
      </c>
      <c r="E407" s="20">
        <v>0.0</v>
      </c>
      <c r="F407" s="27"/>
      <c r="G407" s="20" t="str">
        <f t="shared" si="1"/>
        <v>#REF!</v>
      </c>
      <c r="H407" s="20" t="str">
        <f t="shared" si="2"/>
        <v>#REF!</v>
      </c>
      <c r="I407" s="20" t="str">
        <f t="shared" si="3"/>
        <v>#REF!</v>
      </c>
      <c r="J407" s="20" t="str">
        <f t="shared" si="4"/>
        <v>#REF!</v>
      </c>
      <c r="K407" s="20" t="str">
        <f t="shared" si="5"/>
        <v>#REF!</v>
      </c>
      <c r="L407" s="20" t="str">
        <f t="shared" si="6"/>
        <v>#REF!</v>
      </c>
      <c r="O407" s="20" t="str">
        <f t="shared" si="8"/>
        <v>#REF!</v>
      </c>
      <c r="P407" s="46" t="str">
        <f t="shared" si="9"/>
        <v>#REF!</v>
      </c>
      <c r="Q407" s="27" t="str">
        <f t="shared" si="10"/>
        <v>#REF!</v>
      </c>
      <c r="S407" s="47" t="str">
        <f t="shared" si="11"/>
        <v>#REF!</v>
      </c>
    </row>
    <row r="408" ht="15.75" customHeight="1">
      <c r="A408" s="19" t="s">
        <v>225</v>
      </c>
      <c r="B408" s="18" t="s">
        <v>33</v>
      </c>
      <c r="C408" s="19" t="s">
        <v>34</v>
      </c>
      <c r="D408" s="20">
        <v>22438.26</v>
      </c>
      <c r="E408" s="20">
        <v>1998.13</v>
      </c>
      <c r="F408" s="27"/>
      <c r="G408" s="20" t="str">
        <f t="shared" si="1"/>
        <v>#REF!</v>
      </c>
      <c r="H408" s="20" t="str">
        <f t="shared" si="2"/>
        <v>#REF!</v>
      </c>
      <c r="I408" s="20" t="str">
        <f t="shared" si="3"/>
        <v>#REF!</v>
      </c>
      <c r="J408" s="20" t="str">
        <f t="shared" si="4"/>
        <v>#REF!</v>
      </c>
      <c r="K408" s="20" t="str">
        <f t="shared" si="5"/>
        <v>#REF!</v>
      </c>
      <c r="L408" s="20" t="str">
        <f t="shared" si="6"/>
        <v>#REF!</v>
      </c>
      <c r="O408" s="20" t="str">
        <f t="shared" si="8"/>
        <v>#REF!</v>
      </c>
      <c r="P408" s="46" t="str">
        <f t="shared" si="9"/>
        <v>#REF!</v>
      </c>
      <c r="Q408" s="27" t="str">
        <f t="shared" si="10"/>
        <v>#REF!</v>
      </c>
      <c r="S408" s="47" t="str">
        <f t="shared" si="11"/>
        <v>#REF!</v>
      </c>
    </row>
    <row r="409" ht="15.75" customHeight="1">
      <c r="A409" s="19" t="s">
        <v>225</v>
      </c>
      <c r="B409" s="18" t="s">
        <v>55</v>
      </c>
      <c r="C409" s="19" t="s">
        <v>56</v>
      </c>
      <c r="D409" s="20">
        <v>2.462935599E7</v>
      </c>
      <c r="E409" s="20">
        <v>2193247.27</v>
      </c>
      <c r="F409" s="27"/>
      <c r="G409" s="20" t="str">
        <f t="shared" si="1"/>
        <v>#REF!</v>
      </c>
      <c r="H409" s="20" t="str">
        <f t="shared" si="2"/>
        <v>#REF!</v>
      </c>
      <c r="I409" s="20" t="str">
        <f t="shared" si="3"/>
        <v>#REF!</v>
      </c>
      <c r="J409" s="20" t="str">
        <f t="shared" si="4"/>
        <v>#REF!</v>
      </c>
      <c r="K409" s="20" t="str">
        <f t="shared" si="5"/>
        <v>#REF!</v>
      </c>
      <c r="L409" s="20" t="str">
        <f t="shared" si="6"/>
        <v>#REF!</v>
      </c>
      <c r="O409" s="20" t="str">
        <f t="shared" si="8"/>
        <v>#REF!</v>
      </c>
      <c r="P409" s="46" t="str">
        <f t="shared" si="9"/>
        <v>#REF!</v>
      </c>
      <c r="Q409" s="27" t="str">
        <f t="shared" si="10"/>
        <v>#REF!</v>
      </c>
      <c r="S409" s="47" t="str">
        <f t="shared" si="11"/>
        <v>#REF!</v>
      </c>
    </row>
    <row r="410" ht="15.75" customHeight="1">
      <c r="A410" s="19" t="s">
        <v>227</v>
      </c>
      <c r="B410" s="18" t="s">
        <v>17</v>
      </c>
      <c r="C410" s="19" t="s">
        <v>324</v>
      </c>
      <c r="D410" s="20">
        <v>1.14681675E7</v>
      </c>
      <c r="E410" s="20">
        <v>951075.31</v>
      </c>
      <c r="F410" s="27"/>
      <c r="G410" s="20" t="str">
        <f t="shared" si="1"/>
        <v>#REF!</v>
      </c>
      <c r="H410" s="20" t="str">
        <f t="shared" si="2"/>
        <v>#REF!</v>
      </c>
      <c r="I410" s="20" t="str">
        <f t="shared" si="3"/>
        <v>#REF!</v>
      </c>
      <c r="J410" s="20" t="str">
        <f t="shared" si="4"/>
        <v>#REF!</v>
      </c>
      <c r="K410" s="20" t="str">
        <f t="shared" si="5"/>
        <v>#REF!</v>
      </c>
      <c r="L410" s="20" t="str">
        <f t="shared" si="6"/>
        <v>#REF!</v>
      </c>
      <c r="O410" s="20" t="str">
        <f t="shared" si="8"/>
        <v>#REF!</v>
      </c>
      <c r="P410" s="46" t="str">
        <f t="shared" si="9"/>
        <v>#REF!</v>
      </c>
      <c r="Q410" s="27" t="str">
        <f t="shared" si="10"/>
        <v>#REF!</v>
      </c>
      <c r="S410" s="47" t="str">
        <f t="shared" si="11"/>
        <v>#REF!</v>
      </c>
    </row>
    <row r="411" ht="15.75" customHeight="1">
      <c r="A411" s="19" t="s">
        <v>227</v>
      </c>
      <c r="B411" s="18" t="s">
        <v>39</v>
      </c>
      <c r="C411" s="19" t="s">
        <v>40</v>
      </c>
      <c r="D411" s="20">
        <v>3592680.86</v>
      </c>
      <c r="E411" s="20">
        <v>297947.34</v>
      </c>
      <c r="F411" s="27"/>
      <c r="G411" s="20" t="str">
        <f t="shared" si="1"/>
        <v>#REF!</v>
      </c>
      <c r="H411" s="20" t="str">
        <f t="shared" si="2"/>
        <v>#REF!</v>
      </c>
      <c r="I411" s="20" t="str">
        <f t="shared" si="3"/>
        <v>#REF!</v>
      </c>
      <c r="J411" s="20" t="str">
        <f t="shared" si="4"/>
        <v>#REF!</v>
      </c>
      <c r="K411" s="20" t="str">
        <f t="shared" si="5"/>
        <v>#REF!</v>
      </c>
      <c r="L411" s="20" t="str">
        <f t="shared" si="6"/>
        <v>#REF!</v>
      </c>
      <c r="O411" s="20" t="str">
        <f t="shared" si="8"/>
        <v>#REF!</v>
      </c>
      <c r="P411" s="46" t="str">
        <f t="shared" si="9"/>
        <v>#REF!</v>
      </c>
      <c r="Q411" s="27" t="str">
        <f t="shared" si="10"/>
        <v>#REF!</v>
      </c>
      <c r="S411" s="47" t="str">
        <f t="shared" si="11"/>
        <v>#REF!</v>
      </c>
    </row>
    <row r="412" ht="15.75" customHeight="1">
      <c r="A412" s="19" t="s">
        <v>227</v>
      </c>
      <c r="B412" s="18" t="s">
        <v>33</v>
      </c>
      <c r="C412" s="19" t="s">
        <v>34</v>
      </c>
      <c r="D412" s="20">
        <v>16077.64</v>
      </c>
      <c r="E412" s="20">
        <v>1333.35</v>
      </c>
      <c r="F412" s="27"/>
      <c r="G412" s="20" t="str">
        <f t="shared" si="1"/>
        <v>#REF!</v>
      </c>
      <c r="H412" s="20" t="str">
        <f t="shared" si="2"/>
        <v>#REF!</v>
      </c>
      <c r="I412" s="20" t="str">
        <f t="shared" si="3"/>
        <v>#REF!</v>
      </c>
      <c r="J412" s="20" t="str">
        <f t="shared" si="4"/>
        <v>#REF!</v>
      </c>
      <c r="K412" s="20" t="str">
        <f t="shared" si="5"/>
        <v>#REF!</v>
      </c>
      <c r="L412" s="20" t="str">
        <f t="shared" si="6"/>
        <v>#REF!</v>
      </c>
      <c r="O412" s="20" t="str">
        <f t="shared" si="8"/>
        <v>#REF!</v>
      </c>
      <c r="P412" s="46" t="str">
        <f t="shared" si="9"/>
        <v>#REF!</v>
      </c>
      <c r="Q412" s="27" t="str">
        <f t="shared" si="10"/>
        <v>#REF!</v>
      </c>
      <c r="S412" s="47" t="str">
        <f t="shared" si="11"/>
        <v>#REF!</v>
      </c>
    </row>
    <row r="413" ht="15.75" customHeight="1">
      <c r="A413" s="19" t="s">
        <v>229</v>
      </c>
      <c r="B413" s="18" t="s">
        <v>17</v>
      </c>
      <c r="C413" s="19" t="s">
        <v>324</v>
      </c>
      <c r="D413" s="20">
        <v>0.0</v>
      </c>
      <c r="E413" s="20">
        <v>2126147.53</v>
      </c>
      <c r="F413" s="27"/>
      <c r="G413" s="20" t="str">
        <f t="shared" si="1"/>
        <v>#REF!</v>
      </c>
      <c r="H413" s="20" t="str">
        <f t="shared" si="2"/>
        <v>#REF!</v>
      </c>
      <c r="I413" s="20" t="str">
        <f t="shared" si="3"/>
        <v>#REF!</v>
      </c>
      <c r="J413" s="20" t="str">
        <f t="shared" si="4"/>
        <v>#REF!</v>
      </c>
      <c r="K413" s="20" t="str">
        <f t="shared" si="5"/>
        <v>#REF!</v>
      </c>
      <c r="L413" s="20" t="str">
        <f t="shared" si="6"/>
        <v>#REF!</v>
      </c>
      <c r="O413" s="20" t="str">
        <f t="shared" si="8"/>
        <v>#REF!</v>
      </c>
      <c r="P413" s="46" t="str">
        <f t="shared" si="9"/>
        <v>#REF!</v>
      </c>
      <c r="Q413" s="27" t="str">
        <f t="shared" si="10"/>
        <v>#REF!</v>
      </c>
      <c r="S413" s="47" t="str">
        <f t="shared" si="11"/>
        <v>#REF!</v>
      </c>
    </row>
    <row r="414" ht="15.75" customHeight="1">
      <c r="A414" s="19" t="s">
        <v>229</v>
      </c>
      <c r="B414" s="18" t="s">
        <v>27</v>
      </c>
      <c r="C414" s="19" t="s">
        <v>28</v>
      </c>
      <c r="D414" s="20">
        <v>0.0</v>
      </c>
      <c r="E414" s="20">
        <v>1444.88</v>
      </c>
      <c r="F414" s="27"/>
      <c r="G414" s="20" t="str">
        <f t="shared" si="1"/>
        <v>#REF!</v>
      </c>
      <c r="H414" s="20" t="str">
        <f t="shared" si="2"/>
        <v>#REF!</v>
      </c>
      <c r="I414" s="20" t="str">
        <f t="shared" si="3"/>
        <v>#REF!</v>
      </c>
      <c r="J414" s="20" t="str">
        <f t="shared" si="4"/>
        <v>#REF!</v>
      </c>
      <c r="K414" s="20" t="str">
        <f t="shared" si="5"/>
        <v>#REF!</v>
      </c>
      <c r="L414" s="20" t="str">
        <f t="shared" si="6"/>
        <v>#REF!</v>
      </c>
      <c r="O414" s="20" t="str">
        <f t="shared" si="8"/>
        <v>#REF!</v>
      </c>
      <c r="P414" s="46" t="str">
        <f t="shared" si="9"/>
        <v>#REF!</v>
      </c>
      <c r="Q414" s="27" t="str">
        <f t="shared" si="10"/>
        <v>#REF!</v>
      </c>
      <c r="S414" s="47" t="str">
        <f t="shared" si="11"/>
        <v>#REF!</v>
      </c>
    </row>
    <row r="415" ht="15.75" customHeight="1">
      <c r="A415" s="19" t="s">
        <v>229</v>
      </c>
      <c r="B415" s="18" t="s">
        <v>33</v>
      </c>
      <c r="C415" s="19" t="s">
        <v>34</v>
      </c>
      <c r="D415" s="20">
        <v>0.0</v>
      </c>
      <c r="E415" s="20">
        <v>1693.25</v>
      </c>
      <c r="F415" s="27"/>
      <c r="G415" s="20" t="str">
        <f t="shared" si="1"/>
        <v>#REF!</v>
      </c>
      <c r="H415" s="20" t="str">
        <f t="shared" si="2"/>
        <v>#REF!</v>
      </c>
      <c r="I415" s="20" t="str">
        <f t="shared" si="3"/>
        <v>#REF!</v>
      </c>
      <c r="J415" s="20" t="str">
        <f t="shared" si="4"/>
        <v>#REF!</v>
      </c>
      <c r="K415" s="20" t="str">
        <f t="shared" si="5"/>
        <v>#REF!</v>
      </c>
      <c r="L415" s="20" t="str">
        <f t="shared" si="6"/>
        <v>#REF!</v>
      </c>
      <c r="O415" s="20" t="str">
        <f t="shared" si="8"/>
        <v>#REF!</v>
      </c>
      <c r="P415" s="46" t="str">
        <f t="shared" si="9"/>
        <v>#REF!</v>
      </c>
      <c r="Q415" s="27" t="str">
        <f t="shared" si="10"/>
        <v>#REF!</v>
      </c>
      <c r="S415" s="47" t="str">
        <f t="shared" si="11"/>
        <v>#REF!</v>
      </c>
    </row>
    <row r="416" ht="15.75" customHeight="1">
      <c r="A416" s="19" t="s">
        <v>229</v>
      </c>
      <c r="B416" s="18" t="s">
        <v>55</v>
      </c>
      <c r="C416" s="19" t="s">
        <v>56</v>
      </c>
      <c r="D416" s="20">
        <v>0.0</v>
      </c>
      <c r="E416" s="20">
        <v>1269776.34</v>
      </c>
      <c r="F416" s="27"/>
      <c r="G416" s="20" t="str">
        <f t="shared" si="1"/>
        <v>#REF!</v>
      </c>
      <c r="H416" s="20" t="str">
        <f t="shared" si="2"/>
        <v>#REF!</v>
      </c>
      <c r="I416" s="20" t="str">
        <f t="shared" si="3"/>
        <v>#REF!</v>
      </c>
      <c r="J416" s="20" t="str">
        <f t="shared" si="4"/>
        <v>#REF!</v>
      </c>
      <c r="K416" s="20" t="str">
        <f t="shared" si="5"/>
        <v>#REF!</v>
      </c>
      <c r="L416" s="20" t="str">
        <f t="shared" si="6"/>
        <v>#REF!</v>
      </c>
      <c r="O416" s="20" t="str">
        <f t="shared" si="8"/>
        <v>#REF!</v>
      </c>
      <c r="P416" s="46" t="str">
        <f t="shared" si="9"/>
        <v>#REF!</v>
      </c>
      <c r="Q416" s="27" t="str">
        <f t="shared" si="10"/>
        <v>#REF!</v>
      </c>
      <c r="S416" s="47" t="str">
        <f t="shared" si="11"/>
        <v>#REF!</v>
      </c>
    </row>
    <row r="417" ht="15.75" customHeight="1">
      <c r="A417" s="19" t="s">
        <v>231</v>
      </c>
      <c r="B417" s="18" t="s">
        <v>17</v>
      </c>
      <c r="C417" s="19" t="s">
        <v>324</v>
      </c>
      <c r="D417" s="20">
        <v>921194.05</v>
      </c>
      <c r="E417" s="20">
        <v>1359589.25</v>
      </c>
      <c r="F417" s="27"/>
      <c r="G417" s="20" t="str">
        <f t="shared" si="1"/>
        <v>#REF!</v>
      </c>
      <c r="H417" s="20" t="str">
        <f t="shared" si="2"/>
        <v>#REF!</v>
      </c>
      <c r="I417" s="20" t="str">
        <f t="shared" si="3"/>
        <v>#REF!</v>
      </c>
      <c r="J417" s="20" t="str">
        <f t="shared" si="4"/>
        <v>#REF!</v>
      </c>
      <c r="K417" s="20" t="str">
        <f t="shared" si="5"/>
        <v>#REF!</v>
      </c>
      <c r="L417" s="20" t="str">
        <f t="shared" si="6"/>
        <v>#REF!</v>
      </c>
      <c r="O417" s="20" t="str">
        <f t="shared" si="8"/>
        <v>#REF!</v>
      </c>
      <c r="P417" s="46" t="str">
        <f t="shared" si="9"/>
        <v>#REF!</v>
      </c>
      <c r="Q417" s="27" t="str">
        <f t="shared" si="10"/>
        <v>#REF!</v>
      </c>
      <c r="S417" s="47" t="str">
        <f t="shared" si="11"/>
        <v>#REF!</v>
      </c>
    </row>
    <row r="418" ht="15.75" customHeight="1">
      <c r="A418" s="19" t="s">
        <v>231</v>
      </c>
      <c r="B418" s="18" t="s">
        <v>39</v>
      </c>
      <c r="C418" s="19" t="s">
        <v>40</v>
      </c>
      <c r="D418" s="20">
        <v>6049.58</v>
      </c>
      <c r="E418" s="20">
        <v>8928.58</v>
      </c>
      <c r="F418" s="27"/>
      <c r="G418" s="20" t="str">
        <f t="shared" si="1"/>
        <v>#REF!</v>
      </c>
      <c r="H418" s="20" t="str">
        <f t="shared" si="2"/>
        <v>#REF!</v>
      </c>
      <c r="I418" s="20" t="str">
        <f t="shared" si="3"/>
        <v>#REF!</v>
      </c>
      <c r="J418" s="20" t="str">
        <f t="shared" si="4"/>
        <v>#REF!</v>
      </c>
      <c r="K418" s="20" t="str">
        <f t="shared" si="5"/>
        <v>#REF!</v>
      </c>
      <c r="L418" s="20" t="str">
        <f t="shared" si="6"/>
        <v>#REF!</v>
      </c>
      <c r="O418" s="20" t="str">
        <f t="shared" si="8"/>
        <v>#REF!</v>
      </c>
      <c r="P418" s="46" t="str">
        <f t="shared" si="9"/>
        <v>#REF!</v>
      </c>
      <c r="Q418" s="27" t="str">
        <f t="shared" si="10"/>
        <v>#REF!</v>
      </c>
      <c r="S418" s="47" t="str">
        <f t="shared" si="11"/>
        <v>#REF!</v>
      </c>
    </row>
    <row r="419" ht="15.75" customHeight="1">
      <c r="A419" s="19" t="s">
        <v>231</v>
      </c>
      <c r="B419" s="18" t="s">
        <v>33</v>
      </c>
      <c r="C419" s="19" t="s">
        <v>34</v>
      </c>
      <c r="D419" s="20">
        <v>182.37</v>
      </c>
      <c r="E419" s="20">
        <v>269.17</v>
      </c>
      <c r="F419" s="27"/>
      <c r="G419" s="20" t="str">
        <f t="shared" si="1"/>
        <v>#REF!</v>
      </c>
      <c r="H419" s="20" t="str">
        <f t="shared" si="2"/>
        <v>#REF!</v>
      </c>
      <c r="I419" s="20" t="str">
        <f t="shared" si="3"/>
        <v>#REF!</v>
      </c>
      <c r="J419" s="20" t="str">
        <f t="shared" si="4"/>
        <v>#REF!</v>
      </c>
      <c r="K419" s="20" t="str">
        <f t="shared" si="5"/>
        <v>#REF!</v>
      </c>
      <c r="L419" s="20" t="str">
        <f t="shared" si="6"/>
        <v>#REF!</v>
      </c>
      <c r="O419" s="20" t="str">
        <f t="shared" si="8"/>
        <v>#REF!</v>
      </c>
      <c r="P419" s="46" t="str">
        <f t="shared" si="9"/>
        <v>#REF!</v>
      </c>
      <c r="Q419" s="27" t="str">
        <f t="shared" si="10"/>
        <v>#REF!</v>
      </c>
      <c r="S419" s="47" t="str">
        <f t="shared" si="11"/>
        <v>#REF!</v>
      </c>
    </row>
    <row r="420" ht="15.75" customHeight="1">
      <c r="A420" s="19" t="s">
        <v>233</v>
      </c>
      <c r="B420" s="18" t="s">
        <v>17</v>
      </c>
      <c r="C420" s="19" t="s">
        <v>324</v>
      </c>
      <c r="D420" s="20">
        <v>9392172.66</v>
      </c>
      <c r="E420" s="20">
        <v>903289.58</v>
      </c>
      <c r="F420" s="27"/>
      <c r="G420" s="20" t="str">
        <f t="shared" si="1"/>
        <v>#REF!</v>
      </c>
      <c r="H420" s="20" t="str">
        <f t="shared" si="2"/>
        <v>#REF!</v>
      </c>
      <c r="I420" s="20" t="str">
        <f t="shared" si="3"/>
        <v>#REF!</v>
      </c>
      <c r="J420" s="20" t="str">
        <f t="shared" si="4"/>
        <v>#REF!</v>
      </c>
      <c r="K420" s="20" t="str">
        <f t="shared" si="5"/>
        <v>#REF!</v>
      </c>
      <c r="L420" s="20" t="str">
        <f t="shared" si="6"/>
        <v>#REF!</v>
      </c>
      <c r="O420" s="20" t="str">
        <f t="shared" si="8"/>
        <v>#REF!</v>
      </c>
      <c r="P420" s="46" t="str">
        <f t="shared" si="9"/>
        <v>#REF!</v>
      </c>
      <c r="Q420" s="27" t="str">
        <f t="shared" si="10"/>
        <v>#REF!</v>
      </c>
      <c r="S420" s="47" t="str">
        <f t="shared" si="11"/>
        <v>#REF!</v>
      </c>
    </row>
    <row r="421" ht="15.75" customHeight="1">
      <c r="A421" s="19" t="s">
        <v>233</v>
      </c>
      <c r="B421" s="18" t="s">
        <v>39</v>
      </c>
      <c r="C421" s="19" t="s">
        <v>40</v>
      </c>
      <c r="D421" s="20">
        <v>2.421817154E7</v>
      </c>
      <c r="E421" s="20">
        <v>2329175.88</v>
      </c>
      <c r="F421" s="27"/>
      <c r="G421" s="20" t="str">
        <f t="shared" si="1"/>
        <v>#REF!</v>
      </c>
      <c r="H421" s="20" t="str">
        <f t="shared" si="2"/>
        <v>#REF!</v>
      </c>
      <c r="I421" s="20" t="str">
        <f t="shared" si="3"/>
        <v>#REF!</v>
      </c>
      <c r="J421" s="20" t="str">
        <f t="shared" si="4"/>
        <v>#REF!</v>
      </c>
      <c r="K421" s="20" t="str">
        <f t="shared" si="5"/>
        <v>#REF!</v>
      </c>
      <c r="L421" s="20" t="str">
        <f t="shared" si="6"/>
        <v>#REF!</v>
      </c>
      <c r="O421" s="20" t="str">
        <f t="shared" si="8"/>
        <v>#REF!</v>
      </c>
      <c r="P421" s="46" t="str">
        <f t="shared" si="9"/>
        <v>#REF!</v>
      </c>
      <c r="Q421" s="27" t="str">
        <f t="shared" si="10"/>
        <v>#REF!</v>
      </c>
      <c r="S421" s="47" t="str">
        <f t="shared" si="11"/>
        <v>#REF!</v>
      </c>
    </row>
    <row r="422" ht="15.75" customHeight="1">
      <c r="A422" s="19" t="s">
        <v>233</v>
      </c>
      <c r="B422" s="18" t="s">
        <v>33</v>
      </c>
      <c r="C422" s="19" t="s">
        <v>34</v>
      </c>
      <c r="D422" s="20">
        <v>30770.14</v>
      </c>
      <c r="E422" s="20">
        <v>2959.31</v>
      </c>
      <c r="F422" s="27"/>
      <c r="G422" s="20" t="str">
        <f t="shared" si="1"/>
        <v>#REF!</v>
      </c>
      <c r="H422" s="20" t="str">
        <f t="shared" si="2"/>
        <v>#REF!</v>
      </c>
      <c r="I422" s="20" t="str">
        <f t="shared" si="3"/>
        <v>#REF!</v>
      </c>
      <c r="J422" s="20" t="str">
        <f t="shared" si="4"/>
        <v>#REF!</v>
      </c>
      <c r="K422" s="20" t="str">
        <f t="shared" si="5"/>
        <v>#REF!</v>
      </c>
      <c r="L422" s="20" t="str">
        <f t="shared" si="6"/>
        <v>#REF!</v>
      </c>
      <c r="O422" s="20" t="str">
        <f t="shared" si="8"/>
        <v>#REF!</v>
      </c>
      <c r="P422" s="46" t="str">
        <f t="shared" si="9"/>
        <v>#REF!</v>
      </c>
      <c r="Q422" s="27" t="str">
        <f t="shared" si="10"/>
        <v>#REF!</v>
      </c>
      <c r="S422" s="47" t="str">
        <f t="shared" si="11"/>
        <v>#REF!</v>
      </c>
    </row>
    <row r="423" ht="15.75" customHeight="1">
      <c r="A423" s="19" t="s">
        <v>233</v>
      </c>
      <c r="B423" s="18" t="s">
        <v>55</v>
      </c>
      <c r="C423" s="19" t="s">
        <v>56</v>
      </c>
      <c r="D423" s="20">
        <v>2502624.66</v>
      </c>
      <c r="E423" s="20">
        <v>240689.23</v>
      </c>
      <c r="F423" s="27"/>
      <c r="G423" s="20" t="str">
        <f t="shared" si="1"/>
        <v>#REF!</v>
      </c>
      <c r="H423" s="20" t="str">
        <f t="shared" si="2"/>
        <v>#REF!</v>
      </c>
      <c r="I423" s="20" t="str">
        <f t="shared" si="3"/>
        <v>#REF!</v>
      </c>
      <c r="J423" s="20" t="str">
        <f t="shared" si="4"/>
        <v>#REF!</v>
      </c>
      <c r="K423" s="20" t="str">
        <f t="shared" si="5"/>
        <v>#REF!</v>
      </c>
      <c r="L423" s="20" t="str">
        <f t="shared" si="6"/>
        <v>#REF!</v>
      </c>
      <c r="O423" s="20" t="str">
        <f t="shared" si="8"/>
        <v>#REF!</v>
      </c>
      <c r="P423" s="46" t="str">
        <f t="shared" si="9"/>
        <v>#REF!</v>
      </c>
      <c r="Q423" s="27" t="str">
        <f t="shared" si="10"/>
        <v>#REF!</v>
      </c>
      <c r="S423" s="47" t="str">
        <f t="shared" si="11"/>
        <v>#REF!</v>
      </c>
    </row>
    <row r="424" ht="15.75" customHeight="1">
      <c r="A424" s="19" t="s">
        <v>235</v>
      </c>
      <c r="B424" s="18" t="s">
        <v>17</v>
      </c>
      <c r="C424" s="19" t="s">
        <v>324</v>
      </c>
      <c r="D424" s="20">
        <v>868328.7</v>
      </c>
      <c r="E424" s="20">
        <v>429178.08</v>
      </c>
      <c r="F424" s="27"/>
      <c r="G424" s="20" t="str">
        <f t="shared" si="1"/>
        <v>#REF!</v>
      </c>
      <c r="H424" s="20" t="str">
        <f t="shared" si="2"/>
        <v>#REF!</v>
      </c>
      <c r="I424" s="20" t="str">
        <f t="shared" si="3"/>
        <v>#REF!</v>
      </c>
      <c r="J424" s="20" t="str">
        <f t="shared" si="4"/>
        <v>#REF!</v>
      </c>
      <c r="K424" s="20" t="str">
        <f t="shared" si="5"/>
        <v>#REF!</v>
      </c>
      <c r="L424" s="20" t="str">
        <f t="shared" si="6"/>
        <v>#REF!</v>
      </c>
      <c r="O424" s="20" t="str">
        <f t="shared" si="8"/>
        <v>#REF!</v>
      </c>
      <c r="P424" s="46" t="str">
        <f t="shared" si="9"/>
        <v>#REF!</v>
      </c>
      <c r="Q424" s="27" t="str">
        <f t="shared" si="10"/>
        <v>#REF!</v>
      </c>
      <c r="S424" s="47" t="str">
        <f t="shared" si="11"/>
        <v>#REF!</v>
      </c>
    </row>
    <row r="425" ht="15.75" customHeight="1">
      <c r="A425" s="19" t="s">
        <v>235</v>
      </c>
      <c r="B425" s="18" t="s">
        <v>39</v>
      </c>
      <c r="C425" s="19" t="s">
        <v>40</v>
      </c>
      <c r="D425" s="20">
        <v>143384.35</v>
      </c>
      <c r="E425" s="20">
        <v>70868.81</v>
      </c>
      <c r="F425" s="27"/>
      <c r="G425" s="20" t="str">
        <f t="shared" si="1"/>
        <v>#REF!</v>
      </c>
      <c r="H425" s="20" t="str">
        <f t="shared" si="2"/>
        <v>#REF!</v>
      </c>
      <c r="I425" s="20" t="str">
        <f t="shared" si="3"/>
        <v>#REF!</v>
      </c>
      <c r="J425" s="20" t="str">
        <f t="shared" si="4"/>
        <v>#REF!</v>
      </c>
      <c r="K425" s="20" t="str">
        <f t="shared" si="5"/>
        <v>#REF!</v>
      </c>
      <c r="L425" s="20" t="str">
        <f t="shared" si="6"/>
        <v>#REF!</v>
      </c>
      <c r="O425" s="20" t="str">
        <f t="shared" si="8"/>
        <v>#REF!</v>
      </c>
      <c r="P425" s="46" t="str">
        <f t="shared" si="9"/>
        <v>#REF!</v>
      </c>
      <c r="Q425" s="27" t="str">
        <f t="shared" si="10"/>
        <v>#REF!</v>
      </c>
      <c r="S425" s="47" t="str">
        <f t="shared" si="11"/>
        <v>#REF!</v>
      </c>
    </row>
    <row r="426" ht="15.75" customHeight="1">
      <c r="A426" s="19" t="s">
        <v>235</v>
      </c>
      <c r="B426" s="18" t="s">
        <v>33</v>
      </c>
      <c r="C426" s="19" t="s">
        <v>34</v>
      </c>
      <c r="D426" s="20">
        <v>1195.95</v>
      </c>
      <c r="E426" s="20">
        <v>591.11</v>
      </c>
      <c r="F426" s="27"/>
      <c r="G426" s="20" t="str">
        <f t="shared" si="1"/>
        <v>#REF!</v>
      </c>
      <c r="H426" s="20" t="str">
        <f t="shared" si="2"/>
        <v>#REF!</v>
      </c>
      <c r="I426" s="20" t="str">
        <f t="shared" si="3"/>
        <v>#REF!</v>
      </c>
      <c r="J426" s="20" t="str">
        <f t="shared" si="4"/>
        <v>#REF!</v>
      </c>
      <c r="K426" s="20" t="str">
        <f t="shared" si="5"/>
        <v>#REF!</v>
      </c>
      <c r="L426" s="20" t="str">
        <f t="shared" si="6"/>
        <v>#REF!</v>
      </c>
      <c r="O426" s="20" t="str">
        <f t="shared" si="8"/>
        <v>#REF!</v>
      </c>
      <c r="P426" s="46" t="str">
        <f t="shared" si="9"/>
        <v>#REF!</v>
      </c>
      <c r="Q426" s="27" t="str">
        <f t="shared" si="10"/>
        <v>#REF!</v>
      </c>
      <c r="S426" s="47" t="str">
        <f t="shared" si="11"/>
        <v>#REF!</v>
      </c>
    </row>
    <row r="427" ht="15.75" customHeight="1">
      <c r="A427" s="19" t="s">
        <v>237</v>
      </c>
      <c r="B427" s="18" t="s">
        <v>17</v>
      </c>
      <c r="C427" s="19" t="s">
        <v>324</v>
      </c>
      <c r="D427" s="20">
        <v>4.900194561E7</v>
      </c>
      <c r="E427" s="20">
        <v>4661757.57</v>
      </c>
      <c r="F427" s="27"/>
      <c r="G427" s="20" t="str">
        <f t="shared" si="1"/>
        <v>#REF!</v>
      </c>
      <c r="H427" s="20" t="str">
        <f t="shared" si="2"/>
        <v>#REF!</v>
      </c>
      <c r="I427" s="20" t="str">
        <f t="shared" si="3"/>
        <v>#REF!</v>
      </c>
      <c r="J427" s="20" t="str">
        <f t="shared" si="4"/>
        <v>#REF!</v>
      </c>
      <c r="K427" s="20" t="str">
        <f t="shared" si="5"/>
        <v>#REF!</v>
      </c>
      <c r="L427" s="20" t="str">
        <f t="shared" si="6"/>
        <v>#REF!</v>
      </c>
      <c r="O427" s="20" t="str">
        <f t="shared" si="8"/>
        <v>#REF!</v>
      </c>
      <c r="P427" s="46" t="str">
        <f t="shared" si="9"/>
        <v>#REF!</v>
      </c>
      <c r="Q427" s="27" t="str">
        <f t="shared" si="10"/>
        <v>#REF!</v>
      </c>
      <c r="S427" s="47" t="str">
        <f t="shared" si="11"/>
        <v>#REF!</v>
      </c>
    </row>
    <row r="428" ht="15.75" customHeight="1">
      <c r="A428" s="19" t="s">
        <v>237</v>
      </c>
      <c r="B428" s="18" t="s">
        <v>39</v>
      </c>
      <c r="C428" s="19" t="s">
        <v>40</v>
      </c>
      <c r="D428" s="20">
        <v>712969.44</v>
      </c>
      <c r="E428" s="20">
        <v>67827.73</v>
      </c>
      <c r="F428" s="27"/>
      <c r="G428" s="20" t="str">
        <f t="shared" si="1"/>
        <v>#REF!</v>
      </c>
      <c r="H428" s="20" t="str">
        <f t="shared" si="2"/>
        <v>#REF!</v>
      </c>
      <c r="I428" s="20" t="str">
        <f t="shared" si="3"/>
        <v>#REF!</v>
      </c>
      <c r="J428" s="20" t="str">
        <f t="shared" si="4"/>
        <v>#REF!</v>
      </c>
      <c r="K428" s="20" t="str">
        <f t="shared" si="5"/>
        <v>#REF!</v>
      </c>
      <c r="L428" s="20" t="str">
        <f t="shared" si="6"/>
        <v>#REF!</v>
      </c>
      <c r="O428" s="20" t="str">
        <f t="shared" si="8"/>
        <v>#REF!</v>
      </c>
      <c r="P428" s="46" t="str">
        <f t="shared" si="9"/>
        <v>#REF!</v>
      </c>
      <c r="Q428" s="27" t="str">
        <f t="shared" si="10"/>
        <v>#REF!</v>
      </c>
      <c r="S428" s="47" t="str">
        <f t="shared" si="11"/>
        <v>#REF!</v>
      </c>
    </row>
    <row r="429" ht="15.75" customHeight="1">
      <c r="A429" s="19" t="s">
        <v>237</v>
      </c>
      <c r="B429" s="18" t="s">
        <v>96</v>
      </c>
      <c r="C429" s="19" t="s">
        <v>97</v>
      </c>
      <c r="D429" s="20">
        <v>0.0</v>
      </c>
      <c r="E429" s="20">
        <v>0.0</v>
      </c>
      <c r="F429" s="27"/>
      <c r="G429" s="20" t="str">
        <f t="shared" si="1"/>
        <v>#REF!</v>
      </c>
      <c r="H429" s="20" t="str">
        <f t="shared" si="2"/>
        <v>#REF!</v>
      </c>
      <c r="I429" s="20" t="str">
        <f t="shared" si="3"/>
        <v>#REF!</v>
      </c>
      <c r="J429" s="20" t="str">
        <f t="shared" si="4"/>
        <v>#REF!</v>
      </c>
      <c r="K429" s="20" t="str">
        <f t="shared" si="5"/>
        <v>#REF!</v>
      </c>
      <c r="L429" s="20" t="str">
        <f t="shared" si="6"/>
        <v>#REF!</v>
      </c>
      <c r="O429" s="20" t="str">
        <f t="shared" si="8"/>
        <v>#REF!</v>
      </c>
      <c r="P429" s="46" t="str">
        <f t="shared" si="9"/>
        <v>#REF!</v>
      </c>
      <c r="Q429" s="27" t="str">
        <f t="shared" si="10"/>
        <v>#REF!</v>
      </c>
      <c r="S429" s="47" t="str">
        <f t="shared" si="11"/>
        <v>#REF!</v>
      </c>
    </row>
    <row r="430" ht="15.75" customHeight="1">
      <c r="A430" s="19" t="s">
        <v>237</v>
      </c>
      <c r="B430" s="18" t="s">
        <v>68</v>
      </c>
      <c r="C430" s="19" t="s">
        <v>69</v>
      </c>
      <c r="D430" s="20">
        <v>3476452.45</v>
      </c>
      <c r="E430" s="20">
        <v>330729.29</v>
      </c>
      <c r="F430" s="27"/>
      <c r="G430" s="20" t="str">
        <f t="shared" si="1"/>
        <v>#REF!</v>
      </c>
      <c r="H430" s="20" t="str">
        <f t="shared" si="2"/>
        <v>#REF!</v>
      </c>
      <c r="I430" s="20" t="str">
        <f t="shared" si="3"/>
        <v>#REF!</v>
      </c>
      <c r="J430" s="20" t="str">
        <f t="shared" si="4"/>
        <v>#REF!</v>
      </c>
      <c r="K430" s="20" t="str">
        <f t="shared" si="5"/>
        <v>#REF!</v>
      </c>
      <c r="L430" s="20" t="str">
        <f t="shared" si="6"/>
        <v>#REF!</v>
      </c>
      <c r="O430" s="20" t="str">
        <f t="shared" si="8"/>
        <v>#REF!</v>
      </c>
      <c r="P430" s="46" t="str">
        <f t="shared" si="9"/>
        <v>#REF!</v>
      </c>
      <c r="Q430" s="27" t="str">
        <f t="shared" si="10"/>
        <v>#REF!</v>
      </c>
      <c r="S430" s="47" t="str">
        <f t="shared" si="11"/>
        <v>#REF!</v>
      </c>
    </row>
    <row r="431" ht="15.75" customHeight="1">
      <c r="A431" s="19" t="s">
        <v>237</v>
      </c>
      <c r="B431" s="18" t="s">
        <v>27</v>
      </c>
      <c r="C431" s="19" t="s">
        <v>28</v>
      </c>
      <c r="D431" s="20">
        <v>12837.14</v>
      </c>
      <c r="E431" s="20">
        <v>1221.25</v>
      </c>
      <c r="F431" s="27"/>
      <c r="G431" s="20" t="str">
        <f t="shared" si="1"/>
        <v>#REF!</v>
      </c>
      <c r="H431" s="20" t="str">
        <f t="shared" si="2"/>
        <v>#REF!</v>
      </c>
      <c r="I431" s="20" t="str">
        <f t="shared" si="3"/>
        <v>#REF!</v>
      </c>
      <c r="J431" s="20" t="str">
        <f t="shared" si="4"/>
        <v>#REF!</v>
      </c>
      <c r="K431" s="20" t="str">
        <f t="shared" si="5"/>
        <v>#REF!</v>
      </c>
      <c r="L431" s="20" t="str">
        <f t="shared" si="6"/>
        <v>#REF!</v>
      </c>
      <c r="O431" s="20" t="str">
        <f t="shared" si="8"/>
        <v>#REF!</v>
      </c>
      <c r="P431" s="46" t="str">
        <f t="shared" si="9"/>
        <v>#REF!</v>
      </c>
      <c r="Q431" s="27" t="str">
        <f t="shared" si="10"/>
        <v>#REF!</v>
      </c>
      <c r="S431" s="47" t="str">
        <f t="shared" si="11"/>
        <v>#REF!</v>
      </c>
    </row>
    <row r="432" ht="15.75" customHeight="1">
      <c r="A432" s="19" t="s">
        <v>237</v>
      </c>
      <c r="B432" s="18" t="s">
        <v>33</v>
      </c>
      <c r="C432" s="19" t="s">
        <v>34</v>
      </c>
      <c r="D432" s="20">
        <v>7002.36</v>
      </c>
      <c r="E432" s="20">
        <v>666.16</v>
      </c>
      <c r="F432" s="27"/>
      <c r="G432" s="20" t="str">
        <f t="shared" si="1"/>
        <v>#REF!</v>
      </c>
      <c r="H432" s="20" t="str">
        <f t="shared" si="2"/>
        <v>#REF!</v>
      </c>
      <c r="I432" s="20" t="str">
        <f t="shared" si="3"/>
        <v>#REF!</v>
      </c>
      <c r="J432" s="20" t="str">
        <f t="shared" si="4"/>
        <v>#REF!</v>
      </c>
      <c r="K432" s="20" t="str">
        <f t="shared" si="5"/>
        <v>#REF!</v>
      </c>
      <c r="L432" s="20" t="str">
        <f t="shared" si="6"/>
        <v>#REF!</v>
      </c>
      <c r="O432" s="20" t="str">
        <f t="shared" si="8"/>
        <v>#REF!</v>
      </c>
      <c r="P432" s="46" t="str">
        <f t="shared" si="9"/>
        <v>#REF!</v>
      </c>
      <c r="Q432" s="27" t="str">
        <f t="shared" si="10"/>
        <v>#REF!</v>
      </c>
      <c r="S432" s="47" t="str">
        <f t="shared" si="11"/>
        <v>#REF!</v>
      </c>
    </row>
    <row r="433" ht="15.75" customHeight="1">
      <c r="A433" s="19" t="s">
        <v>237</v>
      </c>
      <c r="B433" s="18" t="s">
        <v>35</v>
      </c>
      <c r="C433" s="19" t="s">
        <v>36</v>
      </c>
      <c r="D433" s="20">
        <v>0.0</v>
      </c>
      <c r="E433" s="20">
        <v>0.0</v>
      </c>
      <c r="F433" s="27"/>
      <c r="G433" s="20" t="str">
        <f t="shared" si="1"/>
        <v>#REF!</v>
      </c>
      <c r="H433" s="20" t="str">
        <f t="shared" si="2"/>
        <v>#REF!</v>
      </c>
      <c r="I433" s="20" t="str">
        <f t="shared" si="3"/>
        <v>#REF!</v>
      </c>
      <c r="J433" s="20" t="str">
        <f t="shared" si="4"/>
        <v>#REF!</v>
      </c>
      <c r="K433" s="20" t="str">
        <f t="shared" si="5"/>
        <v>#REF!</v>
      </c>
      <c r="L433" s="20" t="str">
        <f t="shared" si="6"/>
        <v>#REF!</v>
      </c>
      <c r="O433" s="20" t="str">
        <f t="shared" si="8"/>
        <v>#REF!</v>
      </c>
      <c r="P433" s="46" t="str">
        <f t="shared" si="9"/>
        <v>#REF!</v>
      </c>
      <c r="Q433" s="27" t="str">
        <f t="shared" si="10"/>
        <v>#REF!</v>
      </c>
      <c r="S433" s="47" t="str">
        <f t="shared" si="11"/>
        <v>#REF!</v>
      </c>
    </row>
    <row r="434" ht="15.75" customHeight="1">
      <c r="A434" s="19" t="s">
        <v>239</v>
      </c>
      <c r="B434" s="18" t="s">
        <v>17</v>
      </c>
      <c r="C434" s="19" t="s">
        <v>324</v>
      </c>
      <c r="D434" s="20">
        <v>1.954426213E7</v>
      </c>
      <c r="E434" s="20">
        <v>3928200.89</v>
      </c>
      <c r="F434" s="27"/>
      <c r="G434" s="20" t="str">
        <f t="shared" si="1"/>
        <v>#REF!</v>
      </c>
      <c r="H434" s="20" t="str">
        <f t="shared" si="2"/>
        <v>#REF!</v>
      </c>
      <c r="I434" s="20" t="str">
        <f t="shared" si="3"/>
        <v>#REF!</v>
      </c>
      <c r="J434" s="20" t="str">
        <f t="shared" si="4"/>
        <v>#REF!</v>
      </c>
      <c r="K434" s="20" t="str">
        <f t="shared" si="5"/>
        <v>#REF!</v>
      </c>
      <c r="L434" s="20" t="str">
        <f t="shared" si="6"/>
        <v>#REF!</v>
      </c>
      <c r="O434" s="20" t="str">
        <f t="shared" si="8"/>
        <v>#REF!</v>
      </c>
      <c r="P434" s="46" t="str">
        <f t="shared" si="9"/>
        <v>#REF!</v>
      </c>
      <c r="Q434" s="27" t="str">
        <f t="shared" si="10"/>
        <v>#REF!</v>
      </c>
      <c r="S434" s="47" t="str">
        <f t="shared" si="11"/>
        <v>#REF!</v>
      </c>
    </row>
    <row r="435" ht="15.75" customHeight="1">
      <c r="A435" s="19" t="s">
        <v>239</v>
      </c>
      <c r="B435" s="18" t="s">
        <v>39</v>
      </c>
      <c r="C435" s="19" t="s">
        <v>40</v>
      </c>
      <c r="D435" s="20">
        <v>344669.15</v>
      </c>
      <c r="E435" s="20">
        <v>69275.05</v>
      </c>
      <c r="F435" s="27"/>
      <c r="G435" s="20" t="str">
        <f t="shared" si="1"/>
        <v>#REF!</v>
      </c>
      <c r="H435" s="20" t="str">
        <f t="shared" si="2"/>
        <v>#REF!</v>
      </c>
      <c r="I435" s="20" t="str">
        <f t="shared" si="3"/>
        <v>#REF!</v>
      </c>
      <c r="J435" s="20" t="str">
        <f t="shared" si="4"/>
        <v>#REF!</v>
      </c>
      <c r="K435" s="20" t="str">
        <f t="shared" si="5"/>
        <v>#REF!</v>
      </c>
      <c r="L435" s="20" t="str">
        <f t="shared" si="6"/>
        <v>#REF!</v>
      </c>
      <c r="O435" s="20" t="str">
        <f t="shared" si="8"/>
        <v>#REF!</v>
      </c>
      <c r="P435" s="46" t="str">
        <f t="shared" si="9"/>
        <v>#REF!</v>
      </c>
      <c r="Q435" s="27" t="str">
        <f t="shared" si="10"/>
        <v>#REF!</v>
      </c>
      <c r="S435" s="47" t="str">
        <f t="shared" si="11"/>
        <v>#REF!</v>
      </c>
    </row>
    <row r="436" ht="15.75" customHeight="1">
      <c r="A436" s="19" t="s">
        <v>239</v>
      </c>
      <c r="B436" s="18" t="s">
        <v>53</v>
      </c>
      <c r="C436" s="19" t="s">
        <v>54</v>
      </c>
      <c r="D436" s="20">
        <v>0.0</v>
      </c>
      <c r="E436" s="20">
        <v>0.0</v>
      </c>
      <c r="F436" s="27"/>
      <c r="G436" s="20" t="str">
        <f t="shared" si="1"/>
        <v>#REF!</v>
      </c>
      <c r="H436" s="20" t="str">
        <f t="shared" si="2"/>
        <v>#REF!</v>
      </c>
      <c r="I436" s="20" t="str">
        <f t="shared" si="3"/>
        <v>#REF!</v>
      </c>
      <c r="J436" s="20" t="str">
        <f t="shared" si="4"/>
        <v>#REF!</v>
      </c>
      <c r="K436" s="20" t="str">
        <f t="shared" si="5"/>
        <v>#REF!</v>
      </c>
      <c r="L436" s="20" t="str">
        <f t="shared" si="6"/>
        <v>#REF!</v>
      </c>
      <c r="O436" s="20" t="str">
        <f t="shared" si="8"/>
        <v>#REF!</v>
      </c>
      <c r="P436" s="46" t="str">
        <f t="shared" si="9"/>
        <v>#REF!</v>
      </c>
      <c r="Q436" s="27" t="str">
        <f t="shared" si="10"/>
        <v>#REF!</v>
      </c>
      <c r="S436" s="47" t="str">
        <f t="shared" si="11"/>
        <v>#REF!</v>
      </c>
    </row>
    <row r="437" ht="15.75" customHeight="1">
      <c r="A437" s="19" t="s">
        <v>239</v>
      </c>
      <c r="B437" s="18" t="s">
        <v>27</v>
      </c>
      <c r="C437" s="19" t="s">
        <v>28</v>
      </c>
      <c r="D437" s="20">
        <v>13628.17</v>
      </c>
      <c r="E437" s="20">
        <v>2739.12</v>
      </c>
      <c r="F437" s="27"/>
      <c r="G437" s="20" t="str">
        <f t="shared" si="1"/>
        <v>#REF!</v>
      </c>
      <c r="H437" s="20" t="str">
        <f t="shared" si="2"/>
        <v>#REF!</v>
      </c>
      <c r="I437" s="20" t="str">
        <f t="shared" si="3"/>
        <v>#REF!</v>
      </c>
      <c r="J437" s="20" t="str">
        <f t="shared" si="4"/>
        <v>#REF!</v>
      </c>
      <c r="K437" s="20" t="str">
        <f t="shared" si="5"/>
        <v>#REF!</v>
      </c>
      <c r="L437" s="20" t="str">
        <f t="shared" si="6"/>
        <v>#REF!</v>
      </c>
      <c r="O437" s="20" t="str">
        <f t="shared" si="8"/>
        <v>#REF!</v>
      </c>
      <c r="P437" s="46" t="str">
        <f t="shared" si="9"/>
        <v>#REF!</v>
      </c>
      <c r="Q437" s="27" t="str">
        <f t="shared" si="10"/>
        <v>#REF!</v>
      </c>
      <c r="S437" s="47" t="str">
        <f t="shared" si="11"/>
        <v>#REF!</v>
      </c>
    </row>
    <row r="438" ht="15.75" customHeight="1">
      <c r="A438" s="19" t="s">
        <v>239</v>
      </c>
      <c r="B438" s="18" t="s">
        <v>33</v>
      </c>
      <c r="C438" s="19" t="s">
        <v>34</v>
      </c>
      <c r="D438" s="20">
        <v>50539.55</v>
      </c>
      <c r="E438" s="20">
        <v>10157.94</v>
      </c>
      <c r="F438" s="27"/>
      <c r="G438" s="20" t="str">
        <f t="shared" si="1"/>
        <v>#REF!</v>
      </c>
      <c r="H438" s="20" t="str">
        <f t="shared" si="2"/>
        <v>#REF!</v>
      </c>
      <c r="I438" s="20" t="str">
        <f t="shared" si="3"/>
        <v>#REF!</v>
      </c>
      <c r="J438" s="20" t="str">
        <f t="shared" si="4"/>
        <v>#REF!</v>
      </c>
      <c r="K438" s="20" t="str">
        <f t="shared" si="5"/>
        <v>#REF!</v>
      </c>
      <c r="L438" s="20" t="str">
        <f t="shared" si="6"/>
        <v>#REF!</v>
      </c>
      <c r="O438" s="20" t="str">
        <f t="shared" si="8"/>
        <v>#REF!</v>
      </c>
      <c r="P438" s="46" t="str">
        <f t="shared" si="9"/>
        <v>#REF!</v>
      </c>
      <c r="Q438" s="27" t="str">
        <f t="shared" si="10"/>
        <v>#REF!</v>
      </c>
      <c r="S438" s="47" t="str">
        <f t="shared" si="11"/>
        <v>#REF!</v>
      </c>
    </row>
    <row r="439" ht="15.75" customHeight="1">
      <c r="A439" s="19" t="s">
        <v>241</v>
      </c>
      <c r="B439" s="18" t="s">
        <v>17</v>
      </c>
      <c r="C439" s="19" t="s">
        <v>324</v>
      </c>
      <c r="D439" s="20">
        <v>0.0</v>
      </c>
      <c r="E439" s="20">
        <v>1.090861071E7</v>
      </c>
      <c r="F439" s="27"/>
      <c r="G439" s="20" t="str">
        <f t="shared" si="1"/>
        <v>#REF!</v>
      </c>
      <c r="H439" s="20" t="str">
        <f t="shared" si="2"/>
        <v>#REF!</v>
      </c>
      <c r="I439" s="20" t="str">
        <f t="shared" si="3"/>
        <v>#REF!</v>
      </c>
      <c r="J439" s="20" t="str">
        <f t="shared" si="4"/>
        <v>#REF!</v>
      </c>
      <c r="K439" s="20" t="str">
        <f t="shared" si="5"/>
        <v>#REF!</v>
      </c>
      <c r="L439" s="20" t="str">
        <f t="shared" si="6"/>
        <v>#REF!</v>
      </c>
      <c r="O439" s="20" t="str">
        <f t="shared" si="8"/>
        <v>#REF!</v>
      </c>
      <c r="P439" s="46" t="str">
        <f t="shared" si="9"/>
        <v>#REF!</v>
      </c>
      <c r="Q439" s="27" t="str">
        <f t="shared" si="10"/>
        <v>#REF!</v>
      </c>
      <c r="S439" s="47" t="str">
        <f t="shared" si="11"/>
        <v>#REF!</v>
      </c>
    </row>
    <row r="440" ht="15.75" customHeight="1">
      <c r="A440" s="19" t="s">
        <v>241</v>
      </c>
      <c r="B440" s="18" t="s">
        <v>19</v>
      </c>
      <c r="C440" s="19" t="s">
        <v>20</v>
      </c>
      <c r="D440" s="20">
        <v>0.0</v>
      </c>
      <c r="E440" s="20">
        <v>3062.29</v>
      </c>
      <c r="F440" s="27"/>
      <c r="G440" s="20" t="str">
        <f t="shared" si="1"/>
        <v>#REF!</v>
      </c>
      <c r="H440" s="20" t="str">
        <f t="shared" si="2"/>
        <v>#REF!</v>
      </c>
      <c r="I440" s="20" t="str">
        <f t="shared" si="3"/>
        <v>#REF!</v>
      </c>
      <c r="J440" s="20" t="str">
        <f t="shared" si="4"/>
        <v>#REF!</v>
      </c>
      <c r="K440" s="20" t="str">
        <f t="shared" si="5"/>
        <v>#REF!</v>
      </c>
      <c r="L440" s="20" t="str">
        <f t="shared" si="6"/>
        <v>#REF!</v>
      </c>
      <c r="O440" s="20" t="str">
        <f t="shared" si="8"/>
        <v>#REF!</v>
      </c>
      <c r="P440" s="46" t="str">
        <f t="shared" si="9"/>
        <v>#REF!</v>
      </c>
      <c r="Q440" s="27" t="str">
        <f t="shared" si="10"/>
        <v>#REF!</v>
      </c>
      <c r="S440" s="47" t="str">
        <f t="shared" si="11"/>
        <v>#REF!</v>
      </c>
    </row>
    <row r="441" ht="15.75" customHeight="1">
      <c r="A441" s="19" t="s">
        <v>241</v>
      </c>
      <c r="B441" s="18" t="s">
        <v>53</v>
      </c>
      <c r="C441" s="19" t="s">
        <v>54</v>
      </c>
      <c r="D441" s="20">
        <v>0.0</v>
      </c>
      <c r="E441" s="20">
        <v>0.0</v>
      </c>
      <c r="F441" s="27"/>
      <c r="G441" s="20" t="str">
        <f t="shared" si="1"/>
        <v>#REF!</v>
      </c>
      <c r="H441" s="20" t="str">
        <f t="shared" si="2"/>
        <v>#REF!</v>
      </c>
      <c r="I441" s="20" t="str">
        <f t="shared" si="3"/>
        <v>#REF!</v>
      </c>
      <c r="J441" s="20" t="str">
        <f t="shared" si="4"/>
        <v>#REF!</v>
      </c>
      <c r="K441" s="20" t="str">
        <f t="shared" si="5"/>
        <v>#REF!</v>
      </c>
      <c r="L441" s="20" t="str">
        <f t="shared" si="6"/>
        <v>#REF!</v>
      </c>
      <c r="O441" s="20" t="str">
        <f t="shared" si="8"/>
        <v>#REF!</v>
      </c>
      <c r="P441" s="46" t="str">
        <f t="shared" si="9"/>
        <v>#REF!</v>
      </c>
      <c r="Q441" s="27" t="str">
        <f t="shared" si="10"/>
        <v>#REF!</v>
      </c>
      <c r="S441" s="47" t="str">
        <f t="shared" si="11"/>
        <v>#REF!</v>
      </c>
    </row>
    <row r="442" ht="15.75" customHeight="1">
      <c r="A442" s="19" t="s">
        <v>243</v>
      </c>
      <c r="B442" s="18" t="s">
        <v>17</v>
      </c>
      <c r="C442" s="19" t="s">
        <v>324</v>
      </c>
      <c r="D442" s="20">
        <v>1.1163712081E8</v>
      </c>
      <c r="E442" s="20">
        <v>7373901.99</v>
      </c>
      <c r="F442" s="27"/>
      <c r="G442" s="20" t="str">
        <f t="shared" si="1"/>
        <v>#REF!</v>
      </c>
      <c r="H442" s="20" t="str">
        <f t="shared" si="2"/>
        <v>#REF!</v>
      </c>
      <c r="I442" s="20" t="str">
        <f t="shared" si="3"/>
        <v>#REF!</v>
      </c>
      <c r="J442" s="20" t="str">
        <f t="shared" si="4"/>
        <v>#REF!</v>
      </c>
      <c r="K442" s="20" t="str">
        <f t="shared" si="5"/>
        <v>#REF!</v>
      </c>
      <c r="L442" s="20" t="str">
        <f t="shared" si="6"/>
        <v>#REF!</v>
      </c>
      <c r="O442" s="20" t="str">
        <f t="shared" si="8"/>
        <v>#REF!</v>
      </c>
      <c r="P442" s="46" t="str">
        <f t="shared" si="9"/>
        <v>#REF!</v>
      </c>
      <c r="Q442" s="27" t="str">
        <f t="shared" si="10"/>
        <v>#REF!</v>
      </c>
      <c r="S442" s="47" t="str">
        <f t="shared" si="11"/>
        <v>#REF!</v>
      </c>
    </row>
    <row r="443" ht="15.75" customHeight="1">
      <c r="A443" s="19" t="s">
        <v>243</v>
      </c>
      <c r="B443" s="18" t="s">
        <v>39</v>
      </c>
      <c r="C443" s="19" t="s">
        <v>40</v>
      </c>
      <c r="D443" s="20">
        <v>910557.91</v>
      </c>
      <c r="E443" s="20">
        <v>60144.55</v>
      </c>
      <c r="F443" s="27"/>
      <c r="G443" s="20" t="str">
        <f t="shared" si="1"/>
        <v>#REF!</v>
      </c>
      <c r="H443" s="20" t="str">
        <f t="shared" si="2"/>
        <v>#REF!</v>
      </c>
      <c r="I443" s="20" t="str">
        <f t="shared" si="3"/>
        <v>#REF!</v>
      </c>
      <c r="J443" s="20" t="str">
        <f t="shared" si="4"/>
        <v>#REF!</v>
      </c>
      <c r="K443" s="20" t="str">
        <f t="shared" si="5"/>
        <v>#REF!</v>
      </c>
      <c r="L443" s="20" t="str">
        <f t="shared" si="6"/>
        <v>#REF!</v>
      </c>
      <c r="O443" s="20" t="str">
        <f t="shared" si="8"/>
        <v>#REF!</v>
      </c>
      <c r="P443" s="46" t="str">
        <f t="shared" si="9"/>
        <v>#REF!</v>
      </c>
      <c r="Q443" s="27" t="str">
        <f t="shared" si="10"/>
        <v>#REF!</v>
      </c>
      <c r="S443" s="47" t="str">
        <f t="shared" si="11"/>
        <v>#REF!</v>
      </c>
    </row>
    <row r="444" ht="15.75" customHeight="1">
      <c r="A444" s="19" t="s">
        <v>243</v>
      </c>
      <c r="B444" s="18" t="s">
        <v>120</v>
      </c>
      <c r="C444" s="19" t="s">
        <v>121</v>
      </c>
      <c r="D444" s="20">
        <v>0.0</v>
      </c>
      <c r="E444" s="20">
        <v>0.0</v>
      </c>
      <c r="F444" s="27"/>
      <c r="G444" s="20" t="str">
        <f t="shared" si="1"/>
        <v>#REF!</v>
      </c>
      <c r="H444" s="20" t="str">
        <f t="shared" si="2"/>
        <v>#REF!</v>
      </c>
      <c r="I444" s="20" t="str">
        <f t="shared" si="3"/>
        <v>#REF!</v>
      </c>
      <c r="J444" s="20" t="str">
        <f t="shared" si="4"/>
        <v>#REF!</v>
      </c>
      <c r="K444" s="20" t="str">
        <f t="shared" si="5"/>
        <v>#REF!</v>
      </c>
      <c r="L444" s="20" t="str">
        <f t="shared" si="6"/>
        <v>#REF!</v>
      </c>
      <c r="O444" s="20" t="str">
        <f t="shared" si="8"/>
        <v>#REF!</v>
      </c>
      <c r="P444" s="46" t="str">
        <f t="shared" si="9"/>
        <v>#REF!</v>
      </c>
      <c r="Q444" s="27" t="str">
        <f t="shared" si="10"/>
        <v>#REF!</v>
      </c>
      <c r="S444" s="47" t="str">
        <f t="shared" si="11"/>
        <v>#REF!</v>
      </c>
    </row>
    <row r="445" ht="15.75" customHeight="1">
      <c r="A445" s="19" t="s">
        <v>243</v>
      </c>
      <c r="B445" s="18" t="s">
        <v>53</v>
      </c>
      <c r="C445" s="19" t="s">
        <v>54</v>
      </c>
      <c r="D445" s="20">
        <v>0.0</v>
      </c>
      <c r="E445" s="20">
        <v>0.0</v>
      </c>
      <c r="F445" s="27"/>
      <c r="G445" s="20" t="str">
        <f t="shared" si="1"/>
        <v>#REF!</v>
      </c>
      <c r="H445" s="20" t="str">
        <f t="shared" si="2"/>
        <v>#REF!</v>
      </c>
      <c r="I445" s="20" t="str">
        <f t="shared" si="3"/>
        <v>#REF!</v>
      </c>
      <c r="J445" s="20" t="str">
        <f t="shared" si="4"/>
        <v>#REF!</v>
      </c>
      <c r="K445" s="20" t="str">
        <f t="shared" si="5"/>
        <v>#REF!</v>
      </c>
      <c r="L445" s="20" t="str">
        <f t="shared" si="6"/>
        <v>#REF!</v>
      </c>
      <c r="O445" s="20" t="str">
        <f t="shared" si="8"/>
        <v>#REF!</v>
      </c>
      <c r="P445" s="46" t="str">
        <f t="shared" si="9"/>
        <v>#REF!</v>
      </c>
      <c r="Q445" s="27" t="str">
        <f t="shared" si="10"/>
        <v>#REF!</v>
      </c>
      <c r="S445" s="47" t="str">
        <f t="shared" si="11"/>
        <v>#REF!</v>
      </c>
    </row>
    <row r="446" ht="15.75" customHeight="1">
      <c r="A446" s="19" t="s">
        <v>243</v>
      </c>
      <c r="B446" s="18" t="s">
        <v>27</v>
      </c>
      <c r="C446" s="19" t="s">
        <v>28</v>
      </c>
      <c r="D446" s="20">
        <v>5162.44</v>
      </c>
      <c r="E446" s="20">
        <v>340.99</v>
      </c>
      <c r="F446" s="27"/>
      <c r="G446" s="20" t="str">
        <f t="shared" si="1"/>
        <v>#REF!</v>
      </c>
      <c r="H446" s="20" t="str">
        <f t="shared" si="2"/>
        <v>#REF!</v>
      </c>
      <c r="I446" s="20" t="str">
        <f t="shared" si="3"/>
        <v>#REF!</v>
      </c>
      <c r="J446" s="20" t="str">
        <f t="shared" si="4"/>
        <v>#REF!</v>
      </c>
      <c r="K446" s="20" t="str">
        <f t="shared" si="5"/>
        <v>#REF!</v>
      </c>
      <c r="L446" s="20" t="str">
        <f t="shared" si="6"/>
        <v>#REF!</v>
      </c>
      <c r="O446" s="20" t="str">
        <f t="shared" si="8"/>
        <v>#REF!</v>
      </c>
      <c r="P446" s="46" t="str">
        <f t="shared" si="9"/>
        <v>#REF!</v>
      </c>
      <c r="Q446" s="27" t="str">
        <f t="shared" si="10"/>
        <v>#REF!</v>
      </c>
      <c r="S446" s="47" t="str">
        <f t="shared" si="11"/>
        <v>#REF!</v>
      </c>
    </row>
    <row r="447" ht="15.75" customHeight="1">
      <c r="A447" s="19" t="s">
        <v>243</v>
      </c>
      <c r="B447" s="18" t="s">
        <v>33</v>
      </c>
      <c r="C447" s="19" t="s">
        <v>34</v>
      </c>
      <c r="D447" s="20">
        <v>9968.84</v>
      </c>
      <c r="E447" s="20">
        <v>658.47</v>
      </c>
      <c r="F447" s="27"/>
      <c r="G447" s="20" t="str">
        <f t="shared" si="1"/>
        <v>#REF!</v>
      </c>
      <c r="H447" s="20" t="str">
        <f t="shared" si="2"/>
        <v>#REF!</v>
      </c>
      <c r="I447" s="20" t="str">
        <f t="shared" si="3"/>
        <v>#REF!</v>
      </c>
      <c r="J447" s="20" t="str">
        <f t="shared" si="4"/>
        <v>#REF!</v>
      </c>
      <c r="K447" s="20" t="str">
        <f t="shared" si="5"/>
        <v>#REF!</v>
      </c>
      <c r="L447" s="20" t="str">
        <f t="shared" si="6"/>
        <v>#REF!</v>
      </c>
      <c r="O447" s="20" t="str">
        <f t="shared" si="8"/>
        <v>#REF!</v>
      </c>
      <c r="P447" s="46" t="str">
        <f t="shared" si="9"/>
        <v>#REF!</v>
      </c>
      <c r="Q447" s="27" t="str">
        <f t="shared" si="10"/>
        <v>#REF!</v>
      </c>
      <c r="S447" s="47" t="str">
        <f t="shared" si="11"/>
        <v>#REF!</v>
      </c>
    </row>
    <row r="448" ht="15.75" customHeight="1">
      <c r="A448" s="19" t="s">
        <v>243</v>
      </c>
      <c r="B448" s="18" t="s">
        <v>35</v>
      </c>
      <c r="C448" s="19" t="s">
        <v>36</v>
      </c>
      <c r="D448" s="20">
        <v>0.0</v>
      </c>
      <c r="E448" s="20">
        <v>0.0</v>
      </c>
      <c r="F448" s="27"/>
      <c r="G448" s="20" t="str">
        <f t="shared" si="1"/>
        <v>#REF!</v>
      </c>
      <c r="H448" s="20" t="str">
        <f t="shared" si="2"/>
        <v>#REF!</v>
      </c>
      <c r="I448" s="20" t="str">
        <f t="shared" si="3"/>
        <v>#REF!</v>
      </c>
      <c r="J448" s="20" t="str">
        <f t="shared" si="4"/>
        <v>#REF!</v>
      </c>
      <c r="K448" s="20" t="str">
        <f t="shared" si="5"/>
        <v>#REF!</v>
      </c>
      <c r="L448" s="20" t="str">
        <f t="shared" si="6"/>
        <v>#REF!</v>
      </c>
      <c r="O448" s="20" t="str">
        <f t="shared" si="8"/>
        <v>#REF!</v>
      </c>
      <c r="P448" s="46" t="str">
        <f t="shared" si="9"/>
        <v>#REF!</v>
      </c>
      <c r="Q448" s="27" t="str">
        <f t="shared" si="10"/>
        <v>#REF!</v>
      </c>
      <c r="S448" s="47" t="str">
        <f t="shared" si="11"/>
        <v>#REF!</v>
      </c>
    </row>
    <row r="449" ht="15.75" customHeight="1">
      <c r="A449" s="19" t="s">
        <v>245</v>
      </c>
      <c r="B449" s="18" t="s">
        <v>17</v>
      </c>
      <c r="C449" s="19" t="s">
        <v>324</v>
      </c>
      <c r="D449" s="20">
        <v>3.591913285E7</v>
      </c>
      <c r="E449" s="20">
        <v>1.005613291E7</v>
      </c>
      <c r="F449" s="27"/>
      <c r="G449" s="20" t="str">
        <f t="shared" si="1"/>
        <v>#REF!</v>
      </c>
      <c r="H449" s="20" t="str">
        <f t="shared" si="2"/>
        <v>#REF!</v>
      </c>
      <c r="I449" s="20" t="str">
        <f t="shared" si="3"/>
        <v>#REF!</v>
      </c>
      <c r="J449" s="20" t="str">
        <f t="shared" si="4"/>
        <v>#REF!</v>
      </c>
      <c r="K449" s="20" t="str">
        <f t="shared" si="5"/>
        <v>#REF!</v>
      </c>
      <c r="L449" s="20" t="str">
        <f t="shared" si="6"/>
        <v>#REF!</v>
      </c>
      <c r="O449" s="20" t="str">
        <f t="shared" si="8"/>
        <v>#REF!</v>
      </c>
      <c r="P449" s="46" t="str">
        <f t="shared" si="9"/>
        <v>#REF!</v>
      </c>
      <c r="Q449" s="27" t="str">
        <f t="shared" si="10"/>
        <v>#REF!</v>
      </c>
      <c r="S449" s="47" t="str">
        <f t="shared" si="11"/>
        <v>#REF!</v>
      </c>
    </row>
    <row r="450" ht="15.75" customHeight="1">
      <c r="A450" s="19" t="s">
        <v>245</v>
      </c>
      <c r="B450" s="18" t="s">
        <v>33</v>
      </c>
      <c r="C450" s="19" t="s">
        <v>34</v>
      </c>
      <c r="D450" s="20">
        <v>10581.02</v>
      </c>
      <c r="E450" s="20">
        <v>2962.32</v>
      </c>
      <c r="F450" s="27"/>
      <c r="G450" s="20" t="str">
        <f t="shared" si="1"/>
        <v>#REF!</v>
      </c>
      <c r="H450" s="20" t="str">
        <f t="shared" si="2"/>
        <v>#REF!</v>
      </c>
      <c r="I450" s="20" t="str">
        <f t="shared" si="3"/>
        <v>#REF!</v>
      </c>
      <c r="J450" s="20" t="str">
        <f t="shared" si="4"/>
        <v>#REF!</v>
      </c>
      <c r="K450" s="20" t="str">
        <f t="shared" si="5"/>
        <v>#REF!</v>
      </c>
      <c r="L450" s="20" t="str">
        <f t="shared" si="6"/>
        <v>#REF!</v>
      </c>
      <c r="O450" s="20" t="str">
        <f t="shared" si="8"/>
        <v>#REF!</v>
      </c>
      <c r="P450" s="46" t="str">
        <f t="shared" si="9"/>
        <v>#REF!</v>
      </c>
      <c r="Q450" s="27" t="str">
        <f t="shared" si="10"/>
        <v>#REF!</v>
      </c>
      <c r="S450" s="47" t="str">
        <f t="shared" si="11"/>
        <v>#REF!</v>
      </c>
    </row>
    <row r="451" ht="15.75" customHeight="1">
      <c r="A451" s="19" t="s">
        <v>245</v>
      </c>
      <c r="B451" s="18" t="s">
        <v>55</v>
      </c>
      <c r="C451" s="19" t="s">
        <v>56</v>
      </c>
      <c r="D451" s="20">
        <v>2597701.13</v>
      </c>
      <c r="E451" s="20">
        <v>727267.77</v>
      </c>
      <c r="F451" s="27"/>
      <c r="G451" s="20" t="str">
        <f t="shared" si="1"/>
        <v>#REF!</v>
      </c>
      <c r="H451" s="20" t="str">
        <f t="shared" si="2"/>
        <v>#REF!</v>
      </c>
      <c r="I451" s="20" t="str">
        <f t="shared" si="3"/>
        <v>#REF!</v>
      </c>
      <c r="J451" s="20" t="str">
        <f t="shared" si="4"/>
        <v>#REF!</v>
      </c>
      <c r="K451" s="20" t="str">
        <f t="shared" si="5"/>
        <v>#REF!</v>
      </c>
      <c r="L451" s="20" t="str">
        <f t="shared" si="6"/>
        <v>#REF!</v>
      </c>
      <c r="O451" s="20" t="str">
        <f t="shared" si="8"/>
        <v>#REF!</v>
      </c>
      <c r="P451" s="46" t="str">
        <f t="shared" si="9"/>
        <v>#REF!</v>
      </c>
      <c r="Q451" s="27" t="str">
        <f t="shared" si="10"/>
        <v>#REF!</v>
      </c>
      <c r="S451" s="47" t="str">
        <f t="shared" si="11"/>
        <v>#REF!</v>
      </c>
    </row>
    <row r="452" ht="15.75" customHeight="1">
      <c r="A452" s="19" t="s">
        <v>247</v>
      </c>
      <c r="B452" s="18" t="s">
        <v>17</v>
      </c>
      <c r="C452" s="19" t="s">
        <v>324</v>
      </c>
      <c r="D452" s="20">
        <v>5.535698824E7</v>
      </c>
      <c r="E452" s="20">
        <v>7677405.62</v>
      </c>
      <c r="F452" s="27"/>
      <c r="G452" s="20" t="str">
        <f t="shared" si="1"/>
        <v>#REF!</v>
      </c>
      <c r="H452" s="20" t="str">
        <f t="shared" si="2"/>
        <v>#REF!</v>
      </c>
      <c r="I452" s="20" t="str">
        <f t="shared" si="3"/>
        <v>#REF!</v>
      </c>
      <c r="J452" s="20" t="str">
        <f t="shared" si="4"/>
        <v>#REF!</v>
      </c>
      <c r="K452" s="20" t="str">
        <f t="shared" si="5"/>
        <v>#REF!</v>
      </c>
      <c r="L452" s="20" t="str">
        <f t="shared" si="6"/>
        <v>#REF!</v>
      </c>
      <c r="O452" s="20" t="str">
        <f t="shared" si="8"/>
        <v>#REF!</v>
      </c>
      <c r="P452" s="46" t="str">
        <f t="shared" si="9"/>
        <v>#REF!</v>
      </c>
      <c r="Q452" s="27" t="str">
        <f t="shared" si="10"/>
        <v>#REF!</v>
      </c>
      <c r="S452" s="47" t="str">
        <f t="shared" si="11"/>
        <v>#REF!</v>
      </c>
    </row>
    <row r="453" ht="15.75" customHeight="1">
      <c r="A453" s="19" t="s">
        <v>247</v>
      </c>
      <c r="B453" s="18" t="s">
        <v>39</v>
      </c>
      <c r="C453" s="19" t="s">
        <v>40</v>
      </c>
      <c r="D453" s="20">
        <v>1633511.5</v>
      </c>
      <c r="E453" s="20">
        <v>226550.09</v>
      </c>
      <c r="F453" s="27"/>
      <c r="G453" s="20" t="str">
        <f t="shared" si="1"/>
        <v>#REF!</v>
      </c>
      <c r="H453" s="20" t="str">
        <f t="shared" si="2"/>
        <v>#REF!</v>
      </c>
      <c r="I453" s="20" t="str">
        <f t="shared" si="3"/>
        <v>#REF!</v>
      </c>
      <c r="J453" s="20" t="str">
        <f t="shared" si="4"/>
        <v>#REF!</v>
      </c>
      <c r="K453" s="20" t="str">
        <f t="shared" si="5"/>
        <v>#REF!</v>
      </c>
      <c r="L453" s="20" t="str">
        <f t="shared" si="6"/>
        <v>#REF!</v>
      </c>
      <c r="O453" s="20" t="str">
        <f t="shared" si="8"/>
        <v>#REF!</v>
      </c>
      <c r="P453" s="46" t="str">
        <f t="shared" si="9"/>
        <v>#REF!</v>
      </c>
      <c r="Q453" s="27" t="str">
        <f t="shared" si="10"/>
        <v>#REF!</v>
      </c>
      <c r="S453" s="47" t="str">
        <f t="shared" si="11"/>
        <v>#REF!</v>
      </c>
    </row>
    <row r="454" ht="15.75" customHeight="1">
      <c r="A454" s="19" t="s">
        <v>247</v>
      </c>
      <c r="B454" s="18" t="s">
        <v>53</v>
      </c>
      <c r="C454" s="19" t="s">
        <v>54</v>
      </c>
      <c r="D454" s="20">
        <v>0.0</v>
      </c>
      <c r="E454" s="20">
        <v>0.0</v>
      </c>
      <c r="F454" s="27"/>
      <c r="G454" s="20" t="str">
        <f t="shared" si="1"/>
        <v>#REF!</v>
      </c>
      <c r="H454" s="20" t="str">
        <f t="shared" si="2"/>
        <v>#REF!</v>
      </c>
      <c r="I454" s="20" t="str">
        <f t="shared" si="3"/>
        <v>#REF!</v>
      </c>
      <c r="J454" s="20" t="str">
        <f t="shared" si="4"/>
        <v>#REF!</v>
      </c>
      <c r="K454" s="20" t="str">
        <f t="shared" si="5"/>
        <v>#REF!</v>
      </c>
      <c r="L454" s="20" t="str">
        <f t="shared" si="6"/>
        <v>#REF!</v>
      </c>
      <c r="O454" s="20" t="str">
        <f t="shared" si="8"/>
        <v>#REF!</v>
      </c>
      <c r="P454" s="46" t="str">
        <f t="shared" si="9"/>
        <v>#REF!</v>
      </c>
      <c r="Q454" s="27" t="str">
        <f t="shared" si="10"/>
        <v>#REF!</v>
      </c>
      <c r="S454" s="47" t="str">
        <f t="shared" si="11"/>
        <v>#REF!</v>
      </c>
    </row>
    <row r="455" ht="15.75" customHeight="1">
      <c r="A455" s="19" t="s">
        <v>247</v>
      </c>
      <c r="B455" s="18" t="s">
        <v>27</v>
      </c>
      <c r="C455" s="19" t="s">
        <v>28</v>
      </c>
      <c r="D455" s="20">
        <v>15839.45</v>
      </c>
      <c r="E455" s="20">
        <v>2196.76</v>
      </c>
      <c r="F455" s="27"/>
      <c r="G455" s="20" t="str">
        <f t="shared" si="1"/>
        <v>#REF!</v>
      </c>
      <c r="H455" s="20" t="str">
        <f t="shared" si="2"/>
        <v>#REF!</v>
      </c>
      <c r="I455" s="20" t="str">
        <f t="shared" si="3"/>
        <v>#REF!</v>
      </c>
      <c r="J455" s="20" t="str">
        <f t="shared" si="4"/>
        <v>#REF!</v>
      </c>
      <c r="K455" s="20" t="str">
        <f t="shared" si="5"/>
        <v>#REF!</v>
      </c>
      <c r="L455" s="20" t="str">
        <f t="shared" si="6"/>
        <v>#REF!</v>
      </c>
      <c r="O455" s="20" t="str">
        <f t="shared" si="8"/>
        <v>#REF!</v>
      </c>
      <c r="P455" s="46" t="str">
        <f t="shared" si="9"/>
        <v>#REF!</v>
      </c>
      <c r="Q455" s="27" t="str">
        <f t="shared" si="10"/>
        <v>#REF!</v>
      </c>
      <c r="S455" s="47" t="str">
        <f t="shared" si="11"/>
        <v>#REF!</v>
      </c>
    </row>
    <row r="456" ht="15.75" customHeight="1">
      <c r="A456" s="19" t="s">
        <v>247</v>
      </c>
      <c r="B456" s="18" t="s">
        <v>33</v>
      </c>
      <c r="C456" s="19" t="s">
        <v>34</v>
      </c>
      <c r="D456" s="20">
        <v>33625.81</v>
      </c>
      <c r="E456" s="20">
        <v>4663.53</v>
      </c>
      <c r="F456" s="27"/>
      <c r="G456" s="20" t="str">
        <f t="shared" si="1"/>
        <v>#REF!</v>
      </c>
      <c r="H456" s="20" t="str">
        <f t="shared" si="2"/>
        <v>#REF!</v>
      </c>
      <c r="I456" s="20" t="str">
        <f t="shared" si="3"/>
        <v>#REF!</v>
      </c>
      <c r="J456" s="20" t="str">
        <f t="shared" si="4"/>
        <v>#REF!</v>
      </c>
      <c r="K456" s="20" t="str">
        <f t="shared" si="5"/>
        <v>#REF!</v>
      </c>
      <c r="L456" s="20" t="str">
        <f t="shared" si="6"/>
        <v>#REF!</v>
      </c>
      <c r="O456" s="20" t="str">
        <f t="shared" si="8"/>
        <v>#REF!</v>
      </c>
      <c r="P456" s="46" t="str">
        <f t="shared" si="9"/>
        <v>#REF!</v>
      </c>
      <c r="Q456" s="27" t="str">
        <f t="shared" si="10"/>
        <v>#REF!</v>
      </c>
      <c r="S456" s="47" t="str">
        <f t="shared" si="11"/>
        <v>#REF!</v>
      </c>
    </row>
    <row r="457" ht="15.75" customHeight="1">
      <c r="A457" s="19" t="s">
        <v>247</v>
      </c>
      <c r="B457" s="18" t="s">
        <v>35</v>
      </c>
      <c r="C457" s="19" t="s">
        <v>36</v>
      </c>
      <c r="D457" s="20">
        <v>0.0</v>
      </c>
      <c r="E457" s="20">
        <v>0.0</v>
      </c>
      <c r="F457" s="27"/>
      <c r="G457" s="20" t="str">
        <f t="shared" si="1"/>
        <v>#REF!</v>
      </c>
      <c r="H457" s="20" t="str">
        <f t="shared" si="2"/>
        <v>#REF!</v>
      </c>
      <c r="I457" s="20" t="str">
        <f t="shared" si="3"/>
        <v>#REF!</v>
      </c>
      <c r="J457" s="20" t="str">
        <f t="shared" si="4"/>
        <v>#REF!</v>
      </c>
      <c r="K457" s="20" t="str">
        <f t="shared" si="5"/>
        <v>#REF!</v>
      </c>
      <c r="L457" s="20" t="str">
        <f t="shared" si="6"/>
        <v>#REF!</v>
      </c>
      <c r="O457" s="20" t="str">
        <f t="shared" si="8"/>
        <v>#REF!</v>
      </c>
      <c r="P457" s="46" t="str">
        <f t="shared" si="9"/>
        <v>#REF!</v>
      </c>
      <c r="Q457" s="27" t="str">
        <f t="shared" si="10"/>
        <v>#REF!</v>
      </c>
      <c r="S457" s="47" t="str">
        <f t="shared" si="11"/>
        <v>#REF!</v>
      </c>
    </row>
    <row r="458" ht="15.75" customHeight="1">
      <c r="A458" s="19" t="s">
        <v>247</v>
      </c>
      <c r="B458" s="18" t="s">
        <v>74</v>
      </c>
      <c r="C458" s="19" t="s">
        <v>75</v>
      </c>
      <c r="D458" s="20">
        <v>0.0</v>
      </c>
      <c r="E458" s="20">
        <v>0.0</v>
      </c>
      <c r="F458" s="27"/>
      <c r="G458" s="20" t="str">
        <f t="shared" si="1"/>
        <v>#REF!</v>
      </c>
      <c r="H458" s="20" t="str">
        <f t="shared" si="2"/>
        <v>#REF!</v>
      </c>
      <c r="I458" s="20" t="str">
        <f t="shared" si="3"/>
        <v>#REF!</v>
      </c>
      <c r="J458" s="20" t="str">
        <f t="shared" si="4"/>
        <v>#REF!</v>
      </c>
      <c r="K458" s="20" t="str">
        <f t="shared" si="5"/>
        <v>#REF!</v>
      </c>
      <c r="L458" s="20" t="str">
        <f t="shared" si="6"/>
        <v>#REF!</v>
      </c>
      <c r="O458" s="20" t="str">
        <f t="shared" si="8"/>
        <v>#REF!</v>
      </c>
      <c r="P458" s="46" t="str">
        <f t="shared" si="9"/>
        <v>#REF!</v>
      </c>
      <c r="Q458" s="27" t="str">
        <f t="shared" si="10"/>
        <v>#REF!</v>
      </c>
      <c r="S458" s="47" t="str">
        <f t="shared" si="11"/>
        <v>#REF!</v>
      </c>
    </row>
    <row r="459" ht="15.75" customHeight="1">
      <c r="A459" s="19" t="s">
        <v>249</v>
      </c>
      <c r="B459" s="18" t="s">
        <v>17</v>
      </c>
      <c r="C459" s="19" t="s">
        <v>324</v>
      </c>
      <c r="D459" s="20">
        <v>1.1797271531E8</v>
      </c>
      <c r="E459" s="20">
        <v>5441154.31</v>
      </c>
      <c r="F459" s="27"/>
      <c r="G459" s="20" t="str">
        <f t="shared" si="1"/>
        <v>#REF!</v>
      </c>
      <c r="H459" s="20" t="str">
        <f t="shared" si="2"/>
        <v>#REF!</v>
      </c>
      <c r="I459" s="20" t="str">
        <f t="shared" si="3"/>
        <v>#REF!</v>
      </c>
      <c r="J459" s="20" t="str">
        <f t="shared" si="4"/>
        <v>#REF!</v>
      </c>
      <c r="K459" s="20" t="str">
        <f t="shared" si="5"/>
        <v>#REF!</v>
      </c>
      <c r="L459" s="20" t="str">
        <f t="shared" si="6"/>
        <v>#REF!</v>
      </c>
      <c r="O459" s="20" t="str">
        <f t="shared" si="8"/>
        <v>#REF!</v>
      </c>
      <c r="P459" s="46" t="str">
        <f t="shared" si="9"/>
        <v>#REF!</v>
      </c>
      <c r="Q459" s="27" t="str">
        <f t="shared" si="10"/>
        <v>#REF!</v>
      </c>
      <c r="S459" s="47" t="str">
        <f t="shared" si="11"/>
        <v>#REF!</v>
      </c>
    </row>
    <row r="460" ht="15.75" customHeight="1">
      <c r="A460" s="19" t="s">
        <v>249</v>
      </c>
      <c r="B460" s="18" t="s">
        <v>39</v>
      </c>
      <c r="C460" s="19" t="s">
        <v>40</v>
      </c>
      <c r="D460" s="20">
        <v>5314137.74</v>
      </c>
      <c r="E460" s="20">
        <v>245099.41</v>
      </c>
      <c r="F460" s="27"/>
      <c r="G460" s="20" t="str">
        <f t="shared" si="1"/>
        <v>#REF!</v>
      </c>
      <c r="H460" s="20" t="str">
        <f t="shared" si="2"/>
        <v>#REF!</v>
      </c>
      <c r="I460" s="20" t="str">
        <f t="shared" si="3"/>
        <v>#REF!</v>
      </c>
      <c r="J460" s="20" t="str">
        <f t="shared" si="4"/>
        <v>#REF!</v>
      </c>
      <c r="K460" s="20" t="str">
        <f t="shared" si="5"/>
        <v>#REF!</v>
      </c>
      <c r="L460" s="20" t="str">
        <f t="shared" si="6"/>
        <v>#REF!</v>
      </c>
      <c r="O460" s="20" t="str">
        <f t="shared" si="8"/>
        <v>#REF!</v>
      </c>
      <c r="P460" s="46" t="str">
        <f t="shared" si="9"/>
        <v>#REF!</v>
      </c>
      <c r="Q460" s="27" t="str">
        <f t="shared" si="10"/>
        <v>#REF!</v>
      </c>
      <c r="S460" s="47" t="str">
        <f t="shared" si="11"/>
        <v>#REF!</v>
      </c>
    </row>
    <row r="461" ht="15.75" customHeight="1">
      <c r="A461" s="19" t="s">
        <v>249</v>
      </c>
      <c r="B461" s="18" t="s">
        <v>53</v>
      </c>
      <c r="C461" s="19" t="s">
        <v>54</v>
      </c>
      <c r="D461" s="20">
        <v>0.0</v>
      </c>
      <c r="E461" s="20">
        <v>0.0</v>
      </c>
      <c r="F461" s="27"/>
      <c r="G461" s="20" t="str">
        <f t="shared" si="1"/>
        <v>#REF!</v>
      </c>
      <c r="H461" s="20" t="str">
        <f t="shared" si="2"/>
        <v>#REF!</v>
      </c>
      <c r="I461" s="20" t="str">
        <f t="shared" si="3"/>
        <v>#REF!</v>
      </c>
      <c r="J461" s="20" t="str">
        <f t="shared" si="4"/>
        <v>#REF!</v>
      </c>
      <c r="K461" s="20" t="str">
        <f t="shared" si="5"/>
        <v>#REF!</v>
      </c>
      <c r="L461" s="20" t="str">
        <f t="shared" si="6"/>
        <v>#REF!</v>
      </c>
      <c r="O461" s="20" t="str">
        <f t="shared" si="8"/>
        <v>#REF!</v>
      </c>
      <c r="P461" s="46" t="str">
        <f t="shared" si="9"/>
        <v>#REF!</v>
      </c>
      <c r="Q461" s="27" t="str">
        <f t="shared" si="10"/>
        <v>#REF!</v>
      </c>
      <c r="S461" s="47" t="str">
        <f t="shared" si="11"/>
        <v>#REF!</v>
      </c>
    </row>
    <row r="462" ht="15.75" customHeight="1">
      <c r="A462" s="19" t="s">
        <v>249</v>
      </c>
      <c r="B462" s="18" t="s">
        <v>27</v>
      </c>
      <c r="C462" s="19" t="s">
        <v>28</v>
      </c>
      <c r="D462" s="20">
        <v>10773.01</v>
      </c>
      <c r="E462" s="20">
        <v>496.87</v>
      </c>
      <c r="F462" s="27"/>
      <c r="G462" s="20" t="str">
        <f t="shared" si="1"/>
        <v>#REF!</v>
      </c>
      <c r="H462" s="20" t="str">
        <f t="shared" si="2"/>
        <v>#REF!</v>
      </c>
      <c r="I462" s="20" t="str">
        <f t="shared" si="3"/>
        <v>#REF!</v>
      </c>
      <c r="J462" s="20" t="str">
        <f t="shared" si="4"/>
        <v>#REF!</v>
      </c>
      <c r="K462" s="20" t="str">
        <f t="shared" si="5"/>
        <v>#REF!</v>
      </c>
      <c r="L462" s="20" t="str">
        <f t="shared" si="6"/>
        <v>#REF!</v>
      </c>
      <c r="O462" s="20" t="str">
        <f t="shared" si="8"/>
        <v>#REF!</v>
      </c>
      <c r="P462" s="46" t="str">
        <f t="shared" si="9"/>
        <v>#REF!</v>
      </c>
      <c r="Q462" s="27" t="str">
        <f t="shared" si="10"/>
        <v>#REF!</v>
      </c>
      <c r="S462" s="47" t="str">
        <f t="shared" si="11"/>
        <v>#REF!</v>
      </c>
    </row>
    <row r="463" ht="15.75" customHeight="1">
      <c r="A463" s="19" t="s">
        <v>249</v>
      </c>
      <c r="B463" s="18" t="s">
        <v>33</v>
      </c>
      <c r="C463" s="19" t="s">
        <v>34</v>
      </c>
      <c r="D463" s="20">
        <v>128211.94</v>
      </c>
      <c r="E463" s="20">
        <v>5913.41</v>
      </c>
      <c r="F463" s="27"/>
      <c r="G463" s="20" t="str">
        <f t="shared" si="1"/>
        <v>#REF!</v>
      </c>
      <c r="H463" s="20" t="str">
        <f t="shared" si="2"/>
        <v>#REF!</v>
      </c>
      <c r="I463" s="20" t="str">
        <f t="shared" si="3"/>
        <v>#REF!</v>
      </c>
      <c r="J463" s="20" t="str">
        <f t="shared" si="4"/>
        <v>#REF!</v>
      </c>
      <c r="K463" s="20" t="str">
        <f t="shared" si="5"/>
        <v>#REF!</v>
      </c>
      <c r="L463" s="20" t="str">
        <f t="shared" si="6"/>
        <v>#REF!</v>
      </c>
      <c r="O463" s="20" t="str">
        <f t="shared" si="8"/>
        <v>#REF!</v>
      </c>
      <c r="P463" s="46" t="str">
        <f t="shared" si="9"/>
        <v>#REF!</v>
      </c>
      <c r="Q463" s="27" t="str">
        <f t="shared" si="10"/>
        <v>#REF!</v>
      </c>
      <c r="S463" s="47" t="str">
        <f t="shared" si="11"/>
        <v>#REF!</v>
      </c>
    </row>
    <row r="464" ht="15.75" customHeight="1">
      <c r="A464" s="19" t="s">
        <v>251</v>
      </c>
      <c r="B464" s="18" t="s">
        <v>17</v>
      </c>
      <c r="C464" s="19" t="s">
        <v>324</v>
      </c>
      <c r="D464" s="20">
        <v>5.033561514E7</v>
      </c>
      <c r="E464" s="20">
        <v>6840740.87</v>
      </c>
      <c r="F464" s="27"/>
      <c r="G464" s="20" t="str">
        <f t="shared" si="1"/>
        <v>#REF!</v>
      </c>
      <c r="H464" s="20" t="str">
        <f t="shared" si="2"/>
        <v>#REF!</v>
      </c>
      <c r="I464" s="20" t="str">
        <f t="shared" si="3"/>
        <v>#REF!</v>
      </c>
      <c r="J464" s="20" t="str">
        <f t="shared" si="4"/>
        <v>#REF!</v>
      </c>
      <c r="K464" s="20" t="str">
        <f t="shared" si="5"/>
        <v>#REF!</v>
      </c>
      <c r="L464" s="20" t="str">
        <f t="shared" si="6"/>
        <v>#REF!</v>
      </c>
      <c r="O464" s="20" t="str">
        <f t="shared" si="8"/>
        <v>#REF!</v>
      </c>
      <c r="P464" s="46" t="str">
        <f t="shared" si="9"/>
        <v>#REF!</v>
      </c>
      <c r="Q464" s="27" t="str">
        <f t="shared" si="10"/>
        <v>#REF!</v>
      </c>
      <c r="S464" s="47" t="str">
        <f t="shared" si="11"/>
        <v>#REF!</v>
      </c>
    </row>
    <row r="465" ht="15.75" customHeight="1">
      <c r="A465" s="19" t="s">
        <v>251</v>
      </c>
      <c r="B465" s="18" t="s">
        <v>27</v>
      </c>
      <c r="C465" s="19" t="s">
        <v>28</v>
      </c>
      <c r="D465" s="20">
        <v>15955.64</v>
      </c>
      <c r="E465" s="20">
        <v>2168.41</v>
      </c>
      <c r="F465" s="27"/>
      <c r="G465" s="20" t="str">
        <f t="shared" si="1"/>
        <v>#REF!</v>
      </c>
      <c r="H465" s="20" t="str">
        <f t="shared" si="2"/>
        <v>#REF!</v>
      </c>
      <c r="I465" s="20" t="str">
        <f t="shared" si="3"/>
        <v>#REF!</v>
      </c>
      <c r="J465" s="20" t="str">
        <f t="shared" si="4"/>
        <v>#REF!</v>
      </c>
      <c r="K465" s="20" t="str">
        <f t="shared" si="5"/>
        <v>#REF!</v>
      </c>
      <c r="L465" s="20" t="str">
        <f t="shared" si="6"/>
        <v>#REF!</v>
      </c>
      <c r="O465" s="20" t="str">
        <f t="shared" si="8"/>
        <v>#REF!</v>
      </c>
      <c r="P465" s="46" t="str">
        <f t="shared" si="9"/>
        <v>#REF!</v>
      </c>
      <c r="Q465" s="27" t="str">
        <f t="shared" si="10"/>
        <v>#REF!</v>
      </c>
      <c r="S465" s="47" t="str">
        <f t="shared" si="11"/>
        <v>#REF!</v>
      </c>
    </row>
    <row r="466" ht="15.75" customHeight="1">
      <c r="A466" s="19" t="s">
        <v>251</v>
      </c>
      <c r="B466" s="18" t="s">
        <v>33</v>
      </c>
      <c r="C466" s="19" t="s">
        <v>34</v>
      </c>
      <c r="D466" s="20">
        <v>22370.02</v>
      </c>
      <c r="E466" s="20">
        <v>3040.14</v>
      </c>
      <c r="F466" s="27"/>
      <c r="G466" s="20" t="str">
        <f t="shared" si="1"/>
        <v>#REF!</v>
      </c>
      <c r="H466" s="20" t="str">
        <f t="shared" si="2"/>
        <v>#REF!</v>
      </c>
      <c r="I466" s="20" t="str">
        <f t="shared" si="3"/>
        <v>#REF!</v>
      </c>
      <c r="J466" s="20" t="str">
        <f t="shared" si="4"/>
        <v>#REF!</v>
      </c>
      <c r="K466" s="20" t="str">
        <f t="shared" si="5"/>
        <v>#REF!</v>
      </c>
      <c r="L466" s="20" t="str">
        <f t="shared" si="6"/>
        <v>#REF!</v>
      </c>
      <c r="O466" s="20" t="str">
        <f t="shared" si="8"/>
        <v>#REF!</v>
      </c>
      <c r="P466" s="46" t="str">
        <f t="shared" si="9"/>
        <v>#REF!</v>
      </c>
      <c r="Q466" s="27" t="str">
        <f t="shared" si="10"/>
        <v>#REF!</v>
      </c>
      <c r="S466" s="47" t="str">
        <f t="shared" si="11"/>
        <v>#REF!</v>
      </c>
    </row>
    <row r="467" ht="15.75" customHeight="1">
      <c r="A467" s="19" t="s">
        <v>251</v>
      </c>
      <c r="B467" s="18" t="s">
        <v>41</v>
      </c>
      <c r="C467" s="19" t="s">
        <v>42</v>
      </c>
      <c r="D467" s="20">
        <v>2.85878927E7</v>
      </c>
      <c r="E467" s="20">
        <v>3885168.88</v>
      </c>
      <c r="F467" s="27"/>
      <c r="G467" s="20" t="str">
        <f t="shared" si="1"/>
        <v>#REF!</v>
      </c>
      <c r="H467" s="20" t="str">
        <f t="shared" si="2"/>
        <v>#REF!</v>
      </c>
      <c r="I467" s="20" t="str">
        <f t="shared" si="3"/>
        <v>#REF!</v>
      </c>
      <c r="J467" s="20" t="str">
        <f t="shared" si="4"/>
        <v>#REF!</v>
      </c>
      <c r="K467" s="20" t="str">
        <f t="shared" si="5"/>
        <v>#REF!</v>
      </c>
      <c r="L467" s="20" t="str">
        <f t="shared" si="6"/>
        <v>#REF!</v>
      </c>
      <c r="O467" s="20" t="str">
        <f t="shared" si="8"/>
        <v>#REF!</v>
      </c>
      <c r="P467" s="46" t="str">
        <f t="shared" si="9"/>
        <v>#REF!</v>
      </c>
      <c r="Q467" s="27" t="str">
        <f t="shared" si="10"/>
        <v>#REF!</v>
      </c>
      <c r="S467" s="47" t="str">
        <f t="shared" si="11"/>
        <v>#REF!</v>
      </c>
    </row>
    <row r="468" ht="15.75" customHeight="1">
      <c r="A468" s="19" t="s">
        <v>251</v>
      </c>
      <c r="B468" s="18" t="s">
        <v>55</v>
      </c>
      <c r="C468" s="19" t="s">
        <v>56</v>
      </c>
      <c r="D468" s="20">
        <v>7523540.5</v>
      </c>
      <c r="E468" s="20">
        <v>1022468.7</v>
      </c>
      <c r="F468" s="27"/>
      <c r="G468" s="20" t="str">
        <f t="shared" si="1"/>
        <v>#REF!</v>
      </c>
      <c r="H468" s="20" t="str">
        <f t="shared" si="2"/>
        <v>#REF!</v>
      </c>
      <c r="I468" s="20" t="str">
        <f t="shared" si="3"/>
        <v>#REF!</v>
      </c>
      <c r="J468" s="20" t="str">
        <f t="shared" si="4"/>
        <v>#REF!</v>
      </c>
      <c r="K468" s="20" t="str">
        <f t="shared" si="5"/>
        <v>#REF!</v>
      </c>
      <c r="L468" s="20" t="str">
        <f t="shared" si="6"/>
        <v>#REF!</v>
      </c>
      <c r="O468" s="20" t="str">
        <f t="shared" si="8"/>
        <v>#REF!</v>
      </c>
      <c r="P468" s="46" t="str">
        <f t="shared" si="9"/>
        <v>#REF!</v>
      </c>
      <c r="Q468" s="27" t="str">
        <f t="shared" si="10"/>
        <v>#REF!</v>
      </c>
      <c r="S468" s="47" t="str">
        <f t="shared" si="11"/>
        <v>#REF!</v>
      </c>
    </row>
    <row r="469" ht="15.75" customHeight="1">
      <c r="A469" s="19" t="s">
        <v>253</v>
      </c>
      <c r="B469" s="18" t="s">
        <v>17</v>
      </c>
      <c r="C469" s="19" t="s">
        <v>324</v>
      </c>
      <c r="D469" s="20">
        <v>1.0518575683E8</v>
      </c>
      <c r="E469" s="20">
        <v>2.190641677E7</v>
      </c>
      <c r="F469" s="27"/>
      <c r="G469" s="20" t="str">
        <f t="shared" si="1"/>
        <v>#REF!</v>
      </c>
      <c r="H469" s="20" t="str">
        <f t="shared" si="2"/>
        <v>#REF!</v>
      </c>
      <c r="I469" s="20" t="str">
        <f t="shared" si="3"/>
        <v>#REF!</v>
      </c>
      <c r="J469" s="20" t="str">
        <f t="shared" si="4"/>
        <v>#REF!</v>
      </c>
      <c r="K469" s="20" t="str">
        <f t="shared" si="5"/>
        <v>#REF!</v>
      </c>
      <c r="L469" s="20" t="str">
        <f t="shared" si="6"/>
        <v>#REF!</v>
      </c>
      <c r="O469" s="20" t="str">
        <f t="shared" si="8"/>
        <v>#REF!</v>
      </c>
      <c r="P469" s="46" t="str">
        <f t="shared" si="9"/>
        <v>#REF!</v>
      </c>
      <c r="Q469" s="27" t="str">
        <f t="shared" si="10"/>
        <v>#REF!</v>
      </c>
      <c r="S469" s="47" t="str">
        <f t="shared" si="11"/>
        <v>#REF!</v>
      </c>
    </row>
    <row r="470" ht="15.75" customHeight="1">
      <c r="A470" s="19" t="s">
        <v>253</v>
      </c>
      <c r="B470" s="18" t="s">
        <v>39</v>
      </c>
      <c r="C470" s="19" t="s">
        <v>40</v>
      </c>
      <c r="D470" s="20">
        <v>572014.84</v>
      </c>
      <c r="E470" s="20">
        <v>119130.15</v>
      </c>
      <c r="F470" s="27"/>
      <c r="G470" s="20" t="str">
        <f t="shared" si="1"/>
        <v>#REF!</v>
      </c>
      <c r="H470" s="20" t="str">
        <f t="shared" si="2"/>
        <v>#REF!</v>
      </c>
      <c r="I470" s="20" t="str">
        <f t="shared" si="3"/>
        <v>#REF!</v>
      </c>
      <c r="J470" s="20" t="str">
        <f t="shared" si="4"/>
        <v>#REF!</v>
      </c>
      <c r="K470" s="20" t="str">
        <f t="shared" si="5"/>
        <v>#REF!</v>
      </c>
      <c r="L470" s="20" t="str">
        <f t="shared" si="6"/>
        <v>#REF!</v>
      </c>
      <c r="O470" s="20" t="str">
        <f t="shared" si="8"/>
        <v>#REF!</v>
      </c>
      <c r="P470" s="46" t="str">
        <f t="shared" si="9"/>
        <v>#REF!</v>
      </c>
      <c r="Q470" s="27" t="str">
        <f t="shared" si="10"/>
        <v>#REF!</v>
      </c>
      <c r="S470" s="47" t="str">
        <f t="shared" si="11"/>
        <v>#REF!</v>
      </c>
    </row>
    <row r="471" ht="15.75" customHeight="1">
      <c r="A471" s="19" t="s">
        <v>253</v>
      </c>
      <c r="B471" s="18" t="s">
        <v>19</v>
      </c>
      <c r="C471" s="19" t="s">
        <v>20</v>
      </c>
      <c r="D471" s="20">
        <v>20068.61</v>
      </c>
      <c r="E471" s="20">
        <v>4179.57</v>
      </c>
      <c r="F471" s="27"/>
      <c r="G471" s="20" t="str">
        <f t="shared" si="1"/>
        <v>#REF!</v>
      </c>
      <c r="H471" s="20" t="str">
        <f t="shared" si="2"/>
        <v>#REF!</v>
      </c>
      <c r="I471" s="20" t="str">
        <f t="shared" si="3"/>
        <v>#REF!</v>
      </c>
      <c r="J471" s="20" t="str">
        <f t="shared" si="4"/>
        <v>#REF!</v>
      </c>
      <c r="K471" s="20" t="str">
        <f t="shared" si="5"/>
        <v>#REF!</v>
      </c>
      <c r="L471" s="20" t="str">
        <f t="shared" si="6"/>
        <v>#REF!</v>
      </c>
      <c r="O471" s="20" t="str">
        <f t="shared" si="8"/>
        <v>#REF!</v>
      </c>
      <c r="P471" s="46" t="str">
        <f t="shared" si="9"/>
        <v>#REF!</v>
      </c>
      <c r="Q471" s="27" t="str">
        <f t="shared" si="10"/>
        <v>#REF!</v>
      </c>
      <c r="S471" s="47" t="str">
        <f t="shared" si="11"/>
        <v>#REF!</v>
      </c>
    </row>
    <row r="472" ht="15.75" customHeight="1">
      <c r="A472" s="19" t="s">
        <v>253</v>
      </c>
      <c r="B472" s="18" t="s">
        <v>25</v>
      </c>
      <c r="C472" s="19" t="s">
        <v>26</v>
      </c>
      <c r="D472" s="20">
        <v>126978.8</v>
      </c>
      <c r="E472" s="20">
        <v>26445.13</v>
      </c>
      <c r="F472" s="27"/>
      <c r="G472" s="20" t="str">
        <f t="shared" si="1"/>
        <v>#REF!</v>
      </c>
      <c r="H472" s="20" t="str">
        <f t="shared" si="2"/>
        <v>#REF!</v>
      </c>
      <c r="I472" s="20" t="str">
        <f t="shared" si="3"/>
        <v>#REF!</v>
      </c>
      <c r="J472" s="20" t="str">
        <f t="shared" si="4"/>
        <v>#REF!</v>
      </c>
      <c r="K472" s="20" t="str">
        <f t="shared" si="5"/>
        <v>#REF!</v>
      </c>
      <c r="L472" s="20" t="str">
        <f t="shared" si="6"/>
        <v>#REF!</v>
      </c>
      <c r="O472" s="20" t="str">
        <f t="shared" si="8"/>
        <v>#REF!</v>
      </c>
      <c r="P472" s="46" t="str">
        <f t="shared" si="9"/>
        <v>#REF!</v>
      </c>
      <c r="Q472" s="27" t="str">
        <f t="shared" si="10"/>
        <v>#REF!</v>
      </c>
      <c r="S472" s="47" t="str">
        <f t="shared" si="11"/>
        <v>#REF!</v>
      </c>
    </row>
    <row r="473" ht="15.75" customHeight="1">
      <c r="A473" s="19" t="s">
        <v>253</v>
      </c>
      <c r="B473" s="18" t="s">
        <v>33</v>
      </c>
      <c r="C473" s="19" t="s">
        <v>34</v>
      </c>
      <c r="D473" s="20">
        <v>43561.92</v>
      </c>
      <c r="E473" s="20">
        <v>9072.38</v>
      </c>
      <c r="F473" s="27"/>
      <c r="G473" s="20" t="str">
        <f t="shared" si="1"/>
        <v>#REF!</v>
      </c>
      <c r="H473" s="20" t="str">
        <f t="shared" si="2"/>
        <v>#REF!</v>
      </c>
      <c r="I473" s="20" t="str">
        <f t="shared" si="3"/>
        <v>#REF!</v>
      </c>
      <c r="J473" s="20" t="str">
        <f t="shared" si="4"/>
        <v>#REF!</v>
      </c>
      <c r="K473" s="20" t="str">
        <f t="shared" si="5"/>
        <v>#REF!</v>
      </c>
      <c r="L473" s="20" t="str">
        <f t="shared" si="6"/>
        <v>#REF!</v>
      </c>
      <c r="O473" s="20" t="str">
        <f t="shared" si="8"/>
        <v>#REF!</v>
      </c>
      <c r="P473" s="46" t="str">
        <f t="shared" si="9"/>
        <v>#REF!</v>
      </c>
      <c r="Q473" s="27" t="str">
        <f t="shared" si="10"/>
        <v>#REF!</v>
      </c>
      <c r="S473" s="47" t="str">
        <f t="shared" si="11"/>
        <v>#REF!</v>
      </c>
    </row>
    <row r="474" ht="15.75" customHeight="1">
      <c r="A474" s="19" t="s">
        <v>255</v>
      </c>
      <c r="B474" s="18" t="s">
        <v>17</v>
      </c>
      <c r="C474" s="19" t="s">
        <v>324</v>
      </c>
      <c r="D474" s="20">
        <v>5.952417863E7</v>
      </c>
      <c r="E474" s="20">
        <v>5398387.95</v>
      </c>
      <c r="F474" s="27"/>
      <c r="G474" s="20" t="str">
        <f t="shared" si="1"/>
        <v>#REF!</v>
      </c>
      <c r="H474" s="20" t="str">
        <f t="shared" si="2"/>
        <v>#REF!</v>
      </c>
      <c r="I474" s="20" t="str">
        <f t="shared" si="3"/>
        <v>#REF!</v>
      </c>
      <c r="J474" s="20" t="str">
        <f t="shared" si="4"/>
        <v>#REF!</v>
      </c>
      <c r="K474" s="20" t="str">
        <f t="shared" si="5"/>
        <v>#REF!</v>
      </c>
      <c r="L474" s="20" t="str">
        <f t="shared" si="6"/>
        <v>#REF!</v>
      </c>
      <c r="O474" s="20" t="str">
        <f t="shared" si="8"/>
        <v>#REF!</v>
      </c>
      <c r="P474" s="46" t="str">
        <f t="shared" si="9"/>
        <v>#REF!</v>
      </c>
      <c r="Q474" s="27" t="str">
        <f t="shared" si="10"/>
        <v>#REF!</v>
      </c>
      <c r="S474" s="47" t="str">
        <f t="shared" si="11"/>
        <v>#REF!</v>
      </c>
    </row>
    <row r="475" ht="15.75" customHeight="1">
      <c r="A475" s="19" t="s">
        <v>255</v>
      </c>
      <c r="B475" s="18" t="s">
        <v>39</v>
      </c>
      <c r="C475" s="19" t="s">
        <v>40</v>
      </c>
      <c r="D475" s="20">
        <v>0.0</v>
      </c>
      <c r="E475" s="20">
        <v>0.0</v>
      </c>
      <c r="F475" s="27"/>
      <c r="G475" s="20" t="str">
        <f t="shared" si="1"/>
        <v>#REF!</v>
      </c>
      <c r="H475" s="20" t="str">
        <f t="shared" si="2"/>
        <v>#REF!</v>
      </c>
      <c r="I475" s="20" t="str">
        <f t="shared" si="3"/>
        <v>#REF!</v>
      </c>
      <c r="J475" s="20" t="str">
        <f t="shared" si="4"/>
        <v>#REF!</v>
      </c>
      <c r="K475" s="20" t="str">
        <f t="shared" si="5"/>
        <v>#REF!</v>
      </c>
      <c r="L475" s="20" t="str">
        <f t="shared" si="6"/>
        <v>#REF!</v>
      </c>
      <c r="O475" s="20" t="str">
        <f t="shared" si="8"/>
        <v>#REF!</v>
      </c>
      <c r="P475" s="46" t="str">
        <f t="shared" si="9"/>
        <v>#REF!</v>
      </c>
      <c r="Q475" s="27" t="str">
        <f t="shared" si="10"/>
        <v>#REF!</v>
      </c>
      <c r="S475" s="47" t="str">
        <f t="shared" si="11"/>
        <v>#REF!</v>
      </c>
    </row>
    <row r="476" ht="15.75" customHeight="1">
      <c r="A476" s="19" t="s">
        <v>255</v>
      </c>
      <c r="B476" s="18" t="s">
        <v>53</v>
      </c>
      <c r="C476" s="19" t="s">
        <v>54</v>
      </c>
      <c r="D476" s="20">
        <v>0.0</v>
      </c>
      <c r="E476" s="20">
        <v>0.0</v>
      </c>
      <c r="F476" s="27"/>
      <c r="G476" s="20" t="str">
        <f t="shared" si="1"/>
        <v>#REF!</v>
      </c>
      <c r="H476" s="20" t="str">
        <f t="shared" si="2"/>
        <v>#REF!</v>
      </c>
      <c r="I476" s="20" t="str">
        <f t="shared" si="3"/>
        <v>#REF!</v>
      </c>
      <c r="J476" s="20" t="str">
        <f t="shared" si="4"/>
        <v>#REF!</v>
      </c>
      <c r="K476" s="20" t="str">
        <f t="shared" si="5"/>
        <v>#REF!</v>
      </c>
      <c r="L476" s="20" t="str">
        <f t="shared" si="6"/>
        <v>#REF!</v>
      </c>
      <c r="O476" s="20" t="str">
        <f t="shared" si="8"/>
        <v>#REF!</v>
      </c>
      <c r="P476" s="46" t="str">
        <f t="shared" si="9"/>
        <v>#REF!</v>
      </c>
      <c r="Q476" s="27" t="str">
        <f t="shared" si="10"/>
        <v>#REF!</v>
      </c>
      <c r="S476" s="47" t="str">
        <f t="shared" si="11"/>
        <v>#REF!</v>
      </c>
    </row>
    <row r="477" ht="15.75" customHeight="1">
      <c r="A477" s="19" t="s">
        <v>255</v>
      </c>
      <c r="B477" s="18" t="s">
        <v>33</v>
      </c>
      <c r="C477" s="19" t="s">
        <v>34</v>
      </c>
      <c r="D477" s="20">
        <v>34336.37</v>
      </c>
      <c r="E477" s="20">
        <v>3114.05</v>
      </c>
      <c r="F477" s="27"/>
      <c r="G477" s="20" t="str">
        <f t="shared" si="1"/>
        <v>#REF!</v>
      </c>
      <c r="H477" s="20" t="str">
        <f t="shared" si="2"/>
        <v>#REF!</v>
      </c>
      <c r="I477" s="20" t="str">
        <f t="shared" si="3"/>
        <v>#REF!</v>
      </c>
      <c r="J477" s="20" t="str">
        <f t="shared" si="4"/>
        <v>#REF!</v>
      </c>
      <c r="K477" s="20" t="str">
        <f t="shared" si="5"/>
        <v>#REF!</v>
      </c>
      <c r="L477" s="20" t="str">
        <f t="shared" si="6"/>
        <v>#REF!</v>
      </c>
      <c r="O477" s="20" t="str">
        <f t="shared" si="8"/>
        <v>#REF!</v>
      </c>
      <c r="P477" s="46" t="str">
        <f t="shared" si="9"/>
        <v>#REF!</v>
      </c>
      <c r="Q477" s="27" t="str">
        <f t="shared" si="10"/>
        <v>#REF!</v>
      </c>
      <c r="S477" s="47" t="str">
        <f t="shared" si="11"/>
        <v>#REF!</v>
      </c>
    </row>
    <row r="478" ht="15.75" customHeight="1">
      <c r="A478" s="19" t="s">
        <v>257</v>
      </c>
      <c r="B478" s="18" t="s">
        <v>17</v>
      </c>
      <c r="C478" s="19" t="s">
        <v>324</v>
      </c>
      <c r="D478" s="20">
        <v>4.605691462E7</v>
      </c>
      <c r="E478" s="20">
        <v>3247866.47</v>
      </c>
      <c r="F478" s="27"/>
      <c r="G478" s="20" t="str">
        <f t="shared" si="1"/>
        <v>#REF!</v>
      </c>
      <c r="H478" s="20" t="str">
        <f t="shared" si="2"/>
        <v>#REF!</v>
      </c>
      <c r="I478" s="20" t="str">
        <f t="shared" si="3"/>
        <v>#REF!</v>
      </c>
      <c r="J478" s="20" t="str">
        <f t="shared" si="4"/>
        <v>#REF!</v>
      </c>
      <c r="K478" s="20" t="str">
        <f t="shared" si="5"/>
        <v>#REF!</v>
      </c>
      <c r="L478" s="20" t="str">
        <f t="shared" si="6"/>
        <v>#REF!</v>
      </c>
      <c r="O478" s="20" t="str">
        <f t="shared" si="8"/>
        <v>#REF!</v>
      </c>
      <c r="P478" s="46" t="str">
        <f t="shared" si="9"/>
        <v>#REF!</v>
      </c>
      <c r="Q478" s="27" t="str">
        <f t="shared" si="10"/>
        <v>#REF!</v>
      </c>
      <c r="S478" s="47" t="str">
        <f t="shared" si="11"/>
        <v>#REF!</v>
      </c>
    </row>
    <row r="479" ht="15.75" customHeight="1">
      <c r="A479" s="19" t="s">
        <v>257</v>
      </c>
      <c r="B479" s="18" t="s">
        <v>39</v>
      </c>
      <c r="C479" s="19" t="s">
        <v>40</v>
      </c>
      <c r="D479" s="20">
        <v>8329506.8</v>
      </c>
      <c r="E479" s="20">
        <v>587384.67</v>
      </c>
      <c r="F479" s="27"/>
      <c r="G479" s="20" t="str">
        <f t="shared" si="1"/>
        <v>#REF!</v>
      </c>
      <c r="H479" s="20" t="str">
        <f t="shared" si="2"/>
        <v>#REF!</v>
      </c>
      <c r="I479" s="20" t="str">
        <f t="shared" si="3"/>
        <v>#REF!</v>
      </c>
      <c r="J479" s="20" t="str">
        <f t="shared" si="4"/>
        <v>#REF!</v>
      </c>
      <c r="K479" s="20" t="str">
        <f t="shared" si="5"/>
        <v>#REF!</v>
      </c>
      <c r="L479" s="20" t="str">
        <f t="shared" si="6"/>
        <v>#REF!</v>
      </c>
      <c r="O479" s="20" t="str">
        <f t="shared" si="8"/>
        <v>#REF!</v>
      </c>
      <c r="P479" s="46" t="str">
        <f t="shared" si="9"/>
        <v>#REF!</v>
      </c>
      <c r="Q479" s="27" t="str">
        <f t="shared" si="10"/>
        <v>#REF!</v>
      </c>
      <c r="S479" s="47" t="str">
        <f t="shared" si="11"/>
        <v>#REF!</v>
      </c>
    </row>
    <row r="480" ht="15.75" customHeight="1">
      <c r="A480" s="19" t="s">
        <v>257</v>
      </c>
      <c r="B480" s="18" t="s">
        <v>53</v>
      </c>
      <c r="C480" s="19" t="s">
        <v>54</v>
      </c>
      <c r="D480" s="20">
        <v>0.0</v>
      </c>
      <c r="E480" s="20">
        <v>0.0</v>
      </c>
      <c r="F480" s="27"/>
      <c r="G480" s="20" t="str">
        <f t="shared" si="1"/>
        <v>#REF!</v>
      </c>
      <c r="H480" s="20" t="str">
        <f t="shared" si="2"/>
        <v>#REF!</v>
      </c>
      <c r="I480" s="20" t="str">
        <f t="shared" si="3"/>
        <v>#REF!</v>
      </c>
      <c r="J480" s="20" t="str">
        <f t="shared" si="4"/>
        <v>#REF!</v>
      </c>
      <c r="K480" s="20" t="str">
        <f t="shared" si="5"/>
        <v>#REF!</v>
      </c>
      <c r="L480" s="20" t="str">
        <f t="shared" si="6"/>
        <v>#REF!</v>
      </c>
      <c r="O480" s="20" t="str">
        <f t="shared" si="8"/>
        <v>#REF!</v>
      </c>
      <c r="P480" s="46" t="str">
        <f t="shared" si="9"/>
        <v>#REF!</v>
      </c>
      <c r="Q480" s="27" t="str">
        <f t="shared" si="10"/>
        <v>#REF!</v>
      </c>
      <c r="S480" s="47" t="str">
        <f t="shared" si="11"/>
        <v>#REF!</v>
      </c>
    </row>
    <row r="481" ht="15.75" customHeight="1">
      <c r="A481" s="19" t="s">
        <v>257</v>
      </c>
      <c r="B481" s="18" t="s">
        <v>27</v>
      </c>
      <c r="C481" s="19" t="s">
        <v>28</v>
      </c>
      <c r="D481" s="20">
        <v>31502.41</v>
      </c>
      <c r="E481" s="20">
        <v>2221.5</v>
      </c>
      <c r="F481" s="27"/>
      <c r="G481" s="20" t="str">
        <f t="shared" si="1"/>
        <v>#REF!</v>
      </c>
      <c r="H481" s="20" t="str">
        <f t="shared" si="2"/>
        <v>#REF!</v>
      </c>
      <c r="I481" s="20" t="str">
        <f t="shared" si="3"/>
        <v>#REF!</v>
      </c>
      <c r="J481" s="20" t="str">
        <f t="shared" si="4"/>
        <v>#REF!</v>
      </c>
      <c r="K481" s="20" t="str">
        <f t="shared" si="5"/>
        <v>#REF!</v>
      </c>
      <c r="L481" s="20" t="str">
        <f t="shared" si="6"/>
        <v>#REF!</v>
      </c>
      <c r="O481" s="20" t="str">
        <f t="shared" si="8"/>
        <v>#REF!</v>
      </c>
      <c r="P481" s="46" t="str">
        <f t="shared" si="9"/>
        <v>#REF!</v>
      </c>
      <c r="Q481" s="27" t="str">
        <f t="shared" si="10"/>
        <v>#REF!</v>
      </c>
      <c r="S481" s="47" t="str">
        <f t="shared" si="11"/>
        <v>#REF!</v>
      </c>
    </row>
    <row r="482" ht="15.75" customHeight="1">
      <c r="A482" s="19" t="s">
        <v>257</v>
      </c>
      <c r="B482" s="18" t="s">
        <v>33</v>
      </c>
      <c r="C482" s="19" t="s">
        <v>34</v>
      </c>
      <c r="D482" s="20">
        <v>69632.17</v>
      </c>
      <c r="E482" s="20">
        <v>4910.36</v>
      </c>
      <c r="F482" s="27"/>
      <c r="G482" s="20" t="str">
        <f t="shared" si="1"/>
        <v>#REF!</v>
      </c>
      <c r="H482" s="20" t="str">
        <f t="shared" si="2"/>
        <v>#REF!</v>
      </c>
      <c r="I482" s="20" t="str">
        <f t="shared" si="3"/>
        <v>#REF!</v>
      </c>
      <c r="J482" s="20" t="str">
        <f t="shared" si="4"/>
        <v>#REF!</v>
      </c>
      <c r="K482" s="20" t="str">
        <f t="shared" si="5"/>
        <v>#REF!</v>
      </c>
      <c r="L482" s="20" t="str">
        <f t="shared" si="6"/>
        <v>#REF!</v>
      </c>
      <c r="O482" s="20" t="str">
        <f t="shared" si="8"/>
        <v>#REF!</v>
      </c>
      <c r="P482" s="46" t="str">
        <f t="shared" si="9"/>
        <v>#REF!</v>
      </c>
      <c r="Q482" s="27" t="str">
        <f t="shared" si="10"/>
        <v>#REF!</v>
      </c>
      <c r="S482" s="47" t="str">
        <f t="shared" si="11"/>
        <v>#REF!</v>
      </c>
    </row>
    <row r="483" ht="15.75" customHeight="1">
      <c r="A483" s="19" t="s">
        <v>259</v>
      </c>
      <c r="B483" s="18" t="s">
        <v>17</v>
      </c>
      <c r="C483" s="19" t="s">
        <v>324</v>
      </c>
      <c r="D483" s="20">
        <v>4.244756671E7</v>
      </c>
      <c r="E483" s="20">
        <v>1232149.63</v>
      </c>
      <c r="F483" s="27"/>
      <c r="G483" s="20" t="str">
        <f t="shared" si="1"/>
        <v>#REF!</v>
      </c>
      <c r="H483" s="20" t="str">
        <f t="shared" si="2"/>
        <v>#REF!</v>
      </c>
      <c r="I483" s="20" t="str">
        <f t="shared" si="3"/>
        <v>#REF!</v>
      </c>
      <c r="J483" s="20" t="str">
        <f t="shared" si="4"/>
        <v>#REF!</v>
      </c>
      <c r="K483" s="20" t="str">
        <f t="shared" si="5"/>
        <v>#REF!</v>
      </c>
      <c r="L483" s="20" t="str">
        <f t="shared" si="6"/>
        <v>#REF!</v>
      </c>
      <c r="O483" s="20" t="str">
        <f t="shared" si="8"/>
        <v>#REF!</v>
      </c>
      <c r="P483" s="46" t="str">
        <f t="shared" si="9"/>
        <v>#REF!</v>
      </c>
      <c r="Q483" s="27" t="str">
        <f t="shared" si="10"/>
        <v>#REF!</v>
      </c>
      <c r="S483" s="47" t="str">
        <f t="shared" si="11"/>
        <v>#REF!</v>
      </c>
    </row>
    <row r="484" ht="15.75" customHeight="1">
      <c r="A484" s="19" t="s">
        <v>259</v>
      </c>
      <c r="B484" s="18" t="s">
        <v>39</v>
      </c>
      <c r="C484" s="19" t="s">
        <v>40</v>
      </c>
      <c r="D484" s="20">
        <v>6.927798541E7</v>
      </c>
      <c r="E484" s="20">
        <v>2010971.43</v>
      </c>
      <c r="F484" s="27"/>
      <c r="G484" s="20" t="str">
        <f t="shared" si="1"/>
        <v>#REF!</v>
      </c>
      <c r="H484" s="20" t="str">
        <f t="shared" si="2"/>
        <v>#REF!</v>
      </c>
      <c r="I484" s="20" t="str">
        <f t="shared" si="3"/>
        <v>#REF!</v>
      </c>
      <c r="J484" s="20" t="str">
        <f t="shared" si="4"/>
        <v>#REF!</v>
      </c>
      <c r="K484" s="20" t="str">
        <f t="shared" si="5"/>
        <v>#REF!</v>
      </c>
      <c r="L484" s="20" t="str">
        <f t="shared" si="6"/>
        <v>#REF!</v>
      </c>
      <c r="O484" s="20" t="str">
        <f t="shared" si="8"/>
        <v>#REF!</v>
      </c>
      <c r="P484" s="46" t="str">
        <f t="shared" si="9"/>
        <v>#REF!</v>
      </c>
      <c r="Q484" s="27" t="str">
        <f t="shared" si="10"/>
        <v>#REF!</v>
      </c>
      <c r="S484" s="47" t="str">
        <f t="shared" si="11"/>
        <v>#REF!</v>
      </c>
    </row>
    <row r="485" ht="15.75" customHeight="1">
      <c r="A485" s="19" t="s">
        <v>259</v>
      </c>
      <c r="B485" s="18" t="s">
        <v>68</v>
      </c>
      <c r="C485" s="19" t="s">
        <v>69</v>
      </c>
      <c r="D485" s="20">
        <v>5820766.14</v>
      </c>
      <c r="E485" s="20">
        <v>168962.68</v>
      </c>
      <c r="F485" s="27"/>
      <c r="G485" s="20" t="str">
        <f t="shared" si="1"/>
        <v>#REF!</v>
      </c>
      <c r="H485" s="20" t="str">
        <f t="shared" si="2"/>
        <v>#REF!</v>
      </c>
      <c r="I485" s="20" t="str">
        <f t="shared" si="3"/>
        <v>#REF!</v>
      </c>
      <c r="J485" s="20" t="str">
        <f t="shared" si="4"/>
        <v>#REF!</v>
      </c>
      <c r="K485" s="20" t="str">
        <f t="shared" si="5"/>
        <v>#REF!</v>
      </c>
      <c r="L485" s="20" t="str">
        <f t="shared" si="6"/>
        <v>#REF!</v>
      </c>
      <c r="O485" s="20" t="str">
        <f t="shared" si="8"/>
        <v>#REF!</v>
      </c>
      <c r="P485" s="46" t="str">
        <f t="shared" si="9"/>
        <v>#REF!</v>
      </c>
      <c r="Q485" s="27" t="str">
        <f t="shared" si="10"/>
        <v>#REF!</v>
      </c>
      <c r="S485" s="47" t="str">
        <f t="shared" si="11"/>
        <v>#REF!</v>
      </c>
    </row>
    <row r="486" ht="15.75" customHeight="1">
      <c r="A486" s="19" t="s">
        <v>259</v>
      </c>
      <c r="B486" s="18" t="s">
        <v>53</v>
      </c>
      <c r="C486" s="19" t="s">
        <v>54</v>
      </c>
      <c r="D486" s="20">
        <v>0.0</v>
      </c>
      <c r="E486" s="20">
        <v>0.0</v>
      </c>
      <c r="F486" s="27"/>
      <c r="G486" s="20" t="str">
        <f t="shared" si="1"/>
        <v>#REF!</v>
      </c>
      <c r="H486" s="20" t="str">
        <f t="shared" si="2"/>
        <v>#REF!</v>
      </c>
      <c r="I486" s="20" t="str">
        <f t="shared" si="3"/>
        <v>#REF!</v>
      </c>
      <c r="J486" s="20" t="str">
        <f t="shared" si="4"/>
        <v>#REF!</v>
      </c>
      <c r="K486" s="20" t="str">
        <f t="shared" si="5"/>
        <v>#REF!</v>
      </c>
      <c r="L486" s="20" t="str">
        <f t="shared" si="6"/>
        <v>#REF!</v>
      </c>
      <c r="O486" s="20" t="str">
        <f t="shared" si="8"/>
        <v>#REF!</v>
      </c>
      <c r="P486" s="46" t="str">
        <f t="shared" si="9"/>
        <v>#REF!</v>
      </c>
      <c r="Q486" s="27" t="str">
        <f t="shared" si="10"/>
        <v>#REF!</v>
      </c>
      <c r="S486" s="47" t="str">
        <f t="shared" si="11"/>
        <v>#REF!</v>
      </c>
    </row>
    <row r="487" ht="15.75" customHeight="1">
      <c r="A487" s="19" t="s">
        <v>259</v>
      </c>
      <c r="B487" s="18" t="s">
        <v>27</v>
      </c>
      <c r="C487" s="19" t="s">
        <v>28</v>
      </c>
      <c r="D487" s="20">
        <v>59131.35</v>
      </c>
      <c r="E487" s="20">
        <v>1716.44</v>
      </c>
      <c r="F487" s="27"/>
      <c r="G487" s="20" t="str">
        <f t="shared" si="1"/>
        <v>#REF!</v>
      </c>
      <c r="H487" s="20" t="str">
        <f t="shared" si="2"/>
        <v>#REF!</v>
      </c>
      <c r="I487" s="20" t="str">
        <f t="shared" si="3"/>
        <v>#REF!</v>
      </c>
      <c r="J487" s="20" t="str">
        <f t="shared" si="4"/>
        <v>#REF!</v>
      </c>
      <c r="K487" s="20" t="str">
        <f t="shared" si="5"/>
        <v>#REF!</v>
      </c>
      <c r="L487" s="20" t="str">
        <f t="shared" si="6"/>
        <v>#REF!</v>
      </c>
      <c r="O487" s="20" t="str">
        <f t="shared" si="8"/>
        <v>#REF!</v>
      </c>
      <c r="P487" s="46" t="str">
        <f t="shared" si="9"/>
        <v>#REF!</v>
      </c>
      <c r="Q487" s="27" t="str">
        <f t="shared" si="10"/>
        <v>#REF!</v>
      </c>
      <c r="S487" s="47" t="str">
        <f t="shared" si="11"/>
        <v>#REF!</v>
      </c>
    </row>
    <row r="488" ht="15.75" customHeight="1">
      <c r="A488" s="19" t="s">
        <v>259</v>
      </c>
      <c r="B488" s="18" t="s">
        <v>33</v>
      </c>
      <c r="C488" s="19" t="s">
        <v>34</v>
      </c>
      <c r="D488" s="20">
        <v>198532.48</v>
      </c>
      <c r="E488" s="20">
        <v>5762.91</v>
      </c>
      <c r="F488" s="27"/>
      <c r="G488" s="20" t="str">
        <f t="shared" si="1"/>
        <v>#REF!</v>
      </c>
      <c r="H488" s="20" t="str">
        <f t="shared" si="2"/>
        <v>#REF!</v>
      </c>
      <c r="I488" s="20" t="str">
        <f t="shared" si="3"/>
        <v>#REF!</v>
      </c>
      <c r="J488" s="20" t="str">
        <f t="shared" si="4"/>
        <v>#REF!</v>
      </c>
      <c r="K488" s="20" t="str">
        <f t="shared" si="5"/>
        <v>#REF!</v>
      </c>
      <c r="L488" s="20" t="str">
        <f t="shared" si="6"/>
        <v>#REF!</v>
      </c>
      <c r="O488" s="20" t="str">
        <f t="shared" si="8"/>
        <v>#REF!</v>
      </c>
      <c r="P488" s="46" t="str">
        <f t="shared" si="9"/>
        <v>#REF!</v>
      </c>
      <c r="Q488" s="27" t="str">
        <f t="shared" si="10"/>
        <v>#REF!</v>
      </c>
      <c r="S488" s="47" t="str">
        <f t="shared" si="11"/>
        <v>#REF!</v>
      </c>
    </row>
    <row r="489" ht="15.75" customHeight="1">
      <c r="A489" s="19" t="s">
        <v>259</v>
      </c>
      <c r="B489" s="18" t="s">
        <v>41</v>
      </c>
      <c r="C489" s="19" t="s">
        <v>42</v>
      </c>
      <c r="D489" s="20">
        <v>7.899951891E7</v>
      </c>
      <c r="E489" s="20">
        <v>2293163.91</v>
      </c>
      <c r="F489" s="27"/>
      <c r="G489" s="20" t="str">
        <f t="shared" si="1"/>
        <v>#REF!</v>
      </c>
      <c r="H489" s="20" t="str">
        <f t="shared" si="2"/>
        <v>#REF!</v>
      </c>
      <c r="I489" s="20" t="str">
        <f t="shared" si="3"/>
        <v>#REF!</v>
      </c>
      <c r="J489" s="20" t="str">
        <f t="shared" si="4"/>
        <v>#REF!</v>
      </c>
      <c r="K489" s="20" t="str">
        <f t="shared" si="5"/>
        <v>#REF!</v>
      </c>
      <c r="L489" s="20" t="str">
        <f t="shared" si="6"/>
        <v>#REF!</v>
      </c>
      <c r="O489" s="20" t="str">
        <f t="shared" si="8"/>
        <v>#REF!</v>
      </c>
      <c r="P489" s="46" t="str">
        <f t="shared" si="9"/>
        <v>#REF!</v>
      </c>
      <c r="Q489" s="27" t="str">
        <f t="shared" si="10"/>
        <v>#REF!</v>
      </c>
      <c r="S489" s="47" t="str">
        <f t="shared" si="11"/>
        <v>#REF!</v>
      </c>
    </row>
    <row r="490" ht="15.75" customHeight="1">
      <c r="A490" s="19" t="s">
        <v>261</v>
      </c>
      <c r="B490" s="18" t="s">
        <v>17</v>
      </c>
      <c r="C490" s="19" t="s">
        <v>324</v>
      </c>
      <c r="D490" s="20">
        <v>1.3564429098E8</v>
      </c>
      <c r="E490" s="20">
        <v>1.806157893E7</v>
      </c>
      <c r="F490" s="27"/>
      <c r="G490" s="20" t="str">
        <f t="shared" si="1"/>
        <v>#REF!</v>
      </c>
      <c r="H490" s="20" t="str">
        <f t="shared" si="2"/>
        <v>#REF!</v>
      </c>
      <c r="I490" s="20" t="str">
        <f t="shared" si="3"/>
        <v>#REF!</v>
      </c>
      <c r="J490" s="20" t="str">
        <f t="shared" si="4"/>
        <v>#REF!</v>
      </c>
      <c r="K490" s="20" t="str">
        <f t="shared" si="5"/>
        <v>#REF!</v>
      </c>
      <c r="L490" s="20" t="str">
        <f t="shared" si="6"/>
        <v>#REF!</v>
      </c>
      <c r="O490" s="20" t="str">
        <f t="shared" si="8"/>
        <v>#REF!</v>
      </c>
      <c r="P490" s="46" t="str">
        <f t="shared" si="9"/>
        <v>#REF!</v>
      </c>
      <c r="Q490" s="27" t="str">
        <f t="shared" si="10"/>
        <v>#REF!</v>
      </c>
      <c r="S490" s="47" t="str">
        <f t="shared" si="11"/>
        <v>#REF!</v>
      </c>
    </row>
    <row r="491" ht="15.75" customHeight="1">
      <c r="A491" s="19" t="s">
        <v>261</v>
      </c>
      <c r="B491" s="18" t="s">
        <v>39</v>
      </c>
      <c r="C491" s="19" t="s">
        <v>40</v>
      </c>
      <c r="D491" s="20">
        <v>1.573553185E7</v>
      </c>
      <c r="E491" s="20">
        <v>2095248.89</v>
      </c>
      <c r="F491" s="27"/>
      <c r="G491" s="20" t="str">
        <f t="shared" si="1"/>
        <v>#REF!</v>
      </c>
      <c r="H491" s="20" t="str">
        <f t="shared" si="2"/>
        <v>#REF!</v>
      </c>
      <c r="I491" s="20" t="str">
        <f t="shared" si="3"/>
        <v>#REF!</v>
      </c>
      <c r="J491" s="20" t="str">
        <f t="shared" si="4"/>
        <v>#REF!</v>
      </c>
      <c r="K491" s="20" t="str">
        <f t="shared" si="5"/>
        <v>#REF!</v>
      </c>
      <c r="L491" s="20" t="str">
        <f t="shared" si="6"/>
        <v>#REF!</v>
      </c>
      <c r="O491" s="20" t="str">
        <f t="shared" si="8"/>
        <v>#REF!</v>
      </c>
      <c r="P491" s="46" t="str">
        <f t="shared" si="9"/>
        <v>#REF!</v>
      </c>
      <c r="Q491" s="27" t="str">
        <f t="shared" si="10"/>
        <v>#REF!</v>
      </c>
      <c r="S491" s="47" t="str">
        <f t="shared" si="11"/>
        <v>#REF!</v>
      </c>
    </row>
    <row r="492" ht="15.75" customHeight="1">
      <c r="A492" s="19" t="s">
        <v>261</v>
      </c>
      <c r="B492" s="18" t="s">
        <v>27</v>
      </c>
      <c r="C492" s="19" t="s">
        <v>28</v>
      </c>
      <c r="D492" s="20">
        <v>17568.19</v>
      </c>
      <c r="E492" s="20">
        <v>2339.28</v>
      </c>
      <c r="F492" s="27"/>
      <c r="G492" s="20" t="str">
        <f t="shared" si="1"/>
        <v>#REF!</v>
      </c>
      <c r="H492" s="20" t="str">
        <f t="shared" si="2"/>
        <v>#REF!</v>
      </c>
      <c r="I492" s="20" t="str">
        <f t="shared" si="3"/>
        <v>#REF!</v>
      </c>
      <c r="J492" s="20" t="str">
        <f t="shared" si="4"/>
        <v>#REF!</v>
      </c>
      <c r="K492" s="20" t="str">
        <f t="shared" si="5"/>
        <v>#REF!</v>
      </c>
      <c r="L492" s="20" t="str">
        <f t="shared" si="6"/>
        <v>#REF!</v>
      </c>
      <c r="O492" s="20" t="str">
        <f t="shared" si="8"/>
        <v>#REF!</v>
      </c>
      <c r="P492" s="46" t="str">
        <f t="shared" si="9"/>
        <v>#REF!</v>
      </c>
      <c r="Q492" s="27" t="str">
        <f t="shared" si="10"/>
        <v>#REF!</v>
      </c>
      <c r="S492" s="47" t="str">
        <f t="shared" si="11"/>
        <v>#REF!</v>
      </c>
    </row>
    <row r="493" ht="15.75" customHeight="1">
      <c r="A493" s="19" t="s">
        <v>261</v>
      </c>
      <c r="B493" s="18" t="s">
        <v>33</v>
      </c>
      <c r="C493" s="19" t="s">
        <v>34</v>
      </c>
      <c r="D493" s="20">
        <v>48906.6</v>
      </c>
      <c r="E493" s="20">
        <v>6512.11</v>
      </c>
      <c r="F493" s="27"/>
      <c r="G493" s="20" t="str">
        <f t="shared" si="1"/>
        <v>#REF!</v>
      </c>
      <c r="H493" s="20" t="str">
        <f t="shared" si="2"/>
        <v>#REF!</v>
      </c>
      <c r="I493" s="20" t="str">
        <f t="shared" si="3"/>
        <v>#REF!</v>
      </c>
      <c r="J493" s="20" t="str">
        <f t="shared" si="4"/>
        <v>#REF!</v>
      </c>
      <c r="K493" s="20" t="str">
        <f t="shared" si="5"/>
        <v>#REF!</v>
      </c>
      <c r="L493" s="20" t="str">
        <f t="shared" si="6"/>
        <v>#REF!</v>
      </c>
      <c r="O493" s="20" t="str">
        <f t="shared" si="8"/>
        <v>#REF!</v>
      </c>
      <c r="P493" s="46" t="str">
        <f t="shared" si="9"/>
        <v>#REF!</v>
      </c>
      <c r="Q493" s="27" t="str">
        <f t="shared" si="10"/>
        <v>#REF!</v>
      </c>
      <c r="S493" s="47" t="str">
        <f t="shared" si="11"/>
        <v>#REF!</v>
      </c>
    </row>
    <row r="494" ht="15.75" customHeight="1">
      <c r="A494" s="19" t="s">
        <v>261</v>
      </c>
      <c r="B494" s="18" t="s">
        <v>74</v>
      </c>
      <c r="C494" s="19" t="s">
        <v>75</v>
      </c>
      <c r="D494" s="20">
        <v>0.0</v>
      </c>
      <c r="E494" s="20">
        <v>0.0</v>
      </c>
      <c r="F494" s="27"/>
      <c r="G494" s="20" t="str">
        <f t="shared" si="1"/>
        <v>#REF!</v>
      </c>
      <c r="H494" s="20" t="str">
        <f t="shared" si="2"/>
        <v>#REF!</v>
      </c>
      <c r="I494" s="20" t="str">
        <f t="shared" si="3"/>
        <v>#REF!</v>
      </c>
      <c r="J494" s="20" t="str">
        <f t="shared" si="4"/>
        <v>#REF!</v>
      </c>
      <c r="K494" s="20" t="str">
        <f t="shared" si="5"/>
        <v>#REF!</v>
      </c>
      <c r="L494" s="20" t="str">
        <f t="shared" si="6"/>
        <v>#REF!</v>
      </c>
      <c r="O494" s="20" t="str">
        <f t="shared" si="8"/>
        <v>#REF!</v>
      </c>
      <c r="P494" s="46" t="str">
        <f t="shared" si="9"/>
        <v>#REF!</v>
      </c>
      <c r="Q494" s="27" t="str">
        <f t="shared" si="10"/>
        <v>#REF!</v>
      </c>
      <c r="S494" s="47" t="str">
        <f t="shared" si="11"/>
        <v>#REF!</v>
      </c>
    </row>
    <row r="495" ht="15.75" customHeight="1">
      <c r="A495" s="19" t="s">
        <v>261</v>
      </c>
      <c r="B495" s="18" t="s">
        <v>55</v>
      </c>
      <c r="C495" s="19" t="s">
        <v>56</v>
      </c>
      <c r="D495" s="20">
        <v>4202373.38</v>
      </c>
      <c r="E495" s="20">
        <v>559562.79</v>
      </c>
      <c r="F495" s="27"/>
      <c r="G495" s="20" t="str">
        <f t="shared" si="1"/>
        <v>#REF!</v>
      </c>
      <c r="H495" s="20" t="str">
        <f t="shared" si="2"/>
        <v>#REF!</v>
      </c>
      <c r="I495" s="20" t="str">
        <f t="shared" si="3"/>
        <v>#REF!</v>
      </c>
      <c r="J495" s="20" t="str">
        <f t="shared" si="4"/>
        <v>#REF!</v>
      </c>
      <c r="K495" s="20" t="str">
        <f t="shared" si="5"/>
        <v>#REF!</v>
      </c>
      <c r="L495" s="20" t="str">
        <f t="shared" si="6"/>
        <v>#REF!</v>
      </c>
      <c r="O495" s="20" t="str">
        <f t="shared" si="8"/>
        <v>#REF!</v>
      </c>
      <c r="P495" s="46" t="str">
        <f t="shared" si="9"/>
        <v>#REF!</v>
      </c>
      <c r="Q495" s="27" t="str">
        <f t="shared" si="10"/>
        <v>#REF!</v>
      </c>
      <c r="S495" s="47" t="str">
        <f t="shared" si="11"/>
        <v>#REF!</v>
      </c>
    </row>
    <row r="496" ht="15.75" customHeight="1">
      <c r="A496" s="19" t="s">
        <v>263</v>
      </c>
      <c r="B496" s="18" t="s">
        <v>17</v>
      </c>
      <c r="C496" s="19" t="s">
        <v>324</v>
      </c>
      <c r="D496" s="20">
        <v>8.35777355E7</v>
      </c>
      <c r="E496" s="20">
        <v>2871793.12</v>
      </c>
      <c r="F496" s="27"/>
      <c r="G496" s="20" t="str">
        <f t="shared" si="1"/>
        <v>#REF!</v>
      </c>
      <c r="H496" s="20" t="str">
        <f t="shared" si="2"/>
        <v>#REF!</v>
      </c>
      <c r="I496" s="20" t="str">
        <f t="shared" si="3"/>
        <v>#REF!</v>
      </c>
      <c r="J496" s="20" t="str">
        <f t="shared" si="4"/>
        <v>#REF!</v>
      </c>
      <c r="K496" s="20" t="str">
        <f t="shared" si="5"/>
        <v>#REF!</v>
      </c>
      <c r="L496" s="20" t="str">
        <f t="shared" si="6"/>
        <v>#REF!</v>
      </c>
      <c r="O496" s="20" t="str">
        <f t="shared" si="8"/>
        <v>#REF!</v>
      </c>
      <c r="P496" s="46" t="str">
        <f t="shared" si="9"/>
        <v>#REF!</v>
      </c>
      <c r="Q496" s="27" t="str">
        <f t="shared" si="10"/>
        <v>#REF!</v>
      </c>
      <c r="S496" s="47" t="str">
        <f t="shared" si="11"/>
        <v>#REF!</v>
      </c>
    </row>
    <row r="497" ht="15.75" customHeight="1">
      <c r="A497" s="19" t="s">
        <v>263</v>
      </c>
      <c r="B497" s="18" t="s">
        <v>39</v>
      </c>
      <c r="C497" s="19" t="s">
        <v>40</v>
      </c>
      <c r="D497" s="20">
        <v>6.081331739E7</v>
      </c>
      <c r="E497" s="20">
        <v>2089590.79</v>
      </c>
      <c r="F497" s="27"/>
      <c r="G497" s="20" t="str">
        <f t="shared" si="1"/>
        <v>#REF!</v>
      </c>
      <c r="H497" s="20" t="str">
        <f t="shared" si="2"/>
        <v>#REF!</v>
      </c>
      <c r="I497" s="20" t="str">
        <f t="shared" si="3"/>
        <v>#REF!</v>
      </c>
      <c r="J497" s="20" t="str">
        <f t="shared" si="4"/>
        <v>#REF!</v>
      </c>
      <c r="K497" s="20" t="str">
        <f t="shared" si="5"/>
        <v>#REF!</v>
      </c>
      <c r="L497" s="20" t="str">
        <f t="shared" si="6"/>
        <v>#REF!</v>
      </c>
      <c r="O497" s="20" t="str">
        <f t="shared" si="8"/>
        <v>#REF!</v>
      </c>
      <c r="P497" s="46" t="str">
        <f t="shared" si="9"/>
        <v>#REF!</v>
      </c>
      <c r="Q497" s="27" t="str">
        <f t="shared" si="10"/>
        <v>#REF!</v>
      </c>
      <c r="S497" s="47" t="str">
        <f t="shared" si="11"/>
        <v>#REF!</v>
      </c>
    </row>
    <row r="498" ht="15.75" customHeight="1">
      <c r="A498" s="19" t="s">
        <v>263</v>
      </c>
      <c r="B498" s="18" t="s">
        <v>27</v>
      </c>
      <c r="C498" s="19" t="s">
        <v>28</v>
      </c>
      <c r="D498" s="20">
        <v>50136.54</v>
      </c>
      <c r="E498" s="20">
        <v>1722.73</v>
      </c>
      <c r="F498" s="27"/>
      <c r="G498" s="20" t="str">
        <f t="shared" si="1"/>
        <v>#REF!</v>
      </c>
      <c r="H498" s="20" t="str">
        <f t="shared" si="2"/>
        <v>#REF!</v>
      </c>
      <c r="I498" s="20" t="str">
        <f t="shared" si="3"/>
        <v>#REF!</v>
      </c>
      <c r="J498" s="20" t="str">
        <f t="shared" si="4"/>
        <v>#REF!</v>
      </c>
      <c r="K498" s="20" t="str">
        <f t="shared" si="5"/>
        <v>#REF!</v>
      </c>
      <c r="L498" s="20" t="str">
        <f t="shared" si="6"/>
        <v>#REF!</v>
      </c>
      <c r="O498" s="20" t="str">
        <f t="shared" si="8"/>
        <v>#REF!</v>
      </c>
      <c r="P498" s="46" t="str">
        <f t="shared" si="9"/>
        <v>#REF!</v>
      </c>
      <c r="Q498" s="27" t="str">
        <f t="shared" si="10"/>
        <v>#REF!</v>
      </c>
      <c r="S498" s="47" t="str">
        <f t="shared" si="11"/>
        <v>#REF!</v>
      </c>
    </row>
    <row r="499" ht="15.75" customHeight="1">
      <c r="A499" s="19" t="s">
        <v>263</v>
      </c>
      <c r="B499" s="18" t="s">
        <v>33</v>
      </c>
      <c r="C499" s="19" t="s">
        <v>34</v>
      </c>
      <c r="D499" s="20">
        <v>65870.57</v>
      </c>
      <c r="E499" s="20">
        <v>2263.36</v>
      </c>
      <c r="F499" s="27"/>
      <c r="G499" s="20" t="str">
        <f t="shared" si="1"/>
        <v>#REF!</v>
      </c>
      <c r="H499" s="20" t="str">
        <f t="shared" si="2"/>
        <v>#REF!</v>
      </c>
      <c r="I499" s="20" t="str">
        <f t="shared" si="3"/>
        <v>#REF!</v>
      </c>
      <c r="J499" s="20" t="str">
        <f t="shared" si="4"/>
        <v>#REF!</v>
      </c>
      <c r="K499" s="20" t="str">
        <f t="shared" si="5"/>
        <v>#REF!</v>
      </c>
      <c r="L499" s="20" t="str">
        <f t="shared" si="6"/>
        <v>#REF!</v>
      </c>
      <c r="O499" s="20" t="str">
        <f t="shared" si="8"/>
        <v>#REF!</v>
      </c>
      <c r="P499" s="46" t="str">
        <f t="shared" si="9"/>
        <v>#REF!</v>
      </c>
      <c r="Q499" s="27" t="str">
        <f t="shared" si="10"/>
        <v>#REF!</v>
      </c>
      <c r="S499" s="47" t="str">
        <f t="shared" si="11"/>
        <v>#REF!</v>
      </c>
    </row>
    <row r="500" ht="15.75" customHeight="1">
      <c r="A500" s="19" t="s">
        <v>265</v>
      </c>
      <c r="B500" s="18" t="s">
        <v>17</v>
      </c>
      <c r="C500" s="19" t="s">
        <v>324</v>
      </c>
      <c r="D500" s="20">
        <v>5251951.16</v>
      </c>
      <c r="E500" s="20">
        <v>970075.74</v>
      </c>
      <c r="F500" s="27"/>
      <c r="G500" s="20" t="str">
        <f t="shared" si="1"/>
        <v>#REF!</v>
      </c>
      <c r="H500" s="20" t="str">
        <f t="shared" si="2"/>
        <v>#REF!</v>
      </c>
      <c r="I500" s="20" t="str">
        <f t="shared" si="3"/>
        <v>#REF!</v>
      </c>
      <c r="J500" s="20" t="str">
        <f t="shared" si="4"/>
        <v>#REF!</v>
      </c>
      <c r="K500" s="20" t="str">
        <f t="shared" si="5"/>
        <v>#REF!</v>
      </c>
      <c r="L500" s="20" t="str">
        <f t="shared" si="6"/>
        <v>#REF!</v>
      </c>
      <c r="O500" s="20" t="str">
        <f t="shared" si="8"/>
        <v>#REF!</v>
      </c>
      <c r="P500" s="46" t="str">
        <f t="shared" si="9"/>
        <v>#REF!</v>
      </c>
      <c r="Q500" s="27" t="str">
        <f t="shared" si="10"/>
        <v>#REF!</v>
      </c>
      <c r="S500" s="47" t="str">
        <f t="shared" si="11"/>
        <v>#REF!</v>
      </c>
    </row>
    <row r="501" ht="15.75" customHeight="1">
      <c r="A501" s="19" t="s">
        <v>265</v>
      </c>
      <c r="B501" s="18" t="s">
        <v>27</v>
      </c>
      <c r="C501" s="19" t="s">
        <v>28</v>
      </c>
      <c r="D501" s="20">
        <v>9275.75</v>
      </c>
      <c r="E501" s="20">
        <v>1713.3</v>
      </c>
      <c r="F501" s="27"/>
      <c r="G501" s="20" t="str">
        <f t="shared" si="1"/>
        <v>#REF!</v>
      </c>
      <c r="H501" s="20" t="str">
        <f t="shared" si="2"/>
        <v>#REF!</v>
      </c>
      <c r="I501" s="20" t="str">
        <f t="shared" si="3"/>
        <v>#REF!</v>
      </c>
      <c r="J501" s="20" t="str">
        <f t="shared" si="4"/>
        <v>#REF!</v>
      </c>
      <c r="K501" s="20" t="str">
        <f t="shared" si="5"/>
        <v>#REF!</v>
      </c>
      <c r="L501" s="20" t="str">
        <f t="shared" si="6"/>
        <v>#REF!</v>
      </c>
      <c r="O501" s="20" t="str">
        <f t="shared" si="8"/>
        <v>#REF!</v>
      </c>
      <c r="P501" s="46" t="str">
        <f t="shared" si="9"/>
        <v>#REF!</v>
      </c>
      <c r="Q501" s="27" t="str">
        <f t="shared" si="10"/>
        <v>#REF!</v>
      </c>
      <c r="S501" s="47" t="str">
        <f t="shared" si="11"/>
        <v>#REF!</v>
      </c>
    </row>
    <row r="502" ht="15.75" customHeight="1">
      <c r="A502" s="19" t="s">
        <v>265</v>
      </c>
      <c r="B502" s="18" t="s">
        <v>33</v>
      </c>
      <c r="C502" s="19" t="s">
        <v>34</v>
      </c>
      <c r="D502" s="20">
        <v>51252.17</v>
      </c>
      <c r="E502" s="20">
        <v>9466.67</v>
      </c>
      <c r="F502" s="27"/>
      <c r="G502" s="20" t="str">
        <f t="shared" si="1"/>
        <v>#REF!</v>
      </c>
      <c r="H502" s="20" t="str">
        <f t="shared" si="2"/>
        <v>#REF!</v>
      </c>
      <c r="I502" s="20" t="str">
        <f t="shared" si="3"/>
        <v>#REF!</v>
      </c>
      <c r="J502" s="20" t="str">
        <f t="shared" si="4"/>
        <v>#REF!</v>
      </c>
      <c r="K502" s="20" t="str">
        <f t="shared" si="5"/>
        <v>#REF!</v>
      </c>
      <c r="L502" s="20" t="str">
        <f t="shared" si="6"/>
        <v>#REF!</v>
      </c>
      <c r="O502" s="20" t="str">
        <f t="shared" si="8"/>
        <v>#REF!</v>
      </c>
      <c r="P502" s="46" t="str">
        <f t="shared" si="9"/>
        <v>#REF!</v>
      </c>
      <c r="Q502" s="27" t="str">
        <f t="shared" si="10"/>
        <v>#REF!</v>
      </c>
      <c r="S502" s="47" t="str">
        <f t="shared" si="11"/>
        <v>#REF!</v>
      </c>
    </row>
    <row r="503" ht="15.75" customHeight="1">
      <c r="A503" s="19" t="s">
        <v>265</v>
      </c>
      <c r="B503" s="18" t="s">
        <v>41</v>
      </c>
      <c r="C503" s="19" t="s">
        <v>42</v>
      </c>
      <c r="D503" s="20">
        <v>4.886314992E7</v>
      </c>
      <c r="E503" s="20">
        <v>9025399.29</v>
      </c>
      <c r="F503" s="27"/>
      <c r="G503" s="20" t="str">
        <f t="shared" si="1"/>
        <v>#REF!</v>
      </c>
      <c r="H503" s="20" t="str">
        <f t="shared" si="2"/>
        <v>#REF!</v>
      </c>
      <c r="I503" s="20" t="str">
        <f t="shared" si="3"/>
        <v>#REF!</v>
      </c>
      <c r="J503" s="20" t="str">
        <f t="shared" si="4"/>
        <v>#REF!</v>
      </c>
      <c r="K503" s="20" t="str">
        <f t="shared" si="5"/>
        <v>#REF!</v>
      </c>
      <c r="L503" s="20" t="str">
        <f t="shared" si="6"/>
        <v>#REF!</v>
      </c>
      <c r="O503" s="20" t="str">
        <f t="shared" si="8"/>
        <v>#REF!</v>
      </c>
      <c r="P503" s="46" t="str">
        <f t="shared" si="9"/>
        <v>#REF!</v>
      </c>
      <c r="Q503" s="27" t="str">
        <f t="shared" si="10"/>
        <v>#REF!</v>
      </c>
      <c r="S503" s="47" t="str">
        <f t="shared" si="11"/>
        <v>#REF!</v>
      </c>
    </row>
    <row r="504" ht="15.75" customHeight="1">
      <c r="A504" s="19" t="s">
        <v>267</v>
      </c>
      <c r="B504" s="18" t="s">
        <v>17</v>
      </c>
      <c r="C504" s="19" t="s">
        <v>324</v>
      </c>
      <c r="D504" s="20">
        <v>2.0632025278E8</v>
      </c>
      <c r="E504" s="20">
        <v>2476990.25</v>
      </c>
      <c r="F504" s="27"/>
      <c r="G504" s="20" t="str">
        <f t="shared" si="1"/>
        <v>#REF!</v>
      </c>
      <c r="H504" s="20" t="str">
        <f t="shared" si="2"/>
        <v>#REF!</v>
      </c>
      <c r="I504" s="20" t="str">
        <f t="shared" si="3"/>
        <v>#REF!</v>
      </c>
      <c r="J504" s="20" t="str">
        <f t="shared" si="4"/>
        <v>#REF!</v>
      </c>
      <c r="K504" s="20" t="str">
        <f t="shared" si="5"/>
        <v>#REF!</v>
      </c>
      <c r="L504" s="20" t="str">
        <f t="shared" si="6"/>
        <v>#REF!</v>
      </c>
      <c r="O504" s="20" t="str">
        <f t="shared" si="8"/>
        <v>#REF!</v>
      </c>
      <c r="P504" s="46" t="str">
        <f t="shared" si="9"/>
        <v>#REF!</v>
      </c>
      <c r="Q504" s="27" t="str">
        <f t="shared" si="10"/>
        <v>#REF!</v>
      </c>
      <c r="S504" s="47" t="str">
        <f t="shared" si="11"/>
        <v>#REF!</v>
      </c>
    </row>
    <row r="505" ht="15.75" customHeight="1">
      <c r="A505" s="19" t="s">
        <v>267</v>
      </c>
      <c r="B505" s="18" t="s">
        <v>39</v>
      </c>
      <c r="C505" s="19" t="s">
        <v>40</v>
      </c>
      <c r="D505" s="20">
        <v>2268364.59</v>
      </c>
      <c r="E505" s="20">
        <v>27232.99</v>
      </c>
      <c r="F505" s="27"/>
      <c r="G505" s="20" t="str">
        <f t="shared" si="1"/>
        <v>#REF!</v>
      </c>
      <c r="H505" s="20" t="str">
        <f t="shared" si="2"/>
        <v>#REF!</v>
      </c>
      <c r="I505" s="20" t="str">
        <f t="shared" si="3"/>
        <v>#REF!</v>
      </c>
      <c r="J505" s="20" t="str">
        <f t="shared" si="4"/>
        <v>#REF!</v>
      </c>
      <c r="K505" s="20" t="str">
        <f t="shared" si="5"/>
        <v>#REF!</v>
      </c>
      <c r="L505" s="20" t="str">
        <f t="shared" si="6"/>
        <v>#REF!</v>
      </c>
      <c r="O505" s="20" t="str">
        <f t="shared" si="8"/>
        <v>#REF!</v>
      </c>
      <c r="P505" s="46" t="str">
        <f t="shared" si="9"/>
        <v>#REF!</v>
      </c>
      <c r="Q505" s="27" t="str">
        <f t="shared" si="10"/>
        <v>#REF!</v>
      </c>
      <c r="S505" s="47" t="str">
        <f t="shared" si="11"/>
        <v>#REF!</v>
      </c>
    </row>
    <row r="506" ht="15.75" customHeight="1">
      <c r="A506" s="19" t="s">
        <v>267</v>
      </c>
      <c r="B506" s="18" t="s">
        <v>27</v>
      </c>
      <c r="C506" s="19" t="s">
        <v>28</v>
      </c>
      <c r="D506" s="20">
        <v>528498.93</v>
      </c>
      <c r="E506" s="20">
        <v>6344.93</v>
      </c>
      <c r="F506" s="27"/>
      <c r="G506" s="20" t="str">
        <f t="shared" si="1"/>
        <v>#REF!</v>
      </c>
      <c r="H506" s="20" t="str">
        <f t="shared" si="2"/>
        <v>#REF!</v>
      </c>
      <c r="I506" s="20" t="str">
        <f t="shared" si="3"/>
        <v>#REF!</v>
      </c>
      <c r="J506" s="20" t="str">
        <f t="shared" si="4"/>
        <v>#REF!</v>
      </c>
      <c r="K506" s="20" t="str">
        <f t="shared" si="5"/>
        <v>#REF!</v>
      </c>
      <c r="L506" s="20" t="str">
        <f t="shared" si="6"/>
        <v>#REF!</v>
      </c>
      <c r="O506" s="20" t="str">
        <f t="shared" si="8"/>
        <v>#REF!</v>
      </c>
      <c r="P506" s="46" t="str">
        <f t="shared" si="9"/>
        <v>#REF!</v>
      </c>
      <c r="Q506" s="27" t="str">
        <f t="shared" si="10"/>
        <v>#REF!</v>
      </c>
      <c r="S506" s="47" t="str">
        <f t="shared" si="11"/>
        <v>#REF!</v>
      </c>
    </row>
    <row r="507" ht="15.75" customHeight="1">
      <c r="A507" s="19" t="s">
        <v>267</v>
      </c>
      <c r="B507" s="18" t="s">
        <v>33</v>
      </c>
      <c r="C507" s="19" t="s">
        <v>34</v>
      </c>
      <c r="D507" s="20">
        <v>612248.95</v>
      </c>
      <c r="E507" s="20">
        <v>7350.39</v>
      </c>
      <c r="F507" s="27"/>
      <c r="G507" s="20" t="str">
        <f t="shared" si="1"/>
        <v>#REF!</v>
      </c>
      <c r="H507" s="20" t="str">
        <f t="shared" si="2"/>
        <v>#REF!</v>
      </c>
      <c r="I507" s="20" t="str">
        <f t="shared" si="3"/>
        <v>#REF!</v>
      </c>
      <c r="J507" s="20" t="str">
        <f t="shared" si="4"/>
        <v>#REF!</v>
      </c>
      <c r="K507" s="20" t="str">
        <f t="shared" si="5"/>
        <v>#REF!</v>
      </c>
      <c r="L507" s="20" t="str">
        <f t="shared" si="6"/>
        <v>#REF!</v>
      </c>
      <c r="O507" s="20" t="str">
        <f t="shared" si="8"/>
        <v>#REF!</v>
      </c>
      <c r="P507" s="46" t="str">
        <f t="shared" si="9"/>
        <v>#REF!</v>
      </c>
      <c r="Q507" s="27" t="str">
        <f t="shared" si="10"/>
        <v>#REF!</v>
      </c>
      <c r="S507" s="47" t="str">
        <f t="shared" si="11"/>
        <v>#REF!</v>
      </c>
    </row>
    <row r="508" ht="15.75" customHeight="1">
      <c r="A508" s="19" t="s">
        <v>267</v>
      </c>
      <c r="B508" s="18" t="s">
        <v>35</v>
      </c>
      <c r="C508" s="19" t="s">
        <v>36</v>
      </c>
      <c r="D508" s="20">
        <v>0.0</v>
      </c>
      <c r="E508" s="20">
        <v>0.0</v>
      </c>
      <c r="F508" s="27"/>
      <c r="G508" s="20" t="str">
        <f t="shared" si="1"/>
        <v>#REF!</v>
      </c>
      <c r="H508" s="20" t="str">
        <f t="shared" si="2"/>
        <v>#REF!</v>
      </c>
      <c r="I508" s="20" t="str">
        <f t="shared" si="3"/>
        <v>#REF!</v>
      </c>
      <c r="J508" s="20" t="str">
        <f t="shared" si="4"/>
        <v>#REF!</v>
      </c>
      <c r="K508" s="20" t="str">
        <f t="shared" si="5"/>
        <v>#REF!</v>
      </c>
      <c r="L508" s="20" t="str">
        <f t="shared" si="6"/>
        <v>#REF!</v>
      </c>
      <c r="O508" s="20" t="str">
        <f t="shared" si="8"/>
        <v>#REF!</v>
      </c>
      <c r="P508" s="46" t="str">
        <f t="shared" si="9"/>
        <v>#REF!</v>
      </c>
      <c r="Q508" s="27" t="str">
        <f t="shared" si="10"/>
        <v>#REF!</v>
      </c>
      <c r="S508" s="47" t="str">
        <f t="shared" si="11"/>
        <v>#REF!</v>
      </c>
    </row>
    <row r="509" ht="15.75" customHeight="1">
      <c r="A509" s="19" t="s">
        <v>267</v>
      </c>
      <c r="B509" s="18" t="s">
        <v>41</v>
      </c>
      <c r="C509" s="19" t="s">
        <v>42</v>
      </c>
      <c r="D509" s="20">
        <v>5.5608012095E8</v>
      </c>
      <c r="E509" s="20">
        <v>6676053.44</v>
      </c>
      <c r="F509" s="27"/>
      <c r="G509" s="20" t="str">
        <f t="shared" si="1"/>
        <v>#REF!</v>
      </c>
      <c r="H509" s="20" t="str">
        <f t="shared" si="2"/>
        <v>#REF!</v>
      </c>
      <c r="I509" s="20" t="str">
        <f t="shared" si="3"/>
        <v>#REF!</v>
      </c>
      <c r="J509" s="20" t="str">
        <f t="shared" si="4"/>
        <v>#REF!</v>
      </c>
      <c r="K509" s="20" t="str">
        <f t="shared" si="5"/>
        <v>#REF!</v>
      </c>
      <c r="L509" s="20" t="str">
        <f t="shared" si="6"/>
        <v>#REF!</v>
      </c>
      <c r="O509" s="20" t="str">
        <f t="shared" si="8"/>
        <v>#REF!</v>
      </c>
      <c r="P509" s="46" t="str">
        <f t="shared" si="9"/>
        <v>#REF!</v>
      </c>
      <c r="Q509" s="27" t="str">
        <f t="shared" si="10"/>
        <v>#REF!</v>
      </c>
      <c r="S509" s="47" t="str">
        <f t="shared" si="11"/>
        <v>#REF!</v>
      </c>
    </row>
    <row r="510" ht="15.75" customHeight="1">
      <c r="A510" s="19" t="s">
        <v>269</v>
      </c>
      <c r="B510" s="18" t="s">
        <v>17</v>
      </c>
      <c r="C510" s="19" t="s">
        <v>324</v>
      </c>
      <c r="D510" s="20">
        <v>1.000576194E7</v>
      </c>
      <c r="E510" s="20">
        <v>944377.03</v>
      </c>
      <c r="F510" s="27"/>
      <c r="G510" s="20" t="str">
        <f t="shared" si="1"/>
        <v>#REF!</v>
      </c>
      <c r="H510" s="20" t="str">
        <f t="shared" si="2"/>
        <v>#REF!</v>
      </c>
      <c r="I510" s="20" t="str">
        <f t="shared" si="3"/>
        <v>#REF!</v>
      </c>
      <c r="J510" s="20" t="str">
        <f t="shared" si="4"/>
        <v>#REF!</v>
      </c>
      <c r="K510" s="20" t="str">
        <f t="shared" si="5"/>
        <v>#REF!</v>
      </c>
      <c r="L510" s="20" t="str">
        <f t="shared" si="6"/>
        <v>#REF!</v>
      </c>
      <c r="O510" s="20" t="str">
        <f t="shared" si="8"/>
        <v>#REF!</v>
      </c>
      <c r="P510" s="46" t="str">
        <f t="shared" si="9"/>
        <v>#REF!</v>
      </c>
      <c r="Q510" s="27" t="str">
        <f t="shared" si="10"/>
        <v>#REF!</v>
      </c>
      <c r="S510" s="47" t="str">
        <f t="shared" si="11"/>
        <v>#REF!</v>
      </c>
    </row>
    <row r="511" ht="15.75" customHeight="1">
      <c r="A511" s="19" t="s">
        <v>269</v>
      </c>
      <c r="B511" s="18" t="s">
        <v>53</v>
      </c>
      <c r="C511" s="19" t="s">
        <v>54</v>
      </c>
      <c r="D511" s="20">
        <v>0.0</v>
      </c>
      <c r="E511" s="20">
        <v>0.0</v>
      </c>
      <c r="F511" s="27"/>
      <c r="G511" s="20" t="str">
        <f t="shared" si="1"/>
        <v>#REF!</v>
      </c>
      <c r="H511" s="20" t="str">
        <f t="shared" si="2"/>
        <v>#REF!</v>
      </c>
      <c r="I511" s="20" t="str">
        <f t="shared" si="3"/>
        <v>#REF!</v>
      </c>
      <c r="J511" s="20" t="str">
        <f t="shared" si="4"/>
        <v>#REF!</v>
      </c>
      <c r="K511" s="20" t="str">
        <f t="shared" si="5"/>
        <v>#REF!</v>
      </c>
      <c r="L511" s="20" t="str">
        <f t="shared" si="6"/>
        <v>#REF!</v>
      </c>
      <c r="O511" s="20" t="str">
        <f t="shared" si="8"/>
        <v>#REF!</v>
      </c>
      <c r="P511" s="46" t="str">
        <f t="shared" si="9"/>
        <v>#REF!</v>
      </c>
      <c r="Q511" s="27" t="str">
        <f t="shared" si="10"/>
        <v>#REF!</v>
      </c>
      <c r="S511" s="47" t="str">
        <f t="shared" si="11"/>
        <v>#REF!</v>
      </c>
    </row>
    <row r="512" ht="15.75" customHeight="1">
      <c r="A512" s="19" t="s">
        <v>269</v>
      </c>
      <c r="B512" s="18" t="s">
        <v>33</v>
      </c>
      <c r="C512" s="19" t="s">
        <v>34</v>
      </c>
      <c r="D512" s="20">
        <v>9016.06</v>
      </c>
      <c r="E512" s="20">
        <v>850.97</v>
      </c>
      <c r="F512" s="27"/>
      <c r="G512" s="20" t="str">
        <f t="shared" si="1"/>
        <v>#REF!</v>
      </c>
      <c r="H512" s="20" t="str">
        <f t="shared" si="2"/>
        <v>#REF!</v>
      </c>
      <c r="I512" s="20" t="str">
        <f t="shared" si="3"/>
        <v>#REF!</v>
      </c>
      <c r="J512" s="20" t="str">
        <f t="shared" si="4"/>
        <v>#REF!</v>
      </c>
      <c r="K512" s="20" t="str">
        <f t="shared" si="5"/>
        <v>#REF!</v>
      </c>
      <c r="L512" s="20" t="str">
        <f t="shared" si="6"/>
        <v>#REF!</v>
      </c>
      <c r="O512" s="20" t="str">
        <f t="shared" si="8"/>
        <v>#REF!</v>
      </c>
      <c r="P512" s="46" t="str">
        <f t="shared" si="9"/>
        <v>#REF!</v>
      </c>
      <c r="Q512" s="27" t="str">
        <f t="shared" si="10"/>
        <v>#REF!</v>
      </c>
      <c r="S512" s="47" t="str">
        <f t="shared" si="11"/>
        <v>#REF!</v>
      </c>
    </row>
    <row r="513" ht="15.75" customHeight="1">
      <c r="A513" s="19" t="s">
        <v>271</v>
      </c>
      <c r="B513" s="18" t="s">
        <v>17</v>
      </c>
      <c r="C513" s="19" t="s">
        <v>324</v>
      </c>
      <c r="D513" s="20">
        <v>5409252.14</v>
      </c>
      <c r="E513" s="20">
        <v>5139380.43</v>
      </c>
      <c r="F513" s="27"/>
      <c r="G513" s="20" t="str">
        <f t="shared" si="1"/>
        <v>#REF!</v>
      </c>
      <c r="H513" s="20" t="str">
        <f t="shared" si="2"/>
        <v>#REF!</v>
      </c>
      <c r="I513" s="20" t="str">
        <f t="shared" si="3"/>
        <v>#REF!</v>
      </c>
      <c r="J513" s="20" t="str">
        <f t="shared" si="4"/>
        <v>#REF!</v>
      </c>
      <c r="K513" s="20" t="str">
        <f t="shared" si="5"/>
        <v>#REF!</v>
      </c>
      <c r="L513" s="20" t="str">
        <f t="shared" si="6"/>
        <v>#REF!</v>
      </c>
      <c r="O513" s="20" t="str">
        <f t="shared" si="8"/>
        <v>#REF!</v>
      </c>
      <c r="P513" s="46" t="str">
        <f t="shared" si="9"/>
        <v>#REF!</v>
      </c>
      <c r="Q513" s="27" t="str">
        <f t="shared" si="10"/>
        <v>#REF!</v>
      </c>
      <c r="S513" s="47" t="str">
        <f t="shared" si="11"/>
        <v>#REF!</v>
      </c>
    </row>
    <row r="514" ht="15.75" customHeight="1">
      <c r="A514" s="19" t="s">
        <v>271</v>
      </c>
      <c r="B514" s="18" t="s">
        <v>39</v>
      </c>
      <c r="C514" s="19" t="s">
        <v>40</v>
      </c>
      <c r="D514" s="20">
        <v>876430.05</v>
      </c>
      <c r="E514" s="20">
        <v>832704.29</v>
      </c>
      <c r="F514" s="27"/>
      <c r="G514" s="20" t="str">
        <f t="shared" si="1"/>
        <v>#REF!</v>
      </c>
      <c r="H514" s="20" t="str">
        <f t="shared" si="2"/>
        <v>#REF!</v>
      </c>
      <c r="I514" s="20" t="str">
        <f t="shared" si="3"/>
        <v>#REF!</v>
      </c>
      <c r="J514" s="20" t="str">
        <f t="shared" si="4"/>
        <v>#REF!</v>
      </c>
      <c r="K514" s="20" t="str">
        <f t="shared" si="5"/>
        <v>#REF!</v>
      </c>
      <c r="L514" s="20" t="str">
        <f t="shared" si="6"/>
        <v>#REF!</v>
      </c>
      <c r="O514" s="20" t="str">
        <f t="shared" si="8"/>
        <v>#REF!</v>
      </c>
      <c r="P514" s="46" t="str">
        <f t="shared" si="9"/>
        <v>#REF!</v>
      </c>
      <c r="Q514" s="27" t="str">
        <f t="shared" si="10"/>
        <v>#REF!</v>
      </c>
      <c r="S514" s="47" t="str">
        <f t="shared" si="11"/>
        <v>#REF!</v>
      </c>
    </row>
    <row r="515" ht="15.75" customHeight="1">
      <c r="A515" s="19" t="s">
        <v>271</v>
      </c>
      <c r="B515" s="18" t="s">
        <v>53</v>
      </c>
      <c r="C515" s="19" t="s">
        <v>54</v>
      </c>
      <c r="D515" s="20">
        <v>0.0</v>
      </c>
      <c r="E515" s="20">
        <v>0.0</v>
      </c>
      <c r="F515" s="27"/>
      <c r="G515" s="20" t="str">
        <f t="shared" si="1"/>
        <v>#REF!</v>
      </c>
      <c r="H515" s="20" t="str">
        <f t="shared" si="2"/>
        <v>#REF!</v>
      </c>
      <c r="I515" s="20" t="str">
        <f t="shared" si="3"/>
        <v>#REF!</v>
      </c>
      <c r="J515" s="20" t="str">
        <f t="shared" si="4"/>
        <v>#REF!</v>
      </c>
      <c r="K515" s="20" t="str">
        <f t="shared" si="5"/>
        <v>#REF!</v>
      </c>
      <c r="L515" s="20" t="str">
        <f t="shared" si="6"/>
        <v>#REF!</v>
      </c>
      <c r="O515" s="20" t="str">
        <f t="shared" si="8"/>
        <v>#REF!</v>
      </c>
      <c r="P515" s="46" t="str">
        <f t="shared" si="9"/>
        <v>#REF!</v>
      </c>
      <c r="Q515" s="27" t="str">
        <f t="shared" si="10"/>
        <v>#REF!</v>
      </c>
      <c r="S515" s="47" t="str">
        <f t="shared" si="11"/>
        <v>#REF!</v>
      </c>
    </row>
    <row r="516" ht="15.75" customHeight="1">
      <c r="A516" s="19" t="s">
        <v>271</v>
      </c>
      <c r="B516" s="18" t="s">
        <v>33</v>
      </c>
      <c r="C516" s="19" t="s">
        <v>34</v>
      </c>
      <c r="D516" s="20">
        <v>10693.81</v>
      </c>
      <c r="E516" s="20">
        <v>10160.28</v>
      </c>
      <c r="F516" s="27"/>
      <c r="G516" s="20" t="str">
        <f t="shared" si="1"/>
        <v>#REF!</v>
      </c>
      <c r="H516" s="20" t="str">
        <f t="shared" si="2"/>
        <v>#REF!</v>
      </c>
      <c r="I516" s="20" t="str">
        <f t="shared" si="3"/>
        <v>#REF!</v>
      </c>
      <c r="J516" s="20" t="str">
        <f t="shared" si="4"/>
        <v>#REF!</v>
      </c>
      <c r="K516" s="20" t="str">
        <f t="shared" si="5"/>
        <v>#REF!</v>
      </c>
      <c r="L516" s="20" t="str">
        <f t="shared" si="6"/>
        <v>#REF!</v>
      </c>
      <c r="O516" s="20" t="str">
        <f t="shared" si="8"/>
        <v>#REF!</v>
      </c>
      <c r="P516" s="46" t="str">
        <f t="shared" si="9"/>
        <v>#REF!</v>
      </c>
      <c r="Q516" s="27" t="str">
        <f t="shared" si="10"/>
        <v>#REF!</v>
      </c>
      <c r="S516" s="47" t="str">
        <f t="shared" si="11"/>
        <v>#REF!</v>
      </c>
    </row>
    <row r="517" ht="15.75" customHeight="1">
      <c r="A517" s="19" t="s">
        <v>273</v>
      </c>
      <c r="B517" s="18" t="s">
        <v>17</v>
      </c>
      <c r="C517" s="19" t="s">
        <v>324</v>
      </c>
      <c r="D517" s="20">
        <v>464562.97</v>
      </c>
      <c r="E517" s="20">
        <v>808439.61</v>
      </c>
      <c r="F517" s="27"/>
      <c r="G517" s="20" t="str">
        <f t="shared" si="1"/>
        <v>#REF!</v>
      </c>
      <c r="H517" s="20" t="str">
        <f t="shared" si="2"/>
        <v>#REF!</v>
      </c>
      <c r="I517" s="20" t="str">
        <f t="shared" si="3"/>
        <v>#REF!</v>
      </c>
      <c r="J517" s="20" t="str">
        <f t="shared" si="4"/>
        <v>#REF!</v>
      </c>
      <c r="K517" s="20" t="str">
        <f t="shared" si="5"/>
        <v>#REF!</v>
      </c>
      <c r="L517" s="20" t="str">
        <f t="shared" si="6"/>
        <v>#REF!</v>
      </c>
      <c r="O517" s="20" t="str">
        <f t="shared" si="8"/>
        <v>#REF!</v>
      </c>
      <c r="P517" s="46" t="str">
        <f t="shared" si="9"/>
        <v>#REF!</v>
      </c>
      <c r="Q517" s="27" t="str">
        <f t="shared" si="10"/>
        <v>#REF!</v>
      </c>
      <c r="S517" s="47" t="str">
        <f t="shared" si="11"/>
        <v>#REF!</v>
      </c>
    </row>
    <row r="518" ht="15.75" customHeight="1">
      <c r="A518" s="19" t="s">
        <v>273</v>
      </c>
      <c r="B518" s="18" t="s">
        <v>39</v>
      </c>
      <c r="C518" s="19" t="s">
        <v>40</v>
      </c>
      <c r="D518" s="20">
        <v>186285.27</v>
      </c>
      <c r="E518" s="20">
        <v>324176.48</v>
      </c>
      <c r="F518" s="27"/>
      <c r="G518" s="20" t="str">
        <f t="shared" si="1"/>
        <v>#REF!</v>
      </c>
      <c r="H518" s="20" t="str">
        <f t="shared" si="2"/>
        <v>#REF!</v>
      </c>
      <c r="I518" s="20" t="str">
        <f t="shared" si="3"/>
        <v>#REF!</v>
      </c>
      <c r="J518" s="20" t="str">
        <f t="shared" si="4"/>
        <v>#REF!</v>
      </c>
      <c r="K518" s="20" t="str">
        <f t="shared" si="5"/>
        <v>#REF!</v>
      </c>
      <c r="L518" s="20" t="str">
        <f t="shared" si="6"/>
        <v>#REF!</v>
      </c>
      <c r="O518" s="20" t="str">
        <f t="shared" si="8"/>
        <v>#REF!</v>
      </c>
      <c r="P518" s="46" t="str">
        <f t="shared" si="9"/>
        <v>#REF!</v>
      </c>
      <c r="Q518" s="27" t="str">
        <f t="shared" si="10"/>
        <v>#REF!</v>
      </c>
      <c r="S518" s="47" t="str">
        <f t="shared" si="11"/>
        <v>#REF!</v>
      </c>
    </row>
    <row r="519" ht="15.75" customHeight="1">
      <c r="A519" s="19" t="s">
        <v>273</v>
      </c>
      <c r="B519" s="18" t="s">
        <v>33</v>
      </c>
      <c r="C519" s="19" t="s">
        <v>34</v>
      </c>
      <c r="D519" s="20">
        <v>4590.76</v>
      </c>
      <c r="E519" s="20">
        <v>7988.91</v>
      </c>
      <c r="F519" s="27"/>
      <c r="G519" s="20" t="str">
        <f t="shared" si="1"/>
        <v>#REF!</v>
      </c>
      <c r="H519" s="20" t="str">
        <f t="shared" si="2"/>
        <v>#REF!</v>
      </c>
      <c r="I519" s="20" t="str">
        <f t="shared" si="3"/>
        <v>#REF!</v>
      </c>
      <c r="J519" s="20" t="str">
        <f t="shared" si="4"/>
        <v>#REF!</v>
      </c>
      <c r="K519" s="20" t="str">
        <f t="shared" si="5"/>
        <v>#REF!</v>
      </c>
      <c r="L519" s="20" t="str">
        <f t="shared" si="6"/>
        <v>#REF!</v>
      </c>
      <c r="O519" s="20" t="str">
        <f t="shared" si="8"/>
        <v>#REF!</v>
      </c>
      <c r="P519" s="46" t="str">
        <f t="shared" si="9"/>
        <v>#REF!</v>
      </c>
      <c r="Q519" s="27" t="str">
        <f t="shared" si="10"/>
        <v>#REF!</v>
      </c>
      <c r="S519" s="47" t="str">
        <f t="shared" si="11"/>
        <v>#REF!</v>
      </c>
    </row>
    <row r="520" ht="15.75" customHeight="1">
      <c r="A520" s="19" t="s">
        <v>275</v>
      </c>
      <c r="B520" s="18" t="s">
        <v>17</v>
      </c>
      <c r="C520" s="19" t="s">
        <v>324</v>
      </c>
      <c r="D520" s="20">
        <v>1.5567399642E8</v>
      </c>
      <c r="E520" s="20">
        <v>1.211650657E7</v>
      </c>
      <c r="F520" s="27"/>
      <c r="G520" s="20" t="str">
        <f t="shared" si="1"/>
        <v>#REF!</v>
      </c>
      <c r="H520" s="20" t="str">
        <f t="shared" si="2"/>
        <v>#REF!</v>
      </c>
      <c r="I520" s="20" t="str">
        <f t="shared" si="3"/>
        <v>#REF!</v>
      </c>
      <c r="J520" s="20" t="str">
        <f t="shared" si="4"/>
        <v>#REF!</v>
      </c>
      <c r="K520" s="20" t="str">
        <f t="shared" si="5"/>
        <v>#REF!</v>
      </c>
      <c r="L520" s="20" t="str">
        <f t="shared" si="6"/>
        <v>#REF!</v>
      </c>
      <c r="O520" s="20" t="str">
        <f t="shared" si="8"/>
        <v>#REF!</v>
      </c>
      <c r="P520" s="46" t="str">
        <f t="shared" si="9"/>
        <v>#REF!</v>
      </c>
      <c r="Q520" s="27" t="str">
        <f t="shared" si="10"/>
        <v>#REF!</v>
      </c>
      <c r="S520" s="47" t="str">
        <f t="shared" si="11"/>
        <v>#REF!</v>
      </c>
    </row>
    <row r="521" ht="15.75" customHeight="1">
      <c r="A521" s="19" t="s">
        <v>275</v>
      </c>
      <c r="B521" s="18" t="s">
        <v>39</v>
      </c>
      <c r="C521" s="19" t="s">
        <v>40</v>
      </c>
      <c r="D521" s="20">
        <v>5.922771737E7</v>
      </c>
      <c r="E521" s="20">
        <v>4609845.21</v>
      </c>
      <c r="F521" s="27"/>
      <c r="G521" s="20" t="str">
        <f t="shared" si="1"/>
        <v>#REF!</v>
      </c>
      <c r="H521" s="20" t="str">
        <f t="shared" si="2"/>
        <v>#REF!</v>
      </c>
      <c r="I521" s="20" t="str">
        <f t="shared" si="3"/>
        <v>#REF!</v>
      </c>
      <c r="J521" s="20" t="str">
        <f t="shared" si="4"/>
        <v>#REF!</v>
      </c>
      <c r="K521" s="20" t="str">
        <f t="shared" si="5"/>
        <v>#REF!</v>
      </c>
      <c r="L521" s="20" t="str">
        <f t="shared" si="6"/>
        <v>#REF!</v>
      </c>
      <c r="O521" s="20" t="str">
        <f t="shared" si="8"/>
        <v>#REF!</v>
      </c>
      <c r="P521" s="46" t="str">
        <f t="shared" si="9"/>
        <v>#REF!</v>
      </c>
      <c r="Q521" s="27" t="str">
        <f t="shared" si="10"/>
        <v>#REF!</v>
      </c>
      <c r="S521" s="47" t="str">
        <f t="shared" si="11"/>
        <v>#REF!</v>
      </c>
    </row>
    <row r="522" ht="15.75" customHeight="1">
      <c r="A522" s="19" t="s">
        <v>275</v>
      </c>
      <c r="B522" s="18" t="s">
        <v>96</v>
      </c>
      <c r="C522" s="19" t="s">
        <v>97</v>
      </c>
      <c r="D522" s="20">
        <v>0.0</v>
      </c>
      <c r="E522" s="20">
        <v>0.0</v>
      </c>
      <c r="F522" s="27"/>
      <c r="G522" s="20" t="str">
        <f t="shared" si="1"/>
        <v>#REF!</v>
      </c>
      <c r="H522" s="20" t="str">
        <f t="shared" si="2"/>
        <v>#REF!</v>
      </c>
      <c r="I522" s="20" t="str">
        <f t="shared" si="3"/>
        <v>#REF!</v>
      </c>
      <c r="J522" s="20" t="str">
        <f t="shared" si="4"/>
        <v>#REF!</v>
      </c>
      <c r="K522" s="20" t="str">
        <f t="shared" si="5"/>
        <v>#REF!</v>
      </c>
      <c r="L522" s="20" t="str">
        <f t="shared" si="6"/>
        <v>#REF!</v>
      </c>
      <c r="O522" s="20" t="str">
        <f t="shared" si="8"/>
        <v>#REF!</v>
      </c>
      <c r="P522" s="46" t="str">
        <f t="shared" si="9"/>
        <v>#REF!</v>
      </c>
      <c r="Q522" s="27" t="str">
        <f t="shared" si="10"/>
        <v>#REF!</v>
      </c>
      <c r="S522" s="47" t="str">
        <f t="shared" si="11"/>
        <v>#REF!</v>
      </c>
    </row>
    <row r="523" ht="15.75" customHeight="1">
      <c r="A523" s="19" t="s">
        <v>275</v>
      </c>
      <c r="B523" s="18" t="s">
        <v>120</v>
      </c>
      <c r="C523" s="19" t="s">
        <v>121</v>
      </c>
      <c r="D523" s="20">
        <v>0.0</v>
      </c>
      <c r="E523" s="20">
        <v>0.0</v>
      </c>
      <c r="F523" s="27"/>
      <c r="G523" s="20" t="str">
        <f t="shared" si="1"/>
        <v>#REF!</v>
      </c>
      <c r="H523" s="20" t="str">
        <f t="shared" si="2"/>
        <v>#REF!</v>
      </c>
      <c r="I523" s="20" t="str">
        <f t="shared" si="3"/>
        <v>#REF!</v>
      </c>
      <c r="J523" s="20" t="str">
        <f t="shared" si="4"/>
        <v>#REF!</v>
      </c>
      <c r="K523" s="20" t="str">
        <f t="shared" si="5"/>
        <v>#REF!</v>
      </c>
      <c r="L523" s="20" t="str">
        <f t="shared" si="6"/>
        <v>#REF!</v>
      </c>
      <c r="O523" s="20" t="str">
        <f t="shared" si="8"/>
        <v>#REF!</v>
      </c>
      <c r="P523" s="46" t="str">
        <f t="shared" si="9"/>
        <v>#REF!</v>
      </c>
      <c r="Q523" s="27" t="str">
        <f t="shared" si="10"/>
        <v>#REF!</v>
      </c>
      <c r="S523" s="47" t="str">
        <f t="shared" si="11"/>
        <v>#REF!</v>
      </c>
    </row>
    <row r="524" ht="15.75" customHeight="1">
      <c r="A524" s="19" t="s">
        <v>275</v>
      </c>
      <c r="B524" s="18" t="s">
        <v>68</v>
      </c>
      <c r="C524" s="19" t="s">
        <v>69</v>
      </c>
      <c r="D524" s="20">
        <v>5968152.88</v>
      </c>
      <c r="E524" s="20">
        <v>464516.65</v>
      </c>
      <c r="F524" s="27"/>
      <c r="G524" s="20" t="str">
        <f t="shared" si="1"/>
        <v>#REF!</v>
      </c>
      <c r="H524" s="20" t="str">
        <f t="shared" si="2"/>
        <v>#REF!</v>
      </c>
      <c r="I524" s="20" t="str">
        <f t="shared" si="3"/>
        <v>#REF!</v>
      </c>
      <c r="J524" s="20" t="str">
        <f t="shared" si="4"/>
        <v>#REF!</v>
      </c>
      <c r="K524" s="20" t="str">
        <f t="shared" si="5"/>
        <v>#REF!</v>
      </c>
      <c r="L524" s="20" t="str">
        <f t="shared" si="6"/>
        <v>#REF!</v>
      </c>
      <c r="O524" s="20" t="str">
        <f t="shared" si="8"/>
        <v>#REF!</v>
      </c>
      <c r="P524" s="46" t="str">
        <f t="shared" si="9"/>
        <v>#REF!</v>
      </c>
      <c r="Q524" s="27" t="str">
        <f t="shared" si="10"/>
        <v>#REF!</v>
      </c>
      <c r="S524" s="47" t="str">
        <f t="shared" si="11"/>
        <v>#REF!</v>
      </c>
    </row>
    <row r="525" ht="15.75" customHeight="1">
      <c r="A525" s="19" t="s">
        <v>275</v>
      </c>
      <c r="B525" s="18" t="s">
        <v>53</v>
      </c>
      <c r="C525" s="19" t="s">
        <v>54</v>
      </c>
      <c r="D525" s="20">
        <v>0.0</v>
      </c>
      <c r="E525" s="20">
        <v>0.0</v>
      </c>
      <c r="F525" s="27"/>
      <c r="G525" s="20" t="str">
        <f t="shared" si="1"/>
        <v>#REF!</v>
      </c>
      <c r="H525" s="20" t="str">
        <f t="shared" si="2"/>
        <v>#REF!</v>
      </c>
      <c r="I525" s="20" t="str">
        <f t="shared" si="3"/>
        <v>#REF!</v>
      </c>
      <c r="J525" s="20" t="str">
        <f t="shared" si="4"/>
        <v>#REF!</v>
      </c>
      <c r="K525" s="20" t="str">
        <f t="shared" si="5"/>
        <v>#REF!</v>
      </c>
      <c r="L525" s="20" t="str">
        <f t="shared" si="6"/>
        <v>#REF!</v>
      </c>
      <c r="O525" s="20" t="str">
        <f t="shared" si="8"/>
        <v>#REF!</v>
      </c>
      <c r="P525" s="46" t="str">
        <f t="shared" si="9"/>
        <v>#REF!</v>
      </c>
      <c r="Q525" s="27" t="str">
        <f t="shared" si="10"/>
        <v>#REF!</v>
      </c>
      <c r="S525" s="47" t="str">
        <f t="shared" si="11"/>
        <v>#REF!</v>
      </c>
    </row>
    <row r="526" ht="15.75" customHeight="1">
      <c r="A526" s="19" t="s">
        <v>275</v>
      </c>
      <c r="B526" s="18" t="s">
        <v>25</v>
      </c>
      <c r="C526" s="19" t="s">
        <v>26</v>
      </c>
      <c r="D526" s="20">
        <v>50689.98</v>
      </c>
      <c r="E526" s="20">
        <v>3945.33</v>
      </c>
      <c r="F526" s="27"/>
      <c r="G526" s="20" t="str">
        <f t="shared" si="1"/>
        <v>#REF!</v>
      </c>
      <c r="H526" s="20" t="str">
        <f t="shared" si="2"/>
        <v>#REF!</v>
      </c>
      <c r="I526" s="20" t="str">
        <f t="shared" si="3"/>
        <v>#REF!</v>
      </c>
      <c r="J526" s="20" t="str">
        <f t="shared" si="4"/>
        <v>#REF!</v>
      </c>
      <c r="K526" s="20" t="str">
        <f t="shared" si="5"/>
        <v>#REF!</v>
      </c>
      <c r="L526" s="20" t="str">
        <f t="shared" si="6"/>
        <v>#REF!</v>
      </c>
      <c r="O526" s="20" t="str">
        <f t="shared" si="8"/>
        <v>#REF!</v>
      </c>
      <c r="P526" s="46" t="str">
        <f t="shared" si="9"/>
        <v>#REF!</v>
      </c>
      <c r="Q526" s="27" t="str">
        <f t="shared" si="10"/>
        <v>#REF!</v>
      </c>
      <c r="S526" s="47" t="str">
        <f t="shared" si="11"/>
        <v>#REF!</v>
      </c>
    </row>
    <row r="527" ht="15.75" customHeight="1">
      <c r="A527" s="19" t="s">
        <v>275</v>
      </c>
      <c r="B527" s="18" t="s">
        <v>27</v>
      </c>
      <c r="C527" s="19" t="s">
        <v>28</v>
      </c>
      <c r="D527" s="20">
        <v>37240.88</v>
      </c>
      <c r="E527" s="20">
        <v>2898.55</v>
      </c>
      <c r="F527" s="27"/>
      <c r="G527" s="20" t="str">
        <f t="shared" si="1"/>
        <v>#REF!</v>
      </c>
      <c r="H527" s="20" t="str">
        <f t="shared" si="2"/>
        <v>#REF!</v>
      </c>
      <c r="I527" s="20" t="str">
        <f t="shared" si="3"/>
        <v>#REF!</v>
      </c>
      <c r="J527" s="20" t="str">
        <f t="shared" si="4"/>
        <v>#REF!</v>
      </c>
      <c r="K527" s="20" t="str">
        <f t="shared" si="5"/>
        <v>#REF!</v>
      </c>
      <c r="L527" s="20" t="str">
        <f t="shared" si="6"/>
        <v>#REF!</v>
      </c>
      <c r="O527" s="20" t="str">
        <f t="shared" si="8"/>
        <v>#REF!</v>
      </c>
      <c r="P527" s="46" t="str">
        <f t="shared" si="9"/>
        <v>#REF!</v>
      </c>
      <c r="Q527" s="27" t="str">
        <f t="shared" si="10"/>
        <v>#REF!</v>
      </c>
      <c r="S527" s="47" t="str">
        <f t="shared" si="11"/>
        <v>#REF!</v>
      </c>
    </row>
    <row r="528" ht="15.75" customHeight="1">
      <c r="A528" s="19" t="s">
        <v>275</v>
      </c>
      <c r="B528" s="18" t="s">
        <v>33</v>
      </c>
      <c r="C528" s="19" t="s">
        <v>34</v>
      </c>
      <c r="D528" s="20">
        <v>317272.79</v>
      </c>
      <c r="E528" s="20">
        <v>24694.16</v>
      </c>
      <c r="F528" s="27"/>
      <c r="G528" s="20" t="str">
        <f t="shared" si="1"/>
        <v>#REF!</v>
      </c>
      <c r="H528" s="20" t="str">
        <f t="shared" si="2"/>
        <v>#REF!</v>
      </c>
      <c r="I528" s="20" t="str">
        <f t="shared" si="3"/>
        <v>#REF!</v>
      </c>
      <c r="J528" s="20" t="str">
        <f t="shared" si="4"/>
        <v>#REF!</v>
      </c>
      <c r="K528" s="20" t="str">
        <f t="shared" si="5"/>
        <v>#REF!</v>
      </c>
      <c r="L528" s="20" t="str">
        <f t="shared" si="6"/>
        <v>#REF!</v>
      </c>
      <c r="O528" s="20" t="str">
        <f t="shared" si="8"/>
        <v>#REF!</v>
      </c>
      <c r="P528" s="46" t="str">
        <f t="shared" si="9"/>
        <v>#REF!</v>
      </c>
      <c r="Q528" s="27" t="str">
        <f t="shared" si="10"/>
        <v>#REF!</v>
      </c>
      <c r="S528" s="47" t="str">
        <f t="shared" si="11"/>
        <v>#REF!</v>
      </c>
    </row>
    <row r="529" ht="15.75" customHeight="1">
      <c r="A529" s="19" t="s">
        <v>275</v>
      </c>
      <c r="B529" s="18" t="s">
        <v>35</v>
      </c>
      <c r="C529" s="19" t="s">
        <v>36</v>
      </c>
      <c r="D529" s="20">
        <v>1.7266182068E8</v>
      </c>
      <c r="E529" s="20">
        <v>1.343871253E7</v>
      </c>
      <c r="F529" s="27"/>
      <c r="G529" s="20" t="str">
        <f t="shared" si="1"/>
        <v>#REF!</v>
      </c>
      <c r="H529" s="20" t="str">
        <f t="shared" si="2"/>
        <v>#REF!</v>
      </c>
      <c r="I529" s="20" t="str">
        <f t="shared" si="3"/>
        <v>#REF!</v>
      </c>
      <c r="J529" s="20" t="str">
        <f t="shared" si="4"/>
        <v>#REF!</v>
      </c>
      <c r="K529" s="20" t="str">
        <f t="shared" si="5"/>
        <v>#REF!</v>
      </c>
      <c r="L529" s="20" t="str">
        <f t="shared" si="6"/>
        <v>#REF!</v>
      </c>
      <c r="O529" s="20" t="str">
        <f t="shared" si="8"/>
        <v>#REF!</v>
      </c>
      <c r="P529" s="46" t="str">
        <f t="shared" si="9"/>
        <v>#REF!</v>
      </c>
      <c r="Q529" s="27" t="str">
        <f t="shared" si="10"/>
        <v>#REF!</v>
      </c>
      <c r="S529" s="47" t="str">
        <f t="shared" si="11"/>
        <v>#REF!</v>
      </c>
    </row>
    <row r="530" ht="15.75" customHeight="1">
      <c r="A530" s="19" t="s">
        <v>277</v>
      </c>
      <c r="B530" s="18" t="s">
        <v>39</v>
      </c>
      <c r="C530" s="19" t="s">
        <v>40</v>
      </c>
      <c r="D530" s="20">
        <v>1655780.88</v>
      </c>
      <c r="E530" s="20">
        <v>85841.76</v>
      </c>
      <c r="F530" s="27"/>
      <c r="G530" s="20" t="str">
        <f t="shared" si="1"/>
        <v>#REF!</v>
      </c>
      <c r="H530" s="20" t="str">
        <f t="shared" si="2"/>
        <v>#REF!</v>
      </c>
      <c r="I530" s="20" t="str">
        <f t="shared" si="3"/>
        <v>#REF!</v>
      </c>
      <c r="J530" s="20" t="str">
        <f t="shared" si="4"/>
        <v>#REF!</v>
      </c>
      <c r="K530" s="20" t="str">
        <f t="shared" si="5"/>
        <v>#REF!</v>
      </c>
      <c r="L530" s="20" t="str">
        <f t="shared" si="6"/>
        <v>#REF!</v>
      </c>
      <c r="O530" s="20" t="str">
        <f t="shared" si="8"/>
        <v>#REF!</v>
      </c>
      <c r="P530" s="46" t="str">
        <f t="shared" si="9"/>
        <v>#REF!</v>
      </c>
      <c r="Q530" s="27" t="str">
        <f t="shared" si="10"/>
        <v>#REF!</v>
      </c>
      <c r="S530" s="47" t="str">
        <f t="shared" si="11"/>
        <v>#REF!</v>
      </c>
    </row>
    <row r="531" ht="15.75" customHeight="1">
      <c r="A531" s="19" t="s">
        <v>277</v>
      </c>
      <c r="B531" s="18" t="s">
        <v>68</v>
      </c>
      <c r="C531" s="19" t="s">
        <v>69</v>
      </c>
      <c r="D531" s="20">
        <v>1240798.46</v>
      </c>
      <c r="E531" s="20">
        <v>64327.55</v>
      </c>
      <c r="F531" s="27"/>
      <c r="G531" s="20" t="str">
        <f t="shared" si="1"/>
        <v>#REF!</v>
      </c>
      <c r="H531" s="20" t="str">
        <f t="shared" si="2"/>
        <v>#REF!</v>
      </c>
      <c r="I531" s="20" t="str">
        <f t="shared" si="3"/>
        <v>#REF!</v>
      </c>
      <c r="J531" s="20" t="str">
        <f t="shared" si="4"/>
        <v>#REF!</v>
      </c>
      <c r="K531" s="20" t="str">
        <f t="shared" si="5"/>
        <v>#REF!</v>
      </c>
      <c r="L531" s="20" t="str">
        <f t="shared" si="6"/>
        <v>#REF!</v>
      </c>
      <c r="O531" s="20" t="str">
        <f t="shared" si="8"/>
        <v>#REF!</v>
      </c>
      <c r="P531" s="46" t="str">
        <f t="shared" si="9"/>
        <v>#REF!</v>
      </c>
      <c r="Q531" s="27" t="str">
        <f t="shared" si="10"/>
        <v>#REF!</v>
      </c>
      <c r="S531" s="47" t="str">
        <f t="shared" si="11"/>
        <v>#REF!</v>
      </c>
    </row>
    <row r="532" ht="15.75" customHeight="1">
      <c r="A532" s="19" t="s">
        <v>277</v>
      </c>
      <c r="B532" s="18" t="s">
        <v>33</v>
      </c>
      <c r="C532" s="19" t="s">
        <v>34</v>
      </c>
      <c r="D532" s="20">
        <v>29843.86</v>
      </c>
      <c r="E532" s="20">
        <v>1547.22</v>
      </c>
      <c r="F532" s="27"/>
      <c r="G532" s="20" t="str">
        <f t="shared" si="1"/>
        <v>#REF!</v>
      </c>
      <c r="H532" s="20" t="str">
        <f t="shared" si="2"/>
        <v>#REF!</v>
      </c>
      <c r="I532" s="20" t="str">
        <f t="shared" si="3"/>
        <v>#REF!</v>
      </c>
      <c r="J532" s="20" t="str">
        <f t="shared" si="4"/>
        <v>#REF!</v>
      </c>
      <c r="K532" s="20" t="str">
        <f t="shared" si="5"/>
        <v>#REF!</v>
      </c>
      <c r="L532" s="20" t="str">
        <f t="shared" si="6"/>
        <v>#REF!</v>
      </c>
      <c r="O532" s="20" t="str">
        <f t="shared" si="8"/>
        <v>#REF!</v>
      </c>
      <c r="P532" s="46" t="str">
        <f t="shared" si="9"/>
        <v>#REF!</v>
      </c>
      <c r="Q532" s="27" t="str">
        <f t="shared" si="10"/>
        <v>#REF!</v>
      </c>
      <c r="S532" s="47" t="str">
        <f t="shared" si="11"/>
        <v>#REF!</v>
      </c>
    </row>
    <row r="533" ht="15.75" customHeight="1">
      <c r="A533" s="19" t="s">
        <v>277</v>
      </c>
      <c r="B533" s="18" t="s">
        <v>41</v>
      </c>
      <c r="C533" s="19" t="s">
        <v>42</v>
      </c>
      <c r="D533" s="20">
        <v>2.44371088E7</v>
      </c>
      <c r="E533" s="20">
        <v>1266909.47</v>
      </c>
      <c r="F533" s="27"/>
      <c r="G533" s="20" t="str">
        <f t="shared" si="1"/>
        <v>#REF!</v>
      </c>
      <c r="H533" s="20" t="str">
        <f t="shared" si="2"/>
        <v>#REF!</v>
      </c>
      <c r="I533" s="20" t="str">
        <f t="shared" si="3"/>
        <v>#REF!</v>
      </c>
      <c r="J533" s="20" t="str">
        <f t="shared" si="4"/>
        <v>#REF!</v>
      </c>
      <c r="K533" s="20" t="str">
        <f t="shared" si="5"/>
        <v>#REF!</v>
      </c>
      <c r="L533" s="20" t="str">
        <f t="shared" si="6"/>
        <v>#REF!</v>
      </c>
      <c r="O533" s="20" t="str">
        <f t="shared" si="8"/>
        <v>#REF!</v>
      </c>
      <c r="P533" s="46" t="str">
        <f t="shared" si="9"/>
        <v>#REF!</v>
      </c>
      <c r="Q533" s="27" t="str">
        <f t="shared" si="10"/>
        <v>#REF!</v>
      </c>
      <c r="S533" s="47" t="str">
        <f t="shared" si="11"/>
        <v>#REF!</v>
      </c>
    </row>
    <row r="534" ht="15.75" customHeight="1">
      <c r="A534" s="19" t="s">
        <v>277</v>
      </c>
      <c r="B534" s="18" t="s">
        <v>74</v>
      </c>
      <c r="C534" s="19" t="s">
        <v>75</v>
      </c>
      <c r="D534" s="20">
        <v>0.0</v>
      </c>
      <c r="E534" s="20">
        <v>0.0</v>
      </c>
      <c r="F534" s="27"/>
      <c r="G534" s="20" t="str">
        <f t="shared" si="1"/>
        <v>#REF!</v>
      </c>
      <c r="H534" s="20" t="str">
        <f t="shared" si="2"/>
        <v>#REF!</v>
      </c>
      <c r="I534" s="20" t="str">
        <f t="shared" si="3"/>
        <v>#REF!</v>
      </c>
      <c r="J534" s="20" t="str">
        <f t="shared" si="4"/>
        <v>#REF!</v>
      </c>
      <c r="K534" s="20" t="str">
        <f t="shared" si="5"/>
        <v>#REF!</v>
      </c>
      <c r="L534" s="20" t="str">
        <f t="shared" si="6"/>
        <v>#REF!</v>
      </c>
      <c r="O534" s="20" t="str">
        <f t="shared" si="8"/>
        <v>#REF!</v>
      </c>
      <c r="P534" s="46" t="str">
        <f t="shared" si="9"/>
        <v>#REF!</v>
      </c>
      <c r="Q534" s="27" t="str">
        <f t="shared" si="10"/>
        <v>#REF!</v>
      </c>
      <c r="S534" s="47" t="str">
        <f t="shared" si="11"/>
        <v>#REF!</v>
      </c>
    </row>
    <row r="535" ht="15.75" customHeight="1">
      <c r="A535" s="19" t="s">
        <v>279</v>
      </c>
      <c r="B535" s="18" t="s">
        <v>17</v>
      </c>
      <c r="C535" s="19" t="s">
        <v>324</v>
      </c>
      <c r="D535" s="20">
        <v>1.2009089542E8</v>
      </c>
      <c r="E535" s="20">
        <v>1.117454563E7</v>
      </c>
      <c r="F535" s="27"/>
      <c r="G535" s="20" t="str">
        <f t="shared" si="1"/>
        <v>#REF!</v>
      </c>
      <c r="H535" s="20" t="str">
        <f t="shared" si="2"/>
        <v>#REF!</v>
      </c>
      <c r="I535" s="20" t="str">
        <f t="shared" si="3"/>
        <v>#REF!</v>
      </c>
      <c r="J535" s="20" t="str">
        <f t="shared" si="4"/>
        <v>#REF!</v>
      </c>
      <c r="K535" s="20" t="str">
        <f t="shared" si="5"/>
        <v>#REF!</v>
      </c>
      <c r="L535" s="20" t="str">
        <f t="shared" si="6"/>
        <v>#REF!</v>
      </c>
      <c r="O535" s="20" t="str">
        <f t="shared" si="8"/>
        <v>#REF!</v>
      </c>
      <c r="P535" s="46" t="str">
        <f t="shared" si="9"/>
        <v>#REF!</v>
      </c>
      <c r="Q535" s="27" t="str">
        <f t="shared" si="10"/>
        <v>#REF!</v>
      </c>
      <c r="S535" s="47" t="str">
        <f t="shared" si="11"/>
        <v>#REF!</v>
      </c>
    </row>
    <row r="536" ht="15.75" customHeight="1">
      <c r="A536" s="19" t="s">
        <v>279</v>
      </c>
      <c r="B536" s="18" t="s">
        <v>39</v>
      </c>
      <c r="C536" s="19" t="s">
        <v>40</v>
      </c>
      <c r="D536" s="20">
        <v>3.134806289E7</v>
      </c>
      <c r="E536" s="20">
        <v>2916960.18</v>
      </c>
      <c r="F536" s="27"/>
      <c r="G536" s="20" t="str">
        <f t="shared" si="1"/>
        <v>#REF!</v>
      </c>
      <c r="H536" s="20" t="str">
        <f t="shared" si="2"/>
        <v>#REF!</v>
      </c>
      <c r="I536" s="20" t="str">
        <f t="shared" si="3"/>
        <v>#REF!</v>
      </c>
      <c r="J536" s="20" t="str">
        <f t="shared" si="4"/>
        <v>#REF!</v>
      </c>
      <c r="K536" s="20" t="str">
        <f t="shared" si="5"/>
        <v>#REF!</v>
      </c>
      <c r="L536" s="20" t="str">
        <f t="shared" si="6"/>
        <v>#REF!</v>
      </c>
      <c r="O536" s="20" t="str">
        <f t="shared" si="8"/>
        <v>#REF!</v>
      </c>
      <c r="P536" s="46" t="str">
        <f t="shared" si="9"/>
        <v>#REF!</v>
      </c>
      <c r="Q536" s="27" t="str">
        <f t="shared" si="10"/>
        <v>#REF!</v>
      </c>
      <c r="S536" s="47" t="str">
        <f t="shared" si="11"/>
        <v>#REF!</v>
      </c>
    </row>
    <row r="537" ht="15.75" customHeight="1">
      <c r="A537" s="19" t="s">
        <v>279</v>
      </c>
      <c r="B537" s="18" t="s">
        <v>33</v>
      </c>
      <c r="C537" s="19" t="s">
        <v>34</v>
      </c>
      <c r="D537" s="20">
        <v>30877.69</v>
      </c>
      <c r="E537" s="20">
        <v>2873.19</v>
      </c>
      <c r="F537" s="27"/>
      <c r="G537" s="20" t="str">
        <f t="shared" si="1"/>
        <v>#REF!</v>
      </c>
      <c r="H537" s="20" t="str">
        <f t="shared" si="2"/>
        <v>#REF!</v>
      </c>
      <c r="I537" s="20" t="str">
        <f t="shared" si="3"/>
        <v>#REF!</v>
      </c>
      <c r="J537" s="20" t="str">
        <f t="shared" si="4"/>
        <v>#REF!</v>
      </c>
      <c r="K537" s="20" t="str">
        <f t="shared" si="5"/>
        <v>#REF!</v>
      </c>
      <c r="L537" s="20" t="str">
        <f t="shared" si="6"/>
        <v>#REF!</v>
      </c>
      <c r="O537" s="20" t="str">
        <f t="shared" si="8"/>
        <v>#REF!</v>
      </c>
      <c r="P537" s="46" t="str">
        <f t="shared" si="9"/>
        <v>#REF!</v>
      </c>
      <c r="Q537" s="27" t="str">
        <f t="shared" si="10"/>
        <v>#REF!</v>
      </c>
      <c r="S537" s="47" t="str">
        <f t="shared" si="11"/>
        <v>#REF!</v>
      </c>
    </row>
    <row r="538" ht="15.75" customHeight="1">
      <c r="A538" s="19" t="s">
        <v>281</v>
      </c>
      <c r="B538" s="18" t="s">
        <v>39</v>
      </c>
      <c r="C538" s="19" t="s">
        <v>40</v>
      </c>
      <c r="D538" s="20">
        <v>1.034988882E7</v>
      </c>
      <c r="E538" s="20">
        <v>267507.08</v>
      </c>
      <c r="F538" s="27"/>
      <c r="G538" s="20" t="str">
        <f t="shared" si="1"/>
        <v>#REF!</v>
      </c>
      <c r="H538" s="20" t="str">
        <f t="shared" si="2"/>
        <v>#REF!</v>
      </c>
      <c r="I538" s="20" t="str">
        <f t="shared" si="3"/>
        <v>#REF!</v>
      </c>
      <c r="J538" s="20" t="str">
        <f t="shared" si="4"/>
        <v>#REF!</v>
      </c>
      <c r="K538" s="20" t="str">
        <f t="shared" si="5"/>
        <v>#REF!</v>
      </c>
      <c r="L538" s="20" t="str">
        <f t="shared" si="6"/>
        <v>#REF!</v>
      </c>
      <c r="O538" s="20" t="str">
        <f t="shared" si="8"/>
        <v>#REF!</v>
      </c>
      <c r="P538" s="46" t="str">
        <f t="shared" si="9"/>
        <v>#REF!</v>
      </c>
      <c r="Q538" s="27" t="str">
        <f t="shared" si="10"/>
        <v>#REF!</v>
      </c>
      <c r="S538" s="47" t="str">
        <f t="shared" si="11"/>
        <v>#REF!</v>
      </c>
    </row>
    <row r="539" ht="15.75" customHeight="1">
      <c r="A539" s="19" t="s">
        <v>281</v>
      </c>
      <c r="B539" s="18" t="s">
        <v>27</v>
      </c>
      <c r="C539" s="19" t="s">
        <v>28</v>
      </c>
      <c r="D539" s="20">
        <v>147965.7</v>
      </c>
      <c r="E539" s="20">
        <v>3824.38</v>
      </c>
      <c r="F539" s="27"/>
      <c r="G539" s="20" t="str">
        <f t="shared" si="1"/>
        <v>#REF!</v>
      </c>
      <c r="H539" s="20" t="str">
        <f t="shared" si="2"/>
        <v>#REF!</v>
      </c>
      <c r="I539" s="20" t="str">
        <f t="shared" si="3"/>
        <v>#REF!</v>
      </c>
      <c r="J539" s="20" t="str">
        <f t="shared" si="4"/>
        <v>#REF!</v>
      </c>
      <c r="K539" s="20" t="str">
        <f t="shared" si="5"/>
        <v>#REF!</v>
      </c>
      <c r="L539" s="20" t="str">
        <f t="shared" si="6"/>
        <v>#REF!</v>
      </c>
      <c r="O539" s="20" t="str">
        <f t="shared" si="8"/>
        <v>#REF!</v>
      </c>
      <c r="P539" s="46" t="str">
        <f t="shared" si="9"/>
        <v>#REF!</v>
      </c>
      <c r="Q539" s="27" t="str">
        <f t="shared" si="10"/>
        <v>#REF!</v>
      </c>
      <c r="S539" s="47" t="str">
        <f t="shared" si="11"/>
        <v>#REF!</v>
      </c>
    </row>
    <row r="540" ht="15.75" customHeight="1">
      <c r="A540" s="19" t="s">
        <v>281</v>
      </c>
      <c r="B540" s="18" t="s">
        <v>33</v>
      </c>
      <c r="C540" s="19" t="s">
        <v>34</v>
      </c>
      <c r="D540" s="20">
        <v>57528.01</v>
      </c>
      <c r="E540" s="20">
        <v>1486.89</v>
      </c>
      <c r="F540" s="27"/>
      <c r="G540" s="20" t="str">
        <f t="shared" si="1"/>
        <v>#REF!</v>
      </c>
      <c r="H540" s="20" t="str">
        <f t="shared" si="2"/>
        <v>#REF!</v>
      </c>
      <c r="I540" s="20" t="str">
        <f t="shared" si="3"/>
        <v>#REF!</v>
      </c>
      <c r="J540" s="20" t="str">
        <f t="shared" si="4"/>
        <v>#REF!</v>
      </c>
      <c r="K540" s="20" t="str">
        <f t="shared" si="5"/>
        <v>#REF!</v>
      </c>
      <c r="L540" s="20" t="str">
        <f t="shared" si="6"/>
        <v>#REF!</v>
      </c>
      <c r="O540" s="20" t="str">
        <f t="shared" si="8"/>
        <v>#REF!</v>
      </c>
      <c r="P540" s="46" t="str">
        <f t="shared" si="9"/>
        <v>#REF!</v>
      </c>
      <c r="Q540" s="27" t="str">
        <f t="shared" si="10"/>
        <v>#REF!</v>
      </c>
      <c r="S540" s="47" t="str">
        <f t="shared" si="11"/>
        <v>#REF!</v>
      </c>
    </row>
    <row r="541" ht="15.75" customHeight="1">
      <c r="A541" s="19" t="s">
        <v>281</v>
      </c>
      <c r="B541" s="18" t="s">
        <v>41</v>
      </c>
      <c r="C541" s="19" t="s">
        <v>42</v>
      </c>
      <c r="D541" s="20">
        <v>1.2284577647E8</v>
      </c>
      <c r="E541" s="20">
        <v>3175117.65</v>
      </c>
      <c r="F541" s="27"/>
      <c r="G541" s="20" t="str">
        <f t="shared" si="1"/>
        <v>#REF!</v>
      </c>
      <c r="H541" s="20" t="str">
        <f t="shared" si="2"/>
        <v>#REF!</v>
      </c>
      <c r="I541" s="20" t="str">
        <f t="shared" si="3"/>
        <v>#REF!</v>
      </c>
      <c r="J541" s="20" t="str">
        <f t="shared" si="4"/>
        <v>#REF!</v>
      </c>
      <c r="K541" s="20" t="str">
        <f t="shared" si="5"/>
        <v>#REF!</v>
      </c>
      <c r="L541" s="20" t="str">
        <f t="shared" si="6"/>
        <v>#REF!</v>
      </c>
      <c r="O541" s="20" t="str">
        <f t="shared" si="8"/>
        <v>#REF!</v>
      </c>
      <c r="P541" s="46" t="str">
        <f t="shared" si="9"/>
        <v>#REF!</v>
      </c>
      <c r="Q541" s="27" t="str">
        <f t="shared" si="10"/>
        <v>#REF!</v>
      </c>
      <c r="S541" s="47" t="str">
        <f t="shared" si="11"/>
        <v>#REF!</v>
      </c>
    </row>
    <row r="542" ht="15.75" customHeight="1">
      <c r="A542" s="19" t="s">
        <v>283</v>
      </c>
      <c r="B542" s="18" t="s">
        <v>17</v>
      </c>
      <c r="C542" s="19" t="s">
        <v>324</v>
      </c>
      <c r="D542" s="20">
        <v>3498976.77</v>
      </c>
      <c r="E542" s="20">
        <v>2029675.54</v>
      </c>
      <c r="F542" s="27"/>
      <c r="G542" s="20" t="str">
        <f t="shared" si="1"/>
        <v>#REF!</v>
      </c>
      <c r="H542" s="20" t="str">
        <f t="shared" si="2"/>
        <v>#REF!</v>
      </c>
      <c r="I542" s="20" t="str">
        <f t="shared" si="3"/>
        <v>#REF!</v>
      </c>
      <c r="J542" s="20" t="str">
        <f t="shared" si="4"/>
        <v>#REF!</v>
      </c>
      <c r="K542" s="20" t="str">
        <f t="shared" si="5"/>
        <v>#REF!</v>
      </c>
      <c r="L542" s="20" t="str">
        <f t="shared" si="6"/>
        <v>#REF!</v>
      </c>
      <c r="O542" s="20" t="str">
        <f t="shared" si="8"/>
        <v>#REF!</v>
      </c>
      <c r="P542" s="46" t="str">
        <f t="shared" si="9"/>
        <v>#REF!</v>
      </c>
      <c r="Q542" s="27" t="str">
        <f t="shared" si="10"/>
        <v>#REF!</v>
      </c>
      <c r="S542" s="47" t="str">
        <f t="shared" si="11"/>
        <v>#REF!</v>
      </c>
    </row>
    <row r="543" ht="15.75" customHeight="1">
      <c r="A543" s="19" t="s">
        <v>283</v>
      </c>
      <c r="B543" s="18" t="s">
        <v>39</v>
      </c>
      <c r="C543" s="19" t="s">
        <v>40</v>
      </c>
      <c r="D543" s="20">
        <v>952940.42</v>
      </c>
      <c r="E543" s="20">
        <v>552778.71</v>
      </c>
      <c r="F543" s="27"/>
      <c r="G543" s="20" t="str">
        <f t="shared" si="1"/>
        <v>#REF!</v>
      </c>
      <c r="H543" s="20" t="str">
        <f t="shared" si="2"/>
        <v>#REF!</v>
      </c>
      <c r="I543" s="20" t="str">
        <f t="shared" si="3"/>
        <v>#REF!</v>
      </c>
      <c r="J543" s="20" t="str">
        <f t="shared" si="4"/>
        <v>#REF!</v>
      </c>
      <c r="K543" s="20" t="str">
        <f t="shared" si="5"/>
        <v>#REF!</v>
      </c>
      <c r="L543" s="20" t="str">
        <f t="shared" si="6"/>
        <v>#REF!</v>
      </c>
      <c r="O543" s="20" t="str">
        <f t="shared" si="8"/>
        <v>#REF!</v>
      </c>
      <c r="P543" s="46" t="str">
        <f t="shared" si="9"/>
        <v>#REF!</v>
      </c>
      <c r="Q543" s="27" t="str">
        <f t="shared" si="10"/>
        <v>#REF!</v>
      </c>
      <c r="S543" s="47" t="str">
        <f t="shared" si="11"/>
        <v>#REF!</v>
      </c>
    </row>
    <row r="544" ht="15.75" customHeight="1">
      <c r="A544" s="19" t="s">
        <v>283</v>
      </c>
      <c r="B544" s="18" t="s">
        <v>68</v>
      </c>
      <c r="C544" s="19" t="s">
        <v>69</v>
      </c>
      <c r="D544" s="20">
        <v>258680.81</v>
      </c>
      <c r="E544" s="20">
        <v>150054.75</v>
      </c>
      <c r="F544" s="27"/>
      <c r="G544" s="20" t="str">
        <f t="shared" si="1"/>
        <v>#REF!</v>
      </c>
      <c r="H544" s="20" t="str">
        <f t="shared" si="2"/>
        <v>#REF!</v>
      </c>
      <c r="I544" s="20" t="str">
        <f t="shared" si="3"/>
        <v>#REF!</v>
      </c>
      <c r="J544" s="20" t="str">
        <f t="shared" si="4"/>
        <v>#REF!</v>
      </c>
      <c r="K544" s="20" t="str">
        <f t="shared" si="5"/>
        <v>#REF!</v>
      </c>
      <c r="L544" s="20" t="str">
        <f t="shared" si="6"/>
        <v>#REF!</v>
      </c>
      <c r="O544" s="20" t="str">
        <f t="shared" si="8"/>
        <v>#REF!</v>
      </c>
      <c r="P544" s="46" t="str">
        <f t="shared" si="9"/>
        <v>#REF!</v>
      </c>
      <c r="Q544" s="27" t="str">
        <f t="shared" si="10"/>
        <v>#REF!</v>
      </c>
      <c r="S544" s="47" t="str">
        <f t="shared" si="11"/>
        <v>#REF!</v>
      </c>
    </row>
    <row r="545" ht="15.75" customHeight="1">
      <c r="A545" s="19" t="s">
        <v>285</v>
      </c>
      <c r="B545" s="18" t="s">
        <v>17</v>
      </c>
      <c r="C545" s="19" t="s">
        <v>324</v>
      </c>
      <c r="D545" s="20">
        <v>2.469926668E7</v>
      </c>
      <c r="E545" s="20">
        <v>2644142.35</v>
      </c>
      <c r="F545" s="27"/>
      <c r="G545" s="20" t="str">
        <f t="shared" si="1"/>
        <v>#REF!</v>
      </c>
      <c r="H545" s="20" t="str">
        <f t="shared" si="2"/>
        <v>#REF!</v>
      </c>
      <c r="I545" s="20" t="str">
        <f t="shared" si="3"/>
        <v>#REF!</v>
      </c>
      <c r="J545" s="20" t="str">
        <f t="shared" si="4"/>
        <v>#REF!</v>
      </c>
      <c r="K545" s="20" t="str">
        <f t="shared" si="5"/>
        <v>#REF!</v>
      </c>
      <c r="L545" s="20" t="str">
        <f t="shared" si="6"/>
        <v>#REF!</v>
      </c>
      <c r="O545" s="20" t="str">
        <f t="shared" si="8"/>
        <v>#REF!</v>
      </c>
      <c r="P545" s="46" t="str">
        <f t="shared" si="9"/>
        <v>#REF!</v>
      </c>
      <c r="Q545" s="27" t="str">
        <f t="shared" si="10"/>
        <v>#REF!</v>
      </c>
      <c r="S545" s="47" t="str">
        <f t="shared" si="11"/>
        <v>#REF!</v>
      </c>
    </row>
    <row r="546" ht="15.75" customHeight="1">
      <c r="A546" s="19" t="s">
        <v>285</v>
      </c>
      <c r="B546" s="18" t="s">
        <v>39</v>
      </c>
      <c r="C546" s="19" t="s">
        <v>40</v>
      </c>
      <c r="D546" s="20">
        <v>6129856.6</v>
      </c>
      <c r="E546" s="20">
        <v>656222.46</v>
      </c>
      <c r="F546" s="27"/>
      <c r="G546" s="20" t="str">
        <f t="shared" si="1"/>
        <v>#REF!</v>
      </c>
      <c r="H546" s="20" t="str">
        <f t="shared" si="2"/>
        <v>#REF!</v>
      </c>
      <c r="I546" s="20" t="str">
        <f t="shared" si="3"/>
        <v>#REF!</v>
      </c>
      <c r="J546" s="20" t="str">
        <f t="shared" si="4"/>
        <v>#REF!</v>
      </c>
      <c r="K546" s="20" t="str">
        <f t="shared" si="5"/>
        <v>#REF!</v>
      </c>
      <c r="L546" s="20" t="str">
        <f t="shared" si="6"/>
        <v>#REF!</v>
      </c>
      <c r="O546" s="20" t="str">
        <f t="shared" si="8"/>
        <v>#REF!</v>
      </c>
      <c r="P546" s="46" t="str">
        <f t="shared" si="9"/>
        <v>#REF!</v>
      </c>
      <c r="Q546" s="27" t="str">
        <f t="shared" si="10"/>
        <v>#REF!</v>
      </c>
      <c r="S546" s="47" t="str">
        <f t="shared" si="11"/>
        <v>#REF!</v>
      </c>
    </row>
    <row r="547" ht="15.75" customHeight="1">
      <c r="A547" s="19" t="s">
        <v>285</v>
      </c>
      <c r="B547" s="18" t="s">
        <v>33</v>
      </c>
      <c r="C547" s="19" t="s">
        <v>34</v>
      </c>
      <c r="D547" s="20">
        <v>53451.72</v>
      </c>
      <c r="E547" s="20">
        <v>5722.19</v>
      </c>
      <c r="F547" s="27"/>
      <c r="G547" s="20" t="str">
        <f t="shared" si="1"/>
        <v>#REF!</v>
      </c>
      <c r="H547" s="20" t="str">
        <f t="shared" si="2"/>
        <v>#REF!</v>
      </c>
      <c r="I547" s="20" t="str">
        <f t="shared" si="3"/>
        <v>#REF!</v>
      </c>
      <c r="J547" s="20" t="str">
        <f t="shared" si="4"/>
        <v>#REF!</v>
      </c>
      <c r="K547" s="20" t="str">
        <f t="shared" si="5"/>
        <v>#REF!</v>
      </c>
      <c r="L547" s="20" t="str">
        <f t="shared" si="6"/>
        <v>#REF!</v>
      </c>
      <c r="O547" s="20" t="str">
        <f t="shared" si="8"/>
        <v>#REF!</v>
      </c>
      <c r="P547" s="46" t="str">
        <f t="shared" si="9"/>
        <v>#REF!</v>
      </c>
      <c r="Q547" s="27" t="str">
        <f t="shared" si="10"/>
        <v>#REF!</v>
      </c>
      <c r="S547" s="47" t="str">
        <f t="shared" si="11"/>
        <v>#REF!</v>
      </c>
    </row>
    <row r="548" ht="15.75" customHeight="1">
      <c r="A548" s="19" t="s">
        <v>287</v>
      </c>
      <c r="B548" s="18" t="s">
        <v>17</v>
      </c>
      <c r="C548" s="19" t="s">
        <v>324</v>
      </c>
      <c r="D548" s="20">
        <v>3.073952248E7</v>
      </c>
      <c r="E548" s="20">
        <v>4141274.54</v>
      </c>
      <c r="F548" s="27"/>
      <c r="G548" s="20" t="str">
        <f t="shared" si="1"/>
        <v>#REF!</v>
      </c>
      <c r="H548" s="20" t="str">
        <f t="shared" si="2"/>
        <v>#REF!</v>
      </c>
      <c r="I548" s="20" t="str">
        <f t="shared" si="3"/>
        <v>#REF!</v>
      </c>
      <c r="J548" s="20" t="str">
        <f t="shared" si="4"/>
        <v>#REF!</v>
      </c>
      <c r="K548" s="20" t="str">
        <f t="shared" si="5"/>
        <v>#REF!</v>
      </c>
      <c r="L548" s="20" t="str">
        <f t="shared" si="6"/>
        <v>#REF!</v>
      </c>
      <c r="O548" s="20" t="str">
        <f t="shared" si="8"/>
        <v>#REF!</v>
      </c>
      <c r="P548" s="46" t="str">
        <f t="shared" si="9"/>
        <v>#REF!</v>
      </c>
      <c r="Q548" s="27" t="str">
        <f t="shared" si="10"/>
        <v>#REF!</v>
      </c>
      <c r="S548" s="47" t="str">
        <f t="shared" si="11"/>
        <v>#REF!</v>
      </c>
    </row>
    <row r="549" ht="15.75" customHeight="1">
      <c r="A549" s="19" t="s">
        <v>287</v>
      </c>
      <c r="B549" s="18" t="s">
        <v>53</v>
      </c>
      <c r="C549" s="19" t="s">
        <v>54</v>
      </c>
      <c r="D549" s="20">
        <v>0.0</v>
      </c>
      <c r="E549" s="20">
        <v>0.0</v>
      </c>
      <c r="F549" s="27"/>
      <c r="G549" s="20" t="str">
        <f t="shared" si="1"/>
        <v>#REF!</v>
      </c>
      <c r="H549" s="20" t="str">
        <f t="shared" si="2"/>
        <v>#REF!</v>
      </c>
      <c r="I549" s="20" t="str">
        <f t="shared" si="3"/>
        <v>#REF!</v>
      </c>
      <c r="J549" s="20" t="str">
        <f t="shared" si="4"/>
        <v>#REF!</v>
      </c>
      <c r="K549" s="20" t="str">
        <f t="shared" si="5"/>
        <v>#REF!</v>
      </c>
      <c r="L549" s="20" t="str">
        <f t="shared" si="6"/>
        <v>#REF!</v>
      </c>
      <c r="O549" s="20" t="str">
        <f t="shared" si="8"/>
        <v>#REF!</v>
      </c>
      <c r="P549" s="46" t="str">
        <f t="shared" si="9"/>
        <v>#REF!</v>
      </c>
      <c r="Q549" s="27" t="str">
        <f t="shared" si="10"/>
        <v>#REF!</v>
      </c>
      <c r="S549" s="47" t="str">
        <f t="shared" si="11"/>
        <v>#REF!</v>
      </c>
    </row>
    <row r="550" ht="15.75" customHeight="1">
      <c r="A550" s="19" t="s">
        <v>287</v>
      </c>
      <c r="B550" s="18" t="s">
        <v>33</v>
      </c>
      <c r="C550" s="19" t="s">
        <v>34</v>
      </c>
      <c r="D550" s="20">
        <v>74668.52</v>
      </c>
      <c r="E550" s="20">
        <v>10059.46</v>
      </c>
      <c r="F550" s="27"/>
      <c r="G550" s="20" t="str">
        <f t="shared" si="1"/>
        <v>#REF!</v>
      </c>
      <c r="H550" s="20" t="str">
        <f t="shared" si="2"/>
        <v>#REF!</v>
      </c>
      <c r="I550" s="20" t="str">
        <f t="shared" si="3"/>
        <v>#REF!</v>
      </c>
      <c r="J550" s="20" t="str">
        <f t="shared" si="4"/>
        <v>#REF!</v>
      </c>
      <c r="K550" s="20" t="str">
        <f t="shared" si="5"/>
        <v>#REF!</v>
      </c>
      <c r="L550" s="20" t="str">
        <f t="shared" si="6"/>
        <v>#REF!</v>
      </c>
      <c r="O550" s="20" t="str">
        <f t="shared" si="8"/>
        <v>#REF!</v>
      </c>
      <c r="P550" s="46" t="str">
        <f t="shared" si="9"/>
        <v>#REF!</v>
      </c>
      <c r="Q550" s="27" t="str">
        <f t="shared" si="10"/>
        <v>#REF!</v>
      </c>
      <c r="S550" s="47" t="str">
        <f t="shared" si="11"/>
        <v>#REF!</v>
      </c>
    </row>
    <row r="551" ht="15.75" customHeight="1">
      <c r="A551" s="19" t="s">
        <v>289</v>
      </c>
      <c r="B551" s="18" t="s">
        <v>17</v>
      </c>
      <c r="C551" s="19" t="s">
        <v>324</v>
      </c>
      <c r="D551" s="20">
        <v>2.854595882E7</v>
      </c>
      <c r="E551" s="20">
        <v>1455113.91</v>
      </c>
      <c r="F551" s="27"/>
      <c r="G551" s="20" t="str">
        <f t="shared" si="1"/>
        <v>#REF!</v>
      </c>
      <c r="H551" s="20" t="str">
        <f t="shared" si="2"/>
        <v>#REF!</v>
      </c>
      <c r="I551" s="20" t="str">
        <f t="shared" si="3"/>
        <v>#REF!</v>
      </c>
      <c r="J551" s="20" t="str">
        <f t="shared" si="4"/>
        <v>#REF!</v>
      </c>
      <c r="K551" s="20" t="str">
        <f t="shared" si="5"/>
        <v>#REF!</v>
      </c>
      <c r="L551" s="20" t="str">
        <f t="shared" si="6"/>
        <v>#REF!</v>
      </c>
      <c r="O551" s="20" t="str">
        <f t="shared" si="8"/>
        <v>#REF!</v>
      </c>
      <c r="P551" s="46" t="str">
        <f t="shared" si="9"/>
        <v>#REF!</v>
      </c>
      <c r="Q551" s="27" t="str">
        <f t="shared" si="10"/>
        <v>#REF!</v>
      </c>
      <c r="S551" s="47" t="str">
        <f t="shared" si="11"/>
        <v>#REF!</v>
      </c>
    </row>
    <row r="552" ht="15.75" customHeight="1">
      <c r="A552" s="19" t="s">
        <v>289</v>
      </c>
      <c r="B552" s="18" t="s">
        <v>68</v>
      </c>
      <c r="C552" s="19" t="s">
        <v>69</v>
      </c>
      <c r="D552" s="20">
        <v>3199959.18</v>
      </c>
      <c r="E552" s="20">
        <v>163116.09</v>
      </c>
      <c r="F552" s="27"/>
      <c r="G552" s="20" t="str">
        <f t="shared" si="1"/>
        <v>#REF!</v>
      </c>
      <c r="H552" s="20" t="str">
        <f t="shared" si="2"/>
        <v>#REF!</v>
      </c>
      <c r="I552" s="20" t="str">
        <f t="shared" si="3"/>
        <v>#REF!</v>
      </c>
      <c r="J552" s="20" t="str">
        <f t="shared" si="4"/>
        <v>#REF!</v>
      </c>
      <c r="K552" s="20" t="str">
        <f t="shared" si="5"/>
        <v>#REF!</v>
      </c>
      <c r="L552" s="20" t="str">
        <f t="shared" si="6"/>
        <v>#REF!</v>
      </c>
      <c r="O552" s="20" t="str">
        <f t="shared" si="8"/>
        <v>#REF!</v>
      </c>
      <c r="P552" s="46" t="str">
        <f t="shared" si="9"/>
        <v>#REF!</v>
      </c>
      <c r="Q552" s="27" t="str">
        <f t="shared" si="10"/>
        <v>#REF!</v>
      </c>
      <c r="S552" s="47" t="str">
        <f t="shared" si="11"/>
        <v>#REF!</v>
      </c>
    </row>
    <row r="553" ht="15.75" customHeight="1">
      <c r="A553" s="19" t="s">
        <v>291</v>
      </c>
      <c r="B553" s="18" t="s">
        <v>17</v>
      </c>
      <c r="C553" s="19" t="s">
        <v>324</v>
      </c>
      <c r="D553" s="20">
        <v>1.394082029E7</v>
      </c>
      <c r="E553" s="20">
        <v>1533104.24</v>
      </c>
      <c r="F553" s="27"/>
      <c r="G553" s="20" t="str">
        <f t="shared" si="1"/>
        <v>#REF!</v>
      </c>
      <c r="H553" s="20" t="str">
        <f t="shared" si="2"/>
        <v>#REF!</v>
      </c>
      <c r="I553" s="20" t="str">
        <f t="shared" si="3"/>
        <v>#REF!</v>
      </c>
      <c r="J553" s="20" t="str">
        <f t="shared" si="4"/>
        <v>#REF!</v>
      </c>
      <c r="K553" s="20" t="str">
        <f t="shared" si="5"/>
        <v>#REF!</v>
      </c>
      <c r="L553" s="20" t="str">
        <f t="shared" si="6"/>
        <v>#REF!</v>
      </c>
      <c r="O553" s="20" t="str">
        <f t="shared" si="8"/>
        <v>#REF!</v>
      </c>
      <c r="P553" s="46" t="str">
        <f t="shared" si="9"/>
        <v>#REF!</v>
      </c>
      <c r="Q553" s="27" t="str">
        <f t="shared" si="10"/>
        <v>#REF!</v>
      </c>
      <c r="S553" s="47" t="str">
        <f t="shared" si="11"/>
        <v>#REF!</v>
      </c>
    </row>
    <row r="554" ht="15.75" customHeight="1">
      <c r="A554" s="19" t="s">
        <v>291</v>
      </c>
      <c r="B554" s="18" t="s">
        <v>39</v>
      </c>
      <c r="C554" s="19" t="s">
        <v>40</v>
      </c>
      <c r="D554" s="20">
        <v>6044321.63</v>
      </c>
      <c r="E554" s="20">
        <v>664708.03</v>
      </c>
      <c r="F554" s="27"/>
      <c r="G554" s="20" t="str">
        <f t="shared" si="1"/>
        <v>#REF!</v>
      </c>
      <c r="H554" s="20" t="str">
        <f t="shared" si="2"/>
        <v>#REF!</v>
      </c>
      <c r="I554" s="20" t="str">
        <f t="shared" si="3"/>
        <v>#REF!</v>
      </c>
      <c r="J554" s="20" t="str">
        <f t="shared" si="4"/>
        <v>#REF!</v>
      </c>
      <c r="K554" s="20" t="str">
        <f t="shared" si="5"/>
        <v>#REF!</v>
      </c>
      <c r="L554" s="20" t="str">
        <f t="shared" si="6"/>
        <v>#REF!</v>
      </c>
      <c r="O554" s="20" t="str">
        <f t="shared" si="8"/>
        <v>#REF!</v>
      </c>
      <c r="P554" s="46" t="str">
        <f t="shared" si="9"/>
        <v>#REF!</v>
      </c>
      <c r="Q554" s="27" t="str">
        <f t="shared" si="10"/>
        <v>#REF!</v>
      </c>
      <c r="S554" s="47" t="str">
        <f t="shared" si="11"/>
        <v>#REF!</v>
      </c>
    </row>
    <row r="555" ht="15.75" customHeight="1">
      <c r="A555" s="19" t="s">
        <v>291</v>
      </c>
      <c r="B555" s="18" t="s">
        <v>35</v>
      </c>
      <c r="C555" s="19" t="s">
        <v>36</v>
      </c>
      <c r="D555" s="20">
        <v>9159803.08</v>
      </c>
      <c r="E555" s="20">
        <v>1007324.73</v>
      </c>
      <c r="F555" s="27"/>
      <c r="G555" s="20" t="str">
        <f t="shared" si="1"/>
        <v>#REF!</v>
      </c>
      <c r="H555" s="20" t="str">
        <f t="shared" si="2"/>
        <v>#REF!</v>
      </c>
      <c r="I555" s="20" t="str">
        <f t="shared" si="3"/>
        <v>#REF!</v>
      </c>
      <c r="J555" s="20" t="str">
        <f t="shared" si="4"/>
        <v>#REF!</v>
      </c>
      <c r="K555" s="20" t="str">
        <f t="shared" si="5"/>
        <v>#REF!</v>
      </c>
      <c r="L555" s="20" t="str">
        <f t="shared" si="6"/>
        <v>#REF!</v>
      </c>
      <c r="O555" s="20" t="str">
        <f t="shared" si="8"/>
        <v>#REF!</v>
      </c>
      <c r="P555" s="46" t="str">
        <f t="shared" si="9"/>
        <v>#REF!</v>
      </c>
      <c r="Q555" s="27" t="str">
        <f t="shared" si="10"/>
        <v>#REF!</v>
      </c>
      <c r="S555" s="47" t="str">
        <f t="shared" si="11"/>
        <v>#REF!</v>
      </c>
    </row>
    <row r="556" ht="15.75" customHeight="1">
      <c r="A556" s="19" t="s">
        <v>293</v>
      </c>
      <c r="B556" s="18" t="s">
        <v>17</v>
      </c>
      <c r="C556" s="19" t="s">
        <v>324</v>
      </c>
      <c r="D556" s="20">
        <v>1.2490539747E8</v>
      </c>
      <c r="E556" s="20">
        <v>2.280709594E7</v>
      </c>
      <c r="F556" s="27"/>
      <c r="G556" s="20" t="str">
        <f t="shared" si="1"/>
        <v>#REF!</v>
      </c>
      <c r="H556" s="20" t="str">
        <f t="shared" si="2"/>
        <v>#REF!</v>
      </c>
      <c r="I556" s="20" t="str">
        <f t="shared" si="3"/>
        <v>#REF!</v>
      </c>
      <c r="J556" s="20" t="str">
        <f t="shared" si="4"/>
        <v>#REF!</v>
      </c>
      <c r="K556" s="20" t="str">
        <f t="shared" si="5"/>
        <v>#REF!</v>
      </c>
      <c r="L556" s="20" t="str">
        <f t="shared" si="6"/>
        <v>#REF!</v>
      </c>
      <c r="O556" s="20" t="str">
        <f t="shared" si="8"/>
        <v>#REF!</v>
      </c>
      <c r="P556" s="46" t="str">
        <f t="shared" si="9"/>
        <v>#REF!</v>
      </c>
      <c r="Q556" s="27" t="str">
        <f t="shared" si="10"/>
        <v>#REF!</v>
      </c>
      <c r="S556" s="47" t="str">
        <f t="shared" si="11"/>
        <v>#REF!</v>
      </c>
    </row>
    <row r="557" ht="15.75" customHeight="1">
      <c r="A557" s="19" t="s">
        <v>293</v>
      </c>
      <c r="B557" s="18" t="s">
        <v>39</v>
      </c>
      <c r="C557" s="19" t="s">
        <v>40</v>
      </c>
      <c r="D557" s="20">
        <v>6213829.16</v>
      </c>
      <c r="E557" s="20">
        <v>1134613.88</v>
      </c>
      <c r="F557" s="27"/>
      <c r="G557" s="20" t="str">
        <f t="shared" si="1"/>
        <v>#REF!</v>
      </c>
      <c r="H557" s="20" t="str">
        <f t="shared" si="2"/>
        <v>#REF!</v>
      </c>
      <c r="I557" s="20" t="str">
        <f t="shared" si="3"/>
        <v>#REF!</v>
      </c>
      <c r="J557" s="20" t="str">
        <f t="shared" si="4"/>
        <v>#REF!</v>
      </c>
      <c r="K557" s="20" t="str">
        <f t="shared" si="5"/>
        <v>#REF!</v>
      </c>
      <c r="L557" s="20" t="str">
        <f t="shared" si="6"/>
        <v>#REF!</v>
      </c>
      <c r="O557" s="20" t="str">
        <f t="shared" si="8"/>
        <v>#REF!</v>
      </c>
      <c r="P557" s="46" t="str">
        <f t="shared" si="9"/>
        <v>#REF!</v>
      </c>
      <c r="Q557" s="27" t="str">
        <f t="shared" si="10"/>
        <v>#REF!</v>
      </c>
      <c r="S557" s="47" t="str">
        <f t="shared" si="11"/>
        <v>#REF!</v>
      </c>
    </row>
    <row r="558" ht="15.75" customHeight="1">
      <c r="A558" s="19" t="s">
        <v>293</v>
      </c>
      <c r="B558" s="18" t="s">
        <v>25</v>
      </c>
      <c r="C558" s="19" t="s">
        <v>26</v>
      </c>
      <c r="D558" s="20">
        <v>27121.58</v>
      </c>
      <c r="E558" s="20">
        <v>4952.26</v>
      </c>
      <c r="F558" s="27"/>
      <c r="G558" s="20" t="str">
        <f t="shared" si="1"/>
        <v>#REF!</v>
      </c>
      <c r="H558" s="20" t="str">
        <f t="shared" si="2"/>
        <v>#REF!</v>
      </c>
      <c r="I558" s="20" t="str">
        <f t="shared" si="3"/>
        <v>#REF!</v>
      </c>
      <c r="J558" s="20" t="str">
        <f t="shared" si="4"/>
        <v>#REF!</v>
      </c>
      <c r="K558" s="20" t="str">
        <f t="shared" si="5"/>
        <v>#REF!</v>
      </c>
      <c r="L558" s="20" t="str">
        <f t="shared" si="6"/>
        <v>#REF!</v>
      </c>
      <c r="O558" s="20" t="str">
        <f t="shared" si="8"/>
        <v>#REF!</v>
      </c>
      <c r="P558" s="46" t="str">
        <f t="shared" si="9"/>
        <v>#REF!</v>
      </c>
      <c r="Q558" s="27" t="str">
        <f t="shared" si="10"/>
        <v>#REF!</v>
      </c>
      <c r="S558" s="47" t="str">
        <f t="shared" si="11"/>
        <v>#REF!</v>
      </c>
    </row>
    <row r="559" ht="15.75" customHeight="1">
      <c r="A559" s="19" t="s">
        <v>293</v>
      </c>
      <c r="B559" s="18" t="s">
        <v>27</v>
      </c>
      <c r="C559" s="19" t="s">
        <v>28</v>
      </c>
      <c r="D559" s="20">
        <v>49989.91</v>
      </c>
      <c r="E559" s="20">
        <v>9127.9</v>
      </c>
      <c r="F559" s="27"/>
      <c r="G559" s="20" t="str">
        <f t="shared" si="1"/>
        <v>#REF!</v>
      </c>
      <c r="H559" s="20" t="str">
        <f t="shared" si="2"/>
        <v>#REF!</v>
      </c>
      <c r="I559" s="20" t="str">
        <f t="shared" si="3"/>
        <v>#REF!</v>
      </c>
      <c r="J559" s="20" t="str">
        <f t="shared" si="4"/>
        <v>#REF!</v>
      </c>
      <c r="K559" s="20" t="str">
        <f t="shared" si="5"/>
        <v>#REF!</v>
      </c>
      <c r="L559" s="20" t="str">
        <f t="shared" si="6"/>
        <v>#REF!</v>
      </c>
      <c r="O559" s="20" t="str">
        <f t="shared" si="8"/>
        <v>#REF!</v>
      </c>
      <c r="P559" s="46" t="str">
        <f t="shared" si="9"/>
        <v>#REF!</v>
      </c>
      <c r="Q559" s="27" t="str">
        <f t="shared" si="10"/>
        <v>#REF!</v>
      </c>
      <c r="S559" s="47" t="str">
        <f t="shared" si="11"/>
        <v>#REF!</v>
      </c>
    </row>
    <row r="560" ht="15.75" customHeight="1">
      <c r="A560" s="19" t="s">
        <v>293</v>
      </c>
      <c r="B560" s="18" t="s">
        <v>33</v>
      </c>
      <c r="C560" s="19" t="s">
        <v>34</v>
      </c>
      <c r="D560" s="20">
        <v>37653.38</v>
      </c>
      <c r="E560" s="20">
        <v>6875.32</v>
      </c>
      <c r="F560" s="27"/>
      <c r="G560" s="20" t="str">
        <f t="shared" si="1"/>
        <v>#REF!</v>
      </c>
      <c r="H560" s="20" t="str">
        <f t="shared" si="2"/>
        <v>#REF!</v>
      </c>
      <c r="I560" s="20" t="str">
        <f t="shared" si="3"/>
        <v>#REF!</v>
      </c>
      <c r="J560" s="20" t="str">
        <f t="shared" si="4"/>
        <v>#REF!</v>
      </c>
      <c r="K560" s="20" t="str">
        <f t="shared" si="5"/>
        <v>#REF!</v>
      </c>
      <c r="L560" s="20" t="str">
        <f t="shared" si="6"/>
        <v>#REF!</v>
      </c>
      <c r="O560" s="20" t="str">
        <f t="shared" si="8"/>
        <v>#REF!</v>
      </c>
      <c r="P560" s="46" t="str">
        <f t="shared" si="9"/>
        <v>#REF!</v>
      </c>
      <c r="Q560" s="27" t="str">
        <f t="shared" si="10"/>
        <v>#REF!</v>
      </c>
      <c r="S560" s="47" t="str">
        <f t="shared" si="11"/>
        <v>#REF!</v>
      </c>
    </row>
    <row r="561" ht="15.75" customHeight="1">
      <c r="A561" s="19" t="s">
        <v>293</v>
      </c>
      <c r="B561" s="18" t="s">
        <v>41</v>
      </c>
      <c r="C561" s="19" t="s">
        <v>42</v>
      </c>
      <c r="D561" s="20">
        <v>3.19877215E7</v>
      </c>
      <c r="E561" s="20">
        <v>5840796.7</v>
      </c>
      <c r="F561" s="27"/>
      <c r="G561" s="20" t="str">
        <f t="shared" si="1"/>
        <v>#REF!</v>
      </c>
      <c r="H561" s="20" t="str">
        <f t="shared" si="2"/>
        <v>#REF!</v>
      </c>
      <c r="I561" s="20" t="str">
        <f t="shared" si="3"/>
        <v>#REF!</v>
      </c>
      <c r="J561" s="20" t="str">
        <f t="shared" si="4"/>
        <v>#REF!</v>
      </c>
      <c r="K561" s="20" t="str">
        <f t="shared" si="5"/>
        <v>#REF!</v>
      </c>
      <c r="L561" s="20" t="str">
        <f t="shared" si="6"/>
        <v>#REF!</v>
      </c>
      <c r="O561" s="20" t="str">
        <f t="shared" si="8"/>
        <v>#REF!</v>
      </c>
      <c r="P561" s="46" t="str">
        <f t="shared" si="9"/>
        <v>#REF!</v>
      </c>
      <c r="Q561" s="27" t="str">
        <f t="shared" si="10"/>
        <v>#REF!</v>
      </c>
      <c r="S561" s="47" t="str">
        <f t="shared" si="11"/>
        <v>#REF!</v>
      </c>
    </row>
    <row r="562" ht="15.75" customHeight="1">
      <c r="A562" s="19" t="s">
        <v>295</v>
      </c>
      <c r="B562" s="18" t="s">
        <v>17</v>
      </c>
      <c r="C562" s="19" t="s">
        <v>324</v>
      </c>
      <c r="D562" s="20">
        <v>6.631776493E7</v>
      </c>
      <c r="E562" s="20">
        <v>3559774.62</v>
      </c>
      <c r="F562" s="27"/>
      <c r="G562" s="20" t="str">
        <f t="shared" si="1"/>
        <v>#REF!</v>
      </c>
      <c r="H562" s="20" t="str">
        <f t="shared" si="2"/>
        <v>#REF!</v>
      </c>
      <c r="I562" s="20" t="str">
        <f t="shared" si="3"/>
        <v>#REF!</v>
      </c>
      <c r="J562" s="20" t="str">
        <f t="shared" si="4"/>
        <v>#REF!</v>
      </c>
      <c r="K562" s="20" t="str">
        <f t="shared" si="5"/>
        <v>#REF!</v>
      </c>
      <c r="L562" s="20" t="str">
        <f t="shared" si="6"/>
        <v>#REF!</v>
      </c>
      <c r="O562" s="20" t="str">
        <f t="shared" si="8"/>
        <v>#REF!</v>
      </c>
      <c r="P562" s="46" t="str">
        <f t="shared" si="9"/>
        <v>#REF!</v>
      </c>
      <c r="Q562" s="27" t="str">
        <f t="shared" si="10"/>
        <v>#REF!</v>
      </c>
      <c r="S562" s="47" t="str">
        <f t="shared" si="11"/>
        <v>#REF!</v>
      </c>
    </row>
    <row r="563" ht="15.75" customHeight="1">
      <c r="A563" s="19" t="s">
        <v>295</v>
      </c>
      <c r="B563" s="18" t="s">
        <v>39</v>
      </c>
      <c r="C563" s="19" t="s">
        <v>40</v>
      </c>
      <c r="D563" s="20">
        <v>3.064905095E7</v>
      </c>
      <c r="E563" s="20">
        <v>1645165.73</v>
      </c>
      <c r="F563" s="27"/>
      <c r="G563" s="20" t="str">
        <f t="shared" si="1"/>
        <v>#REF!</v>
      </c>
      <c r="H563" s="20" t="str">
        <f t="shared" si="2"/>
        <v>#REF!</v>
      </c>
      <c r="I563" s="20" t="str">
        <f t="shared" si="3"/>
        <v>#REF!</v>
      </c>
      <c r="J563" s="20" t="str">
        <f t="shared" si="4"/>
        <v>#REF!</v>
      </c>
      <c r="K563" s="20" t="str">
        <f t="shared" si="5"/>
        <v>#REF!</v>
      </c>
      <c r="L563" s="20" t="str">
        <f t="shared" si="6"/>
        <v>#REF!</v>
      </c>
      <c r="O563" s="20" t="str">
        <f t="shared" si="8"/>
        <v>#REF!</v>
      </c>
      <c r="P563" s="46" t="str">
        <f t="shared" si="9"/>
        <v>#REF!</v>
      </c>
      <c r="Q563" s="27" t="str">
        <f t="shared" si="10"/>
        <v>#REF!</v>
      </c>
      <c r="S563" s="47" t="str">
        <f t="shared" si="11"/>
        <v>#REF!</v>
      </c>
    </row>
    <row r="564" ht="15.75" customHeight="1">
      <c r="A564" s="19" t="s">
        <v>295</v>
      </c>
      <c r="B564" s="18" t="s">
        <v>33</v>
      </c>
      <c r="C564" s="19" t="s">
        <v>34</v>
      </c>
      <c r="D564" s="20">
        <v>63492.57</v>
      </c>
      <c r="E564" s="20">
        <v>3408.13</v>
      </c>
      <c r="F564" s="27"/>
      <c r="G564" s="20" t="str">
        <f t="shared" si="1"/>
        <v>#REF!</v>
      </c>
      <c r="H564" s="20" t="str">
        <f t="shared" si="2"/>
        <v>#REF!</v>
      </c>
      <c r="I564" s="20" t="str">
        <f t="shared" si="3"/>
        <v>#REF!</v>
      </c>
      <c r="J564" s="20" t="str">
        <f t="shared" si="4"/>
        <v>#REF!</v>
      </c>
      <c r="K564" s="20" t="str">
        <f t="shared" si="5"/>
        <v>#REF!</v>
      </c>
      <c r="L564" s="20" t="str">
        <f t="shared" si="6"/>
        <v>#REF!</v>
      </c>
      <c r="O564" s="20" t="str">
        <f t="shared" si="8"/>
        <v>#REF!</v>
      </c>
      <c r="P564" s="46" t="str">
        <f t="shared" si="9"/>
        <v>#REF!</v>
      </c>
      <c r="Q564" s="27" t="str">
        <f t="shared" si="10"/>
        <v>#REF!</v>
      </c>
      <c r="S564" s="47" t="str">
        <f t="shared" si="11"/>
        <v>#REF!</v>
      </c>
    </row>
    <row r="565" ht="15.75" customHeight="1">
      <c r="A565" s="19" t="s">
        <v>295</v>
      </c>
      <c r="B565" s="18" t="s">
        <v>41</v>
      </c>
      <c r="C565" s="19" t="s">
        <v>42</v>
      </c>
      <c r="D565" s="20">
        <v>3.933465355E7</v>
      </c>
      <c r="E565" s="20">
        <v>2111387.52</v>
      </c>
      <c r="F565" s="27"/>
      <c r="G565" s="20" t="str">
        <f t="shared" si="1"/>
        <v>#REF!</v>
      </c>
      <c r="H565" s="20" t="str">
        <f t="shared" si="2"/>
        <v>#REF!</v>
      </c>
      <c r="I565" s="20" t="str">
        <f t="shared" si="3"/>
        <v>#REF!</v>
      </c>
      <c r="J565" s="20" t="str">
        <f t="shared" si="4"/>
        <v>#REF!</v>
      </c>
      <c r="K565" s="20" t="str">
        <f t="shared" si="5"/>
        <v>#REF!</v>
      </c>
      <c r="L565" s="20" t="str">
        <f t="shared" si="6"/>
        <v>#REF!</v>
      </c>
      <c r="O565" s="20" t="str">
        <f t="shared" si="8"/>
        <v>#REF!</v>
      </c>
      <c r="P565" s="46" t="str">
        <f t="shared" si="9"/>
        <v>#REF!</v>
      </c>
      <c r="Q565" s="27" t="str">
        <f t="shared" si="10"/>
        <v>#REF!</v>
      </c>
      <c r="S565" s="47" t="str">
        <f t="shared" si="11"/>
        <v>#REF!</v>
      </c>
    </row>
    <row r="566" ht="15.75" customHeight="1">
      <c r="A566" s="19" t="s">
        <v>297</v>
      </c>
      <c r="B566" s="18" t="s">
        <v>17</v>
      </c>
      <c r="C566" s="19" t="s">
        <v>324</v>
      </c>
      <c r="D566" s="20">
        <v>1.311615272E7</v>
      </c>
      <c r="E566" s="20">
        <v>1279390.1</v>
      </c>
      <c r="F566" s="27"/>
      <c r="G566" s="20" t="str">
        <f t="shared" si="1"/>
        <v>#REF!</v>
      </c>
      <c r="H566" s="20" t="str">
        <f t="shared" si="2"/>
        <v>#REF!</v>
      </c>
      <c r="I566" s="20" t="str">
        <f t="shared" si="3"/>
        <v>#REF!</v>
      </c>
      <c r="J566" s="20" t="str">
        <f t="shared" si="4"/>
        <v>#REF!</v>
      </c>
      <c r="K566" s="20" t="str">
        <f t="shared" si="5"/>
        <v>#REF!</v>
      </c>
      <c r="L566" s="20" t="str">
        <f t="shared" si="6"/>
        <v>#REF!</v>
      </c>
      <c r="O566" s="20" t="str">
        <f t="shared" si="8"/>
        <v>#REF!</v>
      </c>
      <c r="P566" s="46" t="str">
        <f t="shared" si="9"/>
        <v>#REF!</v>
      </c>
      <c r="Q566" s="27" t="str">
        <f t="shared" si="10"/>
        <v>#REF!</v>
      </c>
      <c r="S566" s="47" t="str">
        <f t="shared" si="11"/>
        <v>#REF!</v>
      </c>
    </row>
    <row r="567" ht="15.75" customHeight="1">
      <c r="A567" s="19" t="s">
        <v>297</v>
      </c>
      <c r="B567" s="18" t="s">
        <v>39</v>
      </c>
      <c r="C567" s="19" t="s">
        <v>40</v>
      </c>
      <c r="D567" s="20">
        <v>1.389985388E7</v>
      </c>
      <c r="E567" s="20">
        <v>1355834.73</v>
      </c>
      <c r="F567" s="27"/>
      <c r="G567" s="20" t="str">
        <f t="shared" si="1"/>
        <v>#REF!</v>
      </c>
      <c r="H567" s="20" t="str">
        <f t="shared" si="2"/>
        <v>#REF!</v>
      </c>
      <c r="I567" s="20" t="str">
        <f t="shared" si="3"/>
        <v>#REF!</v>
      </c>
      <c r="J567" s="20" t="str">
        <f t="shared" si="4"/>
        <v>#REF!</v>
      </c>
      <c r="K567" s="20" t="str">
        <f t="shared" si="5"/>
        <v>#REF!</v>
      </c>
      <c r="L567" s="20" t="str">
        <f t="shared" si="6"/>
        <v>#REF!</v>
      </c>
      <c r="O567" s="20" t="str">
        <f t="shared" si="8"/>
        <v>#REF!</v>
      </c>
      <c r="P567" s="46" t="str">
        <f t="shared" si="9"/>
        <v>#REF!</v>
      </c>
      <c r="Q567" s="27" t="str">
        <f t="shared" si="10"/>
        <v>#REF!</v>
      </c>
      <c r="S567" s="47" t="str">
        <f t="shared" si="11"/>
        <v>#REF!</v>
      </c>
    </row>
    <row r="568" ht="15.75" customHeight="1">
      <c r="A568" s="19" t="s">
        <v>297</v>
      </c>
      <c r="B568" s="18" t="s">
        <v>29</v>
      </c>
      <c r="C568" s="19" t="s">
        <v>30</v>
      </c>
      <c r="D568" s="20">
        <v>3682.2</v>
      </c>
      <c r="E568" s="20">
        <v>359.17</v>
      </c>
      <c r="F568" s="27"/>
      <c r="G568" s="20" t="str">
        <f t="shared" si="1"/>
        <v>#REF!</v>
      </c>
      <c r="H568" s="20" t="str">
        <f t="shared" si="2"/>
        <v>#REF!</v>
      </c>
      <c r="I568" s="20" t="str">
        <f t="shared" si="3"/>
        <v>#REF!</v>
      </c>
      <c r="J568" s="20" t="str">
        <f t="shared" si="4"/>
        <v>#REF!</v>
      </c>
      <c r="K568" s="20" t="str">
        <f t="shared" si="5"/>
        <v>#REF!</v>
      </c>
      <c r="L568" s="20" t="str">
        <f t="shared" si="6"/>
        <v>#REF!</v>
      </c>
      <c r="O568" s="20" t="str">
        <f t="shared" si="8"/>
        <v>#REF!</v>
      </c>
      <c r="P568" s="46" t="str">
        <f t="shared" si="9"/>
        <v>#REF!</v>
      </c>
      <c r="Q568" s="27" t="str">
        <f t="shared" si="10"/>
        <v>#REF!</v>
      </c>
      <c r="S568" s="47" t="str">
        <f t="shared" si="11"/>
        <v>#REF!</v>
      </c>
    </row>
    <row r="569" ht="15.75" customHeight="1">
      <c r="A569" s="19" t="s">
        <v>297</v>
      </c>
      <c r="B569" s="18" t="s">
        <v>33</v>
      </c>
      <c r="C569" s="19" t="s">
        <v>34</v>
      </c>
      <c r="D569" s="20">
        <v>42053.2</v>
      </c>
      <c r="E569" s="20">
        <v>4102.0</v>
      </c>
      <c r="F569" s="27"/>
      <c r="G569" s="20" t="str">
        <f t="shared" si="1"/>
        <v>#REF!</v>
      </c>
      <c r="H569" s="20" t="str">
        <f t="shared" si="2"/>
        <v>#REF!</v>
      </c>
      <c r="I569" s="20" t="str">
        <f t="shared" si="3"/>
        <v>#REF!</v>
      </c>
      <c r="J569" s="20" t="str">
        <f t="shared" si="4"/>
        <v>#REF!</v>
      </c>
      <c r="K569" s="20" t="str">
        <f t="shared" si="5"/>
        <v>#REF!</v>
      </c>
      <c r="L569" s="20" t="str">
        <f t="shared" si="6"/>
        <v>#REF!</v>
      </c>
      <c r="O569" s="20" t="str">
        <f t="shared" si="8"/>
        <v>#REF!</v>
      </c>
      <c r="P569" s="46" t="str">
        <f t="shared" si="9"/>
        <v>#REF!</v>
      </c>
      <c r="Q569" s="27" t="str">
        <f t="shared" si="10"/>
        <v>#REF!</v>
      </c>
      <c r="S569" s="47" t="str">
        <f t="shared" si="11"/>
        <v>#REF!</v>
      </c>
    </row>
    <row r="570" ht="15.75" customHeight="1">
      <c r="A570" s="19" t="s">
        <v>299</v>
      </c>
      <c r="B570" s="18" t="s">
        <v>17</v>
      </c>
      <c r="C570" s="19" t="s">
        <v>324</v>
      </c>
      <c r="D570" s="20">
        <v>1.184443584E7</v>
      </c>
      <c r="E570" s="20">
        <v>914065.36</v>
      </c>
      <c r="F570" s="27"/>
      <c r="G570" s="20" t="str">
        <f t="shared" si="1"/>
        <v>#REF!</v>
      </c>
      <c r="H570" s="20" t="str">
        <f t="shared" si="2"/>
        <v>#REF!</v>
      </c>
      <c r="I570" s="20" t="str">
        <f t="shared" si="3"/>
        <v>#REF!</v>
      </c>
      <c r="J570" s="20" t="str">
        <f t="shared" si="4"/>
        <v>#REF!</v>
      </c>
      <c r="K570" s="20" t="str">
        <f t="shared" si="5"/>
        <v>#REF!</v>
      </c>
      <c r="L570" s="20" t="str">
        <f t="shared" si="6"/>
        <v>#REF!</v>
      </c>
      <c r="O570" s="20" t="str">
        <f t="shared" si="8"/>
        <v>#REF!</v>
      </c>
      <c r="P570" s="46" t="str">
        <f t="shared" si="9"/>
        <v>#REF!</v>
      </c>
      <c r="Q570" s="27" t="str">
        <f t="shared" si="10"/>
        <v>#REF!</v>
      </c>
      <c r="S570" s="47" t="str">
        <f t="shared" si="11"/>
        <v>#REF!</v>
      </c>
    </row>
    <row r="571" ht="15.75" customHeight="1">
      <c r="A571" s="19" t="s">
        <v>299</v>
      </c>
      <c r="B571" s="18" t="s">
        <v>39</v>
      </c>
      <c r="C571" s="19" t="s">
        <v>40</v>
      </c>
      <c r="D571" s="20">
        <v>1.159104991E7</v>
      </c>
      <c r="E571" s="20">
        <v>894510.93</v>
      </c>
      <c r="F571" s="27"/>
      <c r="G571" s="20" t="str">
        <f t="shared" si="1"/>
        <v>#REF!</v>
      </c>
      <c r="H571" s="20" t="str">
        <f t="shared" si="2"/>
        <v>#REF!</v>
      </c>
      <c r="I571" s="20" t="str">
        <f t="shared" si="3"/>
        <v>#REF!</v>
      </c>
      <c r="J571" s="20" t="str">
        <f t="shared" si="4"/>
        <v>#REF!</v>
      </c>
      <c r="K571" s="20" t="str">
        <f t="shared" si="5"/>
        <v>#REF!</v>
      </c>
      <c r="L571" s="20" t="str">
        <f t="shared" si="6"/>
        <v>#REF!</v>
      </c>
      <c r="O571" s="20" t="str">
        <f t="shared" si="8"/>
        <v>#REF!</v>
      </c>
      <c r="P571" s="46" t="str">
        <f t="shared" si="9"/>
        <v>#REF!</v>
      </c>
      <c r="Q571" s="27" t="str">
        <f t="shared" si="10"/>
        <v>#REF!</v>
      </c>
      <c r="S571" s="47" t="str">
        <f t="shared" si="11"/>
        <v>#REF!</v>
      </c>
    </row>
    <row r="572" ht="15.75" customHeight="1">
      <c r="A572" s="19" t="s">
        <v>299</v>
      </c>
      <c r="B572" s="18" t="s">
        <v>68</v>
      </c>
      <c r="C572" s="19" t="s">
        <v>69</v>
      </c>
      <c r="D572" s="20">
        <v>8239389.13</v>
      </c>
      <c r="E572" s="20">
        <v>635854.7</v>
      </c>
      <c r="F572" s="27"/>
      <c r="G572" s="20" t="str">
        <f t="shared" si="1"/>
        <v>#REF!</v>
      </c>
      <c r="H572" s="20" t="str">
        <f t="shared" si="2"/>
        <v>#REF!</v>
      </c>
      <c r="I572" s="20" t="str">
        <f t="shared" si="3"/>
        <v>#REF!</v>
      </c>
      <c r="J572" s="20" t="str">
        <f t="shared" si="4"/>
        <v>#REF!</v>
      </c>
      <c r="K572" s="20" t="str">
        <f t="shared" si="5"/>
        <v>#REF!</v>
      </c>
      <c r="L572" s="20" t="str">
        <f t="shared" si="6"/>
        <v>#REF!</v>
      </c>
      <c r="O572" s="20" t="str">
        <f t="shared" si="8"/>
        <v>#REF!</v>
      </c>
      <c r="P572" s="46" t="str">
        <f t="shared" si="9"/>
        <v>#REF!</v>
      </c>
      <c r="Q572" s="27" t="str">
        <f t="shared" si="10"/>
        <v>#REF!</v>
      </c>
      <c r="S572" s="47" t="str">
        <f t="shared" si="11"/>
        <v>#REF!</v>
      </c>
    </row>
    <row r="573" ht="15.75" customHeight="1">
      <c r="A573" s="19" t="s">
        <v>299</v>
      </c>
      <c r="B573" s="18" t="s">
        <v>27</v>
      </c>
      <c r="C573" s="19" t="s">
        <v>28</v>
      </c>
      <c r="D573" s="20">
        <v>48260.82</v>
      </c>
      <c r="E573" s="20">
        <v>3724.41</v>
      </c>
      <c r="F573" s="27"/>
      <c r="G573" s="20" t="str">
        <f t="shared" si="1"/>
        <v>#REF!</v>
      </c>
      <c r="H573" s="20" t="str">
        <f t="shared" si="2"/>
        <v>#REF!</v>
      </c>
      <c r="I573" s="20" t="str">
        <f t="shared" si="3"/>
        <v>#REF!</v>
      </c>
      <c r="J573" s="20" t="str">
        <f t="shared" si="4"/>
        <v>#REF!</v>
      </c>
      <c r="K573" s="20" t="str">
        <f t="shared" si="5"/>
        <v>#REF!</v>
      </c>
      <c r="L573" s="20" t="str">
        <f t="shared" si="6"/>
        <v>#REF!</v>
      </c>
      <c r="O573" s="20" t="str">
        <f t="shared" si="8"/>
        <v>#REF!</v>
      </c>
      <c r="P573" s="46" t="str">
        <f t="shared" si="9"/>
        <v>#REF!</v>
      </c>
      <c r="Q573" s="27" t="str">
        <f t="shared" si="10"/>
        <v>#REF!</v>
      </c>
      <c r="S573" s="47" t="str">
        <f t="shared" si="11"/>
        <v>#REF!</v>
      </c>
    </row>
    <row r="574" ht="15.75" customHeight="1">
      <c r="A574" s="19" t="s">
        <v>299</v>
      </c>
      <c r="B574" s="18" t="s">
        <v>33</v>
      </c>
      <c r="C574" s="19" t="s">
        <v>34</v>
      </c>
      <c r="D574" s="20">
        <v>23258.23</v>
      </c>
      <c r="E574" s="20">
        <v>1794.9</v>
      </c>
      <c r="F574" s="27"/>
      <c r="G574" s="20" t="str">
        <f t="shared" si="1"/>
        <v>#REF!</v>
      </c>
      <c r="H574" s="20" t="str">
        <f t="shared" si="2"/>
        <v>#REF!</v>
      </c>
      <c r="I574" s="20" t="str">
        <f t="shared" si="3"/>
        <v>#REF!</v>
      </c>
      <c r="J574" s="20" t="str">
        <f t="shared" si="4"/>
        <v>#REF!</v>
      </c>
      <c r="K574" s="20" t="str">
        <f t="shared" si="5"/>
        <v>#REF!</v>
      </c>
      <c r="L574" s="20" t="str">
        <f t="shared" si="6"/>
        <v>#REF!</v>
      </c>
      <c r="O574" s="20" t="str">
        <f t="shared" si="8"/>
        <v>#REF!</v>
      </c>
      <c r="P574" s="46" t="str">
        <f t="shared" si="9"/>
        <v>#REF!</v>
      </c>
      <c r="Q574" s="27" t="str">
        <f t="shared" si="10"/>
        <v>#REF!</v>
      </c>
      <c r="S574" s="47" t="str">
        <f t="shared" si="11"/>
        <v>#REF!</v>
      </c>
    </row>
    <row r="575" ht="15.75" customHeight="1">
      <c r="A575" s="19" t="s">
        <v>299</v>
      </c>
      <c r="B575" s="18" t="s">
        <v>41</v>
      </c>
      <c r="C575" s="19" t="s">
        <v>42</v>
      </c>
      <c r="D575" s="20">
        <v>5.886807507E7</v>
      </c>
      <c r="E575" s="20">
        <v>4542999.7</v>
      </c>
      <c r="F575" s="27"/>
      <c r="G575" s="20" t="str">
        <f t="shared" si="1"/>
        <v>#REF!</v>
      </c>
      <c r="H575" s="20" t="str">
        <f t="shared" si="2"/>
        <v>#REF!</v>
      </c>
      <c r="I575" s="20" t="str">
        <f t="shared" si="3"/>
        <v>#REF!</v>
      </c>
      <c r="J575" s="20" t="str">
        <f t="shared" si="4"/>
        <v>#REF!</v>
      </c>
      <c r="K575" s="20" t="str">
        <f t="shared" si="5"/>
        <v>#REF!</v>
      </c>
      <c r="L575" s="20" t="str">
        <f t="shared" si="6"/>
        <v>#REF!</v>
      </c>
      <c r="O575" s="20" t="str">
        <f t="shared" si="8"/>
        <v>#REF!</v>
      </c>
      <c r="P575" s="46" t="str">
        <f t="shared" si="9"/>
        <v>#REF!</v>
      </c>
      <c r="Q575" s="27" t="str">
        <f t="shared" si="10"/>
        <v>#REF!</v>
      </c>
      <c r="S575" s="47" t="str">
        <f t="shared" si="11"/>
        <v>#REF!</v>
      </c>
    </row>
    <row r="576" ht="15.75" customHeight="1">
      <c r="A576" s="21"/>
      <c r="B576" s="14"/>
      <c r="C576" s="22"/>
      <c r="D576" s="23">
        <f t="shared" ref="D576:E576" si="12">SUM(D9:D575)</f>
        <v>18229555167</v>
      </c>
      <c r="E576" s="23">
        <f t="shared" si="12"/>
        <v>1845929487</v>
      </c>
      <c r="F576" s="48"/>
      <c r="G576" s="20"/>
    </row>
    <row r="577" ht="15.75" customHeight="1">
      <c r="A577" s="49"/>
      <c r="B577" s="25"/>
      <c r="C577" s="25"/>
      <c r="D577" s="25"/>
      <c r="E577" s="25"/>
      <c r="F577" s="50"/>
    </row>
    <row r="578" ht="15.75" customHeight="1">
      <c r="D578" s="27"/>
      <c r="E578" s="27"/>
      <c r="F578" s="27"/>
    </row>
    <row r="579" ht="15.75" customHeight="1">
      <c r="D579" s="27"/>
      <c r="E579" s="27"/>
      <c r="F579" s="27"/>
    </row>
    <row r="580" ht="15.75" customHeight="1">
      <c r="D580" s="27"/>
      <c r="E580" s="27"/>
      <c r="F580" s="27"/>
    </row>
    <row r="581" ht="15.75" customHeight="1">
      <c r="D581" s="27"/>
      <c r="E581" s="27"/>
      <c r="F581" s="27"/>
    </row>
    <row r="582" ht="15.75" customHeight="1">
      <c r="D582" s="27"/>
      <c r="E582" s="27"/>
      <c r="F582" s="27"/>
    </row>
    <row r="583" ht="15.75" customHeight="1">
      <c r="D583" s="27"/>
      <c r="E583" s="27"/>
      <c r="F583" s="27"/>
    </row>
    <row r="584" ht="15.75" customHeight="1">
      <c r="D584" s="27"/>
      <c r="E584" s="27"/>
      <c r="F584" s="27"/>
    </row>
    <row r="585" ht="15.75" customHeight="1">
      <c r="D585" s="27"/>
      <c r="E585" s="27"/>
      <c r="F585" s="27"/>
    </row>
    <row r="586" ht="15.75" customHeight="1">
      <c r="D586" s="27"/>
      <c r="E586" s="27"/>
      <c r="F586" s="27"/>
    </row>
    <row r="587" ht="15.75" customHeight="1">
      <c r="D587" s="27"/>
      <c r="E587" s="27"/>
      <c r="F587" s="27"/>
    </row>
    <row r="588" ht="15.75" customHeight="1">
      <c r="D588" s="27"/>
      <c r="E588" s="27"/>
      <c r="F588" s="27"/>
    </row>
    <row r="589" ht="15.75" customHeight="1">
      <c r="D589" s="27"/>
      <c r="E589" s="27"/>
      <c r="F589" s="27"/>
    </row>
    <row r="590" ht="15.75" customHeight="1">
      <c r="D590" s="27"/>
      <c r="E590" s="27"/>
      <c r="F590" s="27"/>
    </row>
    <row r="591" ht="15.75" customHeight="1">
      <c r="D591" s="27"/>
      <c r="E591" s="27"/>
      <c r="F591" s="27"/>
    </row>
    <row r="592" ht="15.75" customHeight="1">
      <c r="D592" s="27"/>
      <c r="E592" s="27"/>
      <c r="F592" s="27"/>
    </row>
    <row r="593" ht="15.75" customHeight="1">
      <c r="D593" s="27"/>
      <c r="E593" s="27"/>
      <c r="F593" s="27"/>
    </row>
    <row r="594" ht="15.75" customHeight="1">
      <c r="D594" s="27"/>
      <c r="E594" s="27"/>
      <c r="F594" s="27"/>
    </row>
    <row r="595" ht="15.75" customHeight="1">
      <c r="D595" s="27"/>
      <c r="E595" s="27"/>
      <c r="F595" s="27"/>
    </row>
    <row r="596" ht="15.75" customHeight="1">
      <c r="D596" s="27"/>
      <c r="E596" s="27"/>
      <c r="F596" s="27"/>
    </row>
    <row r="597" ht="15.75" customHeight="1">
      <c r="D597" s="27"/>
      <c r="E597" s="27"/>
      <c r="F597" s="27"/>
    </row>
    <row r="598" ht="15.75" customHeight="1">
      <c r="D598" s="27"/>
      <c r="E598" s="27"/>
      <c r="F598" s="27"/>
    </row>
    <row r="599" ht="15.75" customHeight="1">
      <c r="D599" s="27"/>
      <c r="E599" s="27"/>
      <c r="F599" s="27"/>
    </row>
    <row r="600" ht="15.75" customHeight="1">
      <c r="D600" s="27"/>
      <c r="E600" s="27"/>
      <c r="F600" s="27"/>
    </row>
    <row r="601" ht="15.75" customHeight="1">
      <c r="D601" s="27"/>
      <c r="E601" s="27"/>
      <c r="F601" s="27"/>
    </row>
    <row r="602" ht="15.75" customHeight="1">
      <c r="D602" s="27"/>
      <c r="E602" s="27"/>
      <c r="F602" s="27"/>
    </row>
    <row r="603" ht="15.75" customHeight="1">
      <c r="D603" s="27"/>
      <c r="E603" s="27"/>
      <c r="F603" s="27"/>
    </row>
    <row r="604" ht="15.75" customHeight="1">
      <c r="D604" s="27"/>
      <c r="E604" s="27"/>
      <c r="F604" s="27"/>
    </row>
    <row r="605" ht="15.75" customHeight="1">
      <c r="D605" s="27"/>
      <c r="E605" s="27"/>
      <c r="F605" s="27"/>
    </row>
    <row r="606" ht="15.75" customHeight="1">
      <c r="D606" s="27"/>
      <c r="E606" s="27"/>
      <c r="F606" s="27"/>
    </row>
    <row r="607" ht="15.75" customHeight="1">
      <c r="D607" s="27"/>
      <c r="E607" s="27"/>
      <c r="F607" s="27"/>
    </row>
    <row r="608" ht="15.75" customHeight="1">
      <c r="D608" s="27"/>
      <c r="E608" s="27"/>
      <c r="F608" s="27"/>
    </row>
    <row r="609" ht="15.75" customHeight="1">
      <c r="D609" s="27"/>
      <c r="E609" s="27"/>
      <c r="F609" s="27"/>
    </row>
    <row r="610" ht="15.75" customHeight="1">
      <c r="D610" s="27"/>
      <c r="E610" s="27"/>
      <c r="F610" s="27"/>
    </row>
    <row r="611" ht="15.75" customHeight="1">
      <c r="D611" s="27"/>
      <c r="E611" s="27"/>
      <c r="F611" s="27"/>
    </row>
    <row r="612" ht="15.75" customHeight="1">
      <c r="D612" s="27"/>
      <c r="E612" s="27"/>
      <c r="F612" s="27"/>
    </row>
    <row r="613" ht="15.75" customHeight="1">
      <c r="D613" s="27"/>
      <c r="E613" s="27"/>
      <c r="F613" s="27"/>
    </row>
    <row r="614" ht="15.75" customHeight="1">
      <c r="D614" s="27"/>
      <c r="E614" s="27"/>
      <c r="F614" s="27"/>
    </row>
    <row r="615" ht="15.75" customHeight="1">
      <c r="D615" s="27"/>
      <c r="E615" s="27"/>
      <c r="F615" s="27"/>
    </row>
    <row r="616" ht="15.75" customHeight="1">
      <c r="D616" s="27"/>
      <c r="E616" s="27"/>
      <c r="F616" s="27"/>
    </row>
    <row r="617" ht="15.75" customHeight="1">
      <c r="D617" s="27"/>
      <c r="E617" s="27"/>
      <c r="F617" s="27"/>
    </row>
    <row r="618" ht="15.75" customHeight="1">
      <c r="D618" s="27"/>
      <c r="E618" s="27"/>
      <c r="F618" s="27"/>
    </row>
    <row r="619" ht="15.75" customHeight="1">
      <c r="D619" s="27"/>
      <c r="E619" s="27"/>
      <c r="F619" s="27"/>
    </row>
    <row r="620" ht="15.75" customHeight="1">
      <c r="D620" s="27"/>
      <c r="E620" s="27"/>
      <c r="F620" s="27"/>
    </row>
    <row r="621" ht="15.75" customHeight="1">
      <c r="D621" s="27"/>
      <c r="E621" s="27"/>
      <c r="F621" s="27"/>
    </row>
    <row r="622" ht="15.75" customHeight="1">
      <c r="D622" s="27"/>
      <c r="E622" s="27"/>
      <c r="F622" s="27"/>
    </row>
    <row r="623" ht="15.75" customHeight="1">
      <c r="D623" s="27"/>
      <c r="E623" s="27"/>
      <c r="F623" s="27"/>
    </row>
    <row r="624" ht="15.75" customHeight="1">
      <c r="D624" s="27"/>
      <c r="E624" s="27"/>
      <c r="F624" s="27"/>
    </row>
    <row r="625" ht="15.75" customHeight="1">
      <c r="D625" s="27"/>
      <c r="E625" s="27"/>
      <c r="F625" s="27"/>
    </row>
    <row r="626" ht="15.75" customHeight="1">
      <c r="D626" s="27"/>
      <c r="E626" s="27"/>
      <c r="F626" s="27"/>
    </row>
    <row r="627" ht="15.75" customHeight="1">
      <c r="D627" s="27"/>
      <c r="E627" s="27"/>
      <c r="F627" s="27"/>
    </row>
    <row r="628" ht="15.75" customHeight="1">
      <c r="D628" s="27"/>
      <c r="E628" s="27"/>
      <c r="F628" s="27"/>
    </row>
    <row r="629" ht="15.75" customHeight="1">
      <c r="D629" s="27"/>
      <c r="E629" s="27"/>
      <c r="F629" s="27"/>
    </row>
    <row r="630" ht="15.75" customHeight="1">
      <c r="D630" s="27"/>
      <c r="E630" s="27"/>
      <c r="F630" s="27"/>
    </row>
    <row r="631" ht="15.75" customHeight="1">
      <c r="D631" s="27"/>
      <c r="E631" s="27"/>
      <c r="F631" s="27"/>
    </row>
    <row r="632" ht="15.75" customHeight="1">
      <c r="D632" s="27"/>
      <c r="E632" s="27"/>
      <c r="F632" s="27"/>
    </row>
    <row r="633" ht="15.75" customHeight="1">
      <c r="D633" s="27"/>
      <c r="E633" s="27"/>
      <c r="F633" s="27"/>
    </row>
    <row r="634" ht="15.75" customHeight="1">
      <c r="D634" s="27"/>
      <c r="E634" s="27"/>
      <c r="F634" s="27"/>
    </row>
    <row r="635" ht="15.75" customHeight="1">
      <c r="D635" s="27"/>
      <c r="E635" s="27"/>
      <c r="F635" s="27"/>
    </row>
    <row r="636" ht="15.75" customHeight="1">
      <c r="D636" s="27"/>
      <c r="E636" s="27"/>
      <c r="F636" s="27"/>
    </row>
    <row r="637" ht="15.75" customHeight="1">
      <c r="D637" s="27"/>
      <c r="E637" s="27"/>
      <c r="F637" s="27"/>
    </row>
    <row r="638" ht="15.75" customHeight="1">
      <c r="D638" s="27"/>
      <c r="E638" s="27"/>
      <c r="F638" s="27"/>
    </row>
    <row r="639" ht="15.75" customHeight="1">
      <c r="D639" s="27"/>
      <c r="E639" s="27"/>
      <c r="F639" s="27"/>
    </row>
    <row r="640" ht="15.75" customHeight="1">
      <c r="D640" s="27"/>
      <c r="E640" s="27"/>
      <c r="F640" s="27"/>
    </row>
    <row r="641" ht="15.75" customHeight="1">
      <c r="D641" s="27"/>
      <c r="E641" s="27"/>
      <c r="F641" s="27"/>
    </row>
    <row r="642" ht="15.75" customHeight="1">
      <c r="D642" s="27"/>
      <c r="E642" s="27"/>
      <c r="F642" s="27"/>
    </row>
    <row r="643" ht="15.75" customHeight="1">
      <c r="D643" s="27"/>
      <c r="E643" s="27"/>
      <c r="F643" s="27"/>
    </row>
    <row r="644" ht="15.75" customHeight="1">
      <c r="D644" s="27"/>
      <c r="E644" s="27"/>
      <c r="F644" s="27"/>
    </row>
    <row r="645" ht="15.75" customHeight="1">
      <c r="D645" s="27"/>
      <c r="E645" s="27"/>
      <c r="F645" s="27"/>
    </row>
    <row r="646" ht="15.75" customHeight="1">
      <c r="D646" s="27"/>
      <c r="E646" s="27"/>
      <c r="F646" s="27"/>
    </row>
    <row r="647" ht="15.75" customHeight="1">
      <c r="D647" s="27"/>
      <c r="E647" s="27"/>
      <c r="F647" s="27"/>
    </row>
    <row r="648" ht="15.75" customHeight="1">
      <c r="D648" s="27"/>
      <c r="E648" s="27"/>
      <c r="F648" s="27"/>
    </row>
    <row r="649" ht="15.75" customHeight="1">
      <c r="D649" s="27"/>
      <c r="E649" s="27"/>
      <c r="F649" s="27"/>
    </row>
    <row r="650" ht="15.75" customHeight="1">
      <c r="D650" s="27"/>
      <c r="E650" s="27"/>
      <c r="F650" s="27"/>
    </row>
    <row r="651" ht="15.75" customHeight="1">
      <c r="D651" s="27"/>
      <c r="E651" s="27"/>
      <c r="F651" s="27"/>
    </row>
    <row r="652" ht="15.75" customHeight="1">
      <c r="D652" s="27"/>
      <c r="E652" s="27"/>
      <c r="F652" s="27"/>
    </row>
    <row r="653" ht="15.75" customHeight="1">
      <c r="D653" s="27"/>
      <c r="E653" s="27"/>
      <c r="F653" s="27"/>
    </row>
    <row r="654" ht="15.75" customHeight="1">
      <c r="D654" s="27"/>
      <c r="E654" s="27"/>
      <c r="F654" s="27"/>
    </row>
    <row r="655" ht="15.75" customHeight="1">
      <c r="D655" s="27"/>
      <c r="E655" s="27"/>
      <c r="F655" s="27"/>
    </row>
    <row r="656" ht="15.75" customHeight="1">
      <c r="D656" s="27"/>
      <c r="E656" s="27"/>
      <c r="F656" s="27"/>
    </row>
    <row r="657" ht="15.75" customHeight="1">
      <c r="D657" s="27"/>
      <c r="E657" s="27"/>
      <c r="F657" s="27"/>
    </row>
    <row r="658" ht="15.75" customHeight="1">
      <c r="D658" s="27"/>
      <c r="E658" s="27"/>
      <c r="F658" s="27"/>
    </row>
    <row r="659" ht="15.75" customHeight="1">
      <c r="D659" s="27"/>
      <c r="E659" s="27"/>
      <c r="F659" s="27"/>
    </row>
    <row r="660" ht="15.75" customHeight="1">
      <c r="D660" s="27"/>
      <c r="E660" s="27"/>
      <c r="F660" s="27"/>
    </row>
    <row r="661" ht="15.75" customHeight="1">
      <c r="D661" s="27"/>
      <c r="E661" s="27"/>
      <c r="F661" s="27"/>
    </row>
    <row r="662" ht="15.75" customHeight="1">
      <c r="D662" s="27"/>
      <c r="E662" s="27"/>
      <c r="F662" s="27"/>
    </row>
    <row r="663" ht="15.75" customHeight="1">
      <c r="D663" s="27"/>
      <c r="E663" s="27"/>
      <c r="F663" s="27"/>
    </row>
    <row r="664" ht="15.75" customHeight="1">
      <c r="D664" s="27"/>
      <c r="E664" s="27"/>
      <c r="F664" s="27"/>
    </row>
    <row r="665" ht="15.75" customHeight="1">
      <c r="D665" s="27"/>
      <c r="E665" s="27"/>
      <c r="F665" s="27"/>
    </row>
    <row r="666" ht="15.75" customHeight="1">
      <c r="D666" s="27"/>
      <c r="E666" s="27"/>
      <c r="F666" s="27"/>
    </row>
    <row r="667" ht="15.75" customHeight="1">
      <c r="D667" s="27"/>
      <c r="E667" s="27"/>
      <c r="F667" s="27"/>
    </row>
    <row r="668" ht="15.75" customHeight="1">
      <c r="D668" s="27"/>
      <c r="E668" s="27"/>
      <c r="F668" s="27"/>
    </row>
    <row r="669" ht="15.75" customHeight="1">
      <c r="D669" s="27"/>
      <c r="E669" s="27"/>
      <c r="F669" s="27"/>
    </row>
    <row r="670" ht="15.75" customHeight="1">
      <c r="D670" s="27"/>
      <c r="E670" s="27"/>
      <c r="F670" s="27"/>
    </row>
    <row r="671" ht="15.75" customHeight="1">
      <c r="D671" s="27"/>
      <c r="E671" s="27"/>
      <c r="F671" s="27"/>
    </row>
    <row r="672" ht="15.75" customHeight="1">
      <c r="D672" s="27"/>
      <c r="E672" s="27"/>
      <c r="F672" s="27"/>
    </row>
    <row r="673" ht="15.75" customHeight="1">
      <c r="D673" s="27"/>
      <c r="E673" s="27"/>
      <c r="F673" s="27"/>
    </row>
    <row r="674" ht="15.75" customHeight="1">
      <c r="D674" s="27"/>
      <c r="E674" s="27"/>
      <c r="F674" s="27"/>
    </row>
    <row r="675" ht="15.75" customHeight="1">
      <c r="D675" s="27"/>
      <c r="E675" s="27"/>
      <c r="F675" s="27"/>
    </row>
    <row r="676" ht="15.75" customHeight="1">
      <c r="D676" s="27"/>
      <c r="E676" s="27"/>
      <c r="F676" s="27"/>
    </row>
    <row r="677" ht="15.75" customHeight="1">
      <c r="D677" s="27"/>
      <c r="E677" s="27"/>
      <c r="F677" s="27"/>
    </row>
    <row r="678" ht="15.75" customHeight="1">
      <c r="D678" s="27"/>
      <c r="E678" s="27"/>
      <c r="F678" s="27"/>
    </row>
    <row r="679" ht="15.75" customHeight="1">
      <c r="D679" s="27"/>
      <c r="E679" s="27"/>
      <c r="F679" s="27"/>
    </row>
    <row r="680" ht="15.75" customHeight="1">
      <c r="D680" s="27"/>
      <c r="E680" s="27"/>
      <c r="F680" s="27"/>
    </row>
    <row r="681" ht="15.75" customHeight="1">
      <c r="D681" s="27"/>
      <c r="E681" s="27"/>
      <c r="F681" s="27"/>
    </row>
    <row r="682" ht="15.75" customHeight="1">
      <c r="D682" s="27"/>
      <c r="E682" s="27"/>
      <c r="F682" s="27"/>
    </row>
    <row r="683" ht="15.75" customHeight="1">
      <c r="D683" s="27"/>
      <c r="E683" s="27"/>
      <c r="F683" s="27"/>
    </row>
    <row r="684" ht="15.75" customHeight="1">
      <c r="D684" s="27"/>
      <c r="E684" s="27"/>
      <c r="F684" s="27"/>
    </row>
    <row r="685" ht="15.75" customHeight="1">
      <c r="D685" s="27"/>
      <c r="E685" s="27"/>
      <c r="F685" s="27"/>
    </row>
    <row r="686" ht="15.75" customHeight="1">
      <c r="D686" s="27"/>
      <c r="E686" s="27"/>
      <c r="F686" s="27"/>
    </row>
    <row r="687" ht="15.75" customHeight="1">
      <c r="D687" s="27"/>
      <c r="E687" s="27"/>
      <c r="F687" s="27"/>
    </row>
    <row r="688" ht="15.75" customHeight="1">
      <c r="D688" s="27"/>
      <c r="E688" s="27"/>
      <c r="F688" s="27"/>
    </row>
    <row r="689" ht="15.75" customHeight="1">
      <c r="D689" s="27"/>
      <c r="E689" s="27"/>
      <c r="F689" s="27"/>
    </row>
    <row r="690" ht="15.75" customHeight="1">
      <c r="D690" s="27"/>
      <c r="E690" s="27"/>
      <c r="F690" s="27"/>
    </row>
    <row r="691" ht="15.75" customHeight="1">
      <c r="D691" s="27"/>
      <c r="E691" s="27"/>
      <c r="F691" s="27"/>
    </row>
    <row r="692" ht="15.75" customHeight="1">
      <c r="D692" s="27"/>
      <c r="E692" s="27"/>
      <c r="F692" s="27"/>
    </row>
    <row r="693" ht="15.75" customHeight="1">
      <c r="D693" s="27"/>
      <c r="E693" s="27"/>
      <c r="F693" s="27"/>
    </row>
    <row r="694" ht="15.75" customHeight="1">
      <c r="D694" s="27"/>
      <c r="E694" s="27"/>
      <c r="F694" s="27"/>
    </row>
    <row r="695" ht="15.75" customHeight="1">
      <c r="D695" s="27"/>
      <c r="E695" s="27"/>
      <c r="F695" s="27"/>
    </row>
    <row r="696" ht="15.75" customHeight="1">
      <c r="D696" s="27"/>
      <c r="E696" s="27"/>
      <c r="F696" s="27"/>
    </row>
    <row r="697" ht="15.75" customHeight="1">
      <c r="D697" s="27"/>
      <c r="E697" s="27"/>
      <c r="F697" s="27"/>
    </row>
    <row r="698" ht="15.75" customHeight="1">
      <c r="D698" s="27"/>
      <c r="E698" s="27"/>
      <c r="F698" s="27"/>
    </row>
    <row r="699" ht="15.75" customHeight="1">
      <c r="D699" s="27"/>
      <c r="E699" s="27"/>
      <c r="F699" s="27"/>
    </row>
    <row r="700" ht="15.75" customHeight="1">
      <c r="D700" s="27"/>
      <c r="E700" s="27"/>
      <c r="F700" s="27"/>
    </row>
    <row r="701" ht="15.75" customHeight="1">
      <c r="D701" s="27"/>
      <c r="E701" s="27"/>
      <c r="F701" s="27"/>
    </row>
    <row r="702" ht="15.75" customHeight="1">
      <c r="D702" s="27"/>
      <c r="E702" s="27"/>
      <c r="F702" s="27"/>
    </row>
    <row r="703" ht="15.75" customHeight="1">
      <c r="D703" s="27"/>
      <c r="E703" s="27"/>
      <c r="F703" s="27"/>
    </row>
    <row r="704" ht="15.75" customHeight="1">
      <c r="D704" s="27"/>
      <c r="E704" s="27"/>
      <c r="F704" s="27"/>
    </row>
    <row r="705" ht="15.75" customHeight="1">
      <c r="D705" s="27"/>
      <c r="E705" s="27"/>
      <c r="F705" s="27"/>
    </row>
    <row r="706" ht="15.75" customHeight="1">
      <c r="D706" s="27"/>
      <c r="E706" s="27"/>
      <c r="F706" s="27"/>
    </row>
    <row r="707" ht="15.75" customHeight="1">
      <c r="D707" s="27"/>
      <c r="E707" s="27"/>
      <c r="F707" s="27"/>
    </row>
    <row r="708" ht="15.75" customHeight="1">
      <c r="D708" s="27"/>
      <c r="E708" s="27"/>
      <c r="F708" s="27"/>
    </row>
    <row r="709" ht="15.75" customHeight="1">
      <c r="D709" s="27"/>
      <c r="E709" s="27"/>
      <c r="F709" s="27"/>
    </row>
    <row r="710" ht="15.75" customHeight="1">
      <c r="D710" s="27"/>
      <c r="E710" s="27"/>
      <c r="F710" s="27"/>
    </row>
    <row r="711" ht="15.75" customHeight="1">
      <c r="D711" s="27"/>
      <c r="E711" s="27"/>
      <c r="F711" s="27"/>
    </row>
    <row r="712" ht="15.75" customHeight="1">
      <c r="D712" s="27"/>
      <c r="E712" s="27"/>
      <c r="F712" s="27"/>
    </row>
    <row r="713" ht="15.75" customHeight="1">
      <c r="D713" s="27"/>
      <c r="E713" s="27"/>
      <c r="F713" s="27"/>
    </row>
    <row r="714" ht="15.75" customHeight="1">
      <c r="D714" s="27"/>
      <c r="E714" s="27"/>
      <c r="F714" s="27"/>
    </row>
    <row r="715" ht="15.75" customHeight="1">
      <c r="D715" s="27"/>
      <c r="E715" s="27"/>
      <c r="F715" s="27"/>
    </row>
    <row r="716" ht="15.75" customHeight="1">
      <c r="D716" s="27"/>
      <c r="E716" s="27"/>
      <c r="F716" s="27"/>
    </row>
    <row r="717" ht="15.75" customHeight="1">
      <c r="D717" s="27"/>
      <c r="E717" s="27"/>
      <c r="F717" s="27"/>
    </row>
    <row r="718" ht="15.75" customHeight="1">
      <c r="D718" s="27"/>
      <c r="E718" s="27"/>
      <c r="F718" s="27"/>
    </row>
    <row r="719" ht="15.75" customHeight="1">
      <c r="D719" s="27"/>
      <c r="E719" s="27"/>
      <c r="F719" s="27"/>
    </row>
    <row r="720" ht="15.75" customHeight="1">
      <c r="D720" s="27"/>
      <c r="E720" s="27"/>
      <c r="F720" s="27"/>
    </row>
    <row r="721" ht="15.75" customHeight="1">
      <c r="D721" s="27"/>
      <c r="E721" s="27"/>
      <c r="F721" s="27"/>
    </row>
    <row r="722" ht="15.75" customHeight="1">
      <c r="D722" s="27"/>
      <c r="E722" s="27"/>
      <c r="F722" s="27"/>
    </row>
    <row r="723" ht="15.75" customHeight="1">
      <c r="D723" s="27"/>
      <c r="E723" s="27"/>
      <c r="F723" s="27"/>
    </row>
    <row r="724" ht="15.75" customHeight="1">
      <c r="D724" s="27"/>
      <c r="E724" s="27"/>
      <c r="F724" s="27"/>
    </row>
    <row r="725" ht="15.75" customHeight="1">
      <c r="D725" s="27"/>
      <c r="E725" s="27"/>
      <c r="F725" s="27"/>
    </row>
    <row r="726" ht="15.75" customHeight="1">
      <c r="D726" s="27"/>
      <c r="E726" s="27"/>
      <c r="F726" s="27"/>
    </row>
    <row r="727" ht="15.75" customHeight="1">
      <c r="D727" s="27"/>
      <c r="E727" s="27"/>
      <c r="F727" s="27"/>
    </row>
    <row r="728" ht="15.75" customHeight="1">
      <c r="D728" s="27"/>
      <c r="E728" s="27"/>
      <c r="F728" s="27"/>
    </row>
    <row r="729" ht="15.75" customHeight="1">
      <c r="D729" s="27"/>
      <c r="E729" s="27"/>
      <c r="F729" s="27"/>
    </row>
    <row r="730" ht="15.75" customHeight="1">
      <c r="D730" s="27"/>
      <c r="E730" s="27"/>
      <c r="F730" s="27"/>
    </row>
    <row r="731" ht="15.75" customHeight="1">
      <c r="D731" s="27"/>
      <c r="E731" s="27"/>
      <c r="F731" s="27"/>
    </row>
    <row r="732" ht="15.75" customHeight="1">
      <c r="D732" s="27"/>
      <c r="E732" s="27"/>
      <c r="F732" s="27"/>
    </row>
    <row r="733" ht="15.75" customHeight="1">
      <c r="D733" s="27"/>
      <c r="E733" s="27"/>
      <c r="F733" s="27"/>
    </row>
    <row r="734" ht="15.75" customHeight="1">
      <c r="D734" s="27"/>
      <c r="E734" s="27"/>
      <c r="F734" s="27"/>
    </row>
    <row r="735" ht="15.75" customHeight="1">
      <c r="D735" s="27"/>
      <c r="E735" s="27"/>
      <c r="F735" s="27"/>
    </row>
    <row r="736" ht="15.75" customHeight="1">
      <c r="D736" s="27"/>
      <c r="E736" s="27"/>
      <c r="F736" s="27"/>
    </row>
    <row r="737" ht="15.75" customHeight="1">
      <c r="D737" s="27"/>
      <c r="E737" s="27"/>
      <c r="F737" s="27"/>
    </row>
    <row r="738" ht="15.75" customHeight="1">
      <c r="D738" s="27"/>
      <c r="E738" s="27"/>
      <c r="F738" s="27"/>
    </row>
    <row r="739" ht="15.75" customHeight="1">
      <c r="D739" s="27"/>
      <c r="E739" s="27"/>
      <c r="F739" s="27"/>
    </row>
    <row r="740" ht="15.75" customHeight="1">
      <c r="D740" s="27"/>
      <c r="E740" s="27"/>
      <c r="F740" s="27"/>
    </row>
    <row r="741" ht="15.75" customHeight="1">
      <c r="D741" s="27"/>
      <c r="E741" s="27"/>
      <c r="F741" s="27"/>
    </row>
    <row r="742" ht="15.75" customHeight="1">
      <c r="D742" s="27"/>
      <c r="E742" s="27"/>
      <c r="F742" s="27"/>
    </row>
    <row r="743" ht="15.75" customHeight="1">
      <c r="D743" s="27"/>
      <c r="E743" s="27"/>
      <c r="F743" s="27"/>
    </row>
    <row r="744" ht="15.75" customHeight="1">
      <c r="D744" s="27"/>
      <c r="E744" s="27"/>
      <c r="F744" s="27"/>
    </row>
    <row r="745" ht="15.75" customHeight="1">
      <c r="D745" s="27"/>
      <c r="E745" s="27"/>
      <c r="F745" s="27"/>
    </row>
    <row r="746" ht="15.75" customHeight="1">
      <c r="D746" s="27"/>
      <c r="E746" s="27"/>
      <c r="F746" s="27"/>
    </row>
    <row r="747" ht="15.75" customHeight="1">
      <c r="D747" s="27"/>
      <c r="E747" s="27"/>
      <c r="F747" s="27"/>
    </row>
    <row r="748" ht="15.75" customHeight="1">
      <c r="D748" s="27"/>
      <c r="E748" s="27"/>
      <c r="F748" s="27"/>
    </row>
    <row r="749" ht="15.75" customHeight="1">
      <c r="D749" s="27"/>
      <c r="E749" s="27"/>
      <c r="F749" s="27"/>
    </row>
    <row r="750" ht="15.75" customHeight="1">
      <c r="D750" s="27"/>
      <c r="E750" s="27"/>
      <c r="F750" s="27"/>
    </row>
    <row r="751" ht="15.75" customHeight="1">
      <c r="D751" s="27"/>
      <c r="E751" s="27"/>
      <c r="F751" s="27"/>
    </row>
    <row r="752" ht="15.75" customHeight="1">
      <c r="D752" s="27"/>
      <c r="E752" s="27"/>
      <c r="F752" s="27"/>
    </row>
    <row r="753" ht="15.75" customHeight="1">
      <c r="D753" s="27"/>
      <c r="E753" s="27"/>
      <c r="F753" s="27"/>
    </row>
    <row r="754" ht="15.75" customHeight="1">
      <c r="D754" s="27"/>
      <c r="E754" s="27"/>
      <c r="F754" s="27"/>
    </row>
    <row r="755" ht="15.75" customHeight="1">
      <c r="D755" s="27"/>
      <c r="E755" s="27"/>
      <c r="F755" s="27"/>
    </row>
    <row r="756" ht="15.75" customHeight="1">
      <c r="D756" s="27"/>
      <c r="E756" s="27"/>
      <c r="F756" s="27"/>
    </row>
    <row r="757" ht="15.75" customHeight="1">
      <c r="D757" s="27"/>
      <c r="E757" s="27"/>
      <c r="F757" s="27"/>
    </row>
    <row r="758" ht="15.75" customHeight="1">
      <c r="D758" s="27"/>
      <c r="E758" s="27"/>
      <c r="F758" s="27"/>
    </row>
    <row r="759" ht="15.75" customHeight="1">
      <c r="D759" s="27"/>
      <c r="E759" s="27"/>
      <c r="F759" s="27"/>
    </row>
    <row r="760" ht="15.75" customHeight="1">
      <c r="D760" s="27"/>
      <c r="E760" s="27"/>
      <c r="F760" s="27"/>
    </row>
    <row r="761" ht="15.75" customHeight="1">
      <c r="D761" s="27"/>
      <c r="E761" s="27"/>
      <c r="F761" s="27"/>
    </row>
    <row r="762" ht="15.75" customHeight="1">
      <c r="D762" s="27"/>
      <c r="E762" s="27"/>
      <c r="F762" s="27"/>
    </row>
    <row r="763" ht="15.75" customHeight="1">
      <c r="D763" s="27"/>
      <c r="E763" s="27"/>
      <c r="F763" s="27"/>
    </row>
    <row r="764" ht="15.75" customHeight="1">
      <c r="D764" s="27"/>
      <c r="E764" s="27"/>
      <c r="F764" s="27"/>
    </row>
    <row r="765" ht="15.75" customHeight="1">
      <c r="D765" s="27"/>
      <c r="E765" s="27"/>
      <c r="F765" s="27"/>
    </row>
    <row r="766" ht="15.75" customHeight="1">
      <c r="D766" s="27"/>
      <c r="E766" s="27"/>
      <c r="F766" s="27"/>
    </row>
    <row r="767" ht="15.75" customHeight="1">
      <c r="D767" s="27"/>
      <c r="E767" s="27"/>
      <c r="F767" s="27"/>
    </row>
    <row r="768" ht="15.75" customHeight="1">
      <c r="D768" s="27"/>
      <c r="E768" s="27"/>
      <c r="F768" s="27"/>
    </row>
    <row r="769" ht="15.75" customHeight="1">
      <c r="D769" s="27"/>
      <c r="E769" s="27"/>
      <c r="F769" s="27"/>
    </row>
    <row r="770" ht="15.75" customHeight="1">
      <c r="D770" s="27"/>
      <c r="E770" s="27"/>
      <c r="F770" s="27"/>
    </row>
    <row r="771" ht="15.75" customHeight="1">
      <c r="D771" s="27"/>
      <c r="E771" s="27"/>
      <c r="F771" s="27"/>
    </row>
    <row r="772" ht="15.75" customHeight="1">
      <c r="D772" s="27"/>
      <c r="E772" s="27"/>
      <c r="F772" s="27"/>
    </row>
    <row r="773" ht="15.75" customHeight="1">
      <c r="D773" s="27"/>
      <c r="E773" s="27"/>
      <c r="F773" s="27"/>
    </row>
    <row r="774" ht="15.75" customHeight="1">
      <c r="D774" s="27"/>
      <c r="E774" s="27"/>
      <c r="F774" s="27"/>
    </row>
    <row r="775" ht="15.75" customHeight="1">
      <c r="D775" s="27"/>
      <c r="E775" s="27"/>
      <c r="F775" s="27"/>
    </row>
    <row r="776" ht="15.75" customHeight="1">
      <c r="D776" s="27"/>
      <c r="E776" s="27"/>
      <c r="F776" s="27"/>
    </row>
    <row r="777" ht="15.75" customHeight="1">
      <c r="D777" s="27"/>
      <c r="E777" s="27"/>
      <c r="F777" s="27"/>
    </row>
    <row r="778" ht="15.75" customHeight="1">
      <c r="D778" s="27"/>
      <c r="E778" s="27"/>
      <c r="F778" s="27"/>
    </row>
    <row r="779" ht="15.75" customHeight="1">
      <c r="D779" s="27"/>
      <c r="E779" s="27"/>
      <c r="F779" s="27"/>
    </row>
    <row r="780" ht="15.75" customHeight="1">
      <c r="D780" s="27"/>
      <c r="E780" s="27"/>
      <c r="F780" s="27"/>
    </row>
    <row r="781" ht="15.75" customHeight="1">
      <c r="D781" s="27"/>
      <c r="E781" s="27"/>
      <c r="F781" s="27"/>
    </row>
    <row r="782" ht="15.75" customHeight="1">
      <c r="D782" s="27"/>
      <c r="E782" s="27"/>
      <c r="F782" s="27"/>
    </row>
    <row r="783" ht="15.75" customHeight="1">
      <c r="D783" s="27"/>
      <c r="E783" s="27"/>
      <c r="F783" s="27"/>
    </row>
    <row r="784" ht="15.75" customHeight="1">
      <c r="D784" s="27"/>
      <c r="E784" s="27"/>
      <c r="F784" s="27"/>
    </row>
    <row r="785" ht="15.75" customHeight="1">
      <c r="D785" s="27"/>
      <c r="E785" s="27"/>
      <c r="F785" s="27"/>
    </row>
    <row r="786" ht="15.75" customHeight="1">
      <c r="D786" s="27"/>
      <c r="E786" s="27"/>
      <c r="F786" s="27"/>
    </row>
    <row r="787" ht="15.75" customHeight="1">
      <c r="D787" s="27"/>
      <c r="E787" s="27"/>
      <c r="F787" s="27"/>
    </row>
    <row r="788" ht="15.75" customHeight="1">
      <c r="D788" s="27"/>
      <c r="E788" s="27"/>
      <c r="F788" s="27"/>
    </row>
    <row r="789" ht="15.75" customHeight="1">
      <c r="D789" s="27"/>
      <c r="E789" s="27"/>
      <c r="F789" s="27"/>
    </row>
    <row r="790" ht="15.75" customHeight="1">
      <c r="D790" s="27"/>
      <c r="E790" s="27"/>
      <c r="F790" s="27"/>
    </row>
    <row r="791" ht="15.75" customHeight="1">
      <c r="D791" s="27"/>
      <c r="E791" s="27"/>
      <c r="F791" s="27"/>
    </row>
    <row r="792" ht="15.75" customHeight="1">
      <c r="D792" s="27"/>
      <c r="E792" s="27"/>
      <c r="F792" s="27"/>
    </row>
    <row r="793" ht="15.75" customHeight="1">
      <c r="D793" s="27"/>
      <c r="E793" s="27"/>
      <c r="F793" s="27"/>
    </row>
    <row r="794" ht="15.75" customHeight="1">
      <c r="D794" s="27"/>
      <c r="E794" s="27"/>
      <c r="F794" s="27"/>
    </row>
    <row r="795" ht="15.75" customHeight="1">
      <c r="D795" s="27"/>
      <c r="E795" s="27"/>
      <c r="F795" s="27"/>
    </row>
    <row r="796" ht="15.75" customHeight="1">
      <c r="D796" s="27"/>
      <c r="E796" s="27"/>
      <c r="F796" s="27"/>
    </row>
    <row r="797" ht="15.75" customHeight="1">
      <c r="D797" s="27"/>
      <c r="E797" s="27"/>
      <c r="F797" s="27"/>
    </row>
    <row r="798" ht="15.75" customHeight="1">
      <c r="D798" s="27"/>
      <c r="E798" s="27"/>
      <c r="F798" s="27"/>
    </row>
    <row r="799" ht="15.75" customHeight="1">
      <c r="D799" s="27"/>
      <c r="E799" s="27"/>
      <c r="F799" s="27"/>
    </row>
    <row r="800" ht="15.75" customHeight="1">
      <c r="D800" s="27"/>
      <c r="E800" s="27"/>
      <c r="F800" s="27"/>
    </row>
    <row r="801" ht="15.75" customHeight="1">
      <c r="D801" s="27"/>
      <c r="E801" s="27"/>
      <c r="F801" s="27"/>
    </row>
    <row r="802" ht="15.75" customHeight="1">
      <c r="D802" s="27"/>
      <c r="E802" s="27"/>
      <c r="F802" s="27"/>
    </row>
    <row r="803" ht="15.75" customHeight="1">
      <c r="D803" s="27"/>
      <c r="E803" s="27"/>
      <c r="F803" s="27"/>
    </row>
    <row r="804" ht="15.75" customHeight="1">
      <c r="D804" s="27"/>
      <c r="E804" s="27"/>
      <c r="F804" s="27"/>
    </row>
    <row r="805" ht="15.75" customHeight="1">
      <c r="D805" s="27"/>
      <c r="E805" s="27"/>
      <c r="F805" s="27"/>
    </row>
    <row r="806" ht="15.75" customHeight="1">
      <c r="D806" s="27"/>
      <c r="E806" s="27"/>
      <c r="F806" s="27"/>
    </row>
    <row r="807" ht="15.75" customHeight="1">
      <c r="D807" s="27"/>
      <c r="E807" s="27"/>
      <c r="F807" s="27"/>
    </row>
    <row r="808" ht="15.75" customHeight="1">
      <c r="D808" s="27"/>
      <c r="E808" s="27"/>
      <c r="F808" s="27"/>
    </row>
    <row r="809" ht="15.75" customHeight="1">
      <c r="D809" s="27"/>
      <c r="E809" s="27"/>
      <c r="F809" s="27"/>
    </row>
    <row r="810" ht="15.75" customHeight="1">
      <c r="D810" s="27"/>
      <c r="E810" s="27"/>
      <c r="F810" s="27"/>
    </row>
    <row r="811" ht="15.75" customHeight="1">
      <c r="D811" s="27"/>
      <c r="E811" s="27"/>
      <c r="F811" s="27"/>
    </row>
    <row r="812" ht="15.75" customHeight="1">
      <c r="D812" s="27"/>
      <c r="E812" s="27"/>
      <c r="F812" s="27"/>
    </row>
    <row r="813" ht="15.75" customHeight="1">
      <c r="D813" s="27"/>
      <c r="E813" s="27"/>
      <c r="F813" s="27"/>
    </row>
    <row r="814" ht="15.75" customHeight="1">
      <c r="D814" s="27"/>
      <c r="E814" s="27"/>
      <c r="F814" s="27"/>
    </row>
    <row r="815" ht="15.75" customHeight="1">
      <c r="D815" s="27"/>
      <c r="E815" s="27"/>
      <c r="F815" s="27"/>
    </row>
    <row r="816" ht="15.75" customHeight="1">
      <c r="D816" s="27"/>
      <c r="E816" s="27"/>
      <c r="F816" s="27"/>
    </row>
    <row r="817" ht="15.75" customHeight="1">
      <c r="D817" s="27"/>
      <c r="E817" s="27"/>
      <c r="F817" s="27"/>
    </row>
    <row r="818" ht="15.75" customHeight="1">
      <c r="D818" s="27"/>
      <c r="E818" s="27"/>
      <c r="F818" s="27"/>
    </row>
    <row r="819" ht="15.75" customHeight="1">
      <c r="D819" s="27"/>
      <c r="E819" s="27"/>
      <c r="F819" s="27"/>
    </row>
    <row r="820" ht="15.75" customHeight="1">
      <c r="D820" s="27"/>
      <c r="E820" s="27"/>
      <c r="F820" s="27"/>
    </row>
    <row r="821" ht="15.75" customHeight="1">
      <c r="D821" s="27"/>
      <c r="E821" s="27"/>
      <c r="F821" s="27"/>
    </row>
    <row r="822" ht="15.75" customHeight="1">
      <c r="D822" s="27"/>
      <c r="E822" s="27"/>
      <c r="F822" s="27"/>
    </row>
    <row r="823" ht="15.75" customHeight="1">
      <c r="D823" s="27"/>
      <c r="E823" s="27"/>
      <c r="F823" s="27"/>
    </row>
    <row r="824" ht="15.75" customHeight="1">
      <c r="D824" s="27"/>
      <c r="E824" s="27"/>
      <c r="F824" s="27"/>
    </row>
    <row r="825" ht="15.75" customHeight="1">
      <c r="D825" s="27"/>
      <c r="E825" s="27"/>
      <c r="F825" s="27"/>
    </row>
    <row r="826" ht="15.75" customHeight="1">
      <c r="D826" s="27"/>
      <c r="E826" s="27"/>
      <c r="F826" s="27"/>
    </row>
    <row r="827" ht="15.75" customHeight="1">
      <c r="D827" s="27"/>
      <c r="E827" s="27"/>
      <c r="F827" s="27"/>
    </row>
    <row r="828" ht="15.75" customHeight="1">
      <c r="D828" s="27"/>
      <c r="E828" s="27"/>
      <c r="F828" s="27"/>
    </row>
    <row r="829" ht="15.75" customHeight="1">
      <c r="D829" s="27"/>
      <c r="E829" s="27"/>
      <c r="F829" s="27"/>
    </row>
    <row r="830" ht="15.75" customHeight="1">
      <c r="D830" s="27"/>
      <c r="E830" s="27"/>
      <c r="F830" s="27"/>
    </row>
    <row r="831" ht="15.75" customHeight="1">
      <c r="D831" s="27"/>
      <c r="E831" s="27"/>
      <c r="F831" s="27"/>
    </row>
    <row r="832" ht="15.75" customHeight="1">
      <c r="D832" s="27"/>
      <c r="E832" s="27"/>
      <c r="F832" s="27"/>
    </row>
    <row r="833" ht="15.75" customHeight="1">
      <c r="D833" s="27"/>
      <c r="E833" s="27"/>
      <c r="F833" s="27"/>
    </row>
    <row r="834" ht="15.75" customHeight="1">
      <c r="D834" s="27"/>
      <c r="E834" s="27"/>
      <c r="F834" s="27"/>
    </row>
    <row r="835" ht="15.75" customHeight="1">
      <c r="D835" s="27"/>
      <c r="E835" s="27"/>
      <c r="F835" s="27"/>
    </row>
    <row r="836" ht="15.75" customHeight="1">
      <c r="D836" s="27"/>
      <c r="E836" s="27"/>
      <c r="F836" s="27"/>
    </row>
    <row r="837" ht="15.75" customHeight="1">
      <c r="D837" s="27"/>
      <c r="E837" s="27"/>
      <c r="F837" s="27"/>
    </row>
    <row r="838" ht="15.75" customHeight="1">
      <c r="D838" s="27"/>
      <c r="E838" s="27"/>
      <c r="F838" s="27"/>
    </row>
    <row r="839" ht="15.75" customHeight="1">
      <c r="D839" s="27"/>
      <c r="E839" s="27"/>
      <c r="F839" s="27"/>
    </row>
    <row r="840" ht="15.75" customHeight="1">
      <c r="D840" s="27"/>
      <c r="E840" s="27"/>
      <c r="F840" s="27"/>
    </row>
    <row r="841" ht="15.75" customHeight="1">
      <c r="D841" s="27"/>
      <c r="E841" s="27"/>
      <c r="F841" s="27"/>
    </row>
    <row r="842" ht="15.75" customHeight="1">
      <c r="D842" s="27"/>
      <c r="E842" s="27"/>
      <c r="F842" s="27"/>
    </row>
    <row r="843" ht="15.75" customHeight="1">
      <c r="D843" s="27"/>
      <c r="E843" s="27"/>
      <c r="F843" s="27"/>
    </row>
    <row r="844" ht="15.75" customHeight="1">
      <c r="D844" s="27"/>
      <c r="E844" s="27"/>
      <c r="F844" s="27"/>
    </row>
    <row r="845" ht="15.75" customHeight="1">
      <c r="D845" s="27"/>
      <c r="E845" s="27"/>
      <c r="F845" s="27"/>
    </row>
    <row r="846" ht="15.75" customHeight="1">
      <c r="D846" s="27"/>
      <c r="E846" s="27"/>
      <c r="F846" s="27"/>
    </row>
    <row r="847" ht="15.75" customHeight="1">
      <c r="D847" s="27"/>
      <c r="E847" s="27"/>
      <c r="F847" s="27"/>
    </row>
    <row r="848" ht="15.75" customHeight="1">
      <c r="D848" s="27"/>
      <c r="E848" s="27"/>
      <c r="F848" s="27"/>
    </row>
    <row r="849" ht="15.75" customHeight="1">
      <c r="D849" s="27"/>
      <c r="E849" s="27"/>
      <c r="F849" s="27"/>
    </row>
    <row r="850" ht="15.75" customHeight="1">
      <c r="D850" s="27"/>
      <c r="E850" s="27"/>
      <c r="F850" s="27"/>
    </row>
    <row r="851" ht="15.75" customHeight="1">
      <c r="D851" s="27"/>
      <c r="E851" s="27"/>
      <c r="F851" s="27"/>
    </row>
    <row r="852" ht="15.75" customHeight="1">
      <c r="D852" s="27"/>
      <c r="E852" s="27"/>
      <c r="F852" s="27"/>
    </row>
    <row r="853" ht="15.75" customHeight="1">
      <c r="D853" s="27"/>
      <c r="E853" s="27"/>
      <c r="F853" s="27"/>
    </row>
    <row r="854" ht="15.75" customHeight="1">
      <c r="D854" s="27"/>
      <c r="E854" s="27"/>
      <c r="F854" s="27"/>
    </row>
    <row r="855" ht="15.75" customHeight="1">
      <c r="D855" s="27"/>
      <c r="E855" s="27"/>
      <c r="F855" s="27"/>
    </row>
    <row r="856" ht="15.75" customHeight="1">
      <c r="D856" s="27"/>
      <c r="E856" s="27"/>
      <c r="F856" s="27"/>
    </row>
    <row r="857" ht="15.75" customHeight="1">
      <c r="D857" s="27"/>
      <c r="E857" s="27"/>
      <c r="F857" s="27"/>
    </row>
    <row r="858" ht="15.75" customHeight="1">
      <c r="D858" s="27"/>
      <c r="E858" s="27"/>
      <c r="F858" s="27"/>
    </row>
    <row r="859" ht="15.75" customHeight="1">
      <c r="D859" s="27"/>
      <c r="E859" s="27"/>
      <c r="F859" s="27"/>
    </row>
    <row r="860" ht="15.75" customHeight="1">
      <c r="D860" s="27"/>
      <c r="E860" s="27"/>
      <c r="F860" s="27"/>
    </row>
    <row r="861" ht="15.75" customHeight="1">
      <c r="D861" s="27"/>
      <c r="E861" s="27"/>
      <c r="F861" s="27"/>
    </row>
    <row r="862" ht="15.75" customHeight="1">
      <c r="D862" s="27"/>
      <c r="E862" s="27"/>
      <c r="F862" s="27"/>
    </row>
    <row r="863" ht="15.75" customHeight="1">
      <c r="D863" s="27"/>
      <c r="E863" s="27"/>
      <c r="F863" s="27"/>
    </row>
    <row r="864" ht="15.75" customHeight="1">
      <c r="D864" s="27"/>
      <c r="E864" s="27"/>
      <c r="F864" s="27"/>
    </row>
    <row r="865" ht="15.75" customHeight="1">
      <c r="D865" s="27"/>
      <c r="E865" s="27"/>
      <c r="F865" s="27"/>
    </row>
    <row r="866" ht="15.75" customHeight="1">
      <c r="D866" s="27"/>
      <c r="E866" s="27"/>
      <c r="F866" s="27"/>
    </row>
    <row r="867" ht="15.75" customHeight="1">
      <c r="D867" s="27"/>
      <c r="E867" s="27"/>
      <c r="F867" s="27"/>
    </row>
    <row r="868" ht="15.75" customHeight="1">
      <c r="D868" s="27"/>
      <c r="E868" s="27"/>
      <c r="F868" s="27"/>
    </row>
    <row r="869" ht="15.75" customHeight="1">
      <c r="D869" s="27"/>
      <c r="E869" s="27"/>
      <c r="F869" s="27"/>
    </row>
    <row r="870" ht="15.75" customHeight="1">
      <c r="D870" s="27"/>
      <c r="E870" s="27"/>
      <c r="F870" s="27"/>
    </row>
    <row r="871" ht="15.75" customHeight="1">
      <c r="D871" s="27"/>
      <c r="E871" s="27"/>
      <c r="F871" s="27"/>
    </row>
    <row r="872" ht="15.75" customHeight="1">
      <c r="D872" s="27"/>
      <c r="E872" s="27"/>
      <c r="F872" s="27"/>
    </row>
    <row r="873" ht="15.75" customHeight="1">
      <c r="D873" s="27"/>
      <c r="E873" s="27"/>
      <c r="F873" s="27"/>
    </row>
    <row r="874" ht="15.75" customHeight="1">
      <c r="D874" s="27"/>
      <c r="E874" s="27"/>
      <c r="F874" s="27"/>
    </row>
    <row r="875" ht="15.75" customHeight="1">
      <c r="D875" s="27"/>
      <c r="E875" s="27"/>
      <c r="F875" s="27"/>
    </row>
    <row r="876" ht="15.75" customHeight="1">
      <c r="D876" s="27"/>
      <c r="E876" s="27"/>
      <c r="F876" s="27"/>
    </row>
    <row r="877" ht="15.75" customHeight="1">
      <c r="D877" s="27"/>
      <c r="E877" s="27"/>
      <c r="F877" s="27"/>
    </row>
    <row r="878" ht="15.75" customHeight="1">
      <c r="D878" s="27"/>
      <c r="E878" s="27"/>
      <c r="F878" s="27"/>
    </row>
    <row r="879" ht="15.75" customHeight="1">
      <c r="D879" s="27"/>
      <c r="E879" s="27"/>
      <c r="F879" s="27"/>
    </row>
    <row r="880" ht="15.75" customHeight="1">
      <c r="D880" s="27"/>
      <c r="E880" s="27"/>
      <c r="F880" s="27"/>
    </row>
    <row r="881" ht="15.75" customHeight="1">
      <c r="D881" s="27"/>
      <c r="E881" s="27"/>
      <c r="F881" s="27"/>
    </row>
    <row r="882" ht="15.75" customHeight="1">
      <c r="D882" s="27"/>
      <c r="E882" s="27"/>
      <c r="F882" s="27"/>
    </row>
    <row r="883" ht="15.75" customHeight="1">
      <c r="D883" s="27"/>
      <c r="E883" s="27"/>
      <c r="F883" s="27"/>
    </row>
    <row r="884" ht="15.75" customHeight="1">
      <c r="D884" s="27"/>
      <c r="E884" s="27"/>
      <c r="F884" s="27"/>
    </row>
    <row r="885" ht="15.75" customHeight="1">
      <c r="D885" s="27"/>
      <c r="E885" s="27"/>
      <c r="F885" s="27"/>
    </row>
    <row r="886" ht="15.75" customHeight="1">
      <c r="D886" s="27"/>
      <c r="E886" s="27"/>
      <c r="F886" s="27"/>
    </row>
    <row r="887" ht="15.75" customHeight="1">
      <c r="D887" s="27"/>
      <c r="E887" s="27"/>
      <c r="F887" s="27"/>
    </row>
    <row r="888" ht="15.75" customHeight="1">
      <c r="D888" s="27"/>
      <c r="E888" s="27"/>
      <c r="F888" s="27"/>
    </row>
    <row r="889" ht="15.75" customHeight="1">
      <c r="D889" s="27"/>
      <c r="E889" s="27"/>
      <c r="F889" s="27"/>
    </row>
    <row r="890" ht="15.75" customHeight="1">
      <c r="D890" s="27"/>
      <c r="E890" s="27"/>
      <c r="F890" s="27"/>
    </row>
    <row r="891" ht="15.75" customHeight="1">
      <c r="D891" s="27"/>
      <c r="E891" s="27"/>
      <c r="F891" s="27"/>
    </row>
    <row r="892" ht="15.75" customHeight="1">
      <c r="D892" s="27"/>
      <c r="E892" s="27"/>
      <c r="F892" s="27"/>
    </row>
    <row r="893" ht="15.75" customHeight="1">
      <c r="D893" s="27"/>
      <c r="E893" s="27"/>
      <c r="F893" s="27"/>
    </row>
    <row r="894" ht="15.75" customHeight="1">
      <c r="D894" s="27"/>
      <c r="E894" s="27"/>
      <c r="F894" s="27"/>
    </row>
    <row r="895" ht="15.75" customHeight="1">
      <c r="D895" s="27"/>
      <c r="E895" s="27"/>
      <c r="F895" s="27"/>
    </row>
    <row r="896" ht="15.75" customHeight="1">
      <c r="D896" s="27"/>
      <c r="E896" s="27"/>
      <c r="F896" s="27"/>
    </row>
    <row r="897" ht="15.75" customHeight="1">
      <c r="D897" s="27"/>
      <c r="E897" s="27"/>
      <c r="F897" s="27"/>
    </row>
    <row r="898" ht="15.75" customHeight="1">
      <c r="D898" s="27"/>
      <c r="E898" s="27"/>
      <c r="F898" s="27"/>
    </row>
    <row r="899" ht="15.75" customHeight="1">
      <c r="D899" s="27"/>
      <c r="E899" s="27"/>
      <c r="F899" s="27"/>
    </row>
    <row r="900" ht="15.75" customHeight="1">
      <c r="D900" s="27"/>
      <c r="E900" s="27"/>
      <c r="F900" s="27"/>
    </row>
    <row r="901" ht="15.75" customHeight="1">
      <c r="D901" s="27"/>
      <c r="E901" s="27"/>
      <c r="F901" s="27"/>
    </row>
    <row r="902" ht="15.75" customHeight="1">
      <c r="D902" s="27"/>
      <c r="E902" s="27"/>
      <c r="F902" s="27"/>
    </row>
    <row r="903" ht="15.75" customHeight="1">
      <c r="D903" s="27"/>
      <c r="E903" s="27"/>
      <c r="F903" s="27"/>
    </row>
    <row r="904" ht="15.75" customHeight="1">
      <c r="D904" s="27"/>
      <c r="E904" s="27"/>
      <c r="F904" s="27"/>
    </row>
    <row r="905" ht="15.75" customHeight="1">
      <c r="D905" s="27"/>
      <c r="E905" s="27"/>
      <c r="F905" s="27"/>
    </row>
    <row r="906" ht="15.75" customHeight="1">
      <c r="D906" s="27"/>
      <c r="E906" s="27"/>
      <c r="F906" s="27"/>
    </row>
    <row r="907" ht="15.75" customHeight="1">
      <c r="D907" s="27"/>
      <c r="E907" s="27"/>
      <c r="F907" s="27"/>
    </row>
    <row r="908" ht="15.75" customHeight="1">
      <c r="D908" s="27"/>
      <c r="E908" s="27"/>
      <c r="F908" s="27"/>
    </row>
    <row r="909" ht="15.75" customHeight="1">
      <c r="D909" s="27"/>
      <c r="E909" s="27"/>
      <c r="F909" s="27"/>
    </row>
    <row r="910" ht="15.75" customHeight="1">
      <c r="D910" s="27"/>
      <c r="E910" s="27"/>
      <c r="F910" s="27"/>
    </row>
    <row r="911" ht="15.75" customHeight="1">
      <c r="D911" s="27"/>
      <c r="E911" s="27"/>
      <c r="F911" s="27"/>
    </row>
    <row r="912" ht="15.75" customHeight="1">
      <c r="D912" s="27"/>
      <c r="E912" s="27"/>
      <c r="F912" s="27"/>
    </row>
    <row r="913" ht="15.75" customHeight="1">
      <c r="D913" s="27"/>
      <c r="E913" s="27"/>
      <c r="F913" s="27"/>
    </row>
    <row r="914" ht="15.75" customHeight="1">
      <c r="D914" s="27"/>
      <c r="E914" s="27"/>
      <c r="F914" s="27"/>
    </row>
    <row r="915" ht="15.75" customHeight="1">
      <c r="D915" s="27"/>
      <c r="E915" s="27"/>
      <c r="F915" s="27"/>
    </row>
    <row r="916" ht="15.75" customHeight="1">
      <c r="D916" s="27"/>
      <c r="E916" s="27"/>
      <c r="F916" s="27"/>
    </row>
    <row r="917" ht="15.75" customHeight="1">
      <c r="D917" s="27"/>
      <c r="E917" s="27"/>
      <c r="F917" s="27"/>
    </row>
    <row r="918" ht="15.75" customHeight="1">
      <c r="D918" s="27"/>
      <c r="E918" s="27"/>
      <c r="F918" s="27"/>
    </row>
    <row r="919" ht="15.75" customHeight="1">
      <c r="D919" s="27"/>
      <c r="E919" s="27"/>
      <c r="F919" s="27"/>
    </row>
    <row r="920" ht="15.75" customHeight="1">
      <c r="D920" s="27"/>
      <c r="E920" s="27"/>
      <c r="F920" s="27"/>
    </row>
    <row r="921" ht="15.75" customHeight="1">
      <c r="D921" s="27"/>
      <c r="E921" s="27"/>
      <c r="F921" s="27"/>
    </row>
    <row r="922" ht="15.75" customHeight="1">
      <c r="D922" s="27"/>
      <c r="E922" s="27"/>
      <c r="F922" s="27"/>
    </row>
    <row r="923" ht="15.75" customHeight="1">
      <c r="D923" s="27"/>
      <c r="E923" s="27"/>
      <c r="F923" s="27"/>
    </row>
    <row r="924" ht="15.75" customHeight="1">
      <c r="D924" s="27"/>
      <c r="E924" s="27"/>
      <c r="F924" s="27"/>
    </row>
    <row r="925" ht="15.75" customHeight="1">
      <c r="D925" s="27"/>
      <c r="E925" s="27"/>
      <c r="F925" s="27"/>
    </row>
    <row r="926" ht="15.75" customHeight="1">
      <c r="D926" s="27"/>
      <c r="E926" s="27"/>
      <c r="F926" s="27"/>
    </row>
    <row r="927" ht="15.75" customHeight="1">
      <c r="D927" s="27"/>
      <c r="E927" s="27"/>
      <c r="F927" s="27"/>
    </row>
    <row r="928" ht="15.75" customHeight="1">
      <c r="D928" s="27"/>
      <c r="E928" s="27"/>
      <c r="F928" s="27"/>
    </row>
    <row r="929" ht="15.75" customHeight="1">
      <c r="D929" s="27"/>
      <c r="E929" s="27"/>
      <c r="F929" s="27"/>
    </row>
    <row r="930" ht="15.75" customHeight="1">
      <c r="D930" s="27"/>
      <c r="E930" s="27"/>
      <c r="F930" s="27"/>
    </row>
    <row r="931" ht="15.75" customHeight="1">
      <c r="D931" s="27"/>
      <c r="E931" s="27"/>
      <c r="F931" s="27"/>
    </row>
    <row r="932" ht="15.75" customHeight="1">
      <c r="D932" s="27"/>
      <c r="E932" s="27"/>
      <c r="F932" s="27"/>
    </row>
    <row r="933" ht="15.75" customHeight="1">
      <c r="D933" s="27"/>
      <c r="E933" s="27"/>
      <c r="F933" s="27"/>
    </row>
    <row r="934" ht="15.75" customHeight="1">
      <c r="D934" s="27"/>
      <c r="E934" s="27"/>
      <c r="F934" s="27"/>
    </row>
    <row r="935" ht="15.75" customHeight="1">
      <c r="D935" s="27"/>
      <c r="E935" s="27"/>
      <c r="F935" s="27"/>
    </row>
    <row r="936" ht="15.75" customHeight="1">
      <c r="D936" s="27"/>
      <c r="E936" s="27"/>
      <c r="F936" s="27"/>
    </row>
    <row r="937" ht="15.75" customHeight="1">
      <c r="D937" s="27"/>
      <c r="E937" s="27"/>
      <c r="F937" s="27"/>
    </row>
    <row r="938" ht="15.75" customHeight="1">
      <c r="D938" s="27"/>
      <c r="E938" s="27"/>
      <c r="F938" s="27"/>
    </row>
    <row r="939" ht="15.75" customHeight="1">
      <c r="D939" s="27"/>
      <c r="E939" s="27"/>
      <c r="F939" s="27"/>
    </row>
    <row r="940" ht="15.75" customHeight="1">
      <c r="D940" s="27"/>
      <c r="E940" s="27"/>
      <c r="F940" s="27"/>
    </row>
    <row r="941" ht="15.75" customHeight="1">
      <c r="D941" s="27"/>
      <c r="E941" s="27"/>
      <c r="F941" s="27"/>
    </row>
    <row r="942" ht="15.75" customHeight="1">
      <c r="D942" s="27"/>
      <c r="E942" s="27"/>
      <c r="F942" s="27"/>
    </row>
    <row r="943" ht="15.75" customHeight="1">
      <c r="D943" s="27"/>
      <c r="E943" s="27"/>
      <c r="F943" s="27"/>
    </row>
    <row r="944" ht="15.75" customHeight="1">
      <c r="D944" s="27"/>
      <c r="E944" s="27"/>
      <c r="F944" s="27"/>
    </row>
    <row r="945" ht="15.75" customHeight="1">
      <c r="D945" s="27"/>
      <c r="E945" s="27"/>
      <c r="F945" s="27"/>
    </row>
    <row r="946" ht="15.75" customHeight="1">
      <c r="D946" s="27"/>
      <c r="E946" s="27"/>
      <c r="F946" s="27"/>
    </row>
    <row r="947" ht="15.75" customHeight="1">
      <c r="D947" s="27"/>
      <c r="E947" s="27"/>
      <c r="F947" s="27"/>
    </row>
    <row r="948" ht="15.75" customHeight="1">
      <c r="D948" s="27"/>
      <c r="E948" s="27"/>
      <c r="F948" s="27"/>
    </row>
    <row r="949" ht="15.75" customHeight="1">
      <c r="D949" s="27"/>
      <c r="E949" s="27"/>
      <c r="F949" s="27"/>
    </row>
    <row r="950" ht="15.75" customHeight="1">
      <c r="D950" s="27"/>
      <c r="E950" s="27"/>
      <c r="F950" s="27"/>
    </row>
    <row r="951" ht="15.75" customHeight="1">
      <c r="D951" s="27"/>
      <c r="E951" s="27"/>
      <c r="F951" s="27"/>
    </row>
    <row r="952" ht="15.75" customHeight="1">
      <c r="D952" s="27"/>
      <c r="E952" s="27"/>
      <c r="F952" s="27"/>
    </row>
    <row r="953" ht="15.75" customHeight="1">
      <c r="D953" s="27"/>
      <c r="E953" s="27"/>
      <c r="F953" s="27"/>
    </row>
    <row r="954" ht="15.75" customHeight="1">
      <c r="D954" s="27"/>
      <c r="E954" s="27"/>
      <c r="F954" s="27"/>
    </row>
    <row r="955" ht="15.75" customHeight="1">
      <c r="D955" s="27"/>
      <c r="E955" s="27"/>
      <c r="F955" s="27"/>
    </row>
    <row r="956" ht="15.75" customHeight="1">
      <c r="D956" s="27"/>
      <c r="E956" s="27"/>
      <c r="F956" s="27"/>
    </row>
    <row r="957" ht="15.75" customHeight="1">
      <c r="D957" s="27"/>
      <c r="E957" s="27"/>
      <c r="F957" s="27"/>
    </row>
    <row r="958" ht="15.75" customHeight="1">
      <c r="D958" s="27"/>
      <c r="E958" s="27"/>
      <c r="F958" s="27"/>
    </row>
    <row r="959" ht="15.75" customHeight="1">
      <c r="D959" s="27"/>
      <c r="E959" s="27"/>
      <c r="F959" s="27"/>
    </row>
    <row r="960" ht="15.75" customHeight="1">
      <c r="D960" s="27"/>
      <c r="E960" s="27"/>
      <c r="F960" s="27"/>
    </row>
    <row r="961" ht="15.75" customHeight="1">
      <c r="D961" s="27"/>
      <c r="E961" s="27"/>
      <c r="F961" s="27"/>
    </row>
    <row r="962" ht="15.75" customHeight="1">
      <c r="D962" s="27"/>
      <c r="E962" s="27"/>
      <c r="F962" s="27"/>
    </row>
    <row r="963" ht="15.75" customHeight="1">
      <c r="D963" s="27"/>
      <c r="E963" s="27"/>
      <c r="F963" s="27"/>
    </row>
    <row r="964" ht="15.75" customHeight="1">
      <c r="D964" s="27"/>
      <c r="E964" s="27"/>
      <c r="F964" s="27"/>
    </row>
    <row r="965" ht="15.75" customHeight="1">
      <c r="D965" s="27"/>
      <c r="E965" s="27"/>
      <c r="F965" s="27"/>
    </row>
    <row r="966" ht="15.75" customHeight="1">
      <c r="D966" s="27"/>
      <c r="E966" s="27"/>
      <c r="F966" s="27"/>
    </row>
    <row r="967" ht="15.75" customHeight="1">
      <c r="D967" s="27"/>
      <c r="E967" s="27"/>
      <c r="F967" s="27"/>
    </row>
    <row r="968" ht="15.75" customHeight="1">
      <c r="D968" s="27"/>
      <c r="E968" s="27"/>
      <c r="F968" s="27"/>
    </row>
    <row r="969" ht="15.75" customHeight="1">
      <c r="D969" s="27"/>
      <c r="E969" s="27"/>
      <c r="F969" s="27"/>
    </row>
    <row r="970" ht="15.75" customHeight="1">
      <c r="D970" s="27"/>
      <c r="E970" s="27"/>
      <c r="F970" s="27"/>
    </row>
    <row r="971" ht="15.75" customHeight="1">
      <c r="D971" s="27"/>
      <c r="E971" s="27"/>
      <c r="F971" s="27"/>
    </row>
    <row r="972" ht="15.75" customHeight="1">
      <c r="D972" s="27"/>
      <c r="E972" s="27"/>
      <c r="F972" s="27"/>
    </row>
    <row r="973" ht="15.75" customHeight="1">
      <c r="D973" s="27"/>
      <c r="E973" s="27"/>
      <c r="F973" s="27"/>
    </row>
    <row r="974" ht="15.75" customHeight="1">
      <c r="D974" s="27"/>
      <c r="E974" s="27"/>
      <c r="F974" s="27"/>
    </row>
    <row r="975" ht="15.75" customHeight="1">
      <c r="D975" s="27"/>
      <c r="E975" s="27"/>
      <c r="F975" s="27"/>
    </row>
    <row r="976" ht="15.75" customHeight="1">
      <c r="D976" s="27"/>
      <c r="E976" s="27"/>
      <c r="F976" s="27"/>
    </row>
    <row r="977" ht="15.75" customHeight="1">
      <c r="D977" s="27"/>
      <c r="E977" s="27"/>
      <c r="F977" s="27"/>
    </row>
    <row r="978" ht="15.75" customHeight="1">
      <c r="D978" s="27"/>
      <c r="E978" s="27"/>
      <c r="F978" s="27"/>
    </row>
    <row r="979" ht="15.75" customHeight="1">
      <c r="D979" s="27"/>
      <c r="E979" s="27"/>
      <c r="F979" s="27"/>
    </row>
    <row r="980" ht="15.75" customHeight="1">
      <c r="D980" s="27"/>
      <c r="E980" s="27"/>
      <c r="F980" s="27"/>
    </row>
    <row r="981" ht="15.75" customHeight="1">
      <c r="D981" s="27"/>
      <c r="E981" s="27"/>
      <c r="F981" s="27"/>
    </row>
    <row r="982" ht="15.75" customHeight="1">
      <c r="D982" s="27"/>
      <c r="E982" s="27"/>
      <c r="F982" s="27"/>
    </row>
    <row r="983" ht="15.75" customHeight="1">
      <c r="D983" s="27"/>
      <c r="E983" s="27"/>
      <c r="F983" s="27"/>
    </row>
    <row r="984" ht="15.75" customHeight="1">
      <c r="D984" s="27"/>
      <c r="E984" s="27"/>
      <c r="F984" s="27"/>
    </row>
    <row r="985" ht="15.75" customHeight="1">
      <c r="D985" s="27"/>
      <c r="E985" s="27"/>
      <c r="F985" s="27"/>
    </row>
    <row r="986" ht="15.75" customHeight="1">
      <c r="D986" s="27"/>
      <c r="E986" s="27"/>
      <c r="F986" s="27"/>
    </row>
    <row r="987" ht="15.75" customHeight="1">
      <c r="D987" s="27"/>
      <c r="E987" s="27"/>
      <c r="F987" s="27"/>
    </row>
    <row r="988" ht="15.75" customHeight="1">
      <c r="D988" s="27"/>
      <c r="E988" s="27"/>
      <c r="F988" s="27"/>
    </row>
    <row r="989" ht="15.75" customHeight="1">
      <c r="D989" s="27"/>
      <c r="E989" s="27"/>
      <c r="F989" s="27"/>
    </row>
    <row r="990" ht="15.75" customHeight="1">
      <c r="D990" s="27"/>
      <c r="E990" s="27"/>
      <c r="F990" s="27"/>
    </row>
    <row r="991" ht="15.75" customHeight="1">
      <c r="D991" s="27"/>
      <c r="E991" s="27"/>
      <c r="F991" s="27"/>
    </row>
    <row r="992" ht="15.75" customHeight="1">
      <c r="D992" s="27"/>
      <c r="E992" s="27"/>
      <c r="F992" s="27"/>
    </row>
    <row r="993" ht="15.75" customHeight="1">
      <c r="D993" s="27"/>
      <c r="E993" s="27"/>
      <c r="F993" s="27"/>
    </row>
    <row r="994" ht="15.75" customHeight="1">
      <c r="D994" s="27"/>
      <c r="E994" s="27"/>
      <c r="F994" s="27"/>
    </row>
    <row r="995" ht="15.75" customHeight="1">
      <c r="D995" s="27"/>
      <c r="E995" s="27"/>
      <c r="F995" s="27"/>
    </row>
    <row r="996" ht="15.75" customHeight="1">
      <c r="D996" s="27"/>
      <c r="E996" s="27"/>
      <c r="F996" s="27"/>
    </row>
    <row r="997" ht="15.75" customHeight="1">
      <c r="D997" s="27"/>
      <c r="E997" s="27"/>
      <c r="F997" s="27"/>
    </row>
    <row r="998" ht="15.75" customHeight="1">
      <c r="D998" s="27"/>
      <c r="E998" s="27"/>
      <c r="F998" s="27"/>
    </row>
    <row r="999" ht="15.75" customHeight="1">
      <c r="D999" s="27"/>
      <c r="E999" s="27"/>
      <c r="F999" s="27"/>
    </row>
    <row r="1000" ht="15.75" customHeight="1">
      <c r="D1000" s="27"/>
      <c r="E1000" s="27"/>
      <c r="F1000" s="27"/>
    </row>
  </sheetData>
  <autoFilter ref="$A$7:$R$7"/>
  <mergeCells count="3">
    <mergeCell ref="A1:E4"/>
    <mergeCell ref="A576:C576"/>
    <mergeCell ref="A577:E57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0.29"/>
    <col customWidth="1" min="2" max="2" width="8.0"/>
    <col customWidth="1" min="3" max="3" width="16.0"/>
    <col customWidth="1" min="4" max="4" width="17.29"/>
    <col customWidth="1" hidden="1" min="5" max="5" width="16.71"/>
    <col customWidth="1" hidden="1" min="6" max="6" width="7.29"/>
    <col customWidth="1" hidden="1" min="7" max="9" width="24.0"/>
    <col customWidth="1" min="10" max="10" width="16.57"/>
    <col customWidth="1" min="11" max="11" width="16.43"/>
    <col customWidth="1" hidden="1" min="12" max="12" width="25.43"/>
    <col customWidth="1" hidden="1" min="13" max="13" width="17.86"/>
    <col customWidth="1" hidden="1" min="14" max="14" width="16.29"/>
    <col customWidth="1" min="15" max="15" width="16.71"/>
    <col customWidth="1" min="16" max="16" width="16.86"/>
    <col customWidth="1" min="17" max="17" width="16.0"/>
    <col customWidth="1" min="18" max="18" width="11.14"/>
    <col customWidth="1" min="19" max="19" width="16.29"/>
    <col customWidth="1" min="20" max="26" width="10.0"/>
  </cols>
  <sheetData>
    <row r="1">
      <c r="A1" s="12"/>
      <c r="B1" s="12"/>
      <c r="C1" s="12"/>
      <c r="D1" s="51" t="str">
        <f>+K1-K3</f>
        <v>#REF!</v>
      </c>
      <c r="E1" s="12"/>
      <c r="F1" s="28"/>
      <c r="G1" s="4"/>
      <c r="H1" s="4"/>
      <c r="I1" s="4"/>
      <c r="J1" s="52">
        <v>3.9315915266363654E9</v>
      </c>
      <c r="K1" s="53">
        <v>3.931591520200001E9</v>
      </c>
      <c r="L1" s="54"/>
      <c r="M1" s="55"/>
      <c r="N1" s="55"/>
      <c r="O1" s="55">
        <v>1.429796364056363E10</v>
      </c>
      <c r="P1" s="53">
        <v>1.4297963647E10</v>
      </c>
      <c r="Q1" s="27" t="str">
        <f>+P1-P3</f>
        <v>#REF!</v>
      </c>
      <c r="R1" s="27" t="str">
        <f>+R3-Q1</f>
        <v>#REF!</v>
      </c>
      <c r="S1" s="4"/>
      <c r="T1" s="4"/>
      <c r="U1" s="4"/>
      <c r="V1" s="4"/>
      <c r="W1" s="4"/>
      <c r="X1" s="4"/>
      <c r="Y1" s="4"/>
      <c r="Z1" s="4"/>
    </row>
    <row r="2" ht="75.75" customHeight="1">
      <c r="A2" s="16" t="s">
        <v>6</v>
      </c>
      <c r="B2" s="16" t="s">
        <v>7</v>
      </c>
      <c r="C2" s="16" t="s">
        <v>8</v>
      </c>
      <c r="D2" s="16" t="s">
        <v>9</v>
      </c>
      <c r="E2" s="16" t="s">
        <v>325</v>
      </c>
      <c r="F2" s="29" t="s">
        <v>303</v>
      </c>
      <c r="G2" s="30" t="s">
        <v>304</v>
      </c>
      <c r="H2" s="30" t="s">
        <v>305</v>
      </c>
      <c r="I2" s="30" t="s">
        <v>306</v>
      </c>
      <c r="J2" s="31" t="s">
        <v>307</v>
      </c>
      <c r="K2" s="32" t="s">
        <v>308</v>
      </c>
      <c r="L2" s="30" t="s">
        <v>326</v>
      </c>
      <c r="M2" s="33" t="s">
        <v>310</v>
      </c>
      <c r="N2" s="33" t="s">
        <v>311</v>
      </c>
      <c r="O2" s="34" t="s">
        <v>312</v>
      </c>
      <c r="P2" s="32" t="s">
        <v>313</v>
      </c>
      <c r="Q2" s="35" t="s">
        <v>314</v>
      </c>
      <c r="R2" s="35" t="s">
        <v>315</v>
      </c>
      <c r="S2" s="36" t="s">
        <v>316</v>
      </c>
      <c r="T2" s="37" t="s">
        <v>317</v>
      </c>
      <c r="U2" s="37" t="s">
        <v>318</v>
      </c>
      <c r="V2" s="37" t="s">
        <v>319</v>
      </c>
      <c r="W2" s="37" t="s">
        <v>320</v>
      </c>
      <c r="X2" s="37" t="s">
        <v>321</v>
      </c>
      <c r="Y2" s="37" t="s">
        <v>322</v>
      </c>
      <c r="Z2" s="37" t="s">
        <v>323</v>
      </c>
    </row>
    <row r="3" ht="14.25" customHeight="1">
      <c r="A3" s="16"/>
      <c r="B3" s="16"/>
      <c r="C3" s="16"/>
      <c r="D3" s="56">
        <f t="shared" ref="D3:F3" si="1">+D14+D20+D24+D28+D34+D40+D47+D51+D56+D62+D69+D73+D82+D89+D95+D99+D104+D106+D115+D120+D125+D132+D137+D143+D150+D152+D159+D163+D168+D172+D176+D184+D189+D192+D202+D212+D218+D222+D226+D233+D239+D245+D250+D253+D260+D264+D271+D276+D283+D286+D293+D298+D303+D307+D314+D318+D324+D329+D339+D344+D350+D354+D362+D368+D374+D380+D383+D387+D394+D397+D401+D407+D413+D420+D425+D428+D433+D438+D444+D450+D453+D457+D464+D469+D476+D481+D487+D492+D496+D501+D505+D510+D514+D522+D528+D532+D540+D544+D552+D558+D564+D570+D575+D581+D589+D596+D601+D606+D613+D617+D622+D626+D637++D643+D647+D652+D656+D660+D664+D667+D671+D678+D683+D688+D695</f>
        <v>18229555167</v>
      </c>
      <c r="E3" s="56">
        <f t="shared" si="1"/>
        <v>1845929487</v>
      </c>
      <c r="F3" s="29">
        <f t="shared" si="1"/>
        <v>125</v>
      </c>
      <c r="G3" s="30"/>
      <c r="H3" s="30"/>
      <c r="I3" s="30"/>
      <c r="J3" s="52" t="str">
        <f t="shared" ref="J3:K3" si="2">+J14+J20+J24+J28+J34+J40+J47+J51+J56+J62+J69+J73+J82+J89+J95+J99+J104+J106+J115+J120+J125+J132+J137+J143+J150+J152+J159+J163+J168+J172+J176+J184+J189+J192+J202+J212+J218+J222+J226+J233+J239+J245+J250+J253+J260+J264+J271+J276+J283+J286+J293+J298+J303+J307+J314+J318+J324+J329+J339+J344+J350+J354+J362+J368+J374+J380+J383+J387+J394+J397+J401+J407+J413+J420+J425+J428+J433+J438+J444+J450+J453+J457+J464+J469+J476+J481+J487+J492+J496+J501+J505+J510+J514+J522+J528+J532+J540+J544+J552+J558+J564+J570+J575+J581+J589+J596+J601+J606+J613+J617+J622+J626+J637++J643+J647+J652+J656+J660+J664+J667+J671+J678+J683+J688+J695</f>
        <v>#REF!</v>
      </c>
      <c r="K3" s="53" t="str">
        <f t="shared" si="2"/>
        <v>#REF!</v>
      </c>
      <c r="L3" s="54"/>
      <c r="M3" s="55"/>
      <c r="N3" s="55"/>
      <c r="O3" s="55" t="str">
        <f t="shared" ref="O3:T3" si="3">+O14+O20+O24+O28+O34+O40+O47+O51+O56+O62+O69+O73+O82+O89+O95+O99+O104+O106+O115+O120+O125+O132+O137+O143+O150+O152+O159+O163+O168+O172+O176+O184+O189+O192+O202+O212+O218+O222+O226+O233+O239+O245+O250+O253+O260+O264+O271+O276+O283+O286+O293+O298+O303+O307+O314+O318+O324+O329+O339+O344+O350+O354+O362+O368+O374+O380+O383+O387+O394+O397+O401+O407+O413+O420+O425+O428+O433+O438+O444+O450+O453+O457+O464+O469+O476+O481+O487+O492+O496+O501+O505+O510+O514+O522+O528+O532+O540+O544+O552+O558+O564+O570+O575+O581+O589+O596+O601+O606+O613+O617+O622+O626+O637++O643+O647+O652+O656+O660+O664+O667+O671+O678+O683+O688+O695</f>
        <v>#REF!</v>
      </c>
      <c r="P3" s="53" t="str">
        <f t="shared" si="3"/>
        <v>#REF!</v>
      </c>
      <c r="Q3" s="57" t="str">
        <f t="shared" si="3"/>
        <v>#REF!</v>
      </c>
      <c r="R3" s="57" t="str">
        <f t="shared" si="3"/>
        <v>#REF!</v>
      </c>
      <c r="S3" s="58" t="str">
        <f t="shared" si="3"/>
        <v>#REF!</v>
      </c>
      <c r="T3" s="58" t="str">
        <f t="shared" si="3"/>
        <v>#REF!</v>
      </c>
      <c r="U3" s="37"/>
      <c r="V3" s="37"/>
      <c r="W3" s="37"/>
      <c r="X3" s="37"/>
      <c r="Y3" s="37"/>
      <c r="Z3" s="37"/>
    </row>
    <row r="4" ht="14.25" customHeight="1" outlineLevel="2">
      <c r="A4" s="19" t="s">
        <v>16</v>
      </c>
      <c r="B4" s="18" t="s">
        <v>17</v>
      </c>
      <c r="C4" s="19" t="s">
        <v>324</v>
      </c>
      <c r="D4" s="20">
        <v>8.89419649651E9</v>
      </c>
      <c r="E4" s="20">
        <v>7.4149121487E8</v>
      </c>
      <c r="F4" s="20">
        <f>+D4/D14</f>
        <v>0.9915138193</v>
      </c>
      <c r="G4" s="20" t="str">
        <f t="shared" ref="G4:G13" si="4">VLOOKUP(A4,'[1]Hoja1'!$B$1:$F$126,3,0)</f>
        <v>#REF!</v>
      </c>
      <c r="H4" s="20" t="str">
        <f t="shared" ref="H4:H13" si="5">VLOOKUP(A4,'[2]Hoja1'!$B$1:$F$126,2,0)</f>
        <v>#REF!</v>
      </c>
      <c r="I4" s="20" t="str">
        <f t="shared" ref="I4:I13" si="6">+G4/11</f>
        <v>#REF!</v>
      </c>
      <c r="J4" s="20" t="str">
        <f t="shared" ref="J4:J13" si="7">+F4*I4</f>
        <v>#REF!</v>
      </c>
      <c r="K4" s="20">
        <f t="shared" ref="K4:K13" si="8">+D4-P4</f>
        <v>3456949471</v>
      </c>
      <c r="L4" s="20" t="str">
        <f>VLOOKUP(A4,'[2]Hoja1'!$B$1:$F$126,5,0)</f>
        <v>#REF!</v>
      </c>
      <c r="M4" s="20" t="str">
        <f>VLOOKUP(A4,'[3]Hoja1'!$B$1:$F$126,4,0)</f>
        <v>#REF!</v>
      </c>
      <c r="N4" s="20" t="str">
        <f>+L4/11</f>
        <v>#REF!</v>
      </c>
      <c r="O4" s="20">
        <v>5.437247025723198E9</v>
      </c>
      <c r="P4" s="20">
        <f t="shared" ref="P4:P13" si="9">+ROUND(O4,0)</f>
        <v>5437247026</v>
      </c>
      <c r="Q4" s="20">
        <f t="shared" ref="Q4:Q13" si="10">+K4+P4</f>
        <v>8894196497</v>
      </c>
      <c r="R4" s="59">
        <f t="shared" ref="R4:R13" si="11">+IF(D4-K4-P4&gt;1,D4-K4-P4,0)</f>
        <v>0</v>
      </c>
      <c r="S4" s="20">
        <f t="shared" ref="S4:S13" si="12">+P4</f>
        <v>5437247026</v>
      </c>
      <c r="T4" s="20">
        <f t="shared" ref="T4:T694" si="13">+D4-K4-S4-R4</f>
        <v>0</v>
      </c>
      <c r="U4" s="19"/>
      <c r="V4" s="19"/>
      <c r="W4" s="19"/>
      <c r="X4" s="19"/>
      <c r="Y4" s="19"/>
      <c r="Z4" s="19"/>
    </row>
    <row r="5" ht="14.25" customHeight="1" outlineLevel="2">
      <c r="A5" s="19" t="s">
        <v>16</v>
      </c>
      <c r="B5" s="18" t="s">
        <v>19</v>
      </c>
      <c r="C5" s="19" t="s">
        <v>20</v>
      </c>
      <c r="D5" s="20">
        <v>8875976.88</v>
      </c>
      <c r="E5" s="20">
        <v>739972.28</v>
      </c>
      <c r="F5" s="20">
        <f>+D5/D14</f>
        <v>0.0009894827194</v>
      </c>
      <c r="G5" s="20" t="str">
        <f t="shared" si="4"/>
        <v>#REF!</v>
      </c>
      <c r="H5" s="20" t="str">
        <f t="shared" si="5"/>
        <v>#REF!</v>
      </c>
      <c r="I5" s="20" t="str">
        <f t="shared" si="6"/>
        <v>#REF!</v>
      </c>
      <c r="J5" s="20" t="str">
        <f t="shared" si="7"/>
        <v>#REF!</v>
      </c>
      <c r="K5" s="20" t="str">
        <f t="shared" si="8"/>
        <v>#REF!</v>
      </c>
      <c r="L5" s="20"/>
      <c r="M5" s="20"/>
      <c r="N5" s="20"/>
      <c r="O5" s="20" t="str">
        <f t="shared" ref="O5:O6" si="14">+D5-J5</f>
        <v>#REF!</v>
      </c>
      <c r="P5" s="20" t="str">
        <f t="shared" si="9"/>
        <v>#REF!</v>
      </c>
      <c r="Q5" s="20" t="str">
        <f t="shared" si="10"/>
        <v>#REF!</v>
      </c>
      <c r="R5" s="59" t="str">
        <f t="shared" si="11"/>
        <v>#REF!</v>
      </c>
      <c r="S5" s="20" t="str">
        <f t="shared" si="12"/>
        <v>#REF!</v>
      </c>
      <c r="T5" s="20" t="str">
        <f t="shared" si="13"/>
        <v>#REF!</v>
      </c>
      <c r="U5" s="19"/>
      <c r="V5" s="19"/>
      <c r="W5" s="19"/>
      <c r="X5" s="19"/>
      <c r="Y5" s="19"/>
      <c r="Z5" s="19"/>
    </row>
    <row r="6" ht="14.25" customHeight="1" outlineLevel="2">
      <c r="A6" s="19" t="s">
        <v>16</v>
      </c>
      <c r="B6" s="18" t="s">
        <v>21</v>
      </c>
      <c r="C6" s="19" t="s">
        <v>22</v>
      </c>
      <c r="D6" s="20">
        <v>0.0</v>
      </c>
      <c r="E6" s="20">
        <v>0.0</v>
      </c>
      <c r="F6" s="20">
        <f>+D6/D14</f>
        <v>0</v>
      </c>
      <c r="G6" s="20" t="str">
        <f t="shared" si="4"/>
        <v>#REF!</v>
      </c>
      <c r="H6" s="20" t="str">
        <f t="shared" si="5"/>
        <v>#REF!</v>
      </c>
      <c r="I6" s="20" t="str">
        <f t="shared" si="6"/>
        <v>#REF!</v>
      </c>
      <c r="J6" s="20" t="str">
        <f t="shared" si="7"/>
        <v>#REF!</v>
      </c>
      <c r="K6" s="20" t="str">
        <f t="shared" si="8"/>
        <v>#REF!</v>
      </c>
      <c r="L6" s="20"/>
      <c r="M6" s="20"/>
      <c r="N6" s="20"/>
      <c r="O6" s="20" t="str">
        <f t="shared" si="14"/>
        <v>#REF!</v>
      </c>
      <c r="P6" s="20" t="str">
        <f t="shared" si="9"/>
        <v>#REF!</v>
      </c>
      <c r="Q6" s="20" t="str">
        <f t="shared" si="10"/>
        <v>#REF!</v>
      </c>
      <c r="R6" s="59" t="str">
        <f t="shared" si="11"/>
        <v>#REF!</v>
      </c>
      <c r="S6" s="20" t="str">
        <f t="shared" si="12"/>
        <v>#REF!</v>
      </c>
      <c r="T6" s="20" t="str">
        <f t="shared" si="13"/>
        <v>#REF!</v>
      </c>
      <c r="U6" s="19"/>
      <c r="V6" s="19"/>
      <c r="W6" s="19"/>
      <c r="X6" s="19"/>
      <c r="Y6" s="19"/>
      <c r="Z6" s="19"/>
    </row>
    <row r="7" ht="14.25" customHeight="1" outlineLevel="2">
      <c r="A7" s="19" t="s">
        <v>16</v>
      </c>
      <c r="B7" s="18" t="s">
        <v>23</v>
      </c>
      <c r="C7" s="19" t="s">
        <v>24</v>
      </c>
      <c r="D7" s="20">
        <v>603019.92</v>
      </c>
      <c r="E7" s="20">
        <v>50272.55</v>
      </c>
      <c r="F7" s="20">
        <f>+D7/D14</f>
        <v>0.00006722390092</v>
      </c>
      <c r="G7" s="20" t="str">
        <f t="shared" si="4"/>
        <v>#REF!</v>
      </c>
      <c r="H7" s="20" t="str">
        <f t="shared" si="5"/>
        <v>#REF!</v>
      </c>
      <c r="I7" s="20" t="str">
        <f t="shared" si="6"/>
        <v>#REF!</v>
      </c>
      <c r="J7" s="20" t="str">
        <f t="shared" si="7"/>
        <v>#REF!</v>
      </c>
      <c r="K7" s="20">
        <f t="shared" si="8"/>
        <v>603019.92</v>
      </c>
      <c r="L7" s="20"/>
      <c r="M7" s="20"/>
      <c r="N7" s="20"/>
      <c r="O7" s="60">
        <v>0.0</v>
      </c>
      <c r="P7" s="20">
        <f t="shared" si="9"/>
        <v>0</v>
      </c>
      <c r="Q7" s="20">
        <f t="shared" si="10"/>
        <v>603019.92</v>
      </c>
      <c r="R7" s="59">
        <f t="shared" si="11"/>
        <v>0</v>
      </c>
      <c r="S7" s="20">
        <f t="shared" si="12"/>
        <v>0</v>
      </c>
      <c r="T7" s="20">
        <f t="shared" si="13"/>
        <v>0</v>
      </c>
      <c r="U7" s="19"/>
      <c r="V7" s="19"/>
      <c r="W7" s="19"/>
      <c r="X7" s="19"/>
      <c r="Y7" s="19"/>
      <c r="Z7" s="19"/>
    </row>
    <row r="8" ht="14.25" customHeight="1" outlineLevel="2">
      <c r="A8" s="19" t="s">
        <v>16</v>
      </c>
      <c r="B8" s="18" t="s">
        <v>25</v>
      </c>
      <c r="C8" s="19" t="s">
        <v>26</v>
      </c>
      <c r="D8" s="20">
        <v>4.819562073E7</v>
      </c>
      <c r="E8" s="20">
        <v>4017971.65</v>
      </c>
      <c r="F8" s="20">
        <f>+D8/D14</f>
        <v>0.005372787076</v>
      </c>
      <c r="G8" s="20" t="str">
        <f t="shared" si="4"/>
        <v>#REF!</v>
      </c>
      <c r="H8" s="20" t="str">
        <f t="shared" si="5"/>
        <v>#REF!</v>
      </c>
      <c r="I8" s="20" t="str">
        <f t="shared" si="6"/>
        <v>#REF!</v>
      </c>
      <c r="J8" s="20" t="str">
        <f t="shared" si="7"/>
        <v>#REF!</v>
      </c>
      <c r="K8" s="20" t="str">
        <f t="shared" si="8"/>
        <v>#REF!</v>
      </c>
      <c r="L8" s="20"/>
      <c r="M8" s="20"/>
      <c r="N8" s="20"/>
      <c r="O8" s="20" t="str">
        <f>+D8-J8</f>
        <v>#REF!</v>
      </c>
      <c r="P8" s="20" t="str">
        <f t="shared" si="9"/>
        <v>#REF!</v>
      </c>
      <c r="Q8" s="20" t="str">
        <f t="shared" si="10"/>
        <v>#REF!</v>
      </c>
      <c r="R8" s="59" t="str">
        <f t="shared" si="11"/>
        <v>#REF!</v>
      </c>
      <c r="S8" s="20" t="str">
        <f t="shared" si="12"/>
        <v>#REF!</v>
      </c>
      <c r="T8" s="20" t="str">
        <f t="shared" si="13"/>
        <v>#REF!</v>
      </c>
      <c r="U8" s="19"/>
      <c r="V8" s="19"/>
      <c r="W8" s="19"/>
      <c r="X8" s="19"/>
      <c r="Y8" s="19"/>
      <c r="Z8" s="19"/>
    </row>
    <row r="9" ht="14.25" customHeight="1" outlineLevel="2">
      <c r="A9" s="19" t="s">
        <v>16</v>
      </c>
      <c r="B9" s="18" t="s">
        <v>27</v>
      </c>
      <c r="C9" s="19" t="s">
        <v>28</v>
      </c>
      <c r="D9" s="20">
        <v>993798.31</v>
      </c>
      <c r="E9" s="20">
        <v>82850.96</v>
      </c>
      <c r="F9" s="20">
        <f>+D9/D14</f>
        <v>0.0001107873835</v>
      </c>
      <c r="G9" s="20" t="str">
        <f t="shared" si="4"/>
        <v>#REF!</v>
      </c>
      <c r="H9" s="20" t="str">
        <f t="shared" si="5"/>
        <v>#REF!</v>
      </c>
      <c r="I9" s="20" t="str">
        <f t="shared" si="6"/>
        <v>#REF!</v>
      </c>
      <c r="J9" s="20" t="str">
        <f t="shared" si="7"/>
        <v>#REF!</v>
      </c>
      <c r="K9" s="20">
        <f t="shared" si="8"/>
        <v>993798.31</v>
      </c>
      <c r="L9" s="20"/>
      <c r="M9" s="20"/>
      <c r="N9" s="20"/>
      <c r="O9" s="60">
        <v>0.0</v>
      </c>
      <c r="P9" s="20">
        <f t="shared" si="9"/>
        <v>0</v>
      </c>
      <c r="Q9" s="20">
        <f t="shared" si="10"/>
        <v>993798.31</v>
      </c>
      <c r="R9" s="59">
        <f t="shared" si="11"/>
        <v>0</v>
      </c>
      <c r="S9" s="20">
        <f t="shared" si="12"/>
        <v>0</v>
      </c>
      <c r="T9" s="20">
        <f t="shared" si="13"/>
        <v>0</v>
      </c>
      <c r="U9" s="19"/>
      <c r="V9" s="19"/>
      <c r="W9" s="19"/>
      <c r="X9" s="19"/>
      <c r="Y9" s="19"/>
      <c r="Z9" s="19"/>
    </row>
    <row r="10" ht="14.25" customHeight="1" outlineLevel="2">
      <c r="A10" s="19" t="s">
        <v>16</v>
      </c>
      <c r="B10" s="18" t="s">
        <v>29</v>
      </c>
      <c r="C10" s="19" t="s">
        <v>30</v>
      </c>
      <c r="D10" s="20">
        <v>85356.65</v>
      </c>
      <c r="E10" s="20">
        <v>7116.01</v>
      </c>
      <c r="F10" s="20">
        <f>+D10/D14</f>
        <v>0.000009515451798</v>
      </c>
      <c r="G10" s="20" t="str">
        <f t="shared" si="4"/>
        <v>#REF!</v>
      </c>
      <c r="H10" s="20" t="str">
        <f t="shared" si="5"/>
        <v>#REF!</v>
      </c>
      <c r="I10" s="20" t="str">
        <f t="shared" si="6"/>
        <v>#REF!</v>
      </c>
      <c r="J10" s="20" t="str">
        <f t="shared" si="7"/>
        <v>#REF!</v>
      </c>
      <c r="K10" s="20">
        <f t="shared" si="8"/>
        <v>85356.65</v>
      </c>
      <c r="L10" s="20"/>
      <c r="M10" s="20"/>
      <c r="N10" s="20"/>
      <c r="O10" s="60">
        <v>0.0</v>
      </c>
      <c r="P10" s="20">
        <f t="shared" si="9"/>
        <v>0</v>
      </c>
      <c r="Q10" s="20">
        <f t="shared" si="10"/>
        <v>85356.65</v>
      </c>
      <c r="R10" s="59">
        <f t="shared" si="11"/>
        <v>0</v>
      </c>
      <c r="S10" s="20">
        <f t="shared" si="12"/>
        <v>0</v>
      </c>
      <c r="T10" s="20">
        <f t="shared" si="13"/>
        <v>0</v>
      </c>
      <c r="U10" s="19"/>
      <c r="V10" s="19"/>
      <c r="W10" s="19"/>
      <c r="X10" s="19"/>
      <c r="Y10" s="19"/>
      <c r="Z10" s="19"/>
    </row>
    <row r="11" ht="14.25" customHeight="1" outlineLevel="2">
      <c r="A11" s="19" t="s">
        <v>16</v>
      </c>
      <c r="B11" s="18" t="s">
        <v>31</v>
      </c>
      <c r="C11" s="19" t="s">
        <v>32</v>
      </c>
      <c r="D11" s="20">
        <v>377323.61</v>
      </c>
      <c r="E11" s="20">
        <v>31456.71</v>
      </c>
      <c r="F11" s="20">
        <f>+D11/D14</f>
        <v>0.00004206356064</v>
      </c>
      <c r="G11" s="20" t="str">
        <f t="shared" si="4"/>
        <v>#REF!</v>
      </c>
      <c r="H11" s="20" t="str">
        <f t="shared" si="5"/>
        <v>#REF!</v>
      </c>
      <c r="I11" s="20" t="str">
        <f t="shared" si="6"/>
        <v>#REF!</v>
      </c>
      <c r="J11" s="20" t="str">
        <f t="shared" si="7"/>
        <v>#REF!</v>
      </c>
      <c r="K11" s="20">
        <f t="shared" si="8"/>
        <v>377323.61</v>
      </c>
      <c r="L11" s="20"/>
      <c r="M11" s="20"/>
      <c r="N11" s="20"/>
      <c r="O11" s="60">
        <v>0.0</v>
      </c>
      <c r="P11" s="20">
        <f t="shared" si="9"/>
        <v>0</v>
      </c>
      <c r="Q11" s="20">
        <f t="shared" si="10"/>
        <v>377323.61</v>
      </c>
      <c r="R11" s="59">
        <f t="shared" si="11"/>
        <v>0</v>
      </c>
      <c r="S11" s="20">
        <f t="shared" si="12"/>
        <v>0</v>
      </c>
      <c r="T11" s="20">
        <f t="shared" si="13"/>
        <v>0</v>
      </c>
      <c r="U11" s="19"/>
      <c r="V11" s="19"/>
      <c r="W11" s="19"/>
      <c r="X11" s="19"/>
      <c r="Y11" s="19"/>
      <c r="Z11" s="19"/>
    </row>
    <row r="12" ht="14.25" customHeight="1" outlineLevel="2">
      <c r="A12" s="19" t="s">
        <v>16</v>
      </c>
      <c r="B12" s="18" t="s">
        <v>33</v>
      </c>
      <c r="C12" s="19" t="s">
        <v>34</v>
      </c>
      <c r="D12" s="20">
        <v>1.699266239E7</v>
      </c>
      <c r="E12" s="20">
        <v>1416643.97</v>
      </c>
      <c r="F12" s="20">
        <f>+D12/D14</f>
        <v>0.001894320594</v>
      </c>
      <c r="G12" s="20" t="str">
        <f t="shared" si="4"/>
        <v>#REF!</v>
      </c>
      <c r="H12" s="20" t="str">
        <f t="shared" si="5"/>
        <v>#REF!</v>
      </c>
      <c r="I12" s="20" t="str">
        <f t="shared" si="6"/>
        <v>#REF!</v>
      </c>
      <c r="J12" s="20" t="str">
        <f t="shared" si="7"/>
        <v>#REF!</v>
      </c>
      <c r="K12" s="20" t="str">
        <f t="shared" si="8"/>
        <v>#REF!</v>
      </c>
      <c r="L12" s="20"/>
      <c r="M12" s="20"/>
      <c r="N12" s="20"/>
      <c r="O12" s="20" t="str">
        <f t="shared" ref="O12:O13" si="15">+D12-J12</f>
        <v>#REF!</v>
      </c>
      <c r="P12" s="20" t="str">
        <f t="shared" si="9"/>
        <v>#REF!</v>
      </c>
      <c r="Q12" s="20" t="str">
        <f t="shared" si="10"/>
        <v>#REF!</v>
      </c>
      <c r="R12" s="59" t="str">
        <f t="shared" si="11"/>
        <v>#REF!</v>
      </c>
      <c r="S12" s="20" t="str">
        <f t="shared" si="12"/>
        <v>#REF!</v>
      </c>
      <c r="T12" s="20" t="str">
        <f t="shared" si="13"/>
        <v>#REF!</v>
      </c>
      <c r="U12" s="19"/>
      <c r="V12" s="19"/>
      <c r="W12" s="19"/>
      <c r="X12" s="19"/>
      <c r="Y12" s="19"/>
      <c r="Z12" s="19"/>
    </row>
    <row r="13" ht="14.25" customHeight="1" outlineLevel="2">
      <c r="A13" s="19" t="s">
        <v>16</v>
      </c>
      <c r="B13" s="18" t="s">
        <v>35</v>
      </c>
      <c r="C13" s="19" t="s">
        <v>36</v>
      </c>
      <c r="D13" s="20">
        <v>0.0</v>
      </c>
      <c r="E13" s="20">
        <v>0.0</v>
      </c>
      <c r="F13" s="20">
        <f>+D13/D14</f>
        <v>0</v>
      </c>
      <c r="G13" s="20" t="str">
        <f t="shared" si="4"/>
        <v>#REF!</v>
      </c>
      <c r="H13" s="20" t="str">
        <f t="shared" si="5"/>
        <v>#REF!</v>
      </c>
      <c r="I13" s="20" t="str">
        <f t="shared" si="6"/>
        <v>#REF!</v>
      </c>
      <c r="J13" s="20" t="str">
        <f t="shared" si="7"/>
        <v>#REF!</v>
      </c>
      <c r="K13" s="20" t="str">
        <f t="shared" si="8"/>
        <v>#REF!</v>
      </c>
      <c r="L13" s="20"/>
      <c r="M13" s="20"/>
      <c r="N13" s="20"/>
      <c r="O13" s="20" t="str">
        <f t="shared" si="15"/>
        <v>#REF!</v>
      </c>
      <c r="P13" s="20" t="str">
        <f t="shared" si="9"/>
        <v>#REF!</v>
      </c>
      <c r="Q13" s="20" t="str">
        <f t="shared" si="10"/>
        <v>#REF!</v>
      </c>
      <c r="R13" s="59" t="str">
        <f t="shared" si="11"/>
        <v>#REF!</v>
      </c>
      <c r="S13" s="20" t="str">
        <f t="shared" si="12"/>
        <v>#REF!</v>
      </c>
      <c r="T13" s="20" t="str">
        <f t="shared" si="13"/>
        <v>#REF!</v>
      </c>
      <c r="U13" s="19"/>
      <c r="V13" s="19"/>
      <c r="W13" s="19"/>
      <c r="X13" s="19"/>
      <c r="Y13" s="19"/>
      <c r="Z13" s="19"/>
    </row>
    <row r="14" ht="14.25" customHeight="1" outlineLevel="1">
      <c r="A14" s="61" t="s">
        <v>327</v>
      </c>
      <c r="B14" s="18"/>
      <c r="C14" s="19"/>
      <c r="D14" s="20">
        <f t="shared" ref="D14:F14" si="16">SUBTOTAL(9,D4:D13)</f>
        <v>8970320255</v>
      </c>
      <c r="E14" s="20">
        <f t="shared" si="16"/>
        <v>747837499</v>
      </c>
      <c r="F14" s="20">
        <f t="shared" si="16"/>
        <v>1</v>
      </c>
      <c r="G14" s="20"/>
      <c r="H14" s="20"/>
      <c r="I14" s="20"/>
      <c r="J14" s="20" t="str">
        <f t="shared" ref="J14:L14" si="17">SUBTOTAL(9,J4:J13)</f>
        <v>#REF!</v>
      </c>
      <c r="K14" s="20" t="str">
        <f t="shared" si="17"/>
        <v>#REF!</v>
      </c>
      <c r="L14" s="20" t="str">
        <f t="shared" si="17"/>
        <v>#REF!</v>
      </c>
      <c r="M14" s="20"/>
      <c r="N14" s="20"/>
      <c r="O14" s="20" t="str">
        <f t="shared" ref="O14:S14" si="18">SUBTOTAL(9,O4:O13)</f>
        <v>#REF!</v>
      </c>
      <c r="P14" s="20" t="str">
        <f t="shared" si="18"/>
        <v>#REF!</v>
      </c>
      <c r="Q14" s="20" t="str">
        <f t="shared" si="18"/>
        <v>#REF!</v>
      </c>
      <c r="R14" s="20" t="str">
        <f t="shared" si="18"/>
        <v>#REF!</v>
      </c>
      <c r="S14" s="20" t="str">
        <f t="shared" si="18"/>
        <v>#REF!</v>
      </c>
      <c r="T14" s="20" t="str">
        <f t="shared" si="13"/>
        <v>#REF!</v>
      </c>
      <c r="U14" s="19"/>
      <c r="V14" s="19"/>
      <c r="W14" s="19"/>
      <c r="X14" s="19"/>
      <c r="Y14" s="19"/>
      <c r="Z14" s="19">
        <f>SUBTOTAL(9,Z4:Z13)</f>
        <v>0</v>
      </c>
    </row>
    <row r="15" ht="14.25" customHeight="1" outlineLevel="2">
      <c r="A15" s="19" t="s">
        <v>38</v>
      </c>
      <c r="B15" s="18" t="s">
        <v>17</v>
      </c>
      <c r="C15" s="19" t="s">
        <v>324</v>
      </c>
      <c r="D15" s="20">
        <v>6.903845782E7</v>
      </c>
      <c r="E15" s="20">
        <v>2221030.5</v>
      </c>
      <c r="F15" s="20">
        <f>+D15/D20</f>
        <v>0.7333163726</v>
      </c>
      <c r="G15" s="20" t="str">
        <f t="shared" ref="G15:G19" si="19">VLOOKUP(A15,'[1]Hoja1'!$B$1:$F$126,3,0)</f>
        <v>#REF!</v>
      </c>
      <c r="H15" s="20" t="str">
        <f t="shared" ref="H15:H19" si="20">VLOOKUP(A15,'[2]Hoja1'!$B$1:$F$126,2,0)</f>
        <v>#REF!</v>
      </c>
      <c r="I15" s="20" t="str">
        <f t="shared" ref="I15:I19" si="21">+G15/11</f>
        <v>#REF!</v>
      </c>
      <c r="J15" s="20" t="str">
        <f t="shared" ref="J15:J19" si="22">+F15*I15</f>
        <v>#REF!</v>
      </c>
      <c r="K15" s="20">
        <v>0.0</v>
      </c>
      <c r="L15" s="20" t="str">
        <f t="shared" ref="L15:L19" si="23">VLOOKUP(A15,'[2]Hoja1'!$B$1:$F$126,5,0)</f>
        <v>#REF!</v>
      </c>
      <c r="M15" s="20" t="str">
        <f>VLOOKUP(A15,'[2]Hoja1'!$B$1:$F$126,4,0)</f>
        <v>#REF!</v>
      </c>
      <c r="N15" s="20" t="str">
        <f>+L15/11</f>
        <v>#REF!</v>
      </c>
      <c r="O15" s="20" t="str">
        <f t="shared" ref="O15:O16" si="24">+D15-J15</f>
        <v>#REF!</v>
      </c>
      <c r="P15" s="20" t="str">
        <f t="shared" ref="P15:P19" si="25">+ROUND(O15,0)</f>
        <v>#REF!</v>
      </c>
      <c r="Q15" s="20" t="str">
        <f t="shared" ref="Q15:Q19" si="26">+K15+P15</f>
        <v>#REF!</v>
      </c>
      <c r="R15" s="59" t="str">
        <f t="shared" ref="R15:R19" si="27">+IF(D15-K15-P15&gt;1,D15-K15-P15,0)</f>
        <v>#REF!</v>
      </c>
      <c r="S15" s="20" t="str">
        <f t="shared" ref="S15:S19" si="28">+P15</f>
        <v>#REF!</v>
      </c>
      <c r="T15" s="20" t="str">
        <f t="shared" si="13"/>
        <v>#REF!</v>
      </c>
      <c r="U15" s="19"/>
      <c r="V15" s="19"/>
      <c r="W15" s="19"/>
      <c r="X15" s="19"/>
      <c r="Y15" s="19"/>
      <c r="Z15" s="19"/>
    </row>
    <row r="16" ht="14.25" customHeight="1" outlineLevel="2">
      <c r="A16" s="19" t="s">
        <v>38</v>
      </c>
      <c r="B16" s="18" t="s">
        <v>39</v>
      </c>
      <c r="C16" s="19" t="s">
        <v>40</v>
      </c>
      <c r="D16" s="20">
        <v>706243.91</v>
      </c>
      <c r="E16" s="20">
        <v>22720.51</v>
      </c>
      <c r="F16" s="20">
        <f>+D16/D20</f>
        <v>0.007501619222</v>
      </c>
      <c r="G16" s="20" t="str">
        <f t="shared" si="19"/>
        <v>#REF!</v>
      </c>
      <c r="H16" s="20" t="str">
        <f t="shared" si="20"/>
        <v>#REF!</v>
      </c>
      <c r="I16" s="20" t="str">
        <f t="shared" si="21"/>
        <v>#REF!</v>
      </c>
      <c r="J16" s="20" t="str">
        <f t="shared" si="22"/>
        <v>#REF!</v>
      </c>
      <c r="K16" s="20">
        <v>0.0</v>
      </c>
      <c r="L16" s="20" t="str">
        <f t="shared" si="23"/>
        <v>#REF!</v>
      </c>
      <c r="M16" s="20"/>
      <c r="N16" s="20"/>
      <c r="O16" s="20" t="str">
        <f t="shared" si="24"/>
        <v>#REF!</v>
      </c>
      <c r="P16" s="20" t="str">
        <f t="shared" si="25"/>
        <v>#REF!</v>
      </c>
      <c r="Q16" s="20" t="str">
        <f t="shared" si="26"/>
        <v>#REF!</v>
      </c>
      <c r="R16" s="59" t="str">
        <f t="shared" si="27"/>
        <v>#REF!</v>
      </c>
      <c r="S16" s="20" t="str">
        <f t="shared" si="28"/>
        <v>#REF!</v>
      </c>
      <c r="T16" s="20" t="str">
        <f t="shared" si="13"/>
        <v>#REF!</v>
      </c>
      <c r="U16" s="19"/>
      <c r="V16" s="19"/>
      <c r="W16" s="19"/>
      <c r="X16" s="19"/>
      <c r="Y16" s="19"/>
      <c r="Z16" s="19"/>
    </row>
    <row r="17" ht="14.25" customHeight="1" outlineLevel="2">
      <c r="A17" s="19" t="s">
        <v>38</v>
      </c>
      <c r="B17" s="18" t="s">
        <v>19</v>
      </c>
      <c r="C17" s="19" t="s">
        <v>20</v>
      </c>
      <c r="D17" s="20">
        <v>5260.83</v>
      </c>
      <c r="E17" s="20">
        <v>169.25</v>
      </c>
      <c r="F17" s="20">
        <f>+D17/D20</f>
        <v>0.00005587976461</v>
      </c>
      <c r="G17" s="20" t="str">
        <f t="shared" si="19"/>
        <v>#REF!</v>
      </c>
      <c r="H17" s="20" t="str">
        <f t="shared" si="20"/>
        <v>#REF!</v>
      </c>
      <c r="I17" s="20" t="str">
        <f t="shared" si="21"/>
        <v>#REF!</v>
      </c>
      <c r="J17" s="20" t="str">
        <f t="shared" si="22"/>
        <v>#REF!</v>
      </c>
      <c r="K17" s="20">
        <v>0.0</v>
      </c>
      <c r="L17" s="20" t="str">
        <f t="shared" si="23"/>
        <v>#REF!</v>
      </c>
      <c r="M17" s="20"/>
      <c r="N17" s="20"/>
      <c r="O17" s="60">
        <v>0.0</v>
      </c>
      <c r="P17" s="20">
        <f t="shared" si="25"/>
        <v>0</v>
      </c>
      <c r="Q17" s="20">
        <f t="shared" si="26"/>
        <v>0</v>
      </c>
      <c r="R17" s="59">
        <f t="shared" si="27"/>
        <v>5260.83</v>
      </c>
      <c r="S17" s="20">
        <f t="shared" si="28"/>
        <v>0</v>
      </c>
      <c r="T17" s="20">
        <f t="shared" si="13"/>
        <v>0</v>
      </c>
      <c r="U17" s="19"/>
      <c r="V17" s="19"/>
      <c r="W17" s="19"/>
      <c r="X17" s="19"/>
      <c r="Y17" s="19"/>
      <c r="Z17" s="19"/>
    </row>
    <row r="18" ht="14.25" customHeight="1" outlineLevel="2">
      <c r="A18" s="19" t="s">
        <v>38</v>
      </c>
      <c r="B18" s="18" t="s">
        <v>33</v>
      </c>
      <c r="C18" s="19" t="s">
        <v>34</v>
      </c>
      <c r="D18" s="20">
        <v>25039.98</v>
      </c>
      <c r="E18" s="20">
        <v>805.56</v>
      </c>
      <c r="F18" s="20">
        <f>+D18/D20</f>
        <v>0.0002659709948</v>
      </c>
      <c r="G18" s="20" t="str">
        <f t="shared" si="19"/>
        <v>#REF!</v>
      </c>
      <c r="H18" s="20" t="str">
        <f t="shared" si="20"/>
        <v>#REF!</v>
      </c>
      <c r="I18" s="20" t="str">
        <f t="shared" si="21"/>
        <v>#REF!</v>
      </c>
      <c r="J18" s="20" t="str">
        <f t="shared" si="22"/>
        <v>#REF!</v>
      </c>
      <c r="K18" s="20">
        <v>0.0</v>
      </c>
      <c r="L18" s="20" t="str">
        <f t="shared" si="23"/>
        <v>#REF!</v>
      </c>
      <c r="M18" s="20"/>
      <c r="N18" s="20"/>
      <c r="O18" s="60">
        <v>0.0</v>
      </c>
      <c r="P18" s="20">
        <f t="shared" si="25"/>
        <v>0</v>
      </c>
      <c r="Q18" s="20">
        <f t="shared" si="26"/>
        <v>0</v>
      </c>
      <c r="R18" s="59">
        <f t="shared" si="27"/>
        <v>25039.98</v>
      </c>
      <c r="S18" s="20">
        <f t="shared" si="28"/>
        <v>0</v>
      </c>
      <c r="T18" s="20">
        <f t="shared" si="13"/>
        <v>0</v>
      </c>
      <c r="U18" s="19"/>
      <c r="V18" s="19"/>
      <c r="W18" s="19"/>
      <c r="X18" s="19"/>
      <c r="Y18" s="19"/>
      <c r="Z18" s="19"/>
    </row>
    <row r="19" ht="14.25" customHeight="1" outlineLevel="2">
      <c r="A19" s="19" t="s">
        <v>38</v>
      </c>
      <c r="B19" s="18" t="s">
        <v>41</v>
      </c>
      <c r="C19" s="19" t="s">
        <v>42</v>
      </c>
      <c r="D19" s="20">
        <v>2.437052646E7</v>
      </c>
      <c r="E19" s="20">
        <v>784022.18</v>
      </c>
      <c r="F19" s="20">
        <f>+D19/D20</f>
        <v>0.2588601574</v>
      </c>
      <c r="G19" s="20" t="str">
        <f t="shared" si="19"/>
        <v>#REF!</v>
      </c>
      <c r="H19" s="20" t="str">
        <f t="shared" si="20"/>
        <v>#REF!</v>
      </c>
      <c r="I19" s="20" t="str">
        <f t="shared" si="21"/>
        <v>#REF!</v>
      </c>
      <c r="J19" s="20" t="str">
        <f t="shared" si="22"/>
        <v>#REF!</v>
      </c>
      <c r="K19" s="20">
        <v>0.0</v>
      </c>
      <c r="L19" s="20" t="str">
        <f t="shared" si="23"/>
        <v>#REF!</v>
      </c>
      <c r="M19" s="20"/>
      <c r="N19" s="20"/>
      <c r="O19" s="20" t="str">
        <f>+D19-J19</f>
        <v>#REF!</v>
      </c>
      <c r="P19" s="20" t="str">
        <f t="shared" si="25"/>
        <v>#REF!</v>
      </c>
      <c r="Q19" s="20" t="str">
        <f t="shared" si="26"/>
        <v>#REF!</v>
      </c>
      <c r="R19" s="59" t="str">
        <f t="shared" si="27"/>
        <v>#REF!</v>
      </c>
      <c r="S19" s="20" t="str">
        <f t="shared" si="28"/>
        <v>#REF!</v>
      </c>
      <c r="T19" s="20" t="str">
        <f t="shared" si="13"/>
        <v>#REF!</v>
      </c>
      <c r="U19" s="19"/>
      <c r="V19" s="19"/>
      <c r="W19" s="19"/>
      <c r="X19" s="19"/>
      <c r="Y19" s="19"/>
      <c r="Z19" s="19"/>
    </row>
    <row r="20" ht="14.25" customHeight="1" outlineLevel="1">
      <c r="A20" s="61" t="s">
        <v>328</v>
      </c>
      <c r="B20" s="18"/>
      <c r="C20" s="19"/>
      <c r="D20" s="20">
        <f t="shared" ref="D20:H20" si="29">SUBTOTAL(9,D15:D19)</f>
        <v>94145529</v>
      </c>
      <c r="E20" s="20">
        <f t="shared" si="29"/>
        <v>3028748</v>
      </c>
      <c r="F20" s="20">
        <f t="shared" si="29"/>
        <v>1</v>
      </c>
      <c r="G20" s="20" t="str">
        <f t="shared" si="29"/>
        <v>#REF!</v>
      </c>
      <c r="H20" s="20" t="str">
        <f t="shared" si="29"/>
        <v>#REF!</v>
      </c>
      <c r="I20" s="20"/>
      <c r="J20" s="20" t="str">
        <f t="shared" ref="J20:M20" si="30">SUBTOTAL(9,J15:J19)</f>
        <v>#REF!</v>
      </c>
      <c r="K20" s="20">
        <f t="shared" si="30"/>
        <v>0</v>
      </c>
      <c r="L20" s="20" t="str">
        <f t="shared" si="30"/>
        <v>#REF!</v>
      </c>
      <c r="M20" s="20" t="str">
        <f t="shared" si="30"/>
        <v>#REF!</v>
      </c>
      <c r="N20" s="20"/>
      <c r="O20" s="20" t="str">
        <f t="shared" ref="O20:S20" si="31">SUBTOTAL(9,O15:O19)</f>
        <v>#REF!</v>
      </c>
      <c r="P20" s="20" t="str">
        <f t="shared" si="31"/>
        <v>#REF!</v>
      </c>
      <c r="Q20" s="20" t="str">
        <f t="shared" si="31"/>
        <v>#REF!</v>
      </c>
      <c r="R20" s="20" t="str">
        <f t="shared" si="31"/>
        <v>#REF!</v>
      </c>
      <c r="S20" s="20" t="str">
        <f t="shared" si="31"/>
        <v>#REF!</v>
      </c>
      <c r="T20" s="20" t="str">
        <f t="shared" si="13"/>
        <v>#REF!</v>
      </c>
      <c r="U20" s="19"/>
      <c r="V20" s="19"/>
      <c r="W20" s="19"/>
      <c r="X20" s="19"/>
      <c r="Y20" s="19"/>
      <c r="Z20" s="19">
        <f>SUBTOTAL(9,Z15:Z19)</f>
        <v>0</v>
      </c>
    </row>
    <row r="21" ht="14.25" customHeight="1" outlineLevel="2">
      <c r="A21" s="19" t="s">
        <v>44</v>
      </c>
      <c r="B21" s="18" t="s">
        <v>17</v>
      </c>
      <c r="C21" s="19" t="s">
        <v>324</v>
      </c>
      <c r="D21" s="20">
        <v>220914.39</v>
      </c>
      <c r="E21" s="20">
        <v>284129.9</v>
      </c>
      <c r="F21" s="20">
        <f>+D21/D24</f>
        <v>0.7232234546</v>
      </c>
      <c r="G21" s="20" t="str">
        <f t="shared" ref="G21:G23" si="32">VLOOKUP(A21,'[1]Hoja1'!$B$1:$F$126,3,0)</f>
        <v>#REF!</v>
      </c>
      <c r="H21" s="20" t="str">
        <f t="shared" ref="H21:H23" si="33">VLOOKUP(A21,'[2]Hoja1'!$B$1:$F$126,2,0)</f>
        <v>#REF!</v>
      </c>
      <c r="I21" s="20" t="str">
        <f t="shared" ref="I21:I23" si="34">+G21/11</f>
        <v>#REF!</v>
      </c>
      <c r="J21" s="20" t="str">
        <f t="shared" ref="J21:J23" si="35">+F21*I21</f>
        <v>#REF!</v>
      </c>
      <c r="K21" s="20">
        <v>0.0</v>
      </c>
      <c r="L21" s="20" t="str">
        <f t="shared" ref="L21:L23" si="36">VLOOKUP(A21,'[2]Hoja1'!$B$1:$F$126,5,0)</f>
        <v>#REF!</v>
      </c>
      <c r="M21" s="20"/>
      <c r="N21" s="20" t="str">
        <f>+L21/11</f>
        <v>#REF!</v>
      </c>
      <c r="O21" s="20" t="str">
        <f>+D21-J21</f>
        <v>#REF!</v>
      </c>
      <c r="P21" s="20" t="str">
        <f t="shared" ref="P21:P23" si="37">+ROUND(O21,0)</f>
        <v>#REF!</v>
      </c>
      <c r="Q21" s="20" t="str">
        <f t="shared" ref="Q21:Q23" si="38">+K21+P21</f>
        <v>#REF!</v>
      </c>
      <c r="R21" s="59" t="str">
        <f t="shared" ref="R21:R23" si="39">+IF(D21-K21-P21&gt;1,D21-K21-P21,0)</f>
        <v>#REF!</v>
      </c>
      <c r="S21" s="20" t="str">
        <f t="shared" ref="S21:S23" si="40">+P21</f>
        <v>#REF!</v>
      </c>
      <c r="T21" s="20" t="str">
        <f t="shared" si="13"/>
        <v>#REF!</v>
      </c>
      <c r="U21" s="19"/>
      <c r="V21" s="19"/>
      <c r="W21" s="19"/>
      <c r="X21" s="19"/>
      <c r="Y21" s="19"/>
      <c r="Z21" s="19"/>
    </row>
    <row r="22" ht="14.25" customHeight="1" outlineLevel="2">
      <c r="A22" s="19" t="s">
        <v>44</v>
      </c>
      <c r="B22" s="18" t="s">
        <v>39</v>
      </c>
      <c r="C22" s="19" t="s">
        <v>40</v>
      </c>
      <c r="D22" s="20">
        <v>84185.09</v>
      </c>
      <c r="E22" s="20">
        <v>108274.99</v>
      </c>
      <c r="F22" s="20">
        <f>+D22/D24</f>
        <v>0.2756028325</v>
      </c>
      <c r="G22" s="20" t="str">
        <f t="shared" si="32"/>
        <v>#REF!</v>
      </c>
      <c r="H22" s="20" t="str">
        <f t="shared" si="33"/>
        <v>#REF!</v>
      </c>
      <c r="I22" s="20" t="str">
        <f t="shared" si="34"/>
        <v>#REF!</v>
      </c>
      <c r="J22" s="20" t="str">
        <f t="shared" si="35"/>
        <v>#REF!</v>
      </c>
      <c r="K22" s="20">
        <v>0.0</v>
      </c>
      <c r="L22" s="20" t="str">
        <f t="shared" si="36"/>
        <v>#REF!</v>
      </c>
      <c r="M22" s="20"/>
      <c r="N22" s="20"/>
      <c r="O22" s="60">
        <v>0.0</v>
      </c>
      <c r="P22" s="20">
        <f t="shared" si="37"/>
        <v>0</v>
      </c>
      <c r="Q22" s="20">
        <f t="shared" si="38"/>
        <v>0</v>
      </c>
      <c r="R22" s="59">
        <f t="shared" si="39"/>
        <v>84185.09</v>
      </c>
      <c r="S22" s="20">
        <f t="shared" si="40"/>
        <v>0</v>
      </c>
      <c r="T22" s="20">
        <f t="shared" si="13"/>
        <v>0</v>
      </c>
      <c r="U22" s="19"/>
      <c r="V22" s="19"/>
      <c r="W22" s="19"/>
      <c r="X22" s="19"/>
      <c r="Y22" s="19"/>
      <c r="Z22" s="19"/>
    </row>
    <row r="23" ht="14.25" customHeight="1" outlineLevel="2">
      <c r="A23" s="19" t="s">
        <v>44</v>
      </c>
      <c r="B23" s="18" t="s">
        <v>33</v>
      </c>
      <c r="C23" s="19" t="s">
        <v>34</v>
      </c>
      <c r="D23" s="20">
        <v>358.52</v>
      </c>
      <c r="E23" s="20">
        <v>461.11</v>
      </c>
      <c r="F23" s="20">
        <f>+D23/D24</f>
        <v>0.001173712916</v>
      </c>
      <c r="G23" s="20" t="str">
        <f t="shared" si="32"/>
        <v>#REF!</v>
      </c>
      <c r="H23" s="20" t="str">
        <f t="shared" si="33"/>
        <v>#REF!</v>
      </c>
      <c r="I23" s="20" t="str">
        <f t="shared" si="34"/>
        <v>#REF!</v>
      </c>
      <c r="J23" s="20" t="str">
        <f t="shared" si="35"/>
        <v>#REF!</v>
      </c>
      <c r="K23" s="20">
        <v>0.0</v>
      </c>
      <c r="L23" s="20" t="str">
        <f t="shared" si="36"/>
        <v>#REF!</v>
      </c>
      <c r="M23" s="20"/>
      <c r="N23" s="20"/>
      <c r="O23" s="60">
        <v>0.0</v>
      </c>
      <c r="P23" s="20">
        <f t="shared" si="37"/>
        <v>0</v>
      </c>
      <c r="Q23" s="20">
        <f t="shared" si="38"/>
        <v>0</v>
      </c>
      <c r="R23" s="59">
        <f t="shared" si="39"/>
        <v>358.52</v>
      </c>
      <c r="S23" s="20">
        <f t="shared" si="40"/>
        <v>0</v>
      </c>
      <c r="T23" s="20">
        <f t="shared" si="13"/>
        <v>0</v>
      </c>
      <c r="U23" s="19"/>
      <c r="V23" s="19"/>
      <c r="W23" s="19"/>
      <c r="X23" s="19"/>
      <c r="Y23" s="19"/>
      <c r="Z23" s="19"/>
    </row>
    <row r="24" ht="14.25" customHeight="1" outlineLevel="1">
      <c r="A24" s="61" t="s">
        <v>329</v>
      </c>
      <c r="B24" s="18"/>
      <c r="C24" s="19"/>
      <c r="D24" s="20">
        <f t="shared" ref="D24:H24" si="41">SUBTOTAL(9,D21:D23)</f>
        <v>305458</v>
      </c>
      <c r="E24" s="20">
        <f t="shared" si="41"/>
        <v>392866</v>
      </c>
      <c r="F24" s="20">
        <f t="shared" si="41"/>
        <v>1</v>
      </c>
      <c r="G24" s="20" t="str">
        <f t="shared" si="41"/>
        <v>#REF!</v>
      </c>
      <c r="H24" s="20" t="str">
        <f t="shared" si="41"/>
        <v>#REF!</v>
      </c>
      <c r="I24" s="20"/>
      <c r="J24" s="20" t="str">
        <f t="shared" ref="J24:M24" si="42">SUBTOTAL(9,J21:J23)</f>
        <v>#REF!</v>
      </c>
      <c r="K24" s="20">
        <f t="shared" si="42"/>
        <v>0</v>
      </c>
      <c r="L24" s="20" t="str">
        <f t="shared" si="42"/>
        <v>#REF!</v>
      </c>
      <c r="M24" s="20">
        <f t="shared" si="42"/>
        <v>0</v>
      </c>
      <c r="N24" s="20"/>
      <c r="O24" s="20" t="str">
        <f t="shared" ref="O24:S24" si="43">SUBTOTAL(9,O21:O23)</f>
        <v>#REF!</v>
      </c>
      <c r="P24" s="20" t="str">
        <f t="shared" si="43"/>
        <v>#REF!</v>
      </c>
      <c r="Q24" s="20" t="str">
        <f t="shared" si="43"/>
        <v>#REF!</v>
      </c>
      <c r="R24" s="20" t="str">
        <f t="shared" si="43"/>
        <v>#REF!</v>
      </c>
      <c r="S24" s="20" t="str">
        <f t="shared" si="43"/>
        <v>#REF!</v>
      </c>
      <c r="T24" s="20" t="str">
        <f t="shared" si="13"/>
        <v>#REF!</v>
      </c>
      <c r="U24" s="19"/>
      <c r="V24" s="19"/>
      <c r="W24" s="19"/>
      <c r="X24" s="19"/>
      <c r="Y24" s="19"/>
      <c r="Z24" s="19">
        <f>SUBTOTAL(9,Z21:Z23)</f>
        <v>0</v>
      </c>
    </row>
    <row r="25" ht="14.25" customHeight="1" outlineLevel="2">
      <c r="A25" s="19" t="s">
        <v>46</v>
      </c>
      <c r="B25" s="18" t="s">
        <v>17</v>
      </c>
      <c r="C25" s="19" t="s">
        <v>324</v>
      </c>
      <c r="D25" s="20">
        <v>1745230.63</v>
      </c>
      <c r="E25" s="20">
        <v>3713864.14</v>
      </c>
      <c r="F25" s="20">
        <f>+D25/D28</f>
        <v>0.9968758954</v>
      </c>
      <c r="G25" s="20" t="str">
        <f t="shared" ref="G25:G27" si="44">VLOOKUP(A25,'[1]Hoja1'!$B$1:$F$126,3,0)</f>
        <v>#REF!</v>
      </c>
      <c r="H25" s="20" t="str">
        <f t="shared" ref="H25:H27" si="45">VLOOKUP(A25,'[2]Hoja1'!$B$1:$F$126,2,0)</f>
        <v>#REF!</v>
      </c>
      <c r="I25" s="20" t="str">
        <f t="shared" ref="I25:I27" si="46">+G25/11</f>
        <v>#REF!</v>
      </c>
      <c r="J25" s="20" t="str">
        <f t="shared" ref="J25:J27" si="47">+F25*I25</f>
        <v>#REF!</v>
      </c>
      <c r="K25" s="20">
        <v>0.0</v>
      </c>
      <c r="L25" s="20" t="str">
        <f t="shared" ref="L25:L27" si="48">VLOOKUP(A25,'[2]Hoja1'!$B$1:$F$126,5,0)</f>
        <v>#REF!</v>
      </c>
      <c r="M25" s="20"/>
      <c r="N25" s="20" t="str">
        <f>+L25/11</f>
        <v>#REF!</v>
      </c>
      <c r="O25" s="20" t="str">
        <f>+D25-J25</f>
        <v>#REF!</v>
      </c>
      <c r="P25" s="20" t="str">
        <f t="shared" ref="P25:P27" si="49">+ROUND(O25,0)</f>
        <v>#REF!</v>
      </c>
      <c r="Q25" s="20" t="str">
        <f t="shared" ref="Q25:Q27" si="50">+K25+P25</f>
        <v>#REF!</v>
      </c>
      <c r="R25" s="59" t="str">
        <f t="shared" ref="R25:R27" si="51">+IF(D25-K25-P25&gt;1,D25-K25-P25,0)</f>
        <v>#REF!</v>
      </c>
      <c r="S25" s="20" t="str">
        <f t="shared" ref="S25:S27" si="52">+P25</f>
        <v>#REF!</v>
      </c>
      <c r="T25" s="20" t="str">
        <f t="shared" si="13"/>
        <v>#REF!</v>
      </c>
      <c r="U25" s="19"/>
      <c r="V25" s="19"/>
      <c r="W25" s="19"/>
      <c r="X25" s="19"/>
      <c r="Y25" s="19"/>
      <c r="Z25" s="19"/>
    </row>
    <row r="26" ht="14.25" customHeight="1" outlineLevel="2">
      <c r="A26" s="19" t="s">
        <v>46</v>
      </c>
      <c r="B26" s="18" t="s">
        <v>39</v>
      </c>
      <c r="C26" s="19" t="s">
        <v>40</v>
      </c>
      <c r="D26" s="20">
        <v>1640.15</v>
      </c>
      <c r="E26" s="20">
        <v>3490.26</v>
      </c>
      <c r="F26" s="20">
        <f>+D26/D28</f>
        <v>0.0009368538299</v>
      </c>
      <c r="G26" s="20" t="str">
        <f t="shared" si="44"/>
        <v>#REF!</v>
      </c>
      <c r="H26" s="20" t="str">
        <f t="shared" si="45"/>
        <v>#REF!</v>
      </c>
      <c r="I26" s="20" t="str">
        <f t="shared" si="46"/>
        <v>#REF!</v>
      </c>
      <c r="J26" s="20" t="str">
        <f t="shared" si="47"/>
        <v>#REF!</v>
      </c>
      <c r="K26" s="20">
        <v>0.0</v>
      </c>
      <c r="L26" s="20" t="str">
        <f t="shared" si="48"/>
        <v>#REF!</v>
      </c>
      <c r="M26" s="20"/>
      <c r="N26" s="20"/>
      <c r="O26" s="60">
        <v>0.0</v>
      </c>
      <c r="P26" s="20">
        <f t="shared" si="49"/>
        <v>0</v>
      </c>
      <c r="Q26" s="20">
        <f t="shared" si="50"/>
        <v>0</v>
      </c>
      <c r="R26" s="59">
        <f t="shared" si="51"/>
        <v>1640.15</v>
      </c>
      <c r="S26" s="20">
        <f t="shared" si="52"/>
        <v>0</v>
      </c>
      <c r="T26" s="20">
        <f t="shared" si="13"/>
        <v>0</v>
      </c>
      <c r="U26" s="19"/>
      <c r="V26" s="19"/>
      <c r="W26" s="19"/>
      <c r="X26" s="19"/>
      <c r="Y26" s="19"/>
      <c r="Z26" s="19"/>
    </row>
    <row r="27" ht="14.25" customHeight="1" outlineLevel="2">
      <c r="A27" s="19" t="s">
        <v>46</v>
      </c>
      <c r="B27" s="18" t="s">
        <v>33</v>
      </c>
      <c r="C27" s="19" t="s">
        <v>34</v>
      </c>
      <c r="D27" s="20">
        <v>3829.22</v>
      </c>
      <c r="E27" s="20">
        <v>8148.6</v>
      </c>
      <c r="F27" s="20">
        <f>+D27/D28</f>
        <v>0.002187250814</v>
      </c>
      <c r="G27" s="20" t="str">
        <f t="shared" si="44"/>
        <v>#REF!</v>
      </c>
      <c r="H27" s="20" t="str">
        <f t="shared" si="45"/>
        <v>#REF!</v>
      </c>
      <c r="I27" s="20" t="str">
        <f t="shared" si="46"/>
        <v>#REF!</v>
      </c>
      <c r="J27" s="20" t="str">
        <f t="shared" si="47"/>
        <v>#REF!</v>
      </c>
      <c r="K27" s="20">
        <v>0.0</v>
      </c>
      <c r="L27" s="20" t="str">
        <f t="shared" si="48"/>
        <v>#REF!</v>
      </c>
      <c r="M27" s="20"/>
      <c r="N27" s="20"/>
      <c r="O27" s="60">
        <v>0.0</v>
      </c>
      <c r="P27" s="20">
        <f t="shared" si="49"/>
        <v>0</v>
      </c>
      <c r="Q27" s="20">
        <f t="shared" si="50"/>
        <v>0</v>
      </c>
      <c r="R27" s="59">
        <f t="shared" si="51"/>
        <v>3829.22</v>
      </c>
      <c r="S27" s="20">
        <f t="shared" si="52"/>
        <v>0</v>
      </c>
      <c r="T27" s="20">
        <f t="shared" si="13"/>
        <v>0</v>
      </c>
      <c r="U27" s="19"/>
      <c r="V27" s="19"/>
      <c r="W27" s="19"/>
      <c r="X27" s="19"/>
      <c r="Y27" s="19"/>
      <c r="Z27" s="19"/>
    </row>
    <row r="28" ht="14.25" customHeight="1" outlineLevel="1">
      <c r="A28" s="61" t="s">
        <v>330</v>
      </c>
      <c r="B28" s="18"/>
      <c r="C28" s="19"/>
      <c r="D28" s="20">
        <f t="shared" ref="D28:H28" si="53">SUBTOTAL(9,D25:D27)</f>
        <v>1750700</v>
      </c>
      <c r="E28" s="20">
        <f t="shared" si="53"/>
        <v>3725503</v>
      </c>
      <c r="F28" s="20">
        <f t="shared" si="53"/>
        <v>1</v>
      </c>
      <c r="G28" s="20" t="str">
        <f t="shared" si="53"/>
        <v>#REF!</v>
      </c>
      <c r="H28" s="20" t="str">
        <f t="shared" si="53"/>
        <v>#REF!</v>
      </c>
      <c r="I28" s="20"/>
      <c r="J28" s="20" t="str">
        <f t="shared" ref="J28:M28" si="54">SUBTOTAL(9,J25:J27)</f>
        <v>#REF!</v>
      </c>
      <c r="K28" s="20">
        <f t="shared" si="54"/>
        <v>0</v>
      </c>
      <c r="L28" s="20" t="str">
        <f t="shared" si="54"/>
        <v>#REF!</v>
      </c>
      <c r="M28" s="20">
        <f t="shared" si="54"/>
        <v>0</v>
      </c>
      <c r="N28" s="20"/>
      <c r="O28" s="20" t="str">
        <f t="shared" ref="O28:S28" si="55">SUBTOTAL(9,O25:O27)</f>
        <v>#REF!</v>
      </c>
      <c r="P28" s="20" t="str">
        <f t="shared" si="55"/>
        <v>#REF!</v>
      </c>
      <c r="Q28" s="20" t="str">
        <f t="shared" si="55"/>
        <v>#REF!</v>
      </c>
      <c r="R28" s="20" t="str">
        <f t="shared" si="55"/>
        <v>#REF!</v>
      </c>
      <c r="S28" s="20" t="str">
        <f t="shared" si="55"/>
        <v>#REF!</v>
      </c>
      <c r="T28" s="20" t="str">
        <f t="shared" si="13"/>
        <v>#REF!</v>
      </c>
      <c r="U28" s="19"/>
      <c r="V28" s="19"/>
      <c r="W28" s="19"/>
      <c r="X28" s="19"/>
      <c r="Y28" s="19"/>
      <c r="Z28" s="19">
        <f>SUBTOTAL(9,Z25:Z27)</f>
        <v>0</v>
      </c>
    </row>
    <row r="29" ht="14.25" customHeight="1" outlineLevel="2">
      <c r="A29" s="19" t="s">
        <v>48</v>
      </c>
      <c r="B29" s="18" t="s">
        <v>17</v>
      </c>
      <c r="C29" s="19" t="s">
        <v>324</v>
      </c>
      <c r="D29" s="20">
        <v>9168443.78</v>
      </c>
      <c r="E29" s="20">
        <v>4838527.05</v>
      </c>
      <c r="F29" s="20">
        <f>+D29/D34</f>
        <v>0.37019995</v>
      </c>
      <c r="G29" s="20" t="str">
        <f t="shared" ref="G29:G33" si="56">VLOOKUP(A29,'[1]Hoja1'!$B$1:$F$126,3,0)</f>
        <v>#REF!</v>
      </c>
      <c r="H29" s="20" t="str">
        <f t="shared" ref="H29:H33" si="57">VLOOKUP(A29,'[2]Hoja1'!$B$1:$F$126,2,0)</f>
        <v>#REF!</v>
      </c>
      <c r="I29" s="20" t="str">
        <f t="shared" ref="I29:I33" si="58">+G29/11</f>
        <v>#REF!</v>
      </c>
      <c r="J29" s="20" t="str">
        <f t="shared" ref="J29:J33" si="59">+F29*I29</f>
        <v>#REF!</v>
      </c>
      <c r="K29" s="20">
        <v>0.0</v>
      </c>
      <c r="L29" s="20" t="str">
        <f t="shared" ref="L29:L33" si="60">VLOOKUP(A29,'[2]Hoja1'!$B$1:$F$126,5,0)</f>
        <v>#REF!</v>
      </c>
      <c r="M29" s="20"/>
      <c r="N29" s="20" t="str">
        <f>+L29/11</f>
        <v>#REF!</v>
      </c>
      <c r="O29" s="20" t="str">
        <f>+D29-J29</f>
        <v>#REF!</v>
      </c>
      <c r="P29" s="20" t="str">
        <f t="shared" ref="P29:P33" si="61">+ROUND(O29,0)</f>
        <v>#REF!</v>
      </c>
      <c r="Q29" s="20" t="str">
        <f t="shared" ref="Q29:Q33" si="62">+K29+P29</f>
        <v>#REF!</v>
      </c>
      <c r="R29" s="59" t="str">
        <f t="shared" ref="R29:R33" si="63">+IF(D29-K29-P29&gt;1,D29-K29-P29,0)</f>
        <v>#REF!</v>
      </c>
      <c r="S29" s="20" t="str">
        <f t="shared" ref="S29:S33" si="64">+P29</f>
        <v>#REF!</v>
      </c>
      <c r="T29" s="20" t="str">
        <f t="shared" si="13"/>
        <v>#REF!</v>
      </c>
      <c r="U29" s="19"/>
      <c r="V29" s="19"/>
      <c r="W29" s="19"/>
      <c r="X29" s="19"/>
      <c r="Y29" s="19"/>
      <c r="Z29" s="19"/>
    </row>
    <row r="30" ht="14.25" customHeight="1" outlineLevel="2">
      <c r="A30" s="19" t="s">
        <v>48</v>
      </c>
      <c r="B30" s="18" t="s">
        <v>19</v>
      </c>
      <c r="C30" s="19" t="s">
        <v>20</v>
      </c>
      <c r="D30" s="20">
        <v>2304.38</v>
      </c>
      <c r="E30" s="20">
        <v>1216.11</v>
      </c>
      <c r="F30" s="20">
        <f>+D30/D34</f>
        <v>0.00009304538275</v>
      </c>
      <c r="G30" s="20" t="str">
        <f t="shared" si="56"/>
        <v>#REF!</v>
      </c>
      <c r="H30" s="20" t="str">
        <f t="shared" si="57"/>
        <v>#REF!</v>
      </c>
      <c r="I30" s="20" t="str">
        <f t="shared" si="58"/>
        <v>#REF!</v>
      </c>
      <c r="J30" s="20" t="str">
        <f t="shared" si="59"/>
        <v>#REF!</v>
      </c>
      <c r="K30" s="20">
        <v>0.0</v>
      </c>
      <c r="L30" s="20" t="str">
        <f t="shared" si="60"/>
        <v>#REF!</v>
      </c>
      <c r="M30" s="20"/>
      <c r="N30" s="20"/>
      <c r="O30" s="60">
        <v>0.0</v>
      </c>
      <c r="P30" s="20">
        <f t="shared" si="61"/>
        <v>0</v>
      </c>
      <c r="Q30" s="20">
        <f t="shared" si="62"/>
        <v>0</v>
      </c>
      <c r="R30" s="59">
        <f t="shared" si="63"/>
        <v>2304.38</v>
      </c>
      <c r="S30" s="20">
        <f t="shared" si="64"/>
        <v>0</v>
      </c>
      <c r="T30" s="20">
        <f t="shared" si="13"/>
        <v>0</v>
      </c>
      <c r="U30" s="19"/>
      <c r="V30" s="19"/>
      <c r="W30" s="19"/>
      <c r="X30" s="19"/>
      <c r="Y30" s="19"/>
      <c r="Z30" s="19"/>
    </row>
    <row r="31" ht="14.25" customHeight="1" outlineLevel="2">
      <c r="A31" s="19" t="s">
        <v>48</v>
      </c>
      <c r="B31" s="18" t="s">
        <v>27</v>
      </c>
      <c r="C31" s="19" t="s">
        <v>28</v>
      </c>
      <c r="D31" s="20">
        <v>3766.78</v>
      </c>
      <c r="E31" s="20">
        <v>1987.87</v>
      </c>
      <c r="F31" s="20">
        <f>+D31/D34</f>
        <v>0.000152093616</v>
      </c>
      <c r="G31" s="20" t="str">
        <f t="shared" si="56"/>
        <v>#REF!</v>
      </c>
      <c r="H31" s="20" t="str">
        <f t="shared" si="57"/>
        <v>#REF!</v>
      </c>
      <c r="I31" s="20" t="str">
        <f t="shared" si="58"/>
        <v>#REF!</v>
      </c>
      <c r="J31" s="20" t="str">
        <f t="shared" si="59"/>
        <v>#REF!</v>
      </c>
      <c r="K31" s="20">
        <v>0.0</v>
      </c>
      <c r="L31" s="20" t="str">
        <f t="shared" si="60"/>
        <v>#REF!</v>
      </c>
      <c r="M31" s="20"/>
      <c r="N31" s="20"/>
      <c r="O31" s="60">
        <v>0.0</v>
      </c>
      <c r="P31" s="20">
        <f t="shared" si="61"/>
        <v>0</v>
      </c>
      <c r="Q31" s="20">
        <f t="shared" si="62"/>
        <v>0</v>
      </c>
      <c r="R31" s="59">
        <f t="shared" si="63"/>
        <v>3766.78</v>
      </c>
      <c r="S31" s="20">
        <f t="shared" si="64"/>
        <v>0</v>
      </c>
      <c r="T31" s="20">
        <f t="shared" si="13"/>
        <v>0</v>
      </c>
      <c r="U31" s="19"/>
      <c r="V31" s="19"/>
      <c r="W31" s="19"/>
      <c r="X31" s="19"/>
      <c r="Y31" s="19"/>
      <c r="Z31" s="19"/>
    </row>
    <row r="32" ht="14.25" customHeight="1" outlineLevel="2">
      <c r="A32" s="19" t="s">
        <v>48</v>
      </c>
      <c r="B32" s="18" t="s">
        <v>33</v>
      </c>
      <c r="C32" s="19" t="s">
        <v>34</v>
      </c>
      <c r="D32" s="20">
        <v>31749.92</v>
      </c>
      <c r="E32" s="20">
        <v>16755.61</v>
      </c>
      <c r="F32" s="20">
        <f>+D32/D34</f>
        <v>0.001281986243</v>
      </c>
      <c r="G32" s="20" t="str">
        <f t="shared" si="56"/>
        <v>#REF!</v>
      </c>
      <c r="H32" s="20" t="str">
        <f t="shared" si="57"/>
        <v>#REF!</v>
      </c>
      <c r="I32" s="20" t="str">
        <f t="shared" si="58"/>
        <v>#REF!</v>
      </c>
      <c r="J32" s="20" t="str">
        <f t="shared" si="59"/>
        <v>#REF!</v>
      </c>
      <c r="K32" s="20">
        <v>0.0</v>
      </c>
      <c r="L32" s="20" t="str">
        <f t="shared" si="60"/>
        <v>#REF!</v>
      </c>
      <c r="M32" s="20"/>
      <c r="N32" s="20"/>
      <c r="O32" s="60">
        <v>0.0</v>
      </c>
      <c r="P32" s="20">
        <f t="shared" si="61"/>
        <v>0</v>
      </c>
      <c r="Q32" s="20">
        <f t="shared" si="62"/>
        <v>0</v>
      </c>
      <c r="R32" s="59">
        <f t="shared" si="63"/>
        <v>31749.92</v>
      </c>
      <c r="S32" s="20">
        <f t="shared" si="64"/>
        <v>0</v>
      </c>
      <c r="T32" s="20">
        <f t="shared" si="13"/>
        <v>0</v>
      </c>
      <c r="U32" s="19"/>
      <c r="V32" s="19"/>
      <c r="W32" s="19"/>
      <c r="X32" s="19"/>
      <c r="Y32" s="19"/>
      <c r="Z32" s="19"/>
    </row>
    <row r="33" ht="14.25" customHeight="1" outlineLevel="2">
      <c r="A33" s="19" t="s">
        <v>48</v>
      </c>
      <c r="B33" s="18" t="s">
        <v>41</v>
      </c>
      <c r="C33" s="19" t="s">
        <v>42</v>
      </c>
      <c r="D33" s="20">
        <v>1.555992914E7</v>
      </c>
      <c r="E33" s="20">
        <v>8211550.36</v>
      </c>
      <c r="F33" s="20">
        <f>+D33/D34</f>
        <v>0.6282729248</v>
      </c>
      <c r="G33" s="20" t="str">
        <f t="shared" si="56"/>
        <v>#REF!</v>
      </c>
      <c r="H33" s="20" t="str">
        <f t="shared" si="57"/>
        <v>#REF!</v>
      </c>
      <c r="I33" s="20" t="str">
        <f t="shared" si="58"/>
        <v>#REF!</v>
      </c>
      <c r="J33" s="20" t="str">
        <f t="shared" si="59"/>
        <v>#REF!</v>
      </c>
      <c r="K33" s="20">
        <v>0.0</v>
      </c>
      <c r="L33" s="20" t="str">
        <f t="shared" si="60"/>
        <v>#REF!</v>
      </c>
      <c r="M33" s="20"/>
      <c r="N33" s="20"/>
      <c r="O33" s="20" t="str">
        <f>+D33-J33</f>
        <v>#REF!</v>
      </c>
      <c r="P33" s="20" t="str">
        <f t="shared" si="61"/>
        <v>#REF!</v>
      </c>
      <c r="Q33" s="20" t="str">
        <f t="shared" si="62"/>
        <v>#REF!</v>
      </c>
      <c r="R33" s="59" t="str">
        <f t="shared" si="63"/>
        <v>#REF!</v>
      </c>
      <c r="S33" s="20" t="str">
        <f t="shared" si="64"/>
        <v>#REF!</v>
      </c>
      <c r="T33" s="20" t="str">
        <f t="shared" si="13"/>
        <v>#REF!</v>
      </c>
      <c r="U33" s="19"/>
      <c r="V33" s="19"/>
      <c r="W33" s="19"/>
      <c r="X33" s="19"/>
      <c r="Y33" s="19"/>
      <c r="Z33" s="19"/>
    </row>
    <row r="34" ht="14.25" customHeight="1" outlineLevel="1">
      <c r="A34" s="61" t="s">
        <v>331</v>
      </c>
      <c r="B34" s="18"/>
      <c r="C34" s="19"/>
      <c r="D34" s="20">
        <f t="shared" ref="D34:H34" si="65">SUBTOTAL(9,D29:D33)</f>
        <v>24766194</v>
      </c>
      <c r="E34" s="20">
        <f t="shared" si="65"/>
        <v>13070037</v>
      </c>
      <c r="F34" s="20">
        <f t="shared" si="65"/>
        <v>1</v>
      </c>
      <c r="G34" s="20" t="str">
        <f t="shared" si="65"/>
        <v>#REF!</v>
      </c>
      <c r="H34" s="20" t="str">
        <f t="shared" si="65"/>
        <v>#REF!</v>
      </c>
      <c r="I34" s="20"/>
      <c r="J34" s="20" t="str">
        <f t="shared" ref="J34:M34" si="66">SUBTOTAL(9,J29:J33)</f>
        <v>#REF!</v>
      </c>
      <c r="K34" s="20">
        <f t="shared" si="66"/>
        <v>0</v>
      </c>
      <c r="L34" s="20" t="str">
        <f t="shared" si="66"/>
        <v>#REF!</v>
      </c>
      <c r="M34" s="20">
        <f t="shared" si="66"/>
        <v>0</v>
      </c>
      <c r="N34" s="20"/>
      <c r="O34" s="20" t="str">
        <f t="shared" ref="O34:S34" si="67">SUBTOTAL(9,O29:O33)</f>
        <v>#REF!</v>
      </c>
      <c r="P34" s="20" t="str">
        <f t="shared" si="67"/>
        <v>#REF!</v>
      </c>
      <c r="Q34" s="20" t="str">
        <f t="shared" si="67"/>
        <v>#REF!</v>
      </c>
      <c r="R34" s="20" t="str">
        <f t="shared" si="67"/>
        <v>#REF!</v>
      </c>
      <c r="S34" s="20" t="str">
        <f t="shared" si="67"/>
        <v>#REF!</v>
      </c>
      <c r="T34" s="20" t="str">
        <f t="shared" si="13"/>
        <v>#REF!</v>
      </c>
      <c r="U34" s="19"/>
      <c r="V34" s="19"/>
      <c r="W34" s="19"/>
      <c r="X34" s="19"/>
      <c r="Y34" s="19"/>
      <c r="Z34" s="19">
        <f>SUBTOTAL(9,Z29:Z33)</f>
        <v>0</v>
      </c>
    </row>
    <row r="35" ht="14.25" customHeight="1" outlineLevel="2">
      <c r="A35" s="19" t="s">
        <v>50</v>
      </c>
      <c r="B35" s="18" t="s">
        <v>17</v>
      </c>
      <c r="C35" s="19" t="s">
        <v>324</v>
      </c>
      <c r="D35" s="20">
        <v>2.601792914E7</v>
      </c>
      <c r="E35" s="20">
        <v>1078396.7</v>
      </c>
      <c r="F35" s="20">
        <f>+D35/D40</f>
        <v>0.1881475904</v>
      </c>
      <c r="G35" s="20" t="str">
        <f t="shared" ref="G35:G39" si="68">VLOOKUP(A35,'[1]Hoja1'!$B$1:$F$126,3,0)</f>
        <v>#REF!</v>
      </c>
      <c r="H35" s="20" t="str">
        <f t="shared" ref="H35:H39" si="69">VLOOKUP(A35,'[2]Hoja1'!$B$1:$F$126,2,0)</f>
        <v>#REF!</v>
      </c>
      <c r="I35" s="20" t="str">
        <f t="shared" ref="I35:I39" si="70">+G35/11</f>
        <v>#REF!</v>
      </c>
      <c r="J35" s="20" t="str">
        <f t="shared" ref="J35:J39" si="71">+F35*I35</f>
        <v>#REF!</v>
      </c>
      <c r="K35" s="20" t="str">
        <f t="shared" ref="K35:K39" si="72">+D35-P35</f>
        <v>#REF!</v>
      </c>
      <c r="L35" s="20" t="str">
        <f t="shared" ref="L35:L39" si="73">VLOOKUP(A35,'[2]Hoja1'!$B$1:$F$126,5,0)</f>
        <v>#REF!</v>
      </c>
      <c r="M35" s="20"/>
      <c r="N35" s="20" t="str">
        <f>+L35/11</f>
        <v>#REF!</v>
      </c>
      <c r="O35" s="20" t="str">
        <f>+D35-J35</f>
        <v>#REF!</v>
      </c>
      <c r="P35" s="20" t="str">
        <f t="shared" ref="P35:P39" si="74">+ROUND(O35,0)</f>
        <v>#REF!</v>
      </c>
      <c r="Q35" s="20" t="str">
        <f t="shared" ref="Q35:Q39" si="75">+K35+P35</f>
        <v>#REF!</v>
      </c>
      <c r="R35" s="59" t="str">
        <f t="shared" ref="R35:R39" si="76">+IF(D35-K35-P35&gt;1,D35-K35-P35,0)</f>
        <v>#REF!</v>
      </c>
      <c r="S35" s="20" t="str">
        <f t="shared" ref="S35:S39" si="77">+P35</f>
        <v>#REF!</v>
      </c>
      <c r="T35" s="20" t="str">
        <f t="shared" si="13"/>
        <v>#REF!</v>
      </c>
      <c r="U35" s="19"/>
      <c r="V35" s="19"/>
      <c r="W35" s="19"/>
      <c r="X35" s="19"/>
      <c r="Y35" s="19"/>
      <c r="Z35" s="19"/>
    </row>
    <row r="36" ht="14.25" customHeight="1" outlineLevel="2">
      <c r="A36" s="19" t="s">
        <v>50</v>
      </c>
      <c r="B36" s="18" t="s">
        <v>39</v>
      </c>
      <c r="C36" s="19" t="s">
        <v>40</v>
      </c>
      <c r="D36" s="20">
        <v>4.013996532E7</v>
      </c>
      <c r="E36" s="20">
        <v>1663729.88</v>
      </c>
      <c r="F36" s="20">
        <f>+D36/D40</f>
        <v>0.2902705174</v>
      </c>
      <c r="G36" s="20" t="str">
        <f t="shared" si="68"/>
        <v>#REF!</v>
      </c>
      <c r="H36" s="20" t="str">
        <f t="shared" si="69"/>
        <v>#REF!</v>
      </c>
      <c r="I36" s="20" t="str">
        <f t="shared" si="70"/>
        <v>#REF!</v>
      </c>
      <c r="J36" s="20" t="str">
        <f t="shared" si="71"/>
        <v>#REF!</v>
      </c>
      <c r="K36" s="20">
        <f t="shared" si="72"/>
        <v>1394965.32</v>
      </c>
      <c r="L36" s="20" t="str">
        <f t="shared" si="73"/>
        <v>#REF!</v>
      </c>
      <c r="M36" s="20"/>
      <c r="N36" s="20"/>
      <c r="O36" s="20">
        <v>3.874500021589983E7</v>
      </c>
      <c r="P36" s="20">
        <f t="shared" si="74"/>
        <v>38745000</v>
      </c>
      <c r="Q36" s="20">
        <f t="shared" si="75"/>
        <v>40139965.32</v>
      </c>
      <c r="R36" s="59">
        <f t="shared" si="76"/>
        <v>0</v>
      </c>
      <c r="S36" s="20">
        <f t="shared" si="77"/>
        <v>38745000</v>
      </c>
      <c r="T36" s="20">
        <f t="shared" si="13"/>
        <v>0</v>
      </c>
      <c r="U36" s="19"/>
      <c r="V36" s="19"/>
      <c r="W36" s="19"/>
      <c r="X36" s="19"/>
      <c r="Y36" s="19"/>
      <c r="Z36" s="19"/>
    </row>
    <row r="37" ht="14.25" customHeight="1" outlineLevel="2">
      <c r="A37" s="19" t="s">
        <v>50</v>
      </c>
      <c r="B37" s="18" t="s">
        <v>27</v>
      </c>
      <c r="C37" s="19" t="s">
        <v>28</v>
      </c>
      <c r="D37" s="20">
        <v>47929.42</v>
      </c>
      <c r="E37" s="20">
        <v>1986.59</v>
      </c>
      <c r="F37" s="20">
        <f>+D37/D40</f>
        <v>0.0003465996403</v>
      </c>
      <c r="G37" s="20" t="str">
        <f t="shared" si="68"/>
        <v>#REF!</v>
      </c>
      <c r="H37" s="20" t="str">
        <f t="shared" si="69"/>
        <v>#REF!</v>
      </c>
      <c r="I37" s="20" t="str">
        <f t="shared" si="70"/>
        <v>#REF!</v>
      </c>
      <c r="J37" s="20" t="str">
        <f t="shared" si="71"/>
        <v>#REF!</v>
      </c>
      <c r="K37" s="20">
        <f t="shared" si="72"/>
        <v>47929.42</v>
      </c>
      <c r="L37" s="20" t="str">
        <f t="shared" si="73"/>
        <v>#REF!</v>
      </c>
      <c r="M37" s="20"/>
      <c r="N37" s="20"/>
      <c r="O37" s="60">
        <v>0.0</v>
      </c>
      <c r="P37" s="20">
        <f t="shared" si="74"/>
        <v>0</v>
      </c>
      <c r="Q37" s="20">
        <f t="shared" si="75"/>
        <v>47929.42</v>
      </c>
      <c r="R37" s="59">
        <f t="shared" si="76"/>
        <v>0</v>
      </c>
      <c r="S37" s="20">
        <f t="shared" si="77"/>
        <v>0</v>
      </c>
      <c r="T37" s="20">
        <f t="shared" si="13"/>
        <v>0</v>
      </c>
      <c r="U37" s="19"/>
      <c r="V37" s="19"/>
      <c r="W37" s="19"/>
      <c r="X37" s="19"/>
      <c r="Y37" s="19"/>
      <c r="Z37" s="19"/>
    </row>
    <row r="38" ht="14.25" customHeight="1" outlineLevel="2">
      <c r="A38" s="19" t="s">
        <v>50</v>
      </c>
      <c r="B38" s="18" t="s">
        <v>33</v>
      </c>
      <c r="C38" s="19" t="s">
        <v>34</v>
      </c>
      <c r="D38" s="20">
        <v>218990.81</v>
      </c>
      <c r="E38" s="20">
        <v>9076.78</v>
      </c>
      <c r="F38" s="20">
        <f>+D38/D40</f>
        <v>0.001583623085</v>
      </c>
      <c r="G38" s="20" t="str">
        <f t="shared" si="68"/>
        <v>#REF!</v>
      </c>
      <c r="H38" s="20" t="str">
        <f t="shared" si="69"/>
        <v>#REF!</v>
      </c>
      <c r="I38" s="20" t="str">
        <f t="shared" si="70"/>
        <v>#REF!</v>
      </c>
      <c r="J38" s="20" t="str">
        <f t="shared" si="71"/>
        <v>#REF!</v>
      </c>
      <c r="K38" s="20">
        <f t="shared" si="72"/>
        <v>218990.81</v>
      </c>
      <c r="L38" s="20" t="str">
        <f t="shared" si="73"/>
        <v>#REF!</v>
      </c>
      <c r="M38" s="20"/>
      <c r="N38" s="20"/>
      <c r="O38" s="60">
        <v>0.0</v>
      </c>
      <c r="P38" s="20">
        <f t="shared" si="74"/>
        <v>0</v>
      </c>
      <c r="Q38" s="20">
        <f t="shared" si="75"/>
        <v>218990.81</v>
      </c>
      <c r="R38" s="59">
        <f t="shared" si="76"/>
        <v>0</v>
      </c>
      <c r="S38" s="20">
        <f t="shared" si="77"/>
        <v>0</v>
      </c>
      <c r="T38" s="20">
        <f t="shared" si="13"/>
        <v>0</v>
      </c>
      <c r="U38" s="19"/>
      <c r="V38" s="19"/>
      <c r="W38" s="19"/>
      <c r="X38" s="19"/>
      <c r="Y38" s="19"/>
      <c r="Z38" s="19"/>
    </row>
    <row r="39" ht="14.25" customHeight="1" outlineLevel="2">
      <c r="A39" s="19" t="s">
        <v>50</v>
      </c>
      <c r="B39" s="18" t="s">
        <v>41</v>
      </c>
      <c r="C39" s="19" t="s">
        <v>42</v>
      </c>
      <c r="D39" s="20">
        <v>7.185986431E7</v>
      </c>
      <c r="E39" s="20">
        <v>2978463.05</v>
      </c>
      <c r="F39" s="20">
        <f>+D39/D40</f>
        <v>0.5196516695</v>
      </c>
      <c r="G39" s="20" t="str">
        <f t="shared" si="68"/>
        <v>#REF!</v>
      </c>
      <c r="H39" s="20" t="str">
        <f t="shared" si="69"/>
        <v>#REF!</v>
      </c>
      <c r="I39" s="20" t="str">
        <f t="shared" si="70"/>
        <v>#REF!</v>
      </c>
      <c r="J39" s="20" t="str">
        <f t="shared" si="71"/>
        <v>#REF!</v>
      </c>
      <c r="K39" s="20" t="str">
        <f t="shared" si="72"/>
        <v>#REF!</v>
      </c>
      <c r="L39" s="20" t="str">
        <f t="shared" si="73"/>
        <v>#REF!</v>
      </c>
      <c r="M39" s="20"/>
      <c r="N39" s="20"/>
      <c r="O39" s="20" t="str">
        <f>+D39-J39</f>
        <v>#REF!</v>
      </c>
      <c r="P39" s="20" t="str">
        <f t="shared" si="74"/>
        <v>#REF!</v>
      </c>
      <c r="Q39" s="20" t="str">
        <f t="shared" si="75"/>
        <v>#REF!</v>
      </c>
      <c r="R39" s="59" t="str">
        <f t="shared" si="76"/>
        <v>#REF!</v>
      </c>
      <c r="S39" s="20" t="str">
        <f t="shared" si="77"/>
        <v>#REF!</v>
      </c>
      <c r="T39" s="20" t="str">
        <f t="shared" si="13"/>
        <v>#REF!</v>
      </c>
      <c r="U39" s="19"/>
      <c r="V39" s="19"/>
      <c r="W39" s="19"/>
      <c r="X39" s="19"/>
      <c r="Y39" s="19"/>
      <c r="Z39" s="19"/>
    </row>
    <row r="40" ht="14.25" customHeight="1" outlineLevel="1">
      <c r="A40" s="61" t="s">
        <v>332</v>
      </c>
      <c r="B40" s="18"/>
      <c r="C40" s="19"/>
      <c r="D40" s="20">
        <f t="shared" ref="D40:H40" si="78">SUBTOTAL(9,D35:D39)</f>
        <v>138284679</v>
      </c>
      <c r="E40" s="20">
        <f t="shared" si="78"/>
        <v>5731653</v>
      </c>
      <c r="F40" s="20">
        <f t="shared" si="78"/>
        <v>1</v>
      </c>
      <c r="G40" s="20" t="str">
        <f t="shared" si="78"/>
        <v>#REF!</v>
      </c>
      <c r="H40" s="20" t="str">
        <f t="shared" si="78"/>
        <v>#REF!</v>
      </c>
      <c r="I40" s="20"/>
      <c r="J40" s="20" t="str">
        <f t="shared" ref="J40:M40" si="79">SUBTOTAL(9,J35:J39)</f>
        <v>#REF!</v>
      </c>
      <c r="K40" s="20" t="str">
        <f t="shared" si="79"/>
        <v>#REF!</v>
      </c>
      <c r="L40" s="20" t="str">
        <f t="shared" si="79"/>
        <v>#REF!</v>
      </c>
      <c r="M40" s="20">
        <f t="shared" si="79"/>
        <v>0</v>
      </c>
      <c r="N40" s="20"/>
      <c r="O40" s="20" t="str">
        <f t="shared" ref="O40:S40" si="80">SUBTOTAL(9,O35:O39)</f>
        <v>#REF!</v>
      </c>
      <c r="P40" s="20" t="str">
        <f t="shared" si="80"/>
        <v>#REF!</v>
      </c>
      <c r="Q40" s="20" t="str">
        <f t="shared" si="80"/>
        <v>#REF!</v>
      </c>
      <c r="R40" s="20" t="str">
        <f t="shared" si="80"/>
        <v>#REF!</v>
      </c>
      <c r="S40" s="20" t="str">
        <f t="shared" si="80"/>
        <v>#REF!</v>
      </c>
      <c r="T40" s="20" t="str">
        <f t="shared" si="13"/>
        <v>#REF!</v>
      </c>
      <c r="U40" s="19"/>
      <c r="V40" s="19"/>
      <c r="W40" s="19"/>
      <c r="X40" s="19"/>
      <c r="Y40" s="19"/>
      <c r="Z40" s="19">
        <f>SUBTOTAL(9,Z35:Z39)</f>
        <v>0</v>
      </c>
    </row>
    <row r="41" ht="14.25" customHeight="1" outlineLevel="2">
      <c r="A41" s="19" t="s">
        <v>52</v>
      </c>
      <c r="B41" s="18" t="s">
        <v>17</v>
      </c>
      <c r="C41" s="19" t="s">
        <v>324</v>
      </c>
      <c r="D41" s="20">
        <v>9.318915584E7</v>
      </c>
      <c r="E41" s="20">
        <v>1.440931735E7</v>
      </c>
      <c r="F41" s="20">
        <f>+D41/D47</f>
        <v>0.7202089696</v>
      </c>
      <c r="G41" s="20" t="str">
        <f t="shared" ref="G41:G46" si="81">VLOOKUP(A41,'[1]Hoja1'!$B$1:$F$126,3,0)</f>
        <v>#REF!</v>
      </c>
      <c r="H41" s="20" t="str">
        <f t="shared" ref="H41:H46" si="82">VLOOKUP(A41,'[2]Hoja1'!$B$1:$F$126,2,0)</f>
        <v>#REF!</v>
      </c>
      <c r="I41" s="20" t="str">
        <f t="shared" ref="I41:I46" si="83">+G41/11</f>
        <v>#REF!</v>
      </c>
      <c r="J41" s="20" t="str">
        <f t="shared" ref="J41:J46" si="84">+F41*I41</f>
        <v>#REF!</v>
      </c>
      <c r="K41" s="20">
        <v>0.0</v>
      </c>
      <c r="L41" s="20" t="str">
        <f t="shared" ref="L41:L46" si="85">VLOOKUP(A41,'[2]Hoja1'!$B$1:$F$126,5,0)</f>
        <v>#REF!</v>
      </c>
      <c r="M41" s="20"/>
      <c r="N41" s="20"/>
      <c r="O41" s="20" t="str">
        <f t="shared" ref="O41:O43" si="86">+D41-J41</f>
        <v>#REF!</v>
      </c>
      <c r="P41" s="20" t="str">
        <f t="shared" ref="P41:P46" si="87">+ROUND(O41,0)</f>
        <v>#REF!</v>
      </c>
      <c r="Q41" s="20" t="str">
        <f t="shared" ref="Q41:Q46" si="88">+K41+P41</f>
        <v>#REF!</v>
      </c>
      <c r="R41" s="59" t="str">
        <f t="shared" ref="R41:R46" si="89">+IF(D41-K41-P41&gt;1,D41-K41-P41,0)</f>
        <v>#REF!</v>
      </c>
      <c r="S41" s="20" t="str">
        <f t="shared" ref="S41:S46" si="90">+P41</f>
        <v>#REF!</v>
      </c>
      <c r="T41" s="20" t="str">
        <f t="shared" si="13"/>
        <v>#REF!</v>
      </c>
      <c r="U41" s="19"/>
      <c r="V41" s="19"/>
      <c r="W41" s="19"/>
      <c r="X41" s="19"/>
      <c r="Y41" s="19"/>
      <c r="Z41" s="19"/>
    </row>
    <row r="42" ht="14.25" customHeight="1" outlineLevel="2">
      <c r="A42" s="19" t="s">
        <v>52</v>
      </c>
      <c r="B42" s="18" t="s">
        <v>39</v>
      </c>
      <c r="C42" s="19" t="s">
        <v>40</v>
      </c>
      <c r="D42" s="20">
        <v>2.435548894E7</v>
      </c>
      <c r="E42" s="20">
        <v>3765952.88</v>
      </c>
      <c r="F42" s="20">
        <f>+D42/D47</f>
        <v>0.1882305021</v>
      </c>
      <c r="G42" s="20" t="str">
        <f t="shared" si="81"/>
        <v>#REF!</v>
      </c>
      <c r="H42" s="20" t="str">
        <f t="shared" si="82"/>
        <v>#REF!</v>
      </c>
      <c r="I42" s="20" t="str">
        <f t="shared" si="83"/>
        <v>#REF!</v>
      </c>
      <c r="J42" s="20" t="str">
        <f t="shared" si="84"/>
        <v>#REF!</v>
      </c>
      <c r="K42" s="20">
        <v>0.0</v>
      </c>
      <c r="L42" s="20" t="str">
        <f t="shared" si="85"/>
        <v>#REF!</v>
      </c>
      <c r="M42" s="20"/>
      <c r="N42" s="20"/>
      <c r="O42" s="20" t="str">
        <f t="shared" si="86"/>
        <v>#REF!</v>
      </c>
      <c r="P42" s="20" t="str">
        <f t="shared" si="87"/>
        <v>#REF!</v>
      </c>
      <c r="Q42" s="20" t="str">
        <f t="shared" si="88"/>
        <v>#REF!</v>
      </c>
      <c r="R42" s="59" t="str">
        <f t="shared" si="89"/>
        <v>#REF!</v>
      </c>
      <c r="S42" s="20" t="str">
        <f t="shared" si="90"/>
        <v>#REF!</v>
      </c>
      <c r="T42" s="20" t="str">
        <f t="shared" si="13"/>
        <v>#REF!</v>
      </c>
      <c r="U42" s="19"/>
      <c r="V42" s="19"/>
      <c r="W42" s="19"/>
      <c r="X42" s="19"/>
      <c r="Y42" s="19"/>
      <c r="Z42" s="19"/>
    </row>
    <row r="43" ht="14.25" customHeight="1" outlineLevel="2">
      <c r="A43" s="19" t="s">
        <v>52</v>
      </c>
      <c r="B43" s="18" t="s">
        <v>53</v>
      </c>
      <c r="C43" s="19" t="s">
        <v>54</v>
      </c>
      <c r="D43" s="20">
        <v>0.0</v>
      </c>
      <c r="E43" s="20">
        <v>0.0</v>
      </c>
      <c r="F43" s="20">
        <f>+D43/D47</f>
        <v>0</v>
      </c>
      <c r="G43" s="20" t="str">
        <f t="shared" si="81"/>
        <v>#REF!</v>
      </c>
      <c r="H43" s="20" t="str">
        <f t="shared" si="82"/>
        <v>#REF!</v>
      </c>
      <c r="I43" s="20" t="str">
        <f t="shared" si="83"/>
        <v>#REF!</v>
      </c>
      <c r="J43" s="20" t="str">
        <f t="shared" si="84"/>
        <v>#REF!</v>
      </c>
      <c r="K43" s="20">
        <v>0.0</v>
      </c>
      <c r="L43" s="20" t="str">
        <f t="shared" si="85"/>
        <v>#REF!</v>
      </c>
      <c r="M43" s="20"/>
      <c r="N43" s="20"/>
      <c r="O43" s="20" t="str">
        <f t="shared" si="86"/>
        <v>#REF!</v>
      </c>
      <c r="P43" s="20" t="str">
        <f t="shared" si="87"/>
        <v>#REF!</v>
      </c>
      <c r="Q43" s="20" t="str">
        <f t="shared" si="88"/>
        <v>#REF!</v>
      </c>
      <c r="R43" s="59" t="str">
        <f t="shared" si="89"/>
        <v>#REF!</v>
      </c>
      <c r="S43" s="20" t="str">
        <f t="shared" si="90"/>
        <v>#REF!</v>
      </c>
      <c r="T43" s="20" t="str">
        <f t="shared" si="13"/>
        <v>#REF!</v>
      </c>
      <c r="U43" s="19"/>
      <c r="V43" s="19"/>
      <c r="W43" s="19"/>
      <c r="X43" s="19"/>
      <c r="Y43" s="19"/>
      <c r="Z43" s="19"/>
    </row>
    <row r="44" ht="14.25" customHeight="1" outlineLevel="2">
      <c r="A44" s="19" t="s">
        <v>52</v>
      </c>
      <c r="B44" s="18" t="s">
        <v>27</v>
      </c>
      <c r="C44" s="19" t="s">
        <v>28</v>
      </c>
      <c r="D44" s="20">
        <v>35899.93</v>
      </c>
      <c r="E44" s="20">
        <v>5551.01</v>
      </c>
      <c r="F44" s="20">
        <f>+D44/D47</f>
        <v>0.000277451291</v>
      </c>
      <c r="G44" s="20" t="str">
        <f t="shared" si="81"/>
        <v>#REF!</v>
      </c>
      <c r="H44" s="20" t="str">
        <f t="shared" si="82"/>
        <v>#REF!</v>
      </c>
      <c r="I44" s="20" t="str">
        <f t="shared" si="83"/>
        <v>#REF!</v>
      </c>
      <c r="J44" s="20" t="str">
        <f t="shared" si="84"/>
        <v>#REF!</v>
      </c>
      <c r="K44" s="20">
        <v>0.0</v>
      </c>
      <c r="L44" s="20" t="str">
        <f t="shared" si="85"/>
        <v>#REF!</v>
      </c>
      <c r="M44" s="20"/>
      <c r="N44" s="20"/>
      <c r="O44" s="60">
        <v>0.0</v>
      </c>
      <c r="P44" s="20">
        <f t="shared" si="87"/>
        <v>0</v>
      </c>
      <c r="Q44" s="20">
        <f t="shared" si="88"/>
        <v>0</v>
      </c>
      <c r="R44" s="59">
        <f t="shared" si="89"/>
        <v>35899.93</v>
      </c>
      <c r="S44" s="20">
        <f t="shared" si="90"/>
        <v>0</v>
      </c>
      <c r="T44" s="20">
        <f t="shared" si="13"/>
        <v>0</v>
      </c>
      <c r="U44" s="19"/>
      <c r="V44" s="19"/>
      <c r="W44" s="19"/>
      <c r="X44" s="19"/>
      <c r="Y44" s="19"/>
      <c r="Z44" s="19"/>
    </row>
    <row r="45" ht="14.25" customHeight="1" outlineLevel="2">
      <c r="A45" s="19" t="s">
        <v>52</v>
      </c>
      <c r="B45" s="18" t="s">
        <v>33</v>
      </c>
      <c r="C45" s="19" t="s">
        <v>34</v>
      </c>
      <c r="D45" s="20">
        <v>60595.64</v>
      </c>
      <c r="E45" s="20">
        <v>9369.57</v>
      </c>
      <c r="F45" s="20">
        <f>+D45/D47</f>
        <v>0.0004683111791</v>
      </c>
      <c r="G45" s="20" t="str">
        <f t="shared" si="81"/>
        <v>#REF!</v>
      </c>
      <c r="H45" s="20" t="str">
        <f t="shared" si="82"/>
        <v>#REF!</v>
      </c>
      <c r="I45" s="20" t="str">
        <f t="shared" si="83"/>
        <v>#REF!</v>
      </c>
      <c r="J45" s="20" t="str">
        <f t="shared" si="84"/>
        <v>#REF!</v>
      </c>
      <c r="K45" s="20">
        <v>0.0</v>
      </c>
      <c r="L45" s="20" t="str">
        <f t="shared" si="85"/>
        <v>#REF!</v>
      </c>
      <c r="M45" s="20"/>
      <c r="N45" s="20"/>
      <c r="O45" s="60">
        <v>0.0</v>
      </c>
      <c r="P45" s="20">
        <f t="shared" si="87"/>
        <v>0</v>
      </c>
      <c r="Q45" s="20">
        <f t="shared" si="88"/>
        <v>0</v>
      </c>
      <c r="R45" s="59">
        <f t="shared" si="89"/>
        <v>60595.64</v>
      </c>
      <c r="S45" s="20">
        <f t="shared" si="90"/>
        <v>0</v>
      </c>
      <c r="T45" s="20">
        <f t="shared" si="13"/>
        <v>0</v>
      </c>
      <c r="U45" s="19"/>
      <c r="V45" s="19"/>
      <c r="W45" s="19"/>
      <c r="X45" s="19"/>
      <c r="Y45" s="19"/>
      <c r="Z45" s="19"/>
    </row>
    <row r="46" ht="14.25" customHeight="1" outlineLevel="2">
      <c r="A46" s="19" t="s">
        <v>52</v>
      </c>
      <c r="B46" s="18" t="s">
        <v>55</v>
      </c>
      <c r="C46" s="19" t="s">
        <v>56</v>
      </c>
      <c r="D46" s="20">
        <v>1.175068865E7</v>
      </c>
      <c r="E46" s="20">
        <v>1816943.19</v>
      </c>
      <c r="F46" s="20">
        <f>+D46/D47</f>
        <v>0.09081476582</v>
      </c>
      <c r="G46" s="20" t="str">
        <f t="shared" si="81"/>
        <v>#REF!</v>
      </c>
      <c r="H46" s="20" t="str">
        <f t="shared" si="82"/>
        <v>#REF!</v>
      </c>
      <c r="I46" s="20" t="str">
        <f t="shared" si="83"/>
        <v>#REF!</v>
      </c>
      <c r="J46" s="20" t="str">
        <f t="shared" si="84"/>
        <v>#REF!</v>
      </c>
      <c r="K46" s="20">
        <v>0.0</v>
      </c>
      <c r="L46" s="20" t="str">
        <f t="shared" si="85"/>
        <v>#REF!</v>
      </c>
      <c r="M46" s="20"/>
      <c r="N46" s="20"/>
      <c r="O46" s="20" t="str">
        <f>+D46-J46</f>
        <v>#REF!</v>
      </c>
      <c r="P46" s="20" t="str">
        <f t="shared" si="87"/>
        <v>#REF!</v>
      </c>
      <c r="Q46" s="20" t="str">
        <f t="shared" si="88"/>
        <v>#REF!</v>
      </c>
      <c r="R46" s="59" t="str">
        <f t="shared" si="89"/>
        <v>#REF!</v>
      </c>
      <c r="S46" s="20" t="str">
        <f t="shared" si="90"/>
        <v>#REF!</v>
      </c>
      <c r="T46" s="20" t="str">
        <f t="shared" si="13"/>
        <v>#REF!</v>
      </c>
      <c r="U46" s="19"/>
      <c r="V46" s="19"/>
      <c r="W46" s="19"/>
      <c r="X46" s="19"/>
      <c r="Y46" s="19"/>
      <c r="Z46" s="19"/>
    </row>
    <row r="47" ht="14.25" customHeight="1" outlineLevel="1">
      <c r="A47" s="61" t="s">
        <v>333</v>
      </c>
      <c r="B47" s="18"/>
      <c r="C47" s="19"/>
      <c r="D47" s="20">
        <f t="shared" ref="D47:H47" si="91">SUBTOTAL(9,D41:D46)</f>
        <v>129391829</v>
      </c>
      <c r="E47" s="20">
        <f t="shared" si="91"/>
        <v>20007134</v>
      </c>
      <c r="F47" s="20">
        <f t="shared" si="91"/>
        <v>1</v>
      </c>
      <c r="G47" s="20" t="str">
        <f t="shared" si="91"/>
        <v>#REF!</v>
      </c>
      <c r="H47" s="20" t="str">
        <f t="shared" si="91"/>
        <v>#REF!</v>
      </c>
      <c r="I47" s="20"/>
      <c r="J47" s="20" t="str">
        <f t="shared" ref="J47:M47" si="92">SUBTOTAL(9,J41:J46)</f>
        <v>#REF!</v>
      </c>
      <c r="K47" s="20">
        <f t="shared" si="92"/>
        <v>0</v>
      </c>
      <c r="L47" s="20" t="str">
        <f t="shared" si="92"/>
        <v>#REF!</v>
      </c>
      <c r="M47" s="20">
        <f t="shared" si="92"/>
        <v>0</v>
      </c>
      <c r="N47" s="20"/>
      <c r="O47" s="20" t="str">
        <f t="shared" ref="O47:S47" si="93">SUBTOTAL(9,O41:O46)</f>
        <v>#REF!</v>
      </c>
      <c r="P47" s="20" t="str">
        <f t="shared" si="93"/>
        <v>#REF!</v>
      </c>
      <c r="Q47" s="20" t="str">
        <f t="shared" si="93"/>
        <v>#REF!</v>
      </c>
      <c r="R47" s="20" t="str">
        <f t="shared" si="93"/>
        <v>#REF!</v>
      </c>
      <c r="S47" s="20" t="str">
        <f t="shared" si="93"/>
        <v>#REF!</v>
      </c>
      <c r="T47" s="20" t="str">
        <f t="shared" si="13"/>
        <v>#REF!</v>
      </c>
      <c r="U47" s="19"/>
      <c r="V47" s="19"/>
      <c r="W47" s="19"/>
      <c r="X47" s="19"/>
      <c r="Y47" s="19"/>
      <c r="Z47" s="19">
        <f>SUBTOTAL(9,Z41:Z46)</f>
        <v>0</v>
      </c>
    </row>
    <row r="48" ht="14.25" customHeight="1" outlineLevel="2">
      <c r="A48" s="19" t="s">
        <v>58</v>
      </c>
      <c r="B48" s="18" t="s">
        <v>39</v>
      </c>
      <c r="C48" s="19" t="s">
        <v>40</v>
      </c>
      <c r="D48" s="20">
        <v>57414.33</v>
      </c>
      <c r="E48" s="20">
        <v>5820.44</v>
      </c>
      <c r="F48" s="20">
        <f>+D48/D51</f>
        <v>0.002894961075</v>
      </c>
      <c r="G48" s="20" t="str">
        <f t="shared" ref="G48:G50" si="94">VLOOKUP(A48,'[1]Hoja1'!$B$1:$F$126,3,0)</f>
        <v>#REF!</v>
      </c>
      <c r="H48" s="20" t="str">
        <f t="shared" ref="H48:H50" si="95">VLOOKUP(A48,'[2]Hoja1'!$B$1:$F$126,2,0)</f>
        <v>#REF!</v>
      </c>
      <c r="I48" s="20" t="str">
        <f t="shared" ref="I48:I50" si="96">+G48/11</f>
        <v>#REF!</v>
      </c>
      <c r="J48" s="20" t="str">
        <f t="shared" ref="J48:J50" si="97">+F48*I48</f>
        <v>#REF!</v>
      </c>
      <c r="K48" s="20">
        <v>0.0</v>
      </c>
      <c r="L48" s="20" t="str">
        <f t="shared" ref="L48:L50" si="98">VLOOKUP(A48,'[2]Hoja1'!$B$1:$F$126,5,0)</f>
        <v>#REF!</v>
      </c>
      <c r="M48" s="20"/>
      <c r="N48" s="20"/>
      <c r="O48" s="60">
        <v>0.0</v>
      </c>
      <c r="P48" s="20">
        <f t="shared" ref="P48:P50" si="99">+ROUND(O48,0)</f>
        <v>0</v>
      </c>
      <c r="Q48" s="20">
        <f t="shared" ref="Q48:Q50" si="100">+K48+P48</f>
        <v>0</v>
      </c>
      <c r="R48" s="59">
        <f t="shared" ref="R48:R50" si="101">+IF(D48-K48-P48&gt;1,D48-K48-P48,0)</f>
        <v>57414.33</v>
      </c>
      <c r="S48" s="20">
        <f t="shared" ref="S48:S50" si="102">+P48</f>
        <v>0</v>
      </c>
      <c r="T48" s="20">
        <f t="shared" si="13"/>
        <v>0</v>
      </c>
      <c r="U48" s="19"/>
      <c r="V48" s="19"/>
      <c r="W48" s="19"/>
      <c r="X48" s="19"/>
      <c r="Y48" s="19"/>
      <c r="Z48" s="19"/>
    </row>
    <row r="49" ht="14.25" customHeight="1" outlineLevel="2">
      <c r="A49" s="19" t="s">
        <v>58</v>
      </c>
      <c r="B49" s="18" t="s">
        <v>33</v>
      </c>
      <c r="C49" s="19" t="s">
        <v>34</v>
      </c>
      <c r="D49" s="20">
        <v>72968.68</v>
      </c>
      <c r="E49" s="20">
        <v>7397.27</v>
      </c>
      <c r="F49" s="20">
        <f>+D49/D51</f>
        <v>0.003679246772</v>
      </c>
      <c r="G49" s="20" t="str">
        <f t="shared" si="94"/>
        <v>#REF!</v>
      </c>
      <c r="H49" s="20" t="str">
        <f t="shared" si="95"/>
        <v>#REF!</v>
      </c>
      <c r="I49" s="20" t="str">
        <f t="shared" si="96"/>
        <v>#REF!</v>
      </c>
      <c r="J49" s="20" t="str">
        <f t="shared" si="97"/>
        <v>#REF!</v>
      </c>
      <c r="K49" s="20">
        <v>0.0</v>
      </c>
      <c r="L49" s="20" t="str">
        <f t="shared" si="98"/>
        <v>#REF!</v>
      </c>
      <c r="M49" s="20"/>
      <c r="N49" s="20"/>
      <c r="O49" s="60">
        <v>0.0</v>
      </c>
      <c r="P49" s="20">
        <f t="shared" si="99"/>
        <v>0</v>
      </c>
      <c r="Q49" s="20">
        <f t="shared" si="100"/>
        <v>0</v>
      </c>
      <c r="R49" s="59">
        <f t="shared" si="101"/>
        <v>72968.68</v>
      </c>
      <c r="S49" s="20">
        <f t="shared" si="102"/>
        <v>0</v>
      </c>
      <c r="T49" s="20">
        <f t="shared" si="13"/>
        <v>0</v>
      </c>
      <c r="U49" s="19"/>
      <c r="V49" s="19"/>
      <c r="W49" s="19"/>
      <c r="X49" s="19"/>
      <c r="Y49" s="19"/>
      <c r="Z49" s="19"/>
    </row>
    <row r="50" ht="14.25" customHeight="1" outlineLevel="2">
      <c r="A50" s="19" t="s">
        <v>58</v>
      </c>
      <c r="B50" s="18" t="s">
        <v>55</v>
      </c>
      <c r="C50" s="19" t="s">
        <v>56</v>
      </c>
      <c r="D50" s="20">
        <v>1.970212199E7</v>
      </c>
      <c r="E50" s="20">
        <v>1997322.29</v>
      </c>
      <c r="F50" s="20">
        <f>+D50/D51</f>
        <v>0.9934257922</v>
      </c>
      <c r="G50" s="20" t="str">
        <f t="shared" si="94"/>
        <v>#REF!</v>
      </c>
      <c r="H50" s="20" t="str">
        <f t="shared" si="95"/>
        <v>#REF!</v>
      </c>
      <c r="I50" s="20" t="str">
        <f t="shared" si="96"/>
        <v>#REF!</v>
      </c>
      <c r="J50" s="20" t="str">
        <f t="shared" si="97"/>
        <v>#REF!</v>
      </c>
      <c r="K50" s="20">
        <v>0.0</v>
      </c>
      <c r="L50" s="20" t="str">
        <f t="shared" si="98"/>
        <v>#REF!</v>
      </c>
      <c r="M50" s="20"/>
      <c r="N50" s="20"/>
      <c r="O50" s="20" t="str">
        <f>+D50-J50</f>
        <v>#REF!</v>
      </c>
      <c r="P50" s="20" t="str">
        <f t="shared" si="99"/>
        <v>#REF!</v>
      </c>
      <c r="Q50" s="20" t="str">
        <f t="shared" si="100"/>
        <v>#REF!</v>
      </c>
      <c r="R50" s="59" t="str">
        <f t="shared" si="101"/>
        <v>#REF!</v>
      </c>
      <c r="S50" s="20" t="str">
        <f t="shared" si="102"/>
        <v>#REF!</v>
      </c>
      <c r="T50" s="20" t="str">
        <f t="shared" si="13"/>
        <v>#REF!</v>
      </c>
      <c r="U50" s="19"/>
      <c r="V50" s="19"/>
      <c r="W50" s="19"/>
      <c r="X50" s="19"/>
      <c r="Y50" s="19"/>
      <c r="Z50" s="19"/>
    </row>
    <row r="51" ht="14.25" customHeight="1" outlineLevel="1">
      <c r="A51" s="61" t="s">
        <v>334</v>
      </c>
      <c r="B51" s="18"/>
      <c r="C51" s="19"/>
      <c r="D51" s="20">
        <f t="shared" ref="D51:H51" si="103">SUBTOTAL(9,D48:D50)</f>
        <v>19832505</v>
      </c>
      <c r="E51" s="20">
        <f t="shared" si="103"/>
        <v>2010540</v>
      </c>
      <c r="F51" s="20">
        <f t="shared" si="103"/>
        <v>1</v>
      </c>
      <c r="G51" s="20" t="str">
        <f t="shared" si="103"/>
        <v>#REF!</v>
      </c>
      <c r="H51" s="20" t="str">
        <f t="shared" si="103"/>
        <v>#REF!</v>
      </c>
      <c r="I51" s="20"/>
      <c r="J51" s="20" t="str">
        <f t="shared" ref="J51:M51" si="104">SUBTOTAL(9,J48:J50)</f>
        <v>#REF!</v>
      </c>
      <c r="K51" s="20">
        <f t="shared" si="104"/>
        <v>0</v>
      </c>
      <c r="L51" s="20" t="str">
        <f t="shared" si="104"/>
        <v>#REF!</v>
      </c>
      <c r="M51" s="20">
        <f t="shared" si="104"/>
        <v>0</v>
      </c>
      <c r="N51" s="20"/>
      <c r="O51" s="20" t="str">
        <f t="shared" ref="O51:S51" si="105">SUBTOTAL(9,O48:O50)</f>
        <v>#REF!</v>
      </c>
      <c r="P51" s="20" t="str">
        <f t="shared" si="105"/>
        <v>#REF!</v>
      </c>
      <c r="Q51" s="20" t="str">
        <f t="shared" si="105"/>
        <v>#REF!</v>
      </c>
      <c r="R51" s="20" t="str">
        <f t="shared" si="105"/>
        <v>#REF!</v>
      </c>
      <c r="S51" s="20" t="str">
        <f t="shared" si="105"/>
        <v>#REF!</v>
      </c>
      <c r="T51" s="20" t="str">
        <f t="shared" si="13"/>
        <v>#REF!</v>
      </c>
      <c r="U51" s="19"/>
      <c r="V51" s="19"/>
      <c r="W51" s="19"/>
      <c r="X51" s="19"/>
      <c r="Y51" s="19"/>
      <c r="Z51" s="19">
        <f>SUBTOTAL(9,Z48:Z50)</f>
        <v>0</v>
      </c>
    </row>
    <row r="52" ht="14.25" customHeight="1" outlineLevel="2">
      <c r="A52" s="19" t="s">
        <v>60</v>
      </c>
      <c r="B52" s="18" t="s">
        <v>39</v>
      </c>
      <c r="C52" s="19" t="s">
        <v>40</v>
      </c>
      <c r="D52" s="20">
        <v>3604821.05</v>
      </c>
      <c r="E52" s="20">
        <v>258933.08</v>
      </c>
      <c r="F52" s="20">
        <f>+D52/D56</f>
        <v>0.08122656832</v>
      </c>
      <c r="G52" s="20" t="str">
        <f t="shared" ref="G52:G55" si="106">VLOOKUP(A52,'[1]Hoja1'!$B$1:$F$126,3,0)</f>
        <v>#REF!</v>
      </c>
      <c r="H52" s="20" t="str">
        <f t="shared" ref="H52:H55" si="107">VLOOKUP(A52,'[2]Hoja1'!$B$1:$F$126,2,0)</f>
        <v>#REF!</v>
      </c>
      <c r="I52" s="20" t="str">
        <f t="shared" ref="I52:I55" si="108">+G52/11</f>
        <v>#REF!</v>
      </c>
      <c r="J52" s="20" t="str">
        <f t="shared" ref="J52:J55" si="109">+F52*I52</f>
        <v>#REF!</v>
      </c>
      <c r="K52" s="20">
        <v>0.0</v>
      </c>
      <c r="L52" s="20" t="str">
        <f t="shared" ref="L52:L55" si="110">VLOOKUP(A52,'[2]Hoja1'!$B$1:$F$126,5,0)</f>
        <v>#REF!</v>
      </c>
      <c r="M52" s="20"/>
      <c r="N52" s="20"/>
      <c r="O52" s="20" t="str">
        <f>+D52-J52</f>
        <v>#REF!</v>
      </c>
      <c r="P52" s="20" t="str">
        <f t="shared" ref="P52:P55" si="111">+ROUND(O52,0)</f>
        <v>#REF!</v>
      </c>
      <c r="Q52" s="20" t="str">
        <f t="shared" ref="Q52:Q55" si="112">+K52+P52</f>
        <v>#REF!</v>
      </c>
      <c r="R52" s="59" t="str">
        <f t="shared" ref="R52:R55" si="113">+IF(D52-K52-P52&gt;1,D52-K52-P52,0)</f>
        <v>#REF!</v>
      </c>
      <c r="S52" s="20" t="str">
        <f t="shared" ref="S52:S55" si="114">+P52</f>
        <v>#REF!</v>
      </c>
      <c r="T52" s="20" t="str">
        <f t="shared" si="13"/>
        <v>#REF!</v>
      </c>
      <c r="U52" s="19"/>
      <c r="V52" s="19"/>
      <c r="W52" s="19"/>
      <c r="X52" s="19"/>
      <c r="Y52" s="19"/>
      <c r="Z52" s="19"/>
    </row>
    <row r="53" ht="14.25" customHeight="1" outlineLevel="2">
      <c r="A53" s="19" t="s">
        <v>60</v>
      </c>
      <c r="B53" s="18" t="s">
        <v>27</v>
      </c>
      <c r="C53" s="19" t="s">
        <v>28</v>
      </c>
      <c r="D53" s="20">
        <v>9035.39</v>
      </c>
      <c r="E53" s="20">
        <v>649.01</v>
      </c>
      <c r="F53" s="20">
        <f>+D53/D56</f>
        <v>0.0002035922763</v>
      </c>
      <c r="G53" s="20" t="str">
        <f t="shared" si="106"/>
        <v>#REF!</v>
      </c>
      <c r="H53" s="20" t="str">
        <f t="shared" si="107"/>
        <v>#REF!</v>
      </c>
      <c r="I53" s="20" t="str">
        <f t="shared" si="108"/>
        <v>#REF!</v>
      </c>
      <c r="J53" s="20" t="str">
        <f t="shared" si="109"/>
        <v>#REF!</v>
      </c>
      <c r="K53" s="20">
        <v>0.0</v>
      </c>
      <c r="L53" s="20" t="str">
        <f t="shared" si="110"/>
        <v>#REF!</v>
      </c>
      <c r="M53" s="20"/>
      <c r="N53" s="20"/>
      <c r="O53" s="60">
        <v>0.0</v>
      </c>
      <c r="P53" s="20">
        <f t="shared" si="111"/>
        <v>0</v>
      </c>
      <c r="Q53" s="20">
        <f t="shared" si="112"/>
        <v>0</v>
      </c>
      <c r="R53" s="59">
        <f t="shared" si="113"/>
        <v>9035.39</v>
      </c>
      <c r="S53" s="20">
        <f t="shared" si="114"/>
        <v>0</v>
      </c>
      <c r="T53" s="20">
        <f t="shared" si="13"/>
        <v>0</v>
      </c>
      <c r="U53" s="19"/>
      <c r="V53" s="19"/>
      <c r="W53" s="19"/>
      <c r="X53" s="19"/>
      <c r="Y53" s="19"/>
      <c r="Z53" s="19"/>
    </row>
    <row r="54" ht="14.25" customHeight="1" outlineLevel="2">
      <c r="A54" s="19" t="s">
        <v>60</v>
      </c>
      <c r="B54" s="18" t="s">
        <v>33</v>
      </c>
      <c r="C54" s="19" t="s">
        <v>34</v>
      </c>
      <c r="D54" s="20">
        <v>6160.49</v>
      </c>
      <c r="E54" s="20">
        <v>442.51</v>
      </c>
      <c r="F54" s="20">
        <f>+D54/D56</f>
        <v>0.000138812844</v>
      </c>
      <c r="G54" s="20" t="str">
        <f t="shared" si="106"/>
        <v>#REF!</v>
      </c>
      <c r="H54" s="20" t="str">
        <f t="shared" si="107"/>
        <v>#REF!</v>
      </c>
      <c r="I54" s="20" t="str">
        <f t="shared" si="108"/>
        <v>#REF!</v>
      </c>
      <c r="J54" s="20" t="str">
        <f t="shared" si="109"/>
        <v>#REF!</v>
      </c>
      <c r="K54" s="20">
        <v>0.0</v>
      </c>
      <c r="L54" s="20" t="str">
        <f t="shared" si="110"/>
        <v>#REF!</v>
      </c>
      <c r="M54" s="20"/>
      <c r="N54" s="20"/>
      <c r="O54" s="60">
        <v>0.0</v>
      </c>
      <c r="P54" s="20">
        <f t="shared" si="111"/>
        <v>0</v>
      </c>
      <c r="Q54" s="20">
        <f t="shared" si="112"/>
        <v>0</v>
      </c>
      <c r="R54" s="59">
        <f t="shared" si="113"/>
        <v>6160.49</v>
      </c>
      <c r="S54" s="20">
        <f t="shared" si="114"/>
        <v>0</v>
      </c>
      <c r="T54" s="20">
        <f t="shared" si="13"/>
        <v>0</v>
      </c>
      <c r="U54" s="19"/>
      <c r="V54" s="19"/>
      <c r="W54" s="19"/>
      <c r="X54" s="19"/>
      <c r="Y54" s="19"/>
      <c r="Z54" s="19"/>
    </row>
    <row r="55" ht="14.25" customHeight="1" outlineLevel="2">
      <c r="A55" s="19" t="s">
        <v>60</v>
      </c>
      <c r="B55" s="18" t="s">
        <v>41</v>
      </c>
      <c r="C55" s="19" t="s">
        <v>42</v>
      </c>
      <c r="D55" s="20">
        <v>4.075981007E7</v>
      </c>
      <c r="E55" s="20">
        <v>2927763.4</v>
      </c>
      <c r="F55" s="20">
        <f>+D55/D56</f>
        <v>0.9184310266</v>
      </c>
      <c r="G55" s="20" t="str">
        <f t="shared" si="106"/>
        <v>#REF!</v>
      </c>
      <c r="H55" s="20" t="str">
        <f t="shared" si="107"/>
        <v>#REF!</v>
      </c>
      <c r="I55" s="20" t="str">
        <f t="shared" si="108"/>
        <v>#REF!</v>
      </c>
      <c r="J55" s="20" t="str">
        <f t="shared" si="109"/>
        <v>#REF!</v>
      </c>
      <c r="K55" s="20">
        <v>0.0</v>
      </c>
      <c r="L55" s="20" t="str">
        <f t="shared" si="110"/>
        <v>#REF!</v>
      </c>
      <c r="M55" s="20"/>
      <c r="N55" s="20"/>
      <c r="O55" s="20" t="str">
        <f>+D55-J55</f>
        <v>#REF!</v>
      </c>
      <c r="P55" s="20" t="str">
        <f t="shared" si="111"/>
        <v>#REF!</v>
      </c>
      <c r="Q55" s="20" t="str">
        <f t="shared" si="112"/>
        <v>#REF!</v>
      </c>
      <c r="R55" s="59" t="str">
        <f t="shared" si="113"/>
        <v>#REF!</v>
      </c>
      <c r="S55" s="20" t="str">
        <f t="shared" si="114"/>
        <v>#REF!</v>
      </c>
      <c r="T55" s="20" t="str">
        <f t="shared" si="13"/>
        <v>#REF!</v>
      </c>
      <c r="U55" s="19"/>
      <c r="V55" s="19"/>
      <c r="W55" s="19"/>
      <c r="X55" s="19"/>
      <c r="Y55" s="19"/>
      <c r="Z55" s="19"/>
    </row>
    <row r="56" ht="14.25" customHeight="1" outlineLevel="1">
      <c r="A56" s="61" t="s">
        <v>335</v>
      </c>
      <c r="B56" s="18"/>
      <c r="C56" s="19"/>
      <c r="D56" s="20">
        <f t="shared" ref="D56:H56" si="115">SUBTOTAL(9,D52:D55)</f>
        <v>44379827</v>
      </c>
      <c r="E56" s="20">
        <f t="shared" si="115"/>
        <v>3187788</v>
      </c>
      <c r="F56" s="20">
        <f t="shared" si="115"/>
        <v>1</v>
      </c>
      <c r="G56" s="20" t="str">
        <f t="shared" si="115"/>
        <v>#REF!</v>
      </c>
      <c r="H56" s="20" t="str">
        <f t="shared" si="115"/>
        <v>#REF!</v>
      </c>
      <c r="I56" s="20"/>
      <c r="J56" s="20" t="str">
        <f t="shared" ref="J56:M56" si="116">SUBTOTAL(9,J52:J55)</f>
        <v>#REF!</v>
      </c>
      <c r="K56" s="20">
        <f t="shared" si="116"/>
        <v>0</v>
      </c>
      <c r="L56" s="20" t="str">
        <f t="shared" si="116"/>
        <v>#REF!</v>
      </c>
      <c r="M56" s="20">
        <f t="shared" si="116"/>
        <v>0</v>
      </c>
      <c r="N56" s="20"/>
      <c r="O56" s="20" t="str">
        <f t="shared" ref="O56:S56" si="117">SUBTOTAL(9,O52:O55)</f>
        <v>#REF!</v>
      </c>
      <c r="P56" s="20" t="str">
        <f t="shared" si="117"/>
        <v>#REF!</v>
      </c>
      <c r="Q56" s="20" t="str">
        <f t="shared" si="117"/>
        <v>#REF!</v>
      </c>
      <c r="R56" s="20" t="str">
        <f t="shared" si="117"/>
        <v>#REF!</v>
      </c>
      <c r="S56" s="20" t="str">
        <f t="shared" si="117"/>
        <v>#REF!</v>
      </c>
      <c r="T56" s="20" t="str">
        <f t="shared" si="13"/>
        <v>#REF!</v>
      </c>
      <c r="U56" s="19"/>
      <c r="V56" s="19"/>
      <c r="W56" s="19"/>
      <c r="X56" s="19"/>
      <c r="Y56" s="19"/>
      <c r="Z56" s="19">
        <f>SUBTOTAL(9,Z52:Z55)</f>
        <v>0</v>
      </c>
    </row>
    <row r="57" ht="14.25" customHeight="1" outlineLevel="2">
      <c r="A57" s="19" t="s">
        <v>62</v>
      </c>
      <c r="B57" s="18" t="s">
        <v>17</v>
      </c>
      <c r="C57" s="19" t="s">
        <v>324</v>
      </c>
      <c r="D57" s="20">
        <v>1.816865383E7</v>
      </c>
      <c r="E57" s="20">
        <v>666968.22</v>
      </c>
      <c r="F57" s="20">
        <f>+D57/D62</f>
        <v>0.1927926848</v>
      </c>
      <c r="G57" s="20" t="str">
        <f t="shared" ref="G57:G61" si="118">VLOOKUP(A57,'[1]Hoja1'!$B$1:$F$126,3,0)</f>
        <v>#REF!</v>
      </c>
      <c r="H57" s="20" t="str">
        <f t="shared" ref="H57:H61" si="119">VLOOKUP(A57,'[2]Hoja1'!$B$1:$F$126,2,0)</f>
        <v>#REF!</v>
      </c>
      <c r="I57" s="20" t="str">
        <f t="shared" ref="I57:I61" si="120">+G57/11</f>
        <v>#REF!</v>
      </c>
      <c r="J57" s="20" t="str">
        <f t="shared" ref="J57:J61" si="121">+F57*I57</f>
        <v>#REF!</v>
      </c>
      <c r="K57" s="20">
        <v>0.0</v>
      </c>
      <c r="L57" s="20" t="str">
        <f t="shared" ref="L57:L61" si="122">VLOOKUP(A57,'[2]Hoja1'!$B$1:$F$126,5,0)</f>
        <v>#REF!</v>
      </c>
      <c r="M57" s="20"/>
      <c r="N57" s="20"/>
      <c r="O57" s="20" t="str">
        <f t="shared" ref="O57:O58" si="123">+D57-J57</f>
        <v>#REF!</v>
      </c>
      <c r="P57" s="20" t="str">
        <f t="shared" ref="P57:P61" si="124">+ROUND(O57,0)</f>
        <v>#REF!</v>
      </c>
      <c r="Q57" s="20" t="str">
        <f t="shared" ref="Q57:Q61" si="125">+K57+P57</f>
        <v>#REF!</v>
      </c>
      <c r="R57" s="59" t="str">
        <f t="shared" ref="R57:R61" si="126">+IF(D57-K57-P57&gt;1,D57-K57-P57,0)</f>
        <v>#REF!</v>
      </c>
      <c r="S57" s="20" t="str">
        <f t="shared" ref="S57:S61" si="127">+P57</f>
        <v>#REF!</v>
      </c>
      <c r="T57" s="20" t="str">
        <f t="shared" si="13"/>
        <v>#REF!</v>
      </c>
      <c r="U57" s="19"/>
      <c r="V57" s="19"/>
      <c r="W57" s="19"/>
      <c r="X57" s="19"/>
      <c r="Y57" s="19"/>
      <c r="Z57" s="19"/>
    </row>
    <row r="58" ht="14.25" customHeight="1" outlineLevel="2">
      <c r="A58" s="19" t="s">
        <v>62</v>
      </c>
      <c r="B58" s="18" t="s">
        <v>39</v>
      </c>
      <c r="C58" s="19" t="s">
        <v>40</v>
      </c>
      <c r="D58" s="20">
        <v>1.819523575E7</v>
      </c>
      <c r="E58" s="20">
        <v>667944.04</v>
      </c>
      <c r="F58" s="20">
        <f>+D58/D62</f>
        <v>0.193074753</v>
      </c>
      <c r="G58" s="20" t="str">
        <f t="shared" si="118"/>
        <v>#REF!</v>
      </c>
      <c r="H58" s="20" t="str">
        <f t="shared" si="119"/>
        <v>#REF!</v>
      </c>
      <c r="I58" s="20" t="str">
        <f t="shared" si="120"/>
        <v>#REF!</v>
      </c>
      <c r="J58" s="20" t="str">
        <f t="shared" si="121"/>
        <v>#REF!</v>
      </c>
      <c r="K58" s="20">
        <v>0.0</v>
      </c>
      <c r="L58" s="20" t="str">
        <f t="shared" si="122"/>
        <v>#REF!</v>
      </c>
      <c r="M58" s="20"/>
      <c r="N58" s="20"/>
      <c r="O58" s="20" t="str">
        <f t="shared" si="123"/>
        <v>#REF!</v>
      </c>
      <c r="P58" s="20" t="str">
        <f t="shared" si="124"/>
        <v>#REF!</v>
      </c>
      <c r="Q58" s="20" t="str">
        <f t="shared" si="125"/>
        <v>#REF!</v>
      </c>
      <c r="R58" s="59" t="str">
        <f t="shared" si="126"/>
        <v>#REF!</v>
      </c>
      <c r="S58" s="20" t="str">
        <f t="shared" si="127"/>
        <v>#REF!</v>
      </c>
      <c r="T58" s="20" t="str">
        <f t="shared" si="13"/>
        <v>#REF!</v>
      </c>
      <c r="U58" s="19"/>
      <c r="V58" s="19"/>
      <c r="W58" s="19"/>
      <c r="X58" s="19"/>
      <c r="Y58" s="19"/>
      <c r="Z58" s="19"/>
    </row>
    <row r="59" ht="14.25" customHeight="1" outlineLevel="2">
      <c r="A59" s="19" t="s">
        <v>62</v>
      </c>
      <c r="B59" s="18" t="s">
        <v>27</v>
      </c>
      <c r="C59" s="19" t="s">
        <v>28</v>
      </c>
      <c r="D59" s="20">
        <v>53885.42</v>
      </c>
      <c r="E59" s="20">
        <v>1978.12</v>
      </c>
      <c r="F59" s="20">
        <f>+D59/D62</f>
        <v>0.0005717933145</v>
      </c>
      <c r="G59" s="20" t="str">
        <f t="shared" si="118"/>
        <v>#REF!</v>
      </c>
      <c r="H59" s="20" t="str">
        <f t="shared" si="119"/>
        <v>#REF!</v>
      </c>
      <c r="I59" s="20" t="str">
        <f t="shared" si="120"/>
        <v>#REF!</v>
      </c>
      <c r="J59" s="20" t="str">
        <f t="shared" si="121"/>
        <v>#REF!</v>
      </c>
      <c r="K59" s="20">
        <v>0.0</v>
      </c>
      <c r="L59" s="20" t="str">
        <f t="shared" si="122"/>
        <v>#REF!</v>
      </c>
      <c r="M59" s="20"/>
      <c r="N59" s="20"/>
      <c r="O59" s="20"/>
      <c r="P59" s="20">
        <f t="shared" si="124"/>
        <v>0</v>
      </c>
      <c r="Q59" s="20">
        <f t="shared" si="125"/>
        <v>0</v>
      </c>
      <c r="R59" s="59">
        <f t="shared" si="126"/>
        <v>53885.42</v>
      </c>
      <c r="S59" s="20">
        <f t="shared" si="127"/>
        <v>0</v>
      </c>
      <c r="T59" s="20">
        <f t="shared" si="13"/>
        <v>0</v>
      </c>
      <c r="U59" s="19"/>
      <c r="V59" s="19"/>
      <c r="W59" s="19"/>
      <c r="X59" s="19"/>
      <c r="Y59" s="19"/>
      <c r="Z59" s="19"/>
    </row>
    <row r="60" ht="14.25" customHeight="1" outlineLevel="2">
      <c r="A60" s="19" t="s">
        <v>62</v>
      </c>
      <c r="B60" s="18" t="s">
        <v>33</v>
      </c>
      <c r="C60" s="19" t="s">
        <v>34</v>
      </c>
      <c r="D60" s="20">
        <v>78846.96</v>
      </c>
      <c r="E60" s="20">
        <v>2894.46</v>
      </c>
      <c r="F60" s="20">
        <f>+D60/D62</f>
        <v>0.0008366672209</v>
      </c>
      <c r="G60" s="20" t="str">
        <f t="shared" si="118"/>
        <v>#REF!</v>
      </c>
      <c r="H60" s="20" t="str">
        <f t="shared" si="119"/>
        <v>#REF!</v>
      </c>
      <c r="I60" s="20" t="str">
        <f t="shared" si="120"/>
        <v>#REF!</v>
      </c>
      <c r="J60" s="20" t="str">
        <f t="shared" si="121"/>
        <v>#REF!</v>
      </c>
      <c r="K60" s="20">
        <v>0.0</v>
      </c>
      <c r="L60" s="20" t="str">
        <f t="shared" si="122"/>
        <v>#REF!</v>
      </c>
      <c r="M60" s="20"/>
      <c r="N60" s="20"/>
      <c r="O60" s="20"/>
      <c r="P60" s="20">
        <f t="shared" si="124"/>
        <v>0</v>
      </c>
      <c r="Q60" s="20">
        <f t="shared" si="125"/>
        <v>0</v>
      </c>
      <c r="R60" s="59">
        <f t="shared" si="126"/>
        <v>78846.96</v>
      </c>
      <c r="S60" s="20">
        <f t="shared" si="127"/>
        <v>0</v>
      </c>
      <c r="T60" s="20">
        <f t="shared" si="13"/>
        <v>0</v>
      </c>
      <c r="U60" s="19"/>
      <c r="V60" s="19"/>
      <c r="W60" s="19"/>
      <c r="X60" s="19"/>
      <c r="Y60" s="19"/>
      <c r="Z60" s="19"/>
    </row>
    <row r="61" ht="14.25" customHeight="1" outlineLevel="2">
      <c r="A61" s="19" t="s">
        <v>62</v>
      </c>
      <c r="B61" s="18" t="s">
        <v>41</v>
      </c>
      <c r="C61" s="19" t="s">
        <v>42</v>
      </c>
      <c r="D61" s="20">
        <v>5.774271004E7</v>
      </c>
      <c r="E61" s="20">
        <v>2119725.16</v>
      </c>
      <c r="F61" s="20">
        <f>+D61/D62</f>
        <v>0.6127241017</v>
      </c>
      <c r="G61" s="20" t="str">
        <f t="shared" si="118"/>
        <v>#REF!</v>
      </c>
      <c r="H61" s="20" t="str">
        <f t="shared" si="119"/>
        <v>#REF!</v>
      </c>
      <c r="I61" s="20" t="str">
        <f t="shared" si="120"/>
        <v>#REF!</v>
      </c>
      <c r="J61" s="20" t="str">
        <f t="shared" si="121"/>
        <v>#REF!</v>
      </c>
      <c r="K61" s="20">
        <v>0.0</v>
      </c>
      <c r="L61" s="20" t="str">
        <f t="shared" si="122"/>
        <v>#REF!</v>
      </c>
      <c r="M61" s="20"/>
      <c r="N61" s="20"/>
      <c r="O61" s="20" t="str">
        <f>+D61-J61</f>
        <v>#REF!</v>
      </c>
      <c r="P61" s="20" t="str">
        <f t="shared" si="124"/>
        <v>#REF!</v>
      </c>
      <c r="Q61" s="20" t="str">
        <f t="shared" si="125"/>
        <v>#REF!</v>
      </c>
      <c r="R61" s="59" t="str">
        <f t="shared" si="126"/>
        <v>#REF!</v>
      </c>
      <c r="S61" s="20" t="str">
        <f t="shared" si="127"/>
        <v>#REF!</v>
      </c>
      <c r="T61" s="20" t="str">
        <f t="shared" si="13"/>
        <v>#REF!</v>
      </c>
      <c r="U61" s="19"/>
      <c r="V61" s="19"/>
      <c r="W61" s="19"/>
      <c r="X61" s="19"/>
      <c r="Y61" s="19"/>
      <c r="Z61" s="19"/>
    </row>
    <row r="62" ht="14.25" customHeight="1" outlineLevel="1">
      <c r="A62" s="61" t="s">
        <v>336</v>
      </c>
      <c r="B62" s="18"/>
      <c r="C62" s="19"/>
      <c r="D62" s="20">
        <f t="shared" ref="D62:H62" si="128">SUBTOTAL(9,D57:D61)</f>
        <v>94239332</v>
      </c>
      <c r="E62" s="20">
        <f t="shared" si="128"/>
        <v>3459510</v>
      </c>
      <c r="F62" s="20">
        <f t="shared" si="128"/>
        <v>1</v>
      </c>
      <c r="G62" s="20" t="str">
        <f t="shared" si="128"/>
        <v>#REF!</v>
      </c>
      <c r="H62" s="20" t="str">
        <f t="shared" si="128"/>
        <v>#REF!</v>
      </c>
      <c r="I62" s="20"/>
      <c r="J62" s="20" t="str">
        <f t="shared" ref="J62:M62" si="129">SUBTOTAL(9,J57:J61)</f>
        <v>#REF!</v>
      </c>
      <c r="K62" s="20">
        <f t="shared" si="129"/>
        <v>0</v>
      </c>
      <c r="L62" s="20" t="str">
        <f t="shared" si="129"/>
        <v>#REF!</v>
      </c>
      <c r="M62" s="20">
        <f t="shared" si="129"/>
        <v>0</v>
      </c>
      <c r="N62" s="20"/>
      <c r="O62" s="20" t="str">
        <f t="shared" ref="O62:S62" si="130">SUBTOTAL(9,O57:O61)</f>
        <v>#REF!</v>
      </c>
      <c r="P62" s="20" t="str">
        <f t="shared" si="130"/>
        <v>#REF!</v>
      </c>
      <c r="Q62" s="20" t="str">
        <f t="shared" si="130"/>
        <v>#REF!</v>
      </c>
      <c r="R62" s="20" t="str">
        <f t="shared" si="130"/>
        <v>#REF!</v>
      </c>
      <c r="S62" s="20" t="str">
        <f t="shared" si="130"/>
        <v>#REF!</v>
      </c>
      <c r="T62" s="20" t="str">
        <f t="shared" si="13"/>
        <v>#REF!</v>
      </c>
      <c r="U62" s="19"/>
      <c r="V62" s="19"/>
      <c r="W62" s="19"/>
      <c r="X62" s="19"/>
      <c r="Y62" s="19"/>
      <c r="Z62" s="19">
        <f>SUBTOTAL(9,Z57:Z61)</f>
        <v>0</v>
      </c>
    </row>
    <row r="63" ht="14.25" customHeight="1" outlineLevel="2">
      <c r="A63" s="19" t="s">
        <v>15</v>
      </c>
      <c r="B63" s="18" t="s">
        <v>17</v>
      </c>
      <c r="C63" s="19" t="s">
        <v>324</v>
      </c>
      <c r="D63" s="20">
        <v>3.851904131E7</v>
      </c>
      <c r="E63" s="20">
        <v>4102705.37</v>
      </c>
      <c r="F63" s="20">
        <f>+D63/D69</f>
        <v>0.4394832059</v>
      </c>
      <c r="G63" s="20" t="str">
        <f t="shared" ref="G63:G68" si="131">VLOOKUP(A63,'[1]Hoja1'!$B$1:$F$126,3,0)</f>
        <v>#REF!</v>
      </c>
      <c r="H63" s="20" t="str">
        <f t="shared" ref="H63:H68" si="132">VLOOKUP(A63,'[2]Hoja1'!$B$1:$F$126,2,0)</f>
        <v>#REF!</v>
      </c>
      <c r="I63" s="20" t="str">
        <f t="shared" ref="I63:I68" si="133">+G63/11</f>
        <v>#REF!</v>
      </c>
      <c r="J63" s="20" t="str">
        <f t="shared" ref="J63:J68" si="134">+F63*I63</f>
        <v>#REF!</v>
      </c>
      <c r="K63" s="20">
        <f t="shared" ref="K63:K68" si="135">+D63-P63</f>
        <v>291370.31</v>
      </c>
      <c r="L63" s="20" t="str">
        <f t="shared" ref="L63:L68" si="136">VLOOKUP(A63,'[2]Hoja1'!$B$1:$F$126,5,0)</f>
        <v>#REF!</v>
      </c>
      <c r="M63" s="20"/>
      <c r="N63" s="20"/>
      <c r="O63" s="20">
        <v>3.822767124951851E7</v>
      </c>
      <c r="P63" s="20">
        <f t="shared" ref="P63:P68" si="137">+ROUND(O63,0)</f>
        <v>38227671</v>
      </c>
      <c r="Q63" s="20">
        <f t="shared" ref="Q63:Q68" si="138">+K63+P63</f>
        <v>38519041.31</v>
      </c>
      <c r="R63" s="59">
        <f t="shared" ref="R63:R68" si="139">+IF(D63-K63-P63&gt;1,D63-K63-P63,0)</f>
        <v>0</v>
      </c>
      <c r="S63" s="20">
        <f t="shared" ref="S63:S68" si="140">+P63</f>
        <v>38227671</v>
      </c>
      <c r="T63" s="20">
        <f t="shared" si="13"/>
        <v>0</v>
      </c>
      <c r="U63" s="19"/>
      <c r="V63" s="19"/>
      <c r="W63" s="19"/>
      <c r="X63" s="19"/>
      <c r="Y63" s="19"/>
      <c r="Z63" s="19"/>
    </row>
    <row r="64" ht="14.25" customHeight="1" outlineLevel="2">
      <c r="A64" s="19" t="s">
        <v>15</v>
      </c>
      <c r="B64" s="18" t="s">
        <v>39</v>
      </c>
      <c r="C64" s="19" t="s">
        <v>40</v>
      </c>
      <c r="D64" s="20">
        <v>0.0</v>
      </c>
      <c r="E64" s="20">
        <v>0.0</v>
      </c>
      <c r="F64" s="20">
        <f>+D64/D69</f>
        <v>0</v>
      </c>
      <c r="G64" s="20" t="str">
        <f t="shared" si="131"/>
        <v>#REF!</v>
      </c>
      <c r="H64" s="20" t="str">
        <f t="shared" si="132"/>
        <v>#REF!</v>
      </c>
      <c r="I64" s="20" t="str">
        <f t="shared" si="133"/>
        <v>#REF!</v>
      </c>
      <c r="J64" s="20" t="str">
        <f t="shared" si="134"/>
        <v>#REF!</v>
      </c>
      <c r="K64" s="20" t="str">
        <f t="shared" si="135"/>
        <v>#REF!</v>
      </c>
      <c r="L64" s="20" t="str">
        <f t="shared" si="136"/>
        <v>#REF!</v>
      </c>
      <c r="M64" s="20"/>
      <c r="N64" s="20"/>
      <c r="O64" s="20" t="str">
        <f>+D64-J64</f>
        <v>#REF!</v>
      </c>
      <c r="P64" s="20" t="str">
        <f t="shared" si="137"/>
        <v>#REF!</v>
      </c>
      <c r="Q64" s="20" t="str">
        <f t="shared" si="138"/>
        <v>#REF!</v>
      </c>
      <c r="R64" s="59" t="str">
        <f t="shared" si="139"/>
        <v>#REF!</v>
      </c>
      <c r="S64" s="20" t="str">
        <f t="shared" si="140"/>
        <v>#REF!</v>
      </c>
      <c r="T64" s="20" t="str">
        <f t="shared" si="13"/>
        <v>#REF!</v>
      </c>
      <c r="U64" s="19"/>
      <c r="V64" s="19"/>
      <c r="W64" s="19"/>
      <c r="X64" s="19"/>
      <c r="Y64" s="19"/>
      <c r="Z64" s="19"/>
    </row>
    <row r="65" ht="14.25" customHeight="1" outlineLevel="2">
      <c r="A65" s="19" t="s">
        <v>15</v>
      </c>
      <c r="B65" s="18" t="s">
        <v>27</v>
      </c>
      <c r="C65" s="19" t="s">
        <v>28</v>
      </c>
      <c r="D65" s="20">
        <v>6407.98</v>
      </c>
      <c r="E65" s="20">
        <v>682.52</v>
      </c>
      <c r="F65" s="20">
        <f>+D65/D69</f>
        <v>0.00007311188176</v>
      </c>
      <c r="G65" s="20" t="str">
        <f t="shared" si="131"/>
        <v>#REF!</v>
      </c>
      <c r="H65" s="20" t="str">
        <f t="shared" si="132"/>
        <v>#REF!</v>
      </c>
      <c r="I65" s="20" t="str">
        <f t="shared" si="133"/>
        <v>#REF!</v>
      </c>
      <c r="J65" s="20" t="str">
        <f t="shared" si="134"/>
        <v>#REF!</v>
      </c>
      <c r="K65" s="20">
        <f t="shared" si="135"/>
        <v>6407.98</v>
      </c>
      <c r="L65" s="20" t="str">
        <f t="shared" si="136"/>
        <v>#REF!</v>
      </c>
      <c r="M65" s="20"/>
      <c r="N65" s="20"/>
      <c r="O65" s="60">
        <v>0.0</v>
      </c>
      <c r="P65" s="20">
        <f t="shared" si="137"/>
        <v>0</v>
      </c>
      <c r="Q65" s="20">
        <f t="shared" si="138"/>
        <v>6407.98</v>
      </c>
      <c r="R65" s="59">
        <f t="shared" si="139"/>
        <v>0</v>
      </c>
      <c r="S65" s="20">
        <f t="shared" si="140"/>
        <v>0</v>
      </c>
      <c r="T65" s="20">
        <f t="shared" si="13"/>
        <v>0</v>
      </c>
      <c r="U65" s="19"/>
      <c r="V65" s="19"/>
      <c r="W65" s="19"/>
      <c r="X65" s="19"/>
      <c r="Y65" s="19"/>
      <c r="Z65" s="19"/>
    </row>
    <row r="66" ht="14.25" customHeight="1" outlineLevel="2">
      <c r="A66" s="19" t="s">
        <v>15</v>
      </c>
      <c r="B66" s="18" t="s">
        <v>33</v>
      </c>
      <c r="C66" s="19" t="s">
        <v>34</v>
      </c>
      <c r="D66" s="20">
        <v>158710.24</v>
      </c>
      <c r="E66" s="20">
        <v>16904.4</v>
      </c>
      <c r="F66" s="20">
        <f>+D66/D69</f>
        <v>0.001810805324</v>
      </c>
      <c r="G66" s="20" t="str">
        <f t="shared" si="131"/>
        <v>#REF!</v>
      </c>
      <c r="H66" s="20" t="str">
        <f t="shared" si="132"/>
        <v>#REF!</v>
      </c>
      <c r="I66" s="20" t="str">
        <f t="shared" si="133"/>
        <v>#REF!</v>
      </c>
      <c r="J66" s="20" t="str">
        <f t="shared" si="134"/>
        <v>#REF!</v>
      </c>
      <c r="K66" s="20">
        <f t="shared" si="135"/>
        <v>158710.24</v>
      </c>
      <c r="L66" s="20" t="str">
        <f t="shared" si="136"/>
        <v>#REF!</v>
      </c>
      <c r="M66" s="20"/>
      <c r="N66" s="20"/>
      <c r="O66" s="60">
        <v>0.0</v>
      </c>
      <c r="P66" s="20">
        <f t="shared" si="137"/>
        <v>0</v>
      </c>
      <c r="Q66" s="20">
        <f t="shared" si="138"/>
        <v>158710.24</v>
      </c>
      <c r="R66" s="59">
        <f t="shared" si="139"/>
        <v>0</v>
      </c>
      <c r="S66" s="20">
        <f t="shared" si="140"/>
        <v>0</v>
      </c>
      <c r="T66" s="20">
        <f t="shared" si="13"/>
        <v>0</v>
      </c>
      <c r="U66" s="19"/>
      <c r="V66" s="19"/>
      <c r="W66" s="19"/>
      <c r="X66" s="19"/>
      <c r="Y66" s="19"/>
      <c r="Z66" s="19"/>
    </row>
    <row r="67" ht="14.25" customHeight="1" outlineLevel="2">
      <c r="A67" s="19" t="s">
        <v>15</v>
      </c>
      <c r="B67" s="18" t="s">
        <v>41</v>
      </c>
      <c r="C67" s="19" t="s">
        <v>42</v>
      </c>
      <c r="D67" s="20">
        <v>4.7734239E7</v>
      </c>
      <c r="E67" s="20">
        <v>5084226.2</v>
      </c>
      <c r="F67" s="20">
        <f>+D67/D69</f>
        <v>0.5446240528</v>
      </c>
      <c r="G67" s="20" t="str">
        <f t="shared" si="131"/>
        <v>#REF!</v>
      </c>
      <c r="H67" s="20" t="str">
        <f t="shared" si="132"/>
        <v>#REF!</v>
      </c>
      <c r="I67" s="20" t="str">
        <f t="shared" si="133"/>
        <v>#REF!</v>
      </c>
      <c r="J67" s="20" t="str">
        <f t="shared" si="134"/>
        <v>#REF!</v>
      </c>
      <c r="K67" s="20" t="str">
        <f t="shared" si="135"/>
        <v>#REF!</v>
      </c>
      <c r="L67" s="20" t="str">
        <f t="shared" si="136"/>
        <v>#REF!</v>
      </c>
      <c r="M67" s="20"/>
      <c r="N67" s="20"/>
      <c r="O67" s="20" t="str">
        <f t="shared" ref="O67:O68" si="141">+D67-J67</f>
        <v>#REF!</v>
      </c>
      <c r="P67" s="20" t="str">
        <f t="shared" si="137"/>
        <v>#REF!</v>
      </c>
      <c r="Q67" s="20" t="str">
        <f t="shared" si="138"/>
        <v>#REF!</v>
      </c>
      <c r="R67" s="59" t="str">
        <f t="shared" si="139"/>
        <v>#REF!</v>
      </c>
      <c r="S67" s="20" t="str">
        <f t="shared" si="140"/>
        <v>#REF!</v>
      </c>
      <c r="T67" s="20" t="str">
        <f t="shared" si="13"/>
        <v>#REF!</v>
      </c>
      <c r="U67" s="19"/>
      <c r="V67" s="19"/>
      <c r="W67" s="19"/>
      <c r="X67" s="19"/>
      <c r="Y67" s="19"/>
      <c r="Z67" s="19"/>
    </row>
    <row r="68" ht="14.25" customHeight="1" outlineLevel="2">
      <c r="A68" s="19" t="s">
        <v>15</v>
      </c>
      <c r="B68" s="18" t="s">
        <v>55</v>
      </c>
      <c r="C68" s="19" t="s">
        <v>56</v>
      </c>
      <c r="D68" s="20">
        <v>1227820.47</v>
      </c>
      <c r="E68" s="20">
        <v>130776.51</v>
      </c>
      <c r="F68" s="20">
        <f>+D68/D69</f>
        <v>0.01400882416</v>
      </c>
      <c r="G68" s="20" t="str">
        <f t="shared" si="131"/>
        <v>#REF!</v>
      </c>
      <c r="H68" s="20" t="str">
        <f t="shared" si="132"/>
        <v>#REF!</v>
      </c>
      <c r="I68" s="20" t="str">
        <f t="shared" si="133"/>
        <v>#REF!</v>
      </c>
      <c r="J68" s="20" t="str">
        <f t="shared" si="134"/>
        <v>#REF!</v>
      </c>
      <c r="K68" s="20" t="str">
        <f t="shared" si="135"/>
        <v>#REF!</v>
      </c>
      <c r="L68" s="20" t="str">
        <f t="shared" si="136"/>
        <v>#REF!</v>
      </c>
      <c r="M68" s="20"/>
      <c r="N68" s="20"/>
      <c r="O68" s="20" t="str">
        <f t="shared" si="141"/>
        <v>#REF!</v>
      </c>
      <c r="P68" s="20" t="str">
        <f t="shared" si="137"/>
        <v>#REF!</v>
      </c>
      <c r="Q68" s="20" t="str">
        <f t="shared" si="138"/>
        <v>#REF!</v>
      </c>
      <c r="R68" s="59" t="str">
        <f t="shared" si="139"/>
        <v>#REF!</v>
      </c>
      <c r="S68" s="20" t="str">
        <f t="shared" si="140"/>
        <v>#REF!</v>
      </c>
      <c r="T68" s="20" t="str">
        <f t="shared" si="13"/>
        <v>#REF!</v>
      </c>
      <c r="U68" s="19"/>
      <c r="V68" s="19"/>
      <c r="W68" s="19"/>
      <c r="X68" s="19"/>
      <c r="Y68" s="19"/>
      <c r="Z68" s="19"/>
    </row>
    <row r="69" ht="14.25" customHeight="1" outlineLevel="1">
      <c r="A69" s="61" t="s">
        <v>337</v>
      </c>
      <c r="B69" s="18"/>
      <c r="C69" s="19"/>
      <c r="D69" s="20">
        <f t="shared" ref="D69:H69" si="142">SUBTOTAL(9,D63:D68)</f>
        <v>87646219</v>
      </c>
      <c r="E69" s="20">
        <f t="shared" si="142"/>
        <v>9335295</v>
      </c>
      <c r="F69" s="20">
        <f t="shared" si="142"/>
        <v>1</v>
      </c>
      <c r="G69" s="20" t="str">
        <f t="shared" si="142"/>
        <v>#REF!</v>
      </c>
      <c r="H69" s="20" t="str">
        <f t="shared" si="142"/>
        <v>#REF!</v>
      </c>
      <c r="I69" s="20"/>
      <c r="J69" s="20" t="str">
        <f t="shared" ref="J69:M69" si="143">SUBTOTAL(9,J63:J68)</f>
        <v>#REF!</v>
      </c>
      <c r="K69" s="20" t="str">
        <f t="shared" si="143"/>
        <v>#REF!</v>
      </c>
      <c r="L69" s="20" t="str">
        <f t="shared" si="143"/>
        <v>#REF!</v>
      </c>
      <c r="M69" s="20">
        <f t="shared" si="143"/>
        <v>0</v>
      </c>
      <c r="N69" s="20"/>
      <c r="O69" s="20" t="str">
        <f t="shared" ref="O69:S69" si="144">SUBTOTAL(9,O63:O68)</f>
        <v>#REF!</v>
      </c>
      <c r="P69" s="20" t="str">
        <f t="shared" si="144"/>
        <v>#REF!</v>
      </c>
      <c r="Q69" s="20" t="str">
        <f t="shared" si="144"/>
        <v>#REF!</v>
      </c>
      <c r="R69" s="20" t="str">
        <f t="shared" si="144"/>
        <v>#REF!</v>
      </c>
      <c r="S69" s="20" t="str">
        <f t="shared" si="144"/>
        <v>#REF!</v>
      </c>
      <c r="T69" s="20" t="str">
        <f t="shared" si="13"/>
        <v>#REF!</v>
      </c>
      <c r="U69" s="19"/>
      <c r="V69" s="19"/>
      <c r="W69" s="19"/>
      <c r="X69" s="19"/>
      <c r="Y69" s="19"/>
      <c r="Z69" s="19">
        <f>SUBTOTAL(9,Z63:Z68)</f>
        <v>0</v>
      </c>
    </row>
    <row r="70" ht="14.25" customHeight="1" outlineLevel="2">
      <c r="A70" s="19" t="s">
        <v>65</v>
      </c>
      <c r="B70" s="18" t="s">
        <v>17</v>
      </c>
      <c r="C70" s="19" t="s">
        <v>324</v>
      </c>
      <c r="D70" s="20">
        <v>0.0</v>
      </c>
      <c r="E70" s="20">
        <v>2476701.42</v>
      </c>
      <c r="F70" s="20">
        <v>0.0</v>
      </c>
      <c r="G70" s="20" t="str">
        <f t="shared" ref="G70:G72" si="145">VLOOKUP(A70,'[1]Hoja1'!$B$1:$F$126,3,0)</f>
        <v>#REF!</v>
      </c>
      <c r="H70" s="20" t="str">
        <f t="shared" ref="H70:H72" si="146">VLOOKUP(A70,'[2]Hoja1'!$B$1:$F$126,2,0)</f>
        <v>#REF!</v>
      </c>
      <c r="I70" s="20" t="str">
        <f t="shared" ref="I70:I72" si="147">+G70/11</f>
        <v>#REF!</v>
      </c>
      <c r="J70" s="20" t="str">
        <f t="shared" ref="J70:J72" si="148">+F70*I70</f>
        <v>#REF!</v>
      </c>
      <c r="K70" s="20" t="str">
        <f t="shared" ref="K70:K72" si="149">+D70-P70</f>
        <v>#REF!</v>
      </c>
      <c r="L70" s="20" t="str">
        <f t="shared" ref="L70:L72" si="150">VLOOKUP(A70,'[2]Hoja1'!$B$1:$F$126,5,0)</f>
        <v>#REF!</v>
      </c>
      <c r="M70" s="20"/>
      <c r="N70" s="20"/>
      <c r="O70" s="20" t="str">
        <f t="shared" ref="O70:O72" si="151">+D70-J70</f>
        <v>#REF!</v>
      </c>
      <c r="P70" s="20" t="str">
        <f t="shared" ref="P70:P72" si="152">+ROUND(O70,0)</f>
        <v>#REF!</v>
      </c>
      <c r="Q70" s="20" t="str">
        <f t="shared" ref="Q70:Q72" si="153">+K70+P70</f>
        <v>#REF!</v>
      </c>
      <c r="R70" s="59" t="str">
        <f t="shared" ref="R70:R72" si="154">+IF(D70-K70-P70&gt;1,D70-K70-P70,0)</f>
        <v>#REF!</v>
      </c>
      <c r="S70" s="20" t="str">
        <f t="shared" ref="S70:S72" si="155">+P70</f>
        <v>#REF!</v>
      </c>
      <c r="T70" s="20" t="str">
        <f t="shared" si="13"/>
        <v>#REF!</v>
      </c>
      <c r="U70" s="19"/>
      <c r="V70" s="19"/>
      <c r="W70" s="19"/>
      <c r="X70" s="19"/>
      <c r="Y70" s="19"/>
      <c r="Z70" s="19"/>
    </row>
    <row r="71" ht="14.25" customHeight="1" outlineLevel="2">
      <c r="A71" s="19" t="s">
        <v>65</v>
      </c>
      <c r="B71" s="18" t="s">
        <v>27</v>
      </c>
      <c r="C71" s="19" t="s">
        <v>28</v>
      </c>
      <c r="D71" s="20">
        <v>0.0</v>
      </c>
      <c r="E71" s="20">
        <v>513.11</v>
      </c>
      <c r="F71" s="20">
        <v>0.0</v>
      </c>
      <c r="G71" s="20" t="str">
        <f t="shared" si="145"/>
        <v>#REF!</v>
      </c>
      <c r="H71" s="20" t="str">
        <f t="shared" si="146"/>
        <v>#REF!</v>
      </c>
      <c r="I71" s="20" t="str">
        <f t="shared" si="147"/>
        <v>#REF!</v>
      </c>
      <c r="J71" s="20" t="str">
        <f t="shared" si="148"/>
        <v>#REF!</v>
      </c>
      <c r="K71" s="20" t="str">
        <f t="shared" si="149"/>
        <v>#REF!</v>
      </c>
      <c r="L71" s="20" t="str">
        <f t="shared" si="150"/>
        <v>#REF!</v>
      </c>
      <c r="M71" s="20"/>
      <c r="N71" s="20"/>
      <c r="O71" s="20" t="str">
        <f t="shared" si="151"/>
        <v>#REF!</v>
      </c>
      <c r="P71" s="20" t="str">
        <f t="shared" si="152"/>
        <v>#REF!</v>
      </c>
      <c r="Q71" s="20" t="str">
        <f t="shared" si="153"/>
        <v>#REF!</v>
      </c>
      <c r="R71" s="59" t="str">
        <f t="shared" si="154"/>
        <v>#REF!</v>
      </c>
      <c r="S71" s="20" t="str">
        <f t="shared" si="155"/>
        <v>#REF!</v>
      </c>
      <c r="T71" s="20" t="str">
        <f t="shared" si="13"/>
        <v>#REF!</v>
      </c>
      <c r="U71" s="19"/>
      <c r="V71" s="19"/>
      <c r="W71" s="19"/>
      <c r="X71" s="19"/>
      <c r="Y71" s="19"/>
      <c r="Z71" s="19"/>
    </row>
    <row r="72" ht="14.25" customHeight="1" outlineLevel="2">
      <c r="A72" s="19" t="s">
        <v>65</v>
      </c>
      <c r="B72" s="18" t="s">
        <v>33</v>
      </c>
      <c r="C72" s="19" t="s">
        <v>34</v>
      </c>
      <c r="D72" s="20">
        <v>0.0</v>
      </c>
      <c r="E72" s="20">
        <v>2632.47</v>
      </c>
      <c r="F72" s="20">
        <v>0.0</v>
      </c>
      <c r="G72" s="20" t="str">
        <f t="shared" si="145"/>
        <v>#REF!</v>
      </c>
      <c r="H72" s="20" t="str">
        <f t="shared" si="146"/>
        <v>#REF!</v>
      </c>
      <c r="I72" s="20" t="str">
        <f t="shared" si="147"/>
        <v>#REF!</v>
      </c>
      <c r="J72" s="20" t="str">
        <f t="shared" si="148"/>
        <v>#REF!</v>
      </c>
      <c r="K72" s="20" t="str">
        <f t="shared" si="149"/>
        <v>#REF!</v>
      </c>
      <c r="L72" s="20" t="str">
        <f t="shared" si="150"/>
        <v>#REF!</v>
      </c>
      <c r="M72" s="20"/>
      <c r="N72" s="20"/>
      <c r="O72" s="20" t="str">
        <f t="shared" si="151"/>
        <v>#REF!</v>
      </c>
      <c r="P72" s="20" t="str">
        <f t="shared" si="152"/>
        <v>#REF!</v>
      </c>
      <c r="Q72" s="20" t="str">
        <f t="shared" si="153"/>
        <v>#REF!</v>
      </c>
      <c r="R72" s="59" t="str">
        <f t="shared" si="154"/>
        <v>#REF!</v>
      </c>
      <c r="S72" s="20" t="str">
        <f t="shared" si="155"/>
        <v>#REF!</v>
      </c>
      <c r="T72" s="20" t="str">
        <f t="shared" si="13"/>
        <v>#REF!</v>
      </c>
      <c r="U72" s="19"/>
      <c r="V72" s="19"/>
      <c r="W72" s="19"/>
      <c r="X72" s="19"/>
      <c r="Y72" s="19"/>
      <c r="Z72" s="19"/>
    </row>
    <row r="73" ht="14.25" customHeight="1" outlineLevel="1">
      <c r="A73" s="61" t="s">
        <v>338</v>
      </c>
      <c r="B73" s="18"/>
      <c r="C73" s="19"/>
      <c r="D73" s="20">
        <f t="shared" ref="D73:E73" si="156">SUBTOTAL(9,D70:D72)</f>
        <v>0</v>
      </c>
      <c r="E73" s="20">
        <f t="shared" si="156"/>
        <v>2479847</v>
      </c>
      <c r="F73" s="20">
        <v>1.0</v>
      </c>
      <c r="G73" s="20" t="str">
        <f t="shared" ref="G73:H73" si="157">SUBTOTAL(9,G70:G72)</f>
        <v>#REF!</v>
      </c>
      <c r="H73" s="20" t="str">
        <f t="shared" si="157"/>
        <v>#REF!</v>
      </c>
      <c r="I73" s="20"/>
      <c r="J73" s="20" t="str">
        <f t="shared" ref="J73:M73" si="158">SUBTOTAL(9,J70:J72)</f>
        <v>#REF!</v>
      </c>
      <c r="K73" s="20" t="str">
        <f t="shared" si="158"/>
        <v>#REF!</v>
      </c>
      <c r="L73" s="20" t="str">
        <f t="shared" si="158"/>
        <v>#REF!</v>
      </c>
      <c r="M73" s="20">
        <f t="shared" si="158"/>
        <v>0</v>
      </c>
      <c r="N73" s="20"/>
      <c r="O73" s="20" t="str">
        <f t="shared" ref="O73:S73" si="159">SUBTOTAL(9,O70:O72)</f>
        <v>#REF!</v>
      </c>
      <c r="P73" s="20" t="str">
        <f t="shared" si="159"/>
        <v>#REF!</v>
      </c>
      <c r="Q73" s="20" t="str">
        <f t="shared" si="159"/>
        <v>#REF!</v>
      </c>
      <c r="R73" s="20" t="str">
        <f t="shared" si="159"/>
        <v>#REF!</v>
      </c>
      <c r="S73" s="20" t="str">
        <f t="shared" si="159"/>
        <v>#REF!</v>
      </c>
      <c r="T73" s="20" t="str">
        <f t="shared" si="13"/>
        <v>#REF!</v>
      </c>
      <c r="U73" s="19"/>
      <c r="V73" s="19"/>
      <c r="W73" s="19"/>
      <c r="X73" s="19"/>
      <c r="Y73" s="19"/>
      <c r="Z73" s="19">
        <f>SUBTOTAL(9,Z70:Z72)</f>
        <v>0</v>
      </c>
    </row>
    <row r="74" ht="14.25" customHeight="1" outlineLevel="2">
      <c r="A74" s="19" t="s">
        <v>67</v>
      </c>
      <c r="B74" s="18" t="s">
        <v>17</v>
      </c>
      <c r="C74" s="19" t="s">
        <v>324</v>
      </c>
      <c r="D74" s="20">
        <v>4.0853370978E8</v>
      </c>
      <c r="E74" s="20">
        <v>2.923255731E7</v>
      </c>
      <c r="F74" s="20">
        <f>+D74/D82</f>
        <v>0.9423622408</v>
      </c>
      <c r="G74" s="20" t="str">
        <f t="shared" ref="G74:G81" si="160">VLOOKUP(A74,'[1]Hoja1'!$B$1:$F$126,3,0)</f>
        <v>#REF!</v>
      </c>
      <c r="H74" s="20" t="str">
        <f t="shared" ref="H74:H81" si="161">VLOOKUP(A74,'[2]Hoja1'!$B$1:$F$126,2,0)</f>
        <v>#REF!</v>
      </c>
      <c r="I74" s="20" t="str">
        <f t="shared" ref="I74:I81" si="162">+G74/11</f>
        <v>#REF!</v>
      </c>
      <c r="J74" s="20" t="str">
        <f t="shared" ref="J74:J81" si="163">+F74*I74</f>
        <v>#REF!</v>
      </c>
      <c r="K74" s="20">
        <f t="shared" ref="K74:K81" si="164">+D74-P74</f>
        <v>884096.78</v>
      </c>
      <c r="L74" s="20" t="str">
        <f t="shared" ref="L74:L81" si="165">VLOOKUP(A74,'[2]Hoja1'!$B$1:$F$126,5,0)</f>
        <v>#REF!</v>
      </c>
      <c r="M74" s="20"/>
      <c r="N74" s="20"/>
      <c r="O74" s="20">
        <v>4.0764961268489844E8</v>
      </c>
      <c r="P74" s="20">
        <f t="shared" ref="P74:P81" si="166">+ROUND(O74,0)</f>
        <v>407649613</v>
      </c>
      <c r="Q74" s="20">
        <f t="shared" ref="Q74:Q81" si="167">+K74+P74</f>
        <v>408533709.8</v>
      </c>
      <c r="R74" s="59">
        <f t="shared" ref="R74:R81" si="168">+IF(D74-K74-P74&gt;1,D74-K74-P74,0)</f>
        <v>0</v>
      </c>
      <c r="S74" s="20">
        <f t="shared" ref="S74:S81" si="169">+P74</f>
        <v>407649613</v>
      </c>
      <c r="T74" s="20">
        <f t="shared" si="13"/>
        <v>0</v>
      </c>
      <c r="U74" s="19"/>
      <c r="V74" s="19"/>
      <c r="W74" s="19"/>
      <c r="X74" s="19"/>
      <c r="Y74" s="19"/>
      <c r="Z74" s="19"/>
    </row>
    <row r="75" ht="14.25" customHeight="1" outlineLevel="2">
      <c r="A75" s="19" t="s">
        <v>67</v>
      </c>
      <c r="B75" s="18" t="s">
        <v>39</v>
      </c>
      <c r="C75" s="19" t="s">
        <v>40</v>
      </c>
      <c r="D75" s="20">
        <v>1.737652175E7</v>
      </c>
      <c r="E75" s="20">
        <v>1243373.94</v>
      </c>
      <c r="F75" s="20">
        <f>+D75/D82</f>
        <v>0.04008231776</v>
      </c>
      <c r="G75" s="20" t="str">
        <f t="shared" si="160"/>
        <v>#REF!</v>
      </c>
      <c r="H75" s="20" t="str">
        <f t="shared" si="161"/>
        <v>#REF!</v>
      </c>
      <c r="I75" s="20" t="str">
        <f t="shared" si="162"/>
        <v>#REF!</v>
      </c>
      <c r="J75" s="20" t="str">
        <f t="shared" si="163"/>
        <v>#REF!</v>
      </c>
      <c r="K75" s="20" t="str">
        <f t="shared" si="164"/>
        <v>#REF!</v>
      </c>
      <c r="L75" s="20" t="str">
        <f t="shared" si="165"/>
        <v>#REF!</v>
      </c>
      <c r="M75" s="20"/>
      <c r="N75" s="20"/>
      <c r="O75" s="20" t="str">
        <f t="shared" ref="O75:O77" si="170">+D75-J75</f>
        <v>#REF!</v>
      </c>
      <c r="P75" s="20" t="str">
        <f t="shared" si="166"/>
        <v>#REF!</v>
      </c>
      <c r="Q75" s="20" t="str">
        <f t="shared" si="167"/>
        <v>#REF!</v>
      </c>
      <c r="R75" s="59" t="str">
        <f t="shared" si="168"/>
        <v>#REF!</v>
      </c>
      <c r="S75" s="20" t="str">
        <f t="shared" si="169"/>
        <v>#REF!</v>
      </c>
      <c r="T75" s="20" t="str">
        <f t="shared" si="13"/>
        <v>#REF!</v>
      </c>
      <c r="U75" s="19"/>
      <c r="V75" s="19"/>
      <c r="W75" s="19"/>
      <c r="X75" s="19"/>
      <c r="Y75" s="19"/>
      <c r="Z75" s="19"/>
    </row>
    <row r="76" ht="14.25" customHeight="1" outlineLevel="2">
      <c r="A76" s="19" t="s">
        <v>67</v>
      </c>
      <c r="B76" s="18" t="s">
        <v>68</v>
      </c>
      <c r="C76" s="19" t="s">
        <v>69</v>
      </c>
      <c r="D76" s="20">
        <v>6082438.02</v>
      </c>
      <c r="E76" s="20">
        <v>435227.78</v>
      </c>
      <c r="F76" s="20">
        <f>+D76/D82</f>
        <v>0.01403032304</v>
      </c>
      <c r="G76" s="20" t="str">
        <f t="shared" si="160"/>
        <v>#REF!</v>
      </c>
      <c r="H76" s="20" t="str">
        <f t="shared" si="161"/>
        <v>#REF!</v>
      </c>
      <c r="I76" s="20" t="str">
        <f t="shared" si="162"/>
        <v>#REF!</v>
      </c>
      <c r="J76" s="20" t="str">
        <f t="shared" si="163"/>
        <v>#REF!</v>
      </c>
      <c r="K76" s="20" t="str">
        <f t="shared" si="164"/>
        <v>#REF!</v>
      </c>
      <c r="L76" s="20" t="str">
        <f t="shared" si="165"/>
        <v>#REF!</v>
      </c>
      <c r="M76" s="20"/>
      <c r="N76" s="20"/>
      <c r="O76" s="20" t="str">
        <f t="shared" si="170"/>
        <v>#REF!</v>
      </c>
      <c r="P76" s="20" t="str">
        <f t="shared" si="166"/>
        <v>#REF!</v>
      </c>
      <c r="Q76" s="20" t="str">
        <f t="shared" si="167"/>
        <v>#REF!</v>
      </c>
      <c r="R76" s="59" t="str">
        <f t="shared" si="168"/>
        <v>#REF!</v>
      </c>
      <c r="S76" s="20" t="str">
        <f t="shared" si="169"/>
        <v>#REF!</v>
      </c>
      <c r="T76" s="20" t="str">
        <f t="shared" si="13"/>
        <v>#REF!</v>
      </c>
      <c r="U76" s="19"/>
      <c r="V76" s="19"/>
      <c r="W76" s="19"/>
      <c r="X76" s="19"/>
      <c r="Y76" s="19"/>
      <c r="Z76" s="19"/>
    </row>
    <row r="77" ht="14.25" customHeight="1" outlineLevel="2">
      <c r="A77" s="19" t="s">
        <v>67</v>
      </c>
      <c r="B77" s="18" t="s">
        <v>53</v>
      </c>
      <c r="C77" s="19" t="s">
        <v>54</v>
      </c>
      <c r="D77" s="20">
        <v>0.0</v>
      </c>
      <c r="E77" s="20">
        <v>0.0</v>
      </c>
      <c r="F77" s="20">
        <f>+D77/D82</f>
        <v>0</v>
      </c>
      <c r="G77" s="20" t="str">
        <f t="shared" si="160"/>
        <v>#REF!</v>
      </c>
      <c r="H77" s="20" t="str">
        <f t="shared" si="161"/>
        <v>#REF!</v>
      </c>
      <c r="I77" s="20" t="str">
        <f t="shared" si="162"/>
        <v>#REF!</v>
      </c>
      <c r="J77" s="20" t="str">
        <f t="shared" si="163"/>
        <v>#REF!</v>
      </c>
      <c r="K77" s="20" t="str">
        <f t="shared" si="164"/>
        <v>#REF!</v>
      </c>
      <c r="L77" s="20" t="str">
        <f t="shared" si="165"/>
        <v>#REF!</v>
      </c>
      <c r="M77" s="20"/>
      <c r="N77" s="20"/>
      <c r="O77" s="20" t="str">
        <f t="shared" si="170"/>
        <v>#REF!</v>
      </c>
      <c r="P77" s="20" t="str">
        <f t="shared" si="166"/>
        <v>#REF!</v>
      </c>
      <c r="Q77" s="20" t="str">
        <f t="shared" si="167"/>
        <v>#REF!</v>
      </c>
      <c r="R77" s="59" t="str">
        <f t="shared" si="168"/>
        <v>#REF!</v>
      </c>
      <c r="S77" s="20" t="str">
        <f t="shared" si="169"/>
        <v>#REF!</v>
      </c>
      <c r="T77" s="20" t="str">
        <f t="shared" si="13"/>
        <v>#REF!</v>
      </c>
      <c r="U77" s="19"/>
      <c r="V77" s="19"/>
      <c r="W77" s="19"/>
      <c r="X77" s="19"/>
      <c r="Y77" s="19"/>
      <c r="Z77" s="19"/>
    </row>
    <row r="78" ht="14.25" customHeight="1" outlineLevel="2">
      <c r="A78" s="19" t="s">
        <v>67</v>
      </c>
      <c r="B78" s="18" t="s">
        <v>25</v>
      </c>
      <c r="C78" s="19" t="s">
        <v>26</v>
      </c>
      <c r="D78" s="20">
        <v>261609.71</v>
      </c>
      <c r="E78" s="20">
        <v>18719.44</v>
      </c>
      <c r="F78" s="20">
        <f>+D78/D82</f>
        <v>0.0006034535379</v>
      </c>
      <c r="G78" s="20" t="str">
        <f t="shared" si="160"/>
        <v>#REF!</v>
      </c>
      <c r="H78" s="20" t="str">
        <f t="shared" si="161"/>
        <v>#REF!</v>
      </c>
      <c r="I78" s="20" t="str">
        <f t="shared" si="162"/>
        <v>#REF!</v>
      </c>
      <c r="J78" s="20" t="str">
        <f t="shared" si="163"/>
        <v>#REF!</v>
      </c>
      <c r="K78" s="20">
        <f t="shared" si="164"/>
        <v>261609.71</v>
      </c>
      <c r="L78" s="20" t="str">
        <f t="shared" si="165"/>
        <v>#REF!</v>
      </c>
      <c r="M78" s="20"/>
      <c r="N78" s="20"/>
      <c r="O78" s="60">
        <v>0.0</v>
      </c>
      <c r="P78" s="20">
        <f t="shared" si="166"/>
        <v>0</v>
      </c>
      <c r="Q78" s="20">
        <f t="shared" si="167"/>
        <v>261609.71</v>
      </c>
      <c r="R78" s="59">
        <f t="shared" si="168"/>
        <v>0</v>
      </c>
      <c r="S78" s="20">
        <f t="shared" si="169"/>
        <v>0</v>
      </c>
      <c r="T78" s="20">
        <f t="shared" si="13"/>
        <v>0</v>
      </c>
      <c r="U78" s="19"/>
      <c r="V78" s="19"/>
      <c r="W78" s="19"/>
      <c r="X78" s="19"/>
      <c r="Y78" s="19"/>
      <c r="Z78" s="19"/>
    </row>
    <row r="79" ht="14.25" customHeight="1" outlineLevel="2">
      <c r="A79" s="19" t="s">
        <v>67</v>
      </c>
      <c r="B79" s="18" t="s">
        <v>27</v>
      </c>
      <c r="C79" s="19" t="s">
        <v>28</v>
      </c>
      <c r="D79" s="20">
        <v>81359.99</v>
      </c>
      <c r="E79" s="20">
        <v>5821.7</v>
      </c>
      <c r="F79" s="20">
        <f>+D79/D82</f>
        <v>0.0001876725975</v>
      </c>
      <c r="G79" s="20" t="str">
        <f t="shared" si="160"/>
        <v>#REF!</v>
      </c>
      <c r="H79" s="20" t="str">
        <f t="shared" si="161"/>
        <v>#REF!</v>
      </c>
      <c r="I79" s="20" t="str">
        <f t="shared" si="162"/>
        <v>#REF!</v>
      </c>
      <c r="J79" s="20" t="str">
        <f t="shared" si="163"/>
        <v>#REF!</v>
      </c>
      <c r="K79" s="20">
        <f t="shared" si="164"/>
        <v>81359.99</v>
      </c>
      <c r="L79" s="20" t="str">
        <f t="shared" si="165"/>
        <v>#REF!</v>
      </c>
      <c r="M79" s="20"/>
      <c r="N79" s="20"/>
      <c r="O79" s="60">
        <v>0.0</v>
      </c>
      <c r="P79" s="20">
        <f t="shared" si="166"/>
        <v>0</v>
      </c>
      <c r="Q79" s="20">
        <f t="shared" si="167"/>
        <v>81359.99</v>
      </c>
      <c r="R79" s="59">
        <f t="shared" si="168"/>
        <v>0</v>
      </c>
      <c r="S79" s="20">
        <f t="shared" si="169"/>
        <v>0</v>
      </c>
      <c r="T79" s="20">
        <f t="shared" si="13"/>
        <v>0</v>
      </c>
      <c r="U79" s="19"/>
      <c r="V79" s="19"/>
      <c r="W79" s="19"/>
      <c r="X79" s="19"/>
      <c r="Y79" s="19"/>
      <c r="Z79" s="19"/>
    </row>
    <row r="80" ht="14.25" customHeight="1" outlineLevel="2">
      <c r="A80" s="19" t="s">
        <v>67</v>
      </c>
      <c r="B80" s="18" t="s">
        <v>33</v>
      </c>
      <c r="C80" s="19" t="s">
        <v>34</v>
      </c>
      <c r="D80" s="20">
        <v>1185242.75</v>
      </c>
      <c r="E80" s="20">
        <v>84809.83</v>
      </c>
      <c r="F80" s="20">
        <f>+D80/D82</f>
        <v>0.002733992292</v>
      </c>
      <c r="G80" s="20" t="str">
        <f t="shared" si="160"/>
        <v>#REF!</v>
      </c>
      <c r="H80" s="20" t="str">
        <f t="shared" si="161"/>
        <v>#REF!</v>
      </c>
      <c r="I80" s="20" t="str">
        <f t="shared" si="162"/>
        <v>#REF!</v>
      </c>
      <c r="J80" s="20" t="str">
        <f t="shared" si="163"/>
        <v>#REF!</v>
      </c>
      <c r="K80" s="20" t="str">
        <f t="shared" si="164"/>
        <v>#REF!</v>
      </c>
      <c r="L80" s="20" t="str">
        <f t="shared" si="165"/>
        <v>#REF!</v>
      </c>
      <c r="M80" s="20"/>
      <c r="N80" s="20"/>
      <c r="O80" s="20" t="str">
        <f t="shared" ref="O80:O81" si="171">+D80-J80</f>
        <v>#REF!</v>
      </c>
      <c r="P80" s="20" t="str">
        <f t="shared" si="166"/>
        <v>#REF!</v>
      </c>
      <c r="Q80" s="20" t="str">
        <f t="shared" si="167"/>
        <v>#REF!</v>
      </c>
      <c r="R80" s="59" t="str">
        <f t="shared" si="168"/>
        <v>#REF!</v>
      </c>
      <c r="S80" s="20" t="str">
        <f t="shared" si="169"/>
        <v>#REF!</v>
      </c>
      <c r="T80" s="20" t="str">
        <f t="shared" si="13"/>
        <v>#REF!</v>
      </c>
      <c r="U80" s="19"/>
      <c r="V80" s="19"/>
      <c r="W80" s="19"/>
      <c r="X80" s="19"/>
      <c r="Y80" s="19"/>
      <c r="Z80" s="19"/>
    </row>
    <row r="81" ht="14.25" customHeight="1" outlineLevel="2">
      <c r="A81" s="19" t="s">
        <v>67</v>
      </c>
      <c r="B81" s="18" t="s">
        <v>35</v>
      </c>
      <c r="C81" s="19" t="s">
        <v>36</v>
      </c>
      <c r="D81" s="20">
        <v>0.0</v>
      </c>
      <c r="E81" s="20">
        <v>0.0</v>
      </c>
      <c r="F81" s="20">
        <f>+D81/D82</f>
        <v>0</v>
      </c>
      <c r="G81" s="20" t="str">
        <f t="shared" si="160"/>
        <v>#REF!</v>
      </c>
      <c r="H81" s="20" t="str">
        <f t="shared" si="161"/>
        <v>#REF!</v>
      </c>
      <c r="I81" s="20" t="str">
        <f t="shared" si="162"/>
        <v>#REF!</v>
      </c>
      <c r="J81" s="20" t="str">
        <f t="shared" si="163"/>
        <v>#REF!</v>
      </c>
      <c r="K81" s="20" t="str">
        <f t="shared" si="164"/>
        <v>#REF!</v>
      </c>
      <c r="L81" s="20" t="str">
        <f t="shared" si="165"/>
        <v>#REF!</v>
      </c>
      <c r="M81" s="20"/>
      <c r="N81" s="20"/>
      <c r="O81" s="20" t="str">
        <f t="shared" si="171"/>
        <v>#REF!</v>
      </c>
      <c r="P81" s="20" t="str">
        <f t="shared" si="166"/>
        <v>#REF!</v>
      </c>
      <c r="Q81" s="20" t="str">
        <f t="shared" si="167"/>
        <v>#REF!</v>
      </c>
      <c r="R81" s="59" t="str">
        <f t="shared" si="168"/>
        <v>#REF!</v>
      </c>
      <c r="S81" s="20" t="str">
        <f t="shared" si="169"/>
        <v>#REF!</v>
      </c>
      <c r="T81" s="20" t="str">
        <f t="shared" si="13"/>
        <v>#REF!</v>
      </c>
      <c r="U81" s="19"/>
      <c r="V81" s="19"/>
      <c r="W81" s="19"/>
      <c r="X81" s="19"/>
      <c r="Y81" s="19"/>
      <c r="Z81" s="19"/>
    </row>
    <row r="82" ht="14.25" customHeight="1" outlineLevel="1">
      <c r="A82" s="61" t="s">
        <v>339</v>
      </c>
      <c r="B82" s="18"/>
      <c r="C82" s="19"/>
      <c r="D82" s="20">
        <f t="shared" ref="D82:H82" si="172">SUBTOTAL(9,D74:D81)</f>
        <v>433520882</v>
      </c>
      <c r="E82" s="20">
        <f t="shared" si="172"/>
        <v>31020510</v>
      </c>
      <c r="F82" s="20">
        <f t="shared" si="172"/>
        <v>1</v>
      </c>
      <c r="G82" s="20" t="str">
        <f t="shared" si="172"/>
        <v>#REF!</v>
      </c>
      <c r="H82" s="20" t="str">
        <f t="shared" si="172"/>
        <v>#REF!</v>
      </c>
      <c r="I82" s="20"/>
      <c r="J82" s="20" t="str">
        <f t="shared" ref="J82:M82" si="173">SUBTOTAL(9,J74:J81)</f>
        <v>#REF!</v>
      </c>
      <c r="K82" s="20" t="str">
        <f t="shared" si="173"/>
        <v>#REF!</v>
      </c>
      <c r="L82" s="20" t="str">
        <f t="shared" si="173"/>
        <v>#REF!</v>
      </c>
      <c r="M82" s="20">
        <f t="shared" si="173"/>
        <v>0</v>
      </c>
      <c r="N82" s="20"/>
      <c r="O82" s="20" t="str">
        <f t="shared" ref="O82:S82" si="174">SUBTOTAL(9,O74:O81)</f>
        <v>#REF!</v>
      </c>
      <c r="P82" s="20" t="str">
        <f t="shared" si="174"/>
        <v>#REF!</v>
      </c>
      <c r="Q82" s="20" t="str">
        <f t="shared" si="174"/>
        <v>#REF!</v>
      </c>
      <c r="R82" s="20" t="str">
        <f t="shared" si="174"/>
        <v>#REF!</v>
      </c>
      <c r="S82" s="20" t="str">
        <f t="shared" si="174"/>
        <v>#REF!</v>
      </c>
      <c r="T82" s="20" t="str">
        <f t="shared" si="13"/>
        <v>#REF!</v>
      </c>
      <c r="U82" s="19"/>
      <c r="V82" s="19"/>
      <c r="W82" s="19"/>
      <c r="X82" s="19"/>
      <c r="Y82" s="19"/>
      <c r="Z82" s="19">
        <f>SUBTOTAL(9,Z74:Z81)</f>
        <v>0</v>
      </c>
    </row>
    <row r="83" ht="14.25" customHeight="1" outlineLevel="2">
      <c r="A83" s="19" t="s">
        <v>71</v>
      </c>
      <c r="B83" s="18" t="s">
        <v>17</v>
      </c>
      <c r="C83" s="19" t="s">
        <v>324</v>
      </c>
      <c r="D83" s="20">
        <v>1.9620047585E8</v>
      </c>
      <c r="E83" s="20">
        <v>5858094.06</v>
      </c>
      <c r="F83" s="20">
        <f>+D83/D89</f>
        <v>0.882840727</v>
      </c>
      <c r="G83" s="20" t="str">
        <f t="shared" ref="G83:G88" si="175">VLOOKUP(A83,'[1]Hoja1'!$B$1:$F$126,3,0)</f>
        <v>#REF!</v>
      </c>
      <c r="H83" s="20" t="str">
        <f t="shared" ref="H83:H88" si="176">VLOOKUP(A83,'[2]Hoja1'!$B$1:$F$126,2,0)</f>
        <v>#REF!</v>
      </c>
      <c r="I83" s="20" t="str">
        <f t="shared" ref="I83:I88" si="177">+G83/11</f>
        <v>#REF!</v>
      </c>
      <c r="J83" s="20" t="str">
        <f t="shared" ref="J83:J88" si="178">+F83*I83</f>
        <v>#REF!</v>
      </c>
      <c r="K83" s="20">
        <v>0.0</v>
      </c>
      <c r="L83" s="20" t="str">
        <f t="shared" ref="L83:L88" si="179">VLOOKUP(A83,'[2]Hoja1'!$B$1:$F$126,5,0)</f>
        <v>#REF!</v>
      </c>
      <c r="M83" s="20"/>
      <c r="N83" s="20"/>
      <c r="O83" s="20" t="str">
        <f t="shared" ref="O83:O85" si="180">+D83-J83</f>
        <v>#REF!</v>
      </c>
      <c r="P83" s="20" t="str">
        <f t="shared" ref="P83:P88" si="181">+ROUND(O83,0)</f>
        <v>#REF!</v>
      </c>
      <c r="Q83" s="20" t="str">
        <f t="shared" ref="Q83:Q88" si="182">+K83+P83</f>
        <v>#REF!</v>
      </c>
      <c r="R83" s="59" t="str">
        <f t="shared" ref="R83:R88" si="183">+IF(D83-K83-P83&gt;1,D83-K83-P83,0)</f>
        <v>#REF!</v>
      </c>
      <c r="S83" s="20" t="str">
        <f t="shared" ref="S83:S88" si="184">+P83</f>
        <v>#REF!</v>
      </c>
      <c r="T83" s="20" t="str">
        <f t="shared" si="13"/>
        <v>#REF!</v>
      </c>
      <c r="U83" s="19"/>
      <c r="V83" s="19"/>
      <c r="W83" s="19"/>
      <c r="X83" s="19"/>
      <c r="Y83" s="19"/>
      <c r="Z83" s="19"/>
    </row>
    <row r="84" ht="14.25" customHeight="1" outlineLevel="2">
      <c r="A84" s="19" t="s">
        <v>71</v>
      </c>
      <c r="B84" s="18" t="s">
        <v>39</v>
      </c>
      <c r="C84" s="19" t="s">
        <v>40</v>
      </c>
      <c r="D84" s="20">
        <v>4067347.32</v>
      </c>
      <c r="E84" s="20">
        <v>121441.62</v>
      </c>
      <c r="F84" s="20">
        <f>+D84/D89</f>
        <v>0.01830178979</v>
      </c>
      <c r="G84" s="20" t="str">
        <f t="shared" si="175"/>
        <v>#REF!</v>
      </c>
      <c r="H84" s="20" t="str">
        <f t="shared" si="176"/>
        <v>#REF!</v>
      </c>
      <c r="I84" s="20" t="str">
        <f t="shared" si="177"/>
        <v>#REF!</v>
      </c>
      <c r="J84" s="20" t="str">
        <f t="shared" si="178"/>
        <v>#REF!</v>
      </c>
      <c r="K84" s="20">
        <v>0.0</v>
      </c>
      <c r="L84" s="20" t="str">
        <f t="shared" si="179"/>
        <v>#REF!</v>
      </c>
      <c r="M84" s="20"/>
      <c r="N84" s="20"/>
      <c r="O84" s="20" t="str">
        <f t="shared" si="180"/>
        <v>#REF!</v>
      </c>
      <c r="P84" s="20" t="str">
        <f t="shared" si="181"/>
        <v>#REF!</v>
      </c>
      <c r="Q84" s="20" t="str">
        <f t="shared" si="182"/>
        <v>#REF!</v>
      </c>
      <c r="R84" s="59" t="str">
        <f t="shared" si="183"/>
        <v>#REF!</v>
      </c>
      <c r="S84" s="20" t="str">
        <f t="shared" si="184"/>
        <v>#REF!</v>
      </c>
      <c r="T84" s="20" t="str">
        <f t="shared" si="13"/>
        <v>#REF!</v>
      </c>
      <c r="U84" s="19"/>
      <c r="V84" s="19"/>
      <c r="W84" s="19"/>
      <c r="X84" s="19"/>
      <c r="Y84" s="19"/>
      <c r="Z84" s="19"/>
    </row>
    <row r="85" ht="14.25" customHeight="1" outlineLevel="2">
      <c r="A85" s="19" t="s">
        <v>71</v>
      </c>
      <c r="B85" s="18" t="s">
        <v>68</v>
      </c>
      <c r="C85" s="19" t="s">
        <v>69</v>
      </c>
      <c r="D85" s="20">
        <v>1.335642811E7</v>
      </c>
      <c r="E85" s="20">
        <v>398792.16</v>
      </c>
      <c r="F85" s="20">
        <f>+D85/D89</f>
        <v>0.06009974569</v>
      </c>
      <c r="G85" s="20" t="str">
        <f t="shared" si="175"/>
        <v>#REF!</v>
      </c>
      <c r="H85" s="20" t="str">
        <f t="shared" si="176"/>
        <v>#REF!</v>
      </c>
      <c r="I85" s="20" t="str">
        <f t="shared" si="177"/>
        <v>#REF!</v>
      </c>
      <c r="J85" s="20" t="str">
        <f t="shared" si="178"/>
        <v>#REF!</v>
      </c>
      <c r="K85" s="20">
        <v>0.0</v>
      </c>
      <c r="L85" s="20" t="str">
        <f t="shared" si="179"/>
        <v>#REF!</v>
      </c>
      <c r="M85" s="20"/>
      <c r="N85" s="20"/>
      <c r="O85" s="20" t="str">
        <f t="shared" si="180"/>
        <v>#REF!</v>
      </c>
      <c r="P85" s="20" t="str">
        <f t="shared" si="181"/>
        <v>#REF!</v>
      </c>
      <c r="Q85" s="20" t="str">
        <f t="shared" si="182"/>
        <v>#REF!</v>
      </c>
      <c r="R85" s="59" t="str">
        <f t="shared" si="183"/>
        <v>#REF!</v>
      </c>
      <c r="S85" s="20" t="str">
        <f t="shared" si="184"/>
        <v>#REF!</v>
      </c>
      <c r="T85" s="20" t="str">
        <f t="shared" si="13"/>
        <v>#REF!</v>
      </c>
      <c r="U85" s="19"/>
      <c r="V85" s="19"/>
      <c r="W85" s="19"/>
      <c r="X85" s="19"/>
      <c r="Y85" s="19"/>
      <c r="Z85" s="19"/>
    </row>
    <row r="86" ht="14.25" customHeight="1" outlineLevel="2">
      <c r="A86" s="19" t="s">
        <v>71</v>
      </c>
      <c r="B86" s="18" t="s">
        <v>27</v>
      </c>
      <c r="C86" s="19" t="s">
        <v>28</v>
      </c>
      <c r="D86" s="20">
        <v>83162.93</v>
      </c>
      <c r="E86" s="20">
        <v>2483.05</v>
      </c>
      <c r="F86" s="20">
        <f>+D86/D89</f>
        <v>0.0003742071535</v>
      </c>
      <c r="G86" s="20" t="str">
        <f t="shared" si="175"/>
        <v>#REF!</v>
      </c>
      <c r="H86" s="20" t="str">
        <f t="shared" si="176"/>
        <v>#REF!</v>
      </c>
      <c r="I86" s="20" t="str">
        <f t="shared" si="177"/>
        <v>#REF!</v>
      </c>
      <c r="J86" s="20" t="str">
        <f t="shared" si="178"/>
        <v>#REF!</v>
      </c>
      <c r="K86" s="20">
        <v>0.0</v>
      </c>
      <c r="L86" s="20" t="str">
        <f t="shared" si="179"/>
        <v>#REF!</v>
      </c>
      <c r="M86" s="20"/>
      <c r="N86" s="20"/>
      <c r="O86" s="60">
        <v>0.0</v>
      </c>
      <c r="P86" s="20">
        <f t="shared" si="181"/>
        <v>0</v>
      </c>
      <c r="Q86" s="20">
        <f t="shared" si="182"/>
        <v>0</v>
      </c>
      <c r="R86" s="59">
        <f t="shared" si="183"/>
        <v>83162.93</v>
      </c>
      <c r="S86" s="20">
        <f t="shared" si="184"/>
        <v>0</v>
      </c>
      <c r="T86" s="20">
        <f t="shared" si="13"/>
        <v>0</v>
      </c>
      <c r="U86" s="19"/>
      <c r="V86" s="19"/>
      <c r="W86" s="19"/>
      <c r="X86" s="19"/>
      <c r="Y86" s="19"/>
      <c r="Z86" s="19"/>
    </row>
    <row r="87" ht="14.25" customHeight="1" outlineLevel="2">
      <c r="A87" s="19" t="s">
        <v>71</v>
      </c>
      <c r="B87" s="18" t="s">
        <v>33</v>
      </c>
      <c r="C87" s="19" t="s">
        <v>34</v>
      </c>
      <c r="D87" s="20">
        <v>50041.54</v>
      </c>
      <c r="E87" s="20">
        <v>1494.13</v>
      </c>
      <c r="F87" s="20">
        <f>+D87/D89</f>
        <v>0.0002251712661</v>
      </c>
      <c r="G87" s="20" t="str">
        <f t="shared" si="175"/>
        <v>#REF!</v>
      </c>
      <c r="H87" s="20" t="str">
        <f t="shared" si="176"/>
        <v>#REF!</v>
      </c>
      <c r="I87" s="20" t="str">
        <f t="shared" si="177"/>
        <v>#REF!</v>
      </c>
      <c r="J87" s="20" t="str">
        <f t="shared" si="178"/>
        <v>#REF!</v>
      </c>
      <c r="K87" s="20">
        <v>0.0</v>
      </c>
      <c r="L87" s="20" t="str">
        <f t="shared" si="179"/>
        <v>#REF!</v>
      </c>
      <c r="M87" s="20"/>
      <c r="N87" s="20"/>
      <c r="O87" s="60">
        <v>0.0</v>
      </c>
      <c r="P87" s="20">
        <f t="shared" si="181"/>
        <v>0</v>
      </c>
      <c r="Q87" s="20">
        <f t="shared" si="182"/>
        <v>0</v>
      </c>
      <c r="R87" s="59">
        <f t="shared" si="183"/>
        <v>50041.54</v>
      </c>
      <c r="S87" s="20">
        <f t="shared" si="184"/>
        <v>0</v>
      </c>
      <c r="T87" s="20">
        <f t="shared" si="13"/>
        <v>0</v>
      </c>
      <c r="U87" s="19"/>
      <c r="V87" s="19"/>
      <c r="W87" s="19"/>
      <c r="X87" s="19"/>
      <c r="Y87" s="19"/>
      <c r="Z87" s="19"/>
    </row>
    <row r="88" ht="14.25" customHeight="1" outlineLevel="2">
      <c r="A88" s="19" t="s">
        <v>71</v>
      </c>
      <c r="B88" s="18" t="s">
        <v>35</v>
      </c>
      <c r="C88" s="19" t="s">
        <v>36</v>
      </c>
      <c r="D88" s="20">
        <v>8480225.25</v>
      </c>
      <c r="E88" s="20">
        <v>253199.98</v>
      </c>
      <c r="F88" s="20">
        <f>+D88/D89</f>
        <v>0.03815835916</v>
      </c>
      <c r="G88" s="20" t="str">
        <f t="shared" si="175"/>
        <v>#REF!</v>
      </c>
      <c r="H88" s="20" t="str">
        <f t="shared" si="176"/>
        <v>#REF!</v>
      </c>
      <c r="I88" s="20" t="str">
        <f t="shared" si="177"/>
        <v>#REF!</v>
      </c>
      <c r="J88" s="20" t="str">
        <f t="shared" si="178"/>
        <v>#REF!</v>
      </c>
      <c r="K88" s="20">
        <v>0.0</v>
      </c>
      <c r="L88" s="20" t="str">
        <f t="shared" si="179"/>
        <v>#REF!</v>
      </c>
      <c r="M88" s="20"/>
      <c r="N88" s="20"/>
      <c r="O88" s="20" t="str">
        <f>+D88-J88</f>
        <v>#REF!</v>
      </c>
      <c r="P88" s="20" t="str">
        <f t="shared" si="181"/>
        <v>#REF!</v>
      </c>
      <c r="Q88" s="20" t="str">
        <f t="shared" si="182"/>
        <v>#REF!</v>
      </c>
      <c r="R88" s="59" t="str">
        <f t="shared" si="183"/>
        <v>#REF!</v>
      </c>
      <c r="S88" s="20" t="str">
        <f t="shared" si="184"/>
        <v>#REF!</v>
      </c>
      <c r="T88" s="20" t="str">
        <f t="shared" si="13"/>
        <v>#REF!</v>
      </c>
      <c r="U88" s="19"/>
      <c r="V88" s="19"/>
      <c r="W88" s="19"/>
      <c r="X88" s="19"/>
      <c r="Y88" s="19"/>
      <c r="Z88" s="19"/>
    </row>
    <row r="89" ht="14.25" customHeight="1" outlineLevel="1">
      <c r="A89" s="61" t="s">
        <v>340</v>
      </c>
      <c r="B89" s="18"/>
      <c r="C89" s="19"/>
      <c r="D89" s="20">
        <f t="shared" ref="D89:H89" si="185">SUBTOTAL(9,D83:D88)</f>
        <v>222237681</v>
      </c>
      <c r="E89" s="20">
        <f t="shared" si="185"/>
        <v>6635505</v>
      </c>
      <c r="F89" s="20">
        <f t="shared" si="185"/>
        <v>1</v>
      </c>
      <c r="G89" s="20" t="str">
        <f t="shared" si="185"/>
        <v>#REF!</v>
      </c>
      <c r="H89" s="20" t="str">
        <f t="shared" si="185"/>
        <v>#REF!</v>
      </c>
      <c r="I89" s="20"/>
      <c r="J89" s="20" t="str">
        <f t="shared" ref="J89:M89" si="186">SUBTOTAL(9,J83:J88)</f>
        <v>#REF!</v>
      </c>
      <c r="K89" s="20">
        <f t="shared" si="186"/>
        <v>0</v>
      </c>
      <c r="L89" s="20" t="str">
        <f t="shared" si="186"/>
        <v>#REF!</v>
      </c>
      <c r="M89" s="20">
        <f t="shared" si="186"/>
        <v>0</v>
      </c>
      <c r="N89" s="20"/>
      <c r="O89" s="20" t="str">
        <f t="shared" ref="O89:S89" si="187">SUBTOTAL(9,O83:O88)</f>
        <v>#REF!</v>
      </c>
      <c r="P89" s="20" t="str">
        <f t="shared" si="187"/>
        <v>#REF!</v>
      </c>
      <c r="Q89" s="20" t="str">
        <f t="shared" si="187"/>
        <v>#REF!</v>
      </c>
      <c r="R89" s="20" t="str">
        <f t="shared" si="187"/>
        <v>#REF!</v>
      </c>
      <c r="S89" s="20" t="str">
        <f t="shared" si="187"/>
        <v>#REF!</v>
      </c>
      <c r="T89" s="20" t="str">
        <f t="shared" si="13"/>
        <v>#REF!</v>
      </c>
      <c r="U89" s="19"/>
      <c r="V89" s="19"/>
      <c r="W89" s="19"/>
      <c r="X89" s="19"/>
      <c r="Y89" s="19"/>
      <c r="Z89" s="19">
        <f>SUBTOTAL(9,Z83:Z88)</f>
        <v>0</v>
      </c>
    </row>
    <row r="90" ht="14.25" customHeight="1" outlineLevel="2">
      <c r="A90" s="19" t="s">
        <v>73</v>
      </c>
      <c r="B90" s="18" t="s">
        <v>17</v>
      </c>
      <c r="C90" s="19" t="s">
        <v>324</v>
      </c>
      <c r="D90" s="20">
        <v>2.324179198E7</v>
      </c>
      <c r="E90" s="20">
        <v>1599252.4</v>
      </c>
      <c r="F90" s="20">
        <f>+D90/D95</f>
        <v>0.8994554101</v>
      </c>
      <c r="G90" s="20" t="str">
        <f t="shared" ref="G90:G94" si="188">VLOOKUP(A90,'[1]Hoja1'!$B$1:$F$126,3,0)</f>
        <v>#REF!</v>
      </c>
      <c r="H90" s="20" t="str">
        <f t="shared" ref="H90:H94" si="189">VLOOKUP(A90,'[2]Hoja1'!$B$1:$F$126,2,0)</f>
        <v>#REF!</v>
      </c>
      <c r="I90" s="20" t="str">
        <f t="shared" ref="I90:I94" si="190">+G90/11</f>
        <v>#REF!</v>
      </c>
      <c r="J90" s="20" t="str">
        <f t="shared" ref="J90:J94" si="191">+F90*I90</f>
        <v>#REF!</v>
      </c>
      <c r="K90" s="20">
        <v>0.0</v>
      </c>
      <c r="L90" s="20" t="str">
        <f t="shared" ref="L90:L94" si="192">VLOOKUP(A90,'[2]Hoja1'!$B$1:$F$126,5,0)</f>
        <v>#REF!</v>
      </c>
      <c r="M90" s="20"/>
      <c r="N90" s="20"/>
      <c r="O90" s="20" t="str">
        <f t="shared" ref="O90:O91" si="193">+D90-J90</f>
        <v>#REF!</v>
      </c>
      <c r="P90" s="20" t="str">
        <f t="shared" ref="P90:P94" si="194">+ROUND(O90,0)</f>
        <v>#REF!</v>
      </c>
      <c r="Q90" s="20" t="str">
        <f t="shared" ref="Q90:Q94" si="195">+K90+P90</f>
        <v>#REF!</v>
      </c>
      <c r="R90" s="59" t="str">
        <f t="shared" ref="R90:R94" si="196">+IF(D90-K90-P90&gt;1,D90-K90-P90,0)</f>
        <v>#REF!</v>
      </c>
      <c r="S90" s="20" t="str">
        <f t="shared" ref="S90:S94" si="197">+P90</f>
        <v>#REF!</v>
      </c>
      <c r="T90" s="20" t="str">
        <f t="shared" si="13"/>
        <v>#REF!</v>
      </c>
      <c r="U90" s="19"/>
      <c r="V90" s="19"/>
      <c r="W90" s="19"/>
      <c r="X90" s="19"/>
      <c r="Y90" s="19"/>
      <c r="Z90" s="19"/>
    </row>
    <row r="91" ht="14.25" customHeight="1" outlineLevel="2">
      <c r="A91" s="19" t="s">
        <v>73</v>
      </c>
      <c r="B91" s="18" t="s">
        <v>39</v>
      </c>
      <c r="C91" s="19" t="s">
        <v>40</v>
      </c>
      <c r="D91" s="20">
        <v>2580719.33</v>
      </c>
      <c r="E91" s="20">
        <v>177577.6</v>
      </c>
      <c r="F91" s="20">
        <f>+D91/D95</f>
        <v>0.09987362271</v>
      </c>
      <c r="G91" s="20" t="str">
        <f t="shared" si="188"/>
        <v>#REF!</v>
      </c>
      <c r="H91" s="20" t="str">
        <f t="shared" si="189"/>
        <v>#REF!</v>
      </c>
      <c r="I91" s="20" t="str">
        <f t="shared" si="190"/>
        <v>#REF!</v>
      </c>
      <c r="J91" s="20" t="str">
        <f t="shared" si="191"/>
        <v>#REF!</v>
      </c>
      <c r="K91" s="20">
        <v>0.0</v>
      </c>
      <c r="L91" s="20" t="str">
        <f t="shared" si="192"/>
        <v>#REF!</v>
      </c>
      <c r="M91" s="20"/>
      <c r="N91" s="20"/>
      <c r="O91" s="20" t="str">
        <f t="shared" si="193"/>
        <v>#REF!</v>
      </c>
      <c r="P91" s="20" t="str">
        <f t="shared" si="194"/>
        <v>#REF!</v>
      </c>
      <c r="Q91" s="20" t="str">
        <f t="shared" si="195"/>
        <v>#REF!</v>
      </c>
      <c r="R91" s="59" t="str">
        <f t="shared" si="196"/>
        <v>#REF!</v>
      </c>
      <c r="S91" s="20" t="str">
        <f t="shared" si="197"/>
        <v>#REF!</v>
      </c>
      <c r="T91" s="20" t="str">
        <f t="shared" si="13"/>
        <v>#REF!</v>
      </c>
      <c r="U91" s="19"/>
      <c r="V91" s="19"/>
      <c r="W91" s="19"/>
      <c r="X91" s="19"/>
      <c r="Y91" s="19"/>
      <c r="Z91" s="19"/>
    </row>
    <row r="92" ht="14.25" customHeight="1" outlineLevel="2">
      <c r="A92" s="19" t="s">
        <v>73</v>
      </c>
      <c r="B92" s="18" t="s">
        <v>27</v>
      </c>
      <c r="C92" s="19" t="s">
        <v>28</v>
      </c>
      <c r="D92" s="20">
        <v>6959.5</v>
      </c>
      <c r="E92" s="20">
        <v>478.88</v>
      </c>
      <c r="F92" s="20">
        <f>+D92/D95</f>
        <v>0.0002693320692</v>
      </c>
      <c r="G92" s="20" t="str">
        <f t="shared" si="188"/>
        <v>#REF!</v>
      </c>
      <c r="H92" s="20" t="str">
        <f t="shared" si="189"/>
        <v>#REF!</v>
      </c>
      <c r="I92" s="20" t="str">
        <f t="shared" si="190"/>
        <v>#REF!</v>
      </c>
      <c r="J92" s="20" t="str">
        <f t="shared" si="191"/>
        <v>#REF!</v>
      </c>
      <c r="K92" s="20">
        <v>0.0</v>
      </c>
      <c r="L92" s="20" t="str">
        <f t="shared" si="192"/>
        <v>#REF!</v>
      </c>
      <c r="M92" s="20"/>
      <c r="N92" s="20"/>
      <c r="O92" s="60">
        <v>0.0</v>
      </c>
      <c r="P92" s="20">
        <f t="shared" si="194"/>
        <v>0</v>
      </c>
      <c r="Q92" s="20">
        <f t="shared" si="195"/>
        <v>0</v>
      </c>
      <c r="R92" s="59">
        <f t="shared" si="196"/>
        <v>6959.5</v>
      </c>
      <c r="S92" s="20">
        <f t="shared" si="197"/>
        <v>0</v>
      </c>
      <c r="T92" s="20">
        <f t="shared" si="13"/>
        <v>0</v>
      </c>
      <c r="U92" s="19"/>
      <c r="V92" s="19"/>
      <c r="W92" s="19"/>
      <c r="X92" s="19"/>
      <c r="Y92" s="19"/>
      <c r="Z92" s="19"/>
    </row>
    <row r="93" ht="14.25" customHeight="1" outlineLevel="2">
      <c r="A93" s="19" t="s">
        <v>73</v>
      </c>
      <c r="B93" s="18" t="s">
        <v>33</v>
      </c>
      <c r="C93" s="19" t="s">
        <v>34</v>
      </c>
      <c r="D93" s="20">
        <v>10378.19</v>
      </c>
      <c r="E93" s="20">
        <v>714.12</v>
      </c>
      <c r="F93" s="20">
        <f>+D93/D95</f>
        <v>0.000401635087</v>
      </c>
      <c r="G93" s="20" t="str">
        <f t="shared" si="188"/>
        <v>#REF!</v>
      </c>
      <c r="H93" s="20" t="str">
        <f t="shared" si="189"/>
        <v>#REF!</v>
      </c>
      <c r="I93" s="20" t="str">
        <f t="shared" si="190"/>
        <v>#REF!</v>
      </c>
      <c r="J93" s="20" t="str">
        <f t="shared" si="191"/>
        <v>#REF!</v>
      </c>
      <c r="K93" s="20">
        <v>0.0</v>
      </c>
      <c r="L93" s="20" t="str">
        <f t="shared" si="192"/>
        <v>#REF!</v>
      </c>
      <c r="M93" s="20"/>
      <c r="N93" s="20"/>
      <c r="O93" s="60">
        <v>0.0</v>
      </c>
      <c r="P93" s="20">
        <f t="shared" si="194"/>
        <v>0</v>
      </c>
      <c r="Q93" s="20">
        <f t="shared" si="195"/>
        <v>0</v>
      </c>
      <c r="R93" s="59">
        <f t="shared" si="196"/>
        <v>10378.19</v>
      </c>
      <c r="S93" s="20">
        <f t="shared" si="197"/>
        <v>0</v>
      </c>
      <c r="T93" s="20">
        <f t="shared" si="13"/>
        <v>0</v>
      </c>
      <c r="U93" s="19"/>
      <c r="V93" s="19"/>
      <c r="W93" s="19"/>
      <c r="X93" s="19"/>
      <c r="Y93" s="19"/>
      <c r="Z93" s="19"/>
    </row>
    <row r="94" ht="14.25" customHeight="1" outlineLevel="2">
      <c r="A94" s="19" t="s">
        <v>73</v>
      </c>
      <c r="B94" s="18" t="s">
        <v>74</v>
      </c>
      <c r="C94" s="19" t="s">
        <v>75</v>
      </c>
      <c r="D94" s="20">
        <v>0.0</v>
      </c>
      <c r="E94" s="20">
        <v>0.0</v>
      </c>
      <c r="F94" s="20">
        <f>+D94/D95</f>
        <v>0</v>
      </c>
      <c r="G94" s="20" t="str">
        <f t="shared" si="188"/>
        <v>#REF!</v>
      </c>
      <c r="H94" s="20" t="str">
        <f t="shared" si="189"/>
        <v>#REF!</v>
      </c>
      <c r="I94" s="20" t="str">
        <f t="shared" si="190"/>
        <v>#REF!</v>
      </c>
      <c r="J94" s="20" t="str">
        <f t="shared" si="191"/>
        <v>#REF!</v>
      </c>
      <c r="K94" s="20" t="str">
        <f>+D94-P94</f>
        <v>#REF!</v>
      </c>
      <c r="L94" s="20" t="str">
        <f t="shared" si="192"/>
        <v>#REF!</v>
      </c>
      <c r="M94" s="20"/>
      <c r="N94" s="20"/>
      <c r="O94" s="20" t="str">
        <f>+D94-J94</f>
        <v>#REF!</v>
      </c>
      <c r="P94" s="20" t="str">
        <f t="shared" si="194"/>
        <v>#REF!</v>
      </c>
      <c r="Q94" s="20" t="str">
        <f t="shared" si="195"/>
        <v>#REF!</v>
      </c>
      <c r="R94" s="59" t="str">
        <f t="shared" si="196"/>
        <v>#REF!</v>
      </c>
      <c r="S94" s="20" t="str">
        <f t="shared" si="197"/>
        <v>#REF!</v>
      </c>
      <c r="T94" s="20" t="str">
        <f t="shared" si="13"/>
        <v>#REF!</v>
      </c>
      <c r="U94" s="19"/>
      <c r="V94" s="19"/>
      <c r="W94" s="19"/>
      <c r="X94" s="19"/>
      <c r="Y94" s="19"/>
      <c r="Z94" s="19"/>
    </row>
    <row r="95" ht="14.25" customHeight="1" outlineLevel="1">
      <c r="A95" s="61" t="s">
        <v>341</v>
      </c>
      <c r="B95" s="18"/>
      <c r="C95" s="19"/>
      <c r="D95" s="20">
        <f t="shared" ref="D95:H95" si="198">SUBTOTAL(9,D90:D94)</f>
        <v>25839849</v>
      </c>
      <c r="E95" s="20">
        <f t="shared" si="198"/>
        <v>1778023</v>
      </c>
      <c r="F95" s="20">
        <f t="shared" si="198"/>
        <v>1</v>
      </c>
      <c r="G95" s="20" t="str">
        <f t="shared" si="198"/>
        <v>#REF!</v>
      </c>
      <c r="H95" s="20" t="str">
        <f t="shared" si="198"/>
        <v>#REF!</v>
      </c>
      <c r="I95" s="20"/>
      <c r="J95" s="20" t="str">
        <f t="shared" ref="J95:M95" si="199">SUBTOTAL(9,J90:J94)</f>
        <v>#REF!</v>
      </c>
      <c r="K95" s="20" t="str">
        <f t="shared" si="199"/>
        <v>#REF!</v>
      </c>
      <c r="L95" s="20" t="str">
        <f t="shared" si="199"/>
        <v>#REF!</v>
      </c>
      <c r="M95" s="20">
        <f t="shared" si="199"/>
        <v>0</v>
      </c>
      <c r="N95" s="20"/>
      <c r="O95" s="20" t="str">
        <f t="shared" ref="O95:S95" si="200">SUBTOTAL(9,O90:O94)</f>
        <v>#REF!</v>
      </c>
      <c r="P95" s="20" t="str">
        <f t="shared" si="200"/>
        <v>#REF!</v>
      </c>
      <c r="Q95" s="20" t="str">
        <f t="shared" si="200"/>
        <v>#REF!</v>
      </c>
      <c r="R95" s="20" t="str">
        <f t="shared" si="200"/>
        <v>#REF!</v>
      </c>
      <c r="S95" s="20" t="str">
        <f t="shared" si="200"/>
        <v>#REF!</v>
      </c>
      <c r="T95" s="20" t="str">
        <f t="shared" si="13"/>
        <v>#REF!</v>
      </c>
      <c r="U95" s="19"/>
      <c r="V95" s="19"/>
      <c r="W95" s="19"/>
      <c r="X95" s="19"/>
      <c r="Y95" s="19"/>
      <c r="Z95" s="19">
        <f>SUBTOTAL(9,Z90:Z94)</f>
        <v>0</v>
      </c>
    </row>
    <row r="96" ht="14.25" customHeight="1" outlineLevel="2">
      <c r="A96" s="19" t="s">
        <v>77</v>
      </c>
      <c r="B96" s="18" t="s">
        <v>17</v>
      </c>
      <c r="C96" s="19" t="s">
        <v>324</v>
      </c>
      <c r="D96" s="20">
        <v>2261785.53</v>
      </c>
      <c r="E96" s="20">
        <v>289433.79</v>
      </c>
      <c r="F96" s="20">
        <f>+D96/D99</f>
        <v>0.2214017006</v>
      </c>
      <c r="G96" s="20" t="str">
        <f t="shared" ref="G96:G98" si="201">VLOOKUP(A96,'[1]Hoja1'!$B$1:$F$126,3,0)</f>
        <v>#REF!</v>
      </c>
      <c r="H96" s="20" t="str">
        <f t="shared" ref="H96:H98" si="202">VLOOKUP(A96,'[2]Hoja1'!$B$1:$F$126,2,0)</f>
        <v>#REF!</v>
      </c>
      <c r="I96" s="20" t="str">
        <f t="shared" ref="I96:I98" si="203">+G96/11</f>
        <v>#REF!</v>
      </c>
      <c r="J96" s="20" t="str">
        <f t="shared" ref="J96:J98" si="204">+F96*I96</f>
        <v>#REF!</v>
      </c>
      <c r="K96" s="20">
        <v>0.0</v>
      </c>
      <c r="L96" s="20" t="str">
        <f t="shared" ref="L96:L98" si="205">VLOOKUP(A96,'[2]Hoja1'!$B$1:$F$126,5,0)</f>
        <v>#REF!</v>
      </c>
      <c r="M96" s="20"/>
      <c r="N96" s="20"/>
      <c r="O96" s="20" t="str">
        <f>+D96-J96</f>
        <v>#REF!</v>
      </c>
      <c r="P96" s="20" t="str">
        <f t="shared" ref="P96:P98" si="206">+ROUND(O96,0)</f>
        <v>#REF!</v>
      </c>
      <c r="Q96" s="20" t="str">
        <f t="shared" ref="Q96:Q98" si="207">+K96+P96</f>
        <v>#REF!</v>
      </c>
      <c r="R96" s="59" t="str">
        <f t="shared" ref="R96:R98" si="208">+IF(D96-K96-P96&gt;1,D96-K96-P96,0)</f>
        <v>#REF!</v>
      </c>
      <c r="S96" s="20" t="str">
        <f t="shared" ref="S96:S98" si="209">+P96</f>
        <v>#REF!</v>
      </c>
      <c r="T96" s="20" t="str">
        <f t="shared" si="13"/>
        <v>#REF!</v>
      </c>
      <c r="U96" s="19"/>
      <c r="V96" s="19"/>
      <c r="W96" s="19"/>
      <c r="X96" s="19"/>
      <c r="Y96" s="19"/>
      <c r="Z96" s="19"/>
    </row>
    <row r="97" ht="14.25" customHeight="1" outlineLevel="2">
      <c r="A97" s="19" t="s">
        <v>77</v>
      </c>
      <c r="B97" s="18" t="s">
        <v>33</v>
      </c>
      <c r="C97" s="19" t="s">
        <v>34</v>
      </c>
      <c r="D97" s="20">
        <v>3506.48</v>
      </c>
      <c r="E97" s="20">
        <v>448.71</v>
      </c>
      <c r="F97" s="20">
        <f>+D97/D99</f>
        <v>0.0003432423742</v>
      </c>
      <c r="G97" s="20" t="str">
        <f t="shared" si="201"/>
        <v>#REF!</v>
      </c>
      <c r="H97" s="20" t="str">
        <f t="shared" si="202"/>
        <v>#REF!</v>
      </c>
      <c r="I97" s="20" t="str">
        <f t="shared" si="203"/>
        <v>#REF!</v>
      </c>
      <c r="J97" s="20" t="str">
        <f t="shared" si="204"/>
        <v>#REF!</v>
      </c>
      <c r="K97" s="20">
        <v>0.0</v>
      </c>
      <c r="L97" s="20" t="str">
        <f t="shared" si="205"/>
        <v>#REF!</v>
      </c>
      <c r="M97" s="20"/>
      <c r="N97" s="20"/>
      <c r="O97" s="60">
        <v>0.0</v>
      </c>
      <c r="P97" s="20">
        <f t="shared" si="206"/>
        <v>0</v>
      </c>
      <c r="Q97" s="20">
        <f t="shared" si="207"/>
        <v>0</v>
      </c>
      <c r="R97" s="59">
        <f t="shared" si="208"/>
        <v>3506.48</v>
      </c>
      <c r="S97" s="20">
        <f t="shared" si="209"/>
        <v>0</v>
      </c>
      <c r="T97" s="20">
        <f t="shared" si="13"/>
        <v>0</v>
      </c>
      <c r="U97" s="19"/>
      <c r="V97" s="19"/>
      <c r="W97" s="19"/>
      <c r="X97" s="19"/>
      <c r="Y97" s="19"/>
      <c r="Z97" s="19"/>
    </row>
    <row r="98" ht="14.25" customHeight="1" outlineLevel="2">
      <c r="A98" s="19" t="s">
        <v>77</v>
      </c>
      <c r="B98" s="18" t="s">
        <v>41</v>
      </c>
      <c r="C98" s="19" t="s">
        <v>42</v>
      </c>
      <c r="D98" s="20">
        <v>7950462.99</v>
      </c>
      <c r="E98" s="20">
        <v>1017396.5</v>
      </c>
      <c r="F98" s="20">
        <f>+D98/D99</f>
        <v>0.778255057</v>
      </c>
      <c r="G98" s="20" t="str">
        <f t="shared" si="201"/>
        <v>#REF!</v>
      </c>
      <c r="H98" s="20" t="str">
        <f t="shared" si="202"/>
        <v>#REF!</v>
      </c>
      <c r="I98" s="20" t="str">
        <f t="shared" si="203"/>
        <v>#REF!</v>
      </c>
      <c r="J98" s="20" t="str">
        <f t="shared" si="204"/>
        <v>#REF!</v>
      </c>
      <c r="K98" s="20">
        <v>0.0</v>
      </c>
      <c r="L98" s="20" t="str">
        <f t="shared" si="205"/>
        <v>#REF!</v>
      </c>
      <c r="M98" s="20"/>
      <c r="N98" s="20"/>
      <c r="O98" s="20" t="str">
        <f>+D98-J98</f>
        <v>#REF!</v>
      </c>
      <c r="P98" s="20" t="str">
        <f t="shared" si="206"/>
        <v>#REF!</v>
      </c>
      <c r="Q98" s="20" t="str">
        <f t="shared" si="207"/>
        <v>#REF!</v>
      </c>
      <c r="R98" s="59" t="str">
        <f t="shared" si="208"/>
        <v>#REF!</v>
      </c>
      <c r="S98" s="20" t="str">
        <f t="shared" si="209"/>
        <v>#REF!</v>
      </c>
      <c r="T98" s="20" t="str">
        <f t="shared" si="13"/>
        <v>#REF!</v>
      </c>
      <c r="U98" s="19"/>
      <c r="V98" s="19"/>
      <c r="W98" s="19"/>
      <c r="X98" s="19"/>
      <c r="Y98" s="19"/>
      <c r="Z98" s="19"/>
    </row>
    <row r="99" ht="14.25" customHeight="1" outlineLevel="1">
      <c r="A99" s="61" t="s">
        <v>342</v>
      </c>
      <c r="B99" s="18"/>
      <c r="C99" s="19"/>
      <c r="D99" s="20">
        <f t="shared" ref="D99:H99" si="210">SUBTOTAL(9,D96:D98)</f>
        <v>10215755</v>
      </c>
      <c r="E99" s="20">
        <f t="shared" si="210"/>
        <v>1307279</v>
      </c>
      <c r="F99" s="20">
        <f t="shared" si="210"/>
        <v>1</v>
      </c>
      <c r="G99" s="20" t="str">
        <f t="shared" si="210"/>
        <v>#REF!</v>
      </c>
      <c r="H99" s="20" t="str">
        <f t="shared" si="210"/>
        <v>#REF!</v>
      </c>
      <c r="I99" s="20"/>
      <c r="J99" s="20" t="str">
        <f t="shared" ref="J99:M99" si="211">SUBTOTAL(9,J96:J98)</f>
        <v>#REF!</v>
      </c>
      <c r="K99" s="20">
        <f t="shared" si="211"/>
        <v>0</v>
      </c>
      <c r="L99" s="20" t="str">
        <f t="shared" si="211"/>
        <v>#REF!</v>
      </c>
      <c r="M99" s="20">
        <f t="shared" si="211"/>
        <v>0</v>
      </c>
      <c r="N99" s="20"/>
      <c r="O99" s="20" t="str">
        <f t="shared" ref="O99:S99" si="212">SUBTOTAL(9,O96:O98)</f>
        <v>#REF!</v>
      </c>
      <c r="P99" s="20" t="str">
        <f t="shared" si="212"/>
        <v>#REF!</v>
      </c>
      <c r="Q99" s="20" t="str">
        <f t="shared" si="212"/>
        <v>#REF!</v>
      </c>
      <c r="R99" s="20" t="str">
        <f t="shared" si="212"/>
        <v>#REF!</v>
      </c>
      <c r="S99" s="20" t="str">
        <f t="shared" si="212"/>
        <v>#REF!</v>
      </c>
      <c r="T99" s="20" t="str">
        <f t="shared" si="13"/>
        <v>#REF!</v>
      </c>
      <c r="U99" s="19"/>
      <c r="V99" s="19"/>
      <c r="W99" s="19"/>
      <c r="X99" s="19"/>
      <c r="Y99" s="19"/>
      <c r="Z99" s="19">
        <f>SUBTOTAL(9,Z96:Z98)</f>
        <v>0</v>
      </c>
    </row>
    <row r="100" ht="14.25" customHeight="1" outlineLevel="2">
      <c r="A100" s="19" t="s">
        <v>79</v>
      </c>
      <c r="B100" s="18" t="s">
        <v>17</v>
      </c>
      <c r="C100" s="19" t="s">
        <v>324</v>
      </c>
      <c r="D100" s="20">
        <v>4.535777869E7</v>
      </c>
      <c r="E100" s="20">
        <v>1.713962169E7</v>
      </c>
      <c r="F100" s="20">
        <f>+D100/D104</f>
        <v>0.9982662569</v>
      </c>
      <c r="G100" s="20" t="str">
        <f t="shared" ref="G100:G103" si="213">VLOOKUP(A100,'[1]Hoja1'!$B$1:$F$126,3,0)</f>
        <v>#REF!</v>
      </c>
      <c r="H100" s="20" t="str">
        <f t="shared" ref="H100:H103" si="214">VLOOKUP(A100,'[2]Hoja1'!$B$1:$F$126,2,0)</f>
        <v>#REF!</v>
      </c>
      <c r="I100" s="20" t="str">
        <f t="shared" ref="I100:I103" si="215">+G100/11</f>
        <v>#REF!</v>
      </c>
      <c r="J100" s="20" t="str">
        <f t="shared" ref="J100:J103" si="216">+F100*I100</f>
        <v>#REF!</v>
      </c>
      <c r="K100" s="20">
        <f t="shared" ref="K100:K103" si="217">+D100-P100</f>
        <v>3075906.69</v>
      </c>
      <c r="L100" s="20" t="str">
        <f t="shared" ref="L100:L103" si="218">VLOOKUP(A100,'[2]Hoja1'!$B$1:$F$126,5,0)</f>
        <v>#REF!</v>
      </c>
      <c r="M100" s="20"/>
      <c r="N100" s="20"/>
      <c r="O100" s="20">
        <v>4.228187181818181E7</v>
      </c>
      <c r="P100" s="20">
        <f t="shared" ref="P100:P103" si="219">+ROUND(O100,0)</f>
        <v>42281872</v>
      </c>
      <c r="Q100" s="20">
        <f t="shared" ref="Q100:Q103" si="220">+K100+P100</f>
        <v>45357778.69</v>
      </c>
      <c r="R100" s="59">
        <f t="shared" ref="R100:R103" si="221">+IF(D100-K100-P100&gt;1,D100-K100-P100,0)</f>
        <v>0</v>
      </c>
      <c r="S100" s="20">
        <f t="shared" ref="S100:S103" si="222">+P100</f>
        <v>42281872</v>
      </c>
      <c r="T100" s="20">
        <f t="shared" si="13"/>
        <v>0</v>
      </c>
      <c r="U100" s="19"/>
      <c r="V100" s="19"/>
      <c r="W100" s="19"/>
      <c r="X100" s="19"/>
      <c r="Y100" s="19"/>
      <c r="Z100" s="19"/>
    </row>
    <row r="101" ht="14.25" customHeight="1" outlineLevel="2">
      <c r="A101" s="19" t="s">
        <v>79</v>
      </c>
      <c r="B101" s="18" t="s">
        <v>53</v>
      </c>
      <c r="C101" s="19" t="s">
        <v>54</v>
      </c>
      <c r="D101" s="20">
        <v>0.0</v>
      </c>
      <c r="E101" s="20">
        <v>0.0</v>
      </c>
      <c r="F101" s="20">
        <f>+D101/D104</f>
        <v>0</v>
      </c>
      <c r="G101" s="20" t="str">
        <f t="shared" si="213"/>
        <v>#REF!</v>
      </c>
      <c r="H101" s="20" t="str">
        <f t="shared" si="214"/>
        <v>#REF!</v>
      </c>
      <c r="I101" s="20" t="str">
        <f t="shared" si="215"/>
        <v>#REF!</v>
      </c>
      <c r="J101" s="20" t="str">
        <f t="shared" si="216"/>
        <v>#REF!</v>
      </c>
      <c r="K101" s="20" t="str">
        <f t="shared" si="217"/>
        <v>#REF!</v>
      </c>
      <c r="L101" s="20" t="str">
        <f t="shared" si="218"/>
        <v>#REF!</v>
      </c>
      <c r="M101" s="20"/>
      <c r="N101" s="20"/>
      <c r="O101" s="20" t="str">
        <f>+D101-J101</f>
        <v>#REF!</v>
      </c>
      <c r="P101" s="20" t="str">
        <f t="shared" si="219"/>
        <v>#REF!</v>
      </c>
      <c r="Q101" s="20" t="str">
        <f t="shared" si="220"/>
        <v>#REF!</v>
      </c>
      <c r="R101" s="59" t="str">
        <f t="shared" si="221"/>
        <v>#REF!</v>
      </c>
      <c r="S101" s="20" t="str">
        <f t="shared" si="222"/>
        <v>#REF!</v>
      </c>
      <c r="T101" s="20" t="str">
        <f t="shared" si="13"/>
        <v>#REF!</v>
      </c>
      <c r="U101" s="19"/>
      <c r="V101" s="19"/>
      <c r="W101" s="19"/>
      <c r="X101" s="19"/>
      <c r="Y101" s="19"/>
      <c r="Z101" s="19"/>
    </row>
    <row r="102" ht="14.25" customHeight="1" outlineLevel="2">
      <c r="A102" s="19" t="s">
        <v>79</v>
      </c>
      <c r="B102" s="18" t="s">
        <v>25</v>
      </c>
      <c r="C102" s="19" t="s">
        <v>26</v>
      </c>
      <c r="D102" s="20">
        <v>41483.23</v>
      </c>
      <c r="E102" s="20">
        <v>15675.52</v>
      </c>
      <c r="F102" s="20">
        <f>+D102/D104</f>
        <v>0.0009129924334</v>
      </c>
      <c r="G102" s="20" t="str">
        <f t="shared" si="213"/>
        <v>#REF!</v>
      </c>
      <c r="H102" s="20" t="str">
        <f t="shared" si="214"/>
        <v>#REF!</v>
      </c>
      <c r="I102" s="20" t="str">
        <f t="shared" si="215"/>
        <v>#REF!</v>
      </c>
      <c r="J102" s="20" t="str">
        <f t="shared" si="216"/>
        <v>#REF!</v>
      </c>
      <c r="K102" s="20">
        <f t="shared" si="217"/>
        <v>41483.23</v>
      </c>
      <c r="L102" s="20" t="str">
        <f t="shared" si="218"/>
        <v>#REF!</v>
      </c>
      <c r="M102" s="20"/>
      <c r="N102" s="20"/>
      <c r="O102" s="60">
        <v>0.0</v>
      </c>
      <c r="P102" s="20">
        <f t="shared" si="219"/>
        <v>0</v>
      </c>
      <c r="Q102" s="20">
        <f t="shared" si="220"/>
        <v>41483.23</v>
      </c>
      <c r="R102" s="59">
        <f t="shared" si="221"/>
        <v>0</v>
      </c>
      <c r="S102" s="20">
        <f t="shared" si="222"/>
        <v>0</v>
      </c>
      <c r="T102" s="20">
        <f t="shared" si="13"/>
        <v>0</v>
      </c>
      <c r="U102" s="19"/>
      <c r="V102" s="19"/>
      <c r="W102" s="19"/>
      <c r="X102" s="19"/>
      <c r="Y102" s="19"/>
      <c r="Z102" s="19"/>
    </row>
    <row r="103" ht="14.25" customHeight="1" outlineLevel="2">
      <c r="A103" s="19" t="s">
        <v>79</v>
      </c>
      <c r="B103" s="18" t="s">
        <v>33</v>
      </c>
      <c r="C103" s="19" t="s">
        <v>34</v>
      </c>
      <c r="D103" s="20">
        <v>37292.08</v>
      </c>
      <c r="E103" s="20">
        <v>14091.79</v>
      </c>
      <c r="F103" s="20">
        <f>+D103/D104</f>
        <v>0.0008207506229</v>
      </c>
      <c r="G103" s="20" t="str">
        <f t="shared" si="213"/>
        <v>#REF!</v>
      </c>
      <c r="H103" s="20" t="str">
        <f t="shared" si="214"/>
        <v>#REF!</v>
      </c>
      <c r="I103" s="20" t="str">
        <f t="shared" si="215"/>
        <v>#REF!</v>
      </c>
      <c r="J103" s="20" t="str">
        <f t="shared" si="216"/>
        <v>#REF!</v>
      </c>
      <c r="K103" s="20">
        <f t="shared" si="217"/>
        <v>37292.08</v>
      </c>
      <c r="L103" s="20" t="str">
        <f t="shared" si="218"/>
        <v>#REF!</v>
      </c>
      <c r="M103" s="20"/>
      <c r="N103" s="20"/>
      <c r="O103" s="60">
        <v>0.0</v>
      </c>
      <c r="P103" s="20">
        <f t="shared" si="219"/>
        <v>0</v>
      </c>
      <c r="Q103" s="20">
        <f t="shared" si="220"/>
        <v>37292.08</v>
      </c>
      <c r="R103" s="59">
        <f t="shared" si="221"/>
        <v>0</v>
      </c>
      <c r="S103" s="20">
        <f t="shared" si="222"/>
        <v>0</v>
      </c>
      <c r="T103" s="20">
        <f t="shared" si="13"/>
        <v>0</v>
      </c>
      <c r="U103" s="19"/>
      <c r="V103" s="19"/>
      <c r="W103" s="19"/>
      <c r="X103" s="19"/>
      <c r="Y103" s="19"/>
      <c r="Z103" s="19"/>
    </row>
    <row r="104" ht="14.25" customHeight="1" outlineLevel="1">
      <c r="A104" s="61" t="s">
        <v>343</v>
      </c>
      <c r="B104" s="18"/>
      <c r="C104" s="19"/>
      <c r="D104" s="20">
        <f t="shared" ref="D104:H104" si="223">SUBTOTAL(9,D100:D103)</f>
        <v>45436554</v>
      </c>
      <c r="E104" s="20">
        <f t="shared" si="223"/>
        <v>17169389</v>
      </c>
      <c r="F104" s="20">
        <f t="shared" si="223"/>
        <v>1</v>
      </c>
      <c r="G104" s="20" t="str">
        <f t="shared" si="223"/>
        <v>#REF!</v>
      </c>
      <c r="H104" s="20" t="str">
        <f t="shared" si="223"/>
        <v>#REF!</v>
      </c>
      <c r="I104" s="20"/>
      <c r="J104" s="20" t="str">
        <f t="shared" ref="J104:M104" si="224">SUBTOTAL(9,J100:J103)</f>
        <v>#REF!</v>
      </c>
      <c r="K104" s="20" t="str">
        <f t="shared" si="224"/>
        <v>#REF!</v>
      </c>
      <c r="L104" s="20" t="str">
        <f t="shared" si="224"/>
        <v>#REF!</v>
      </c>
      <c r="M104" s="20">
        <f t="shared" si="224"/>
        <v>0</v>
      </c>
      <c r="N104" s="20"/>
      <c r="O104" s="20" t="str">
        <f t="shared" ref="O104:S104" si="225">SUBTOTAL(9,O100:O103)</f>
        <v>#REF!</v>
      </c>
      <c r="P104" s="20" t="str">
        <f t="shared" si="225"/>
        <v>#REF!</v>
      </c>
      <c r="Q104" s="20" t="str">
        <f t="shared" si="225"/>
        <v>#REF!</v>
      </c>
      <c r="R104" s="20" t="str">
        <f t="shared" si="225"/>
        <v>#REF!</v>
      </c>
      <c r="S104" s="20" t="str">
        <f t="shared" si="225"/>
        <v>#REF!</v>
      </c>
      <c r="T104" s="20" t="str">
        <f t="shared" si="13"/>
        <v>#REF!</v>
      </c>
      <c r="U104" s="19"/>
      <c r="V104" s="19"/>
      <c r="W104" s="19"/>
      <c r="X104" s="19"/>
      <c r="Y104" s="19"/>
      <c r="Z104" s="19">
        <f>SUBTOTAL(9,Z100:Z103)</f>
        <v>0</v>
      </c>
    </row>
    <row r="105" ht="14.25" customHeight="1" outlineLevel="2">
      <c r="A105" s="19" t="s">
        <v>81</v>
      </c>
      <c r="B105" s="18" t="s">
        <v>17</v>
      </c>
      <c r="C105" s="19" t="s">
        <v>324</v>
      </c>
      <c r="D105" s="20">
        <v>4.2798927E7</v>
      </c>
      <c r="E105" s="20">
        <v>857791.0</v>
      </c>
      <c r="F105" s="20">
        <f>+D105/D106</f>
        <v>1</v>
      </c>
      <c r="G105" s="20" t="str">
        <f>VLOOKUP(A105,'[1]Hoja1'!$B$1:$F$126,3,0)</f>
        <v>#REF!</v>
      </c>
      <c r="H105" s="20" t="str">
        <f>VLOOKUP(A105,'[2]Hoja1'!$B$1:$F$126,2,0)</f>
        <v>#REF!</v>
      </c>
      <c r="I105" s="20" t="str">
        <f>+G105/11</f>
        <v>#REF!</v>
      </c>
      <c r="J105" s="20" t="str">
        <f>+F105*I105</f>
        <v>#REF!</v>
      </c>
      <c r="K105" s="20" t="str">
        <f>+D105-P105</f>
        <v>#REF!</v>
      </c>
      <c r="L105" s="20" t="str">
        <f>VLOOKUP(A105,'[2]Hoja1'!$B$1:$F$126,5,0)</f>
        <v>#REF!</v>
      </c>
      <c r="M105" s="20"/>
      <c r="N105" s="20"/>
      <c r="O105" s="20" t="str">
        <f>+D105-J105</f>
        <v>#REF!</v>
      </c>
      <c r="P105" s="20" t="str">
        <f>+ROUND(O105,0)</f>
        <v>#REF!</v>
      </c>
      <c r="Q105" s="20" t="str">
        <f>+K105+P105</f>
        <v>#REF!</v>
      </c>
      <c r="R105" s="59" t="str">
        <f>+IF(D105-K105-P105&gt;1,D105-K105-P105,0)</f>
        <v>#REF!</v>
      </c>
      <c r="S105" s="20" t="str">
        <f>+P105</f>
        <v>#REF!</v>
      </c>
      <c r="T105" s="20" t="str">
        <f t="shared" si="13"/>
        <v>#REF!</v>
      </c>
      <c r="U105" s="19"/>
      <c r="V105" s="19"/>
      <c r="W105" s="19"/>
      <c r="X105" s="19"/>
      <c r="Y105" s="19"/>
      <c r="Z105" s="19"/>
    </row>
    <row r="106" ht="14.25" customHeight="1" outlineLevel="1">
      <c r="A106" s="61" t="s">
        <v>344</v>
      </c>
      <c r="B106" s="18"/>
      <c r="C106" s="19"/>
      <c r="D106" s="20">
        <f t="shared" ref="D106:H106" si="226">SUBTOTAL(9,D105)</f>
        <v>42798927</v>
      </c>
      <c r="E106" s="20">
        <f t="shared" si="226"/>
        <v>857791</v>
      </c>
      <c r="F106" s="20">
        <f t="shared" si="226"/>
        <v>1</v>
      </c>
      <c r="G106" s="20" t="str">
        <f t="shared" si="226"/>
        <v>#REF!</v>
      </c>
      <c r="H106" s="20" t="str">
        <f t="shared" si="226"/>
        <v>#REF!</v>
      </c>
      <c r="I106" s="20"/>
      <c r="J106" s="20" t="str">
        <f t="shared" ref="J106:M106" si="227">SUBTOTAL(9,J105)</f>
        <v>#REF!</v>
      </c>
      <c r="K106" s="20" t="str">
        <f t="shared" si="227"/>
        <v>#REF!</v>
      </c>
      <c r="L106" s="20" t="str">
        <f t="shared" si="227"/>
        <v>#REF!</v>
      </c>
      <c r="M106" s="20">
        <f t="shared" si="227"/>
        <v>0</v>
      </c>
      <c r="N106" s="20"/>
      <c r="O106" s="20" t="str">
        <f t="shared" ref="O106:S106" si="228">SUBTOTAL(9,O105)</f>
        <v>#REF!</v>
      </c>
      <c r="P106" s="20" t="str">
        <f t="shared" si="228"/>
        <v>#REF!</v>
      </c>
      <c r="Q106" s="20" t="str">
        <f t="shared" si="228"/>
        <v>#REF!</v>
      </c>
      <c r="R106" s="20" t="str">
        <f t="shared" si="228"/>
        <v>#REF!</v>
      </c>
      <c r="S106" s="20" t="str">
        <f t="shared" si="228"/>
        <v>#REF!</v>
      </c>
      <c r="T106" s="20" t="str">
        <f t="shared" si="13"/>
        <v>#REF!</v>
      </c>
      <c r="U106" s="19"/>
      <c r="V106" s="19"/>
      <c r="W106" s="19"/>
      <c r="X106" s="19"/>
      <c r="Y106" s="19"/>
      <c r="Z106" s="19">
        <f>SUBTOTAL(9,Z105)</f>
        <v>0</v>
      </c>
    </row>
    <row r="107" ht="14.25" customHeight="1" outlineLevel="2">
      <c r="A107" s="19" t="s">
        <v>83</v>
      </c>
      <c r="B107" s="18" t="s">
        <v>17</v>
      </c>
      <c r="C107" s="19" t="s">
        <v>324</v>
      </c>
      <c r="D107" s="20">
        <v>8689737.62</v>
      </c>
      <c r="E107" s="20">
        <v>5.646346723E7</v>
      </c>
      <c r="F107" s="20">
        <f>+D107/D115</f>
        <v>0.8258652478</v>
      </c>
      <c r="G107" s="20" t="str">
        <f t="shared" ref="G107:G114" si="229">VLOOKUP(A107,'[1]Hoja1'!$B$1:$F$126,3,0)</f>
        <v>#REF!</v>
      </c>
      <c r="H107" s="20" t="str">
        <f t="shared" ref="H107:H114" si="230">VLOOKUP(A107,'[2]Hoja1'!$B$1:$F$126,2,0)</f>
        <v>#REF!</v>
      </c>
      <c r="I107" s="20" t="str">
        <f t="shared" ref="I107:I114" si="231">+G107/11</f>
        <v>#REF!</v>
      </c>
      <c r="J107" s="20" t="str">
        <f t="shared" ref="J107:J114" si="232">+F107*I107</f>
        <v>#REF!</v>
      </c>
      <c r="K107" s="20">
        <f t="shared" ref="K107:K114" si="233">+D107-P107</f>
        <v>8689737.62</v>
      </c>
      <c r="L107" s="20" t="str">
        <f t="shared" ref="L107:L114" si="234">VLOOKUP(A107,'[2]Hoja1'!$B$1:$F$126,5,0)</f>
        <v>#REF!</v>
      </c>
      <c r="M107" s="20"/>
      <c r="N107" s="20"/>
      <c r="O107" s="20">
        <v>0.0</v>
      </c>
      <c r="P107" s="20">
        <f t="shared" ref="P107:P114" si="235">+ROUND(O107,0)</f>
        <v>0</v>
      </c>
      <c r="Q107" s="20">
        <f t="shared" ref="Q107:Q114" si="236">+K107+P107</f>
        <v>8689737.62</v>
      </c>
      <c r="R107" s="59">
        <f t="shared" ref="R107:R114" si="237">+IF(D107-K107-P107&gt;1,D107-K107-P107,0)</f>
        <v>0</v>
      </c>
      <c r="S107" s="20">
        <f t="shared" ref="S107:S114" si="238">+P107</f>
        <v>0</v>
      </c>
      <c r="T107" s="20">
        <f t="shared" si="13"/>
        <v>0</v>
      </c>
      <c r="U107" s="19"/>
      <c r="V107" s="19"/>
      <c r="W107" s="19"/>
      <c r="X107" s="19"/>
      <c r="Y107" s="19"/>
      <c r="Z107" s="19"/>
    </row>
    <row r="108" ht="14.25" customHeight="1" outlineLevel="2">
      <c r="A108" s="19" t="s">
        <v>83</v>
      </c>
      <c r="B108" s="18" t="s">
        <v>39</v>
      </c>
      <c r="C108" s="19" t="s">
        <v>40</v>
      </c>
      <c r="D108" s="20">
        <v>1781132.11</v>
      </c>
      <c r="E108" s="20">
        <v>1.157329469E7</v>
      </c>
      <c r="F108" s="20">
        <f>+D108/D115</f>
        <v>0.1692772758</v>
      </c>
      <c r="G108" s="20" t="str">
        <f t="shared" si="229"/>
        <v>#REF!</v>
      </c>
      <c r="H108" s="20" t="str">
        <f t="shared" si="230"/>
        <v>#REF!</v>
      </c>
      <c r="I108" s="20" t="str">
        <f t="shared" si="231"/>
        <v>#REF!</v>
      </c>
      <c r="J108" s="20" t="str">
        <f t="shared" si="232"/>
        <v>#REF!</v>
      </c>
      <c r="K108" s="20">
        <f t="shared" si="233"/>
        <v>1781132.11</v>
      </c>
      <c r="L108" s="20" t="str">
        <f t="shared" si="234"/>
        <v>#REF!</v>
      </c>
      <c r="M108" s="20"/>
      <c r="N108" s="20"/>
      <c r="O108" s="20">
        <v>0.0</v>
      </c>
      <c r="P108" s="20">
        <f t="shared" si="235"/>
        <v>0</v>
      </c>
      <c r="Q108" s="20">
        <f t="shared" si="236"/>
        <v>1781132.11</v>
      </c>
      <c r="R108" s="59">
        <f t="shared" si="237"/>
        <v>0</v>
      </c>
      <c r="S108" s="20">
        <f t="shared" si="238"/>
        <v>0</v>
      </c>
      <c r="T108" s="20">
        <f t="shared" si="13"/>
        <v>0</v>
      </c>
      <c r="U108" s="19"/>
      <c r="V108" s="19"/>
      <c r="W108" s="19"/>
      <c r="X108" s="19"/>
      <c r="Y108" s="19"/>
      <c r="Z108" s="19"/>
    </row>
    <row r="109" ht="14.25" customHeight="1" outlineLevel="2">
      <c r="A109" s="19" t="s">
        <v>83</v>
      </c>
      <c r="B109" s="18" t="s">
        <v>19</v>
      </c>
      <c r="C109" s="19" t="s">
        <v>20</v>
      </c>
      <c r="D109" s="20">
        <v>7046.28</v>
      </c>
      <c r="E109" s="20">
        <v>45784.72</v>
      </c>
      <c r="F109" s="20">
        <f>+D109/D115</f>
        <v>0.0006696724381</v>
      </c>
      <c r="G109" s="20" t="str">
        <f t="shared" si="229"/>
        <v>#REF!</v>
      </c>
      <c r="H109" s="20" t="str">
        <f t="shared" si="230"/>
        <v>#REF!</v>
      </c>
      <c r="I109" s="20" t="str">
        <f t="shared" si="231"/>
        <v>#REF!</v>
      </c>
      <c r="J109" s="20" t="str">
        <f t="shared" si="232"/>
        <v>#REF!</v>
      </c>
      <c r="K109" s="20">
        <f t="shared" si="233"/>
        <v>7046.28</v>
      </c>
      <c r="L109" s="20" t="str">
        <f t="shared" si="234"/>
        <v>#REF!</v>
      </c>
      <c r="M109" s="20"/>
      <c r="N109" s="20"/>
      <c r="O109" s="20">
        <v>0.0</v>
      </c>
      <c r="P109" s="20">
        <f t="shared" si="235"/>
        <v>0</v>
      </c>
      <c r="Q109" s="20">
        <f t="shared" si="236"/>
        <v>7046.28</v>
      </c>
      <c r="R109" s="59">
        <f t="shared" si="237"/>
        <v>0</v>
      </c>
      <c r="S109" s="20">
        <f t="shared" si="238"/>
        <v>0</v>
      </c>
      <c r="T109" s="20">
        <f t="shared" si="13"/>
        <v>0</v>
      </c>
      <c r="U109" s="19"/>
      <c r="V109" s="19"/>
      <c r="W109" s="19"/>
      <c r="X109" s="19"/>
      <c r="Y109" s="19"/>
      <c r="Z109" s="19"/>
    </row>
    <row r="110" ht="14.25" customHeight="1" outlineLevel="2">
      <c r="A110" s="19" t="s">
        <v>83</v>
      </c>
      <c r="B110" s="18" t="s">
        <v>23</v>
      </c>
      <c r="C110" s="19" t="s">
        <v>24</v>
      </c>
      <c r="D110" s="20">
        <v>137.44</v>
      </c>
      <c r="E110" s="20">
        <v>893.07</v>
      </c>
      <c r="F110" s="20">
        <f>+D110/D115</f>
        <v>0.00001306218031</v>
      </c>
      <c r="G110" s="20" t="str">
        <f t="shared" si="229"/>
        <v>#REF!</v>
      </c>
      <c r="H110" s="20" t="str">
        <f t="shared" si="230"/>
        <v>#REF!</v>
      </c>
      <c r="I110" s="20" t="str">
        <f t="shared" si="231"/>
        <v>#REF!</v>
      </c>
      <c r="J110" s="20" t="str">
        <f t="shared" si="232"/>
        <v>#REF!</v>
      </c>
      <c r="K110" s="20">
        <f t="shared" si="233"/>
        <v>137.44</v>
      </c>
      <c r="L110" s="20" t="str">
        <f t="shared" si="234"/>
        <v>#REF!</v>
      </c>
      <c r="M110" s="20"/>
      <c r="N110" s="20"/>
      <c r="O110" s="20">
        <v>0.0</v>
      </c>
      <c r="P110" s="20">
        <f t="shared" si="235"/>
        <v>0</v>
      </c>
      <c r="Q110" s="20">
        <f t="shared" si="236"/>
        <v>137.44</v>
      </c>
      <c r="R110" s="59">
        <f t="shared" si="237"/>
        <v>0</v>
      </c>
      <c r="S110" s="20">
        <f t="shared" si="238"/>
        <v>0</v>
      </c>
      <c r="T110" s="20">
        <f t="shared" si="13"/>
        <v>0</v>
      </c>
      <c r="U110" s="19"/>
      <c r="V110" s="19"/>
      <c r="W110" s="19"/>
      <c r="X110" s="19"/>
      <c r="Y110" s="19"/>
      <c r="Z110" s="19"/>
    </row>
    <row r="111" ht="14.25" customHeight="1" outlineLevel="2">
      <c r="A111" s="19" t="s">
        <v>83</v>
      </c>
      <c r="B111" s="18" t="s">
        <v>53</v>
      </c>
      <c r="C111" s="19" t="s">
        <v>54</v>
      </c>
      <c r="D111" s="20">
        <v>0.0</v>
      </c>
      <c r="E111" s="20">
        <v>0.0</v>
      </c>
      <c r="F111" s="20">
        <f>+D111/D115</f>
        <v>0</v>
      </c>
      <c r="G111" s="20" t="str">
        <f t="shared" si="229"/>
        <v>#REF!</v>
      </c>
      <c r="H111" s="20" t="str">
        <f t="shared" si="230"/>
        <v>#REF!</v>
      </c>
      <c r="I111" s="20" t="str">
        <f t="shared" si="231"/>
        <v>#REF!</v>
      </c>
      <c r="J111" s="20" t="str">
        <f t="shared" si="232"/>
        <v>#REF!</v>
      </c>
      <c r="K111" s="20">
        <f t="shared" si="233"/>
        <v>0</v>
      </c>
      <c r="L111" s="20" t="str">
        <f t="shared" si="234"/>
        <v>#REF!</v>
      </c>
      <c r="M111" s="20"/>
      <c r="N111" s="20"/>
      <c r="O111" s="20">
        <v>0.0</v>
      </c>
      <c r="P111" s="20">
        <f t="shared" si="235"/>
        <v>0</v>
      </c>
      <c r="Q111" s="20">
        <f t="shared" si="236"/>
        <v>0</v>
      </c>
      <c r="R111" s="59">
        <f t="shared" si="237"/>
        <v>0</v>
      </c>
      <c r="S111" s="20">
        <f t="shared" si="238"/>
        <v>0</v>
      </c>
      <c r="T111" s="20">
        <f t="shared" si="13"/>
        <v>0</v>
      </c>
      <c r="U111" s="19"/>
      <c r="V111" s="19"/>
      <c r="W111" s="19"/>
      <c r="X111" s="19"/>
      <c r="Y111" s="19"/>
      <c r="Z111" s="19"/>
    </row>
    <row r="112" ht="14.25" customHeight="1" outlineLevel="2">
      <c r="A112" s="19" t="s">
        <v>83</v>
      </c>
      <c r="B112" s="18" t="s">
        <v>25</v>
      </c>
      <c r="C112" s="19" t="s">
        <v>26</v>
      </c>
      <c r="D112" s="20">
        <v>33465.51</v>
      </c>
      <c r="E112" s="20">
        <v>217449.44</v>
      </c>
      <c r="F112" s="20">
        <f>+D112/D115</f>
        <v>0.003180533512</v>
      </c>
      <c r="G112" s="20" t="str">
        <f t="shared" si="229"/>
        <v>#REF!</v>
      </c>
      <c r="H112" s="20" t="str">
        <f t="shared" si="230"/>
        <v>#REF!</v>
      </c>
      <c r="I112" s="20" t="str">
        <f t="shared" si="231"/>
        <v>#REF!</v>
      </c>
      <c r="J112" s="20" t="str">
        <f t="shared" si="232"/>
        <v>#REF!</v>
      </c>
      <c r="K112" s="20">
        <f t="shared" si="233"/>
        <v>33465.51</v>
      </c>
      <c r="L112" s="20" t="str">
        <f t="shared" si="234"/>
        <v>#REF!</v>
      </c>
      <c r="M112" s="20"/>
      <c r="N112" s="20"/>
      <c r="O112" s="20">
        <v>0.0</v>
      </c>
      <c r="P112" s="20">
        <f t="shared" si="235"/>
        <v>0</v>
      </c>
      <c r="Q112" s="20">
        <f t="shared" si="236"/>
        <v>33465.51</v>
      </c>
      <c r="R112" s="59">
        <f t="shared" si="237"/>
        <v>0</v>
      </c>
      <c r="S112" s="20">
        <f t="shared" si="238"/>
        <v>0</v>
      </c>
      <c r="T112" s="20">
        <f t="shared" si="13"/>
        <v>0</v>
      </c>
      <c r="U112" s="19"/>
      <c r="V112" s="19"/>
      <c r="W112" s="19"/>
      <c r="X112" s="19"/>
      <c r="Y112" s="19"/>
      <c r="Z112" s="19"/>
    </row>
    <row r="113" ht="14.25" customHeight="1" outlineLevel="2">
      <c r="A113" s="19" t="s">
        <v>83</v>
      </c>
      <c r="B113" s="18" t="s">
        <v>27</v>
      </c>
      <c r="C113" s="19" t="s">
        <v>28</v>
      </c>
      <c r="D113" s="20">
        <v>1241.2</v>
      </c>
      <c r="E113" s="20">
        <v>8064.95</v>
      </c>
      <c r="F113" s="20">
        <f>+D113/D115</f>
        <v>0.0001179625888</v>
      </c>
      <c r="G113" s="20" t="str">
        <f t="shared" si="229"/>
        <v>#REF!</v>
      </c>
      <c r="H113" s="20" t="str">
        <f t="shared" si="230"/>
        <v>#REF!</v>
      </c>
      <c r="I113" s="20" t="str">
        <f t="shared" si="231"/>
        <v>#REF!</v>
      </c>
      <c r="J113" s="20" t="str">
        <f t="shared" si="232"/>
        <v>#REF!</v>
      </c>
      <c r="K113" s="20">
        <f t="shared" si="233"/>
        <v>1241.2</v>
      </c>
      <c r="L113" s="20" t="str">
        <f t="shared" si="234"/>
        <v>#REF!</v>
      </c>
      <c r="M113" s="20"/>
      <c r="N113" s="20"/>
      <c r="O113" s="20">
        <v>0.0</v>
      </c>
      <c r="P113" s="20">
        <f t="shared" si="235"/>
        <v>0</v>
      </c>
      <c r="Q113" s="20">
        <f t="shared" si="236"/>
        <v>1241.2</v>
      </c>
      <c r="R113" s="59">
        <f t="shared" si="237"/>
        <v>0</v>
      </c>
      <c r="S113" s="20">
        <f t="shared" si="238"/>
        <v>0</v>
      </c>
      <c r="T113" s="20">
        <f t="shared" si="13"/>
        <v>0</v>
      </c>
      <c r="U113" s="19"/>
      <c r="V113" s="19"/>
      <c r="W113" s="19"/>
      <c r="X113" s="19"/>
      <c r="Y113" s="19"/>
      <c r="Z113" s="19"/>
    </row>
    <row r="114" ht="14.25" customHeight="1" outlineLevel="2">
      <c r="A114" s="19" t="s">
        <v>83</v>
      </c>
      <c r="B114" s="18" t="s">
        <v>33</v>
      </c>
      <c r="C114" s="19" t="s">
        <v>34</v>
      </c>
      <c r="D114" s="20">
        <v>9219.84</v>
      </c>
      <c r="E114" s="20">
        <v>59907.9</v>
      </c>
      <c r="F114" s="20">
        <f>+D114/D115</f>
        <v>0.0008762457256</v>
      </c>
      <c r="G114" s="20" t="str">
        <f t="shared" si="229"/>
        <v>#REF!</v>
      </c>
      <c r="H114" s="20" t="str">
        <f t="shared" si="230"/>
        <v>#REF!</v>
      </c>
      <c r="I114" s="20" t="str">
        <f t="shared" si="231"/>
        <v>#REF!</v>
      </c>
      <c r="J114" s="20" t="str">
        <f t="shared" si="232"/>
        <v>#REF!</v>
      </c>
      <c r="K114" s="20">
        <f t="shared" si="233"/>
        <v>9219.84</v>
      </c>
      <c r="L114" s="20" t="str">
        <f t="shared" si="234"/>
        <v>#REF!</v>
      </c>
      <c r="M114" s="20"/>
      <c r="N114" s="20"/>
      <c r="O114" s="20">
        <v>0.0</v>
      </c>
      <c r="P114" s="20">
        <f t="shared" si="235"/>
        <v>0</v>
      </c>
      <c r="Q114" s="20">
        <f t="shared" si="236"/>
        <v>9219.84</v>
      </c>
      <c r="R114" s="59">
        <f t="shared" si="237"/>
        <v>0</v>
      </c>
      <c r="S114" s="20">
        <f t="shared" si="238"/>
        <v>0</v>
      </c>
      <c r="T114" s="20">
        <f t="shared" si="13"/>
        <v>0</v>
      </c>
      <c r="U114" s="19"/>
      <c r="V114" s="19"/>
      <c r="W114" s="19"/>
      <c r="X114" s="19"/>
      <c r="Y114" s="19"/>
      <c r="Z114" s="19"/>
    </row>
    <row r="115" ht="14.25" customHeight="1" outlineLevel="1">
      <c r="A115" s="61" t="s">
        <v>345</v>
      </c>
      <c r="B115" s="18"/>
      <c r="C115" s="19"/>
      <c r="D115" s="20">
        <f t="shared" ref="D115:H115" si="239">SUBTOTAL(9,D107:D114)</f>
        <v>10521980</v>
      </c>
      <c r="E115" s="20">
        <f t="shared" si="239"/>
        <v>68368862</v>
      </c>
      <c r="F115" s="20">
        <f t="shared" si="239"/>
        <v>1</v>
      </c>
      <c r="G115" s="20" t="str">
        <f t="shared" si="239"/>
        <v>#REF!</v>
      </c>
      <c r="H115" s="20" t="str">
        <f t="shared" si="239"/>
        <v>#REF!</v>
      </c>
      <c r="I115" s="20"/>
      <c r="J115" s="20" t="str">
        <f t="shared" ref="J115:M115" si="240">SUBTOTAL(9,J107:J114)</f>
        <v>#REF!</v>
      </c>
      <c r="K115" s="20">
        <f t="shared" si="240"/>
        <v>10521980</v>
      </c>
      <c r="L115" s="20" t="str">
        <f t="shared" si="240"/>
        <v>#REF!</v>
      </c>
      <c r="M115" s="20">
        <f t="shared" si="240"/>
        <v>0</v>
      </c>
      <c r="N115" s="20"/>
      <c r="O115" s="20">
        <f t="shared" ref="O115:S115" si="241">SUBTOTAL(9,O107:O114)</f>
        <v>0</v>
      </c>
      <c r="P115" s="20">
        <f t="shared" si="241"/>
        <v>0</v>
      </c>
      <c r="Q115" s="20">
        <f t="shared" si="241"/>
        <v>10521980</v>
      </c>
      <c r="R115" s="20">
        <f t="shared" si="241"/>
        <v>0</v>
      </c>
      <c r="S115" s="20">
        <f t="shared" si="241"/>
        <v>0</v>
      </c>
      <c r="T115" s="20">
        <f t="shared" si="13"/>
        <v>0</v>
      </c>
      <c r="U115" s="19"/>
      <c r="V115" s="19"/>
      <c r="W115" s="19"/>
      <c r="X115" s="19"/>
      <c r="Y115" s="19"/>
      <c r="Z115" s="19">
        <f>SUBTOTAL(9,Z107:Z114)</f>
        <v>0</v>
      </c>
    </row>
    <row r="116" ht="14.25" customHeight="1" outlineLevel="2">
      <c r="A116" s="19" t="s">
        <v>85</v>
      </c>
      <c r="B116" s="18" t="s">
        <v>17</v>
      </c>
      <c r="C116" s="19" t="s">
        <v>324</v>
      </c>
      <c r="D116" s="20">
        <v>2.029632167E7</v>
      </c>
      <c r="E116" s="20">
        <v>1834972.0</v>
      </c>
      <c r="F116" s="20">
        <f>+D116/D120</f>
        <v>0.5459677659</v>
      </c>
      <c r="G116" s="20" t="str">
        <f t="shared" ref="G116:G119" si="242">VLOOKUP(A116,'[1]Hoja1'!$B$1:$F$126,3,0)</f>
        <v>#REF!</v>
      </c>
      <c r="H116" s="20" t="str">
        <f t="shared" ref="H116:H119" si="243">VLOOKUP(A116,'[2]Hoja1'!$B$1:$F$126,2,0)</f>
        <v>#REF!</v>
      </c>
      <c r="I116" s="20" t="str">
        <f t="shared" ref="I116:I119" si="244">+G116/11</f>
        <v>#REF!</v>
      </c>
      <c r="J116" s="20" t="str">
        <f t="shared" ref="J116:J119" si="245">+F116*I116</f>
        <v>#REF!</v>
      </c>
      <c r="K116" s="20" t="str">
        <f t="shared" ref="K116:K119" si="246">+D116-P116</f>
        <v>#REF!</v>
      </c>
      <c r="L116" s="20" t="str">
        <f t="shared" ref="L116:L119" si="247">VLOOKUP(A116,'[2]Hoja1'!$B$1:$F$126,5,0)</f>
        <v>#REF!</v>
      </c>
      <c r="M116" s="20"/>
      <c r="N116" s="20"/>
      <c r="O116" s="20" t="str">
        <f>+D116-J116+O117+O118</f>
        <v>#REF!</v>
      </c>
      <c r="P116" s="20" t="str">
        <f t="shared" ref="P116:P119" si="248">+ROUND(O116,0)</f>
        <v>#REF!</v>
      </c>
      <c r="Q116" s="20" t="str">
        <f t="shared" ref="Q116:Q119" si="249">+K116+P116</f>
        <v>#REF!</v>
      </c>
      <c r="R116" s="59" t="str">
        <f t="shared" ref="R116:R119" si="250">+IF(D116-K116-P116&gt;1,D116-K116-P116,0)</f>
        <v>#REF!</v>
      </c>
      <c r="S116" s="20" t="str">
        <f t="shared" ref="S116:S119" si="251">+P116</f>
        <v>#REF!</v>
      </c>
      <c r="T116" s="20" t="str">
        <f t="shared" si="13"/>
        <v>#REF!</v>
      </c>
      <c r="U116" s="19"/>
      <c r="V116" s="19"/>
      <c r="W116" s="19"/>
      <c r="X116" s="19"/>
      <c r="Y116" s="19"/>
      <c r="Z116" s="19"/>
    </row>
    <row r="117" ht="14.25" customHeight="1" outlineLevel="2">
      <c r="A117" s="19" t="s">
        <v>85</v>
      </c>
      <c r="B117" s="18" t="s">
        <v>27</v>
      </c>
      <c r="C117" s="19" t="s">
        <v>28</v>
      </c>
      <c r="D117" s="20">
        <v>9499.69</v>
      </c>
      <c r="E117" s="20">
        <v>858.86</v>
      </c>
      <c r="F117" s="20">
        <f>+D117/D120</f>
        <v>0.0002555401225</v>
      </c>
      <c r="G117" s="20" t="str">
        <f t="shared" si="242"/>
        <v>#REF!</v>
      </c>
      <c r="H117" s="20" t="str">
        <f t="shared" si="243"/>
        <v>#REF!</v>
      </c>
      <c r="I117" s="20" t="str">
        <f t="shared" si="244"/>
        <v>#REF!</v>
      </c>
      <c r="J117" s="20" t="str">
        <f t="shared" si="245"/>
        <v>#REF!</v>
      </c>
      <c r="K117" s="20">
        <f t="shared" si="246"/>
        <v>9499.69</v>
      </c>
      <c r="L117" s="20" t="str">
        <f t="shared" si="247"/>
        <v>#REF!</v>
      </c>
      <c r="M117" s="20"/>
      <c r="N117" s="20"/>
      <c r="O117" s="60">
        <v>0.0</v>
      </c>
      <c r="P117" s="20">
        <f t="shared" si="248"/>
        <v>0</v>
      </c>
      <c r="Q117" s="20">
        <f t="shared" si="249"/>
        <v>9499.69</v>
      </c>
      <c r="R117" s="59">
        <f t="shared" si="250"/>
        <v>0</v>
      </c>
      <c r="S117" s="20">
        <f t="shared" si="251"/>
        <v>0</v>
      </c>
      <c r="T117" s="20">
        <f t="shared" si="13"/>
        <v>0</v>
      </c>
      <c r="U117" s="19"/>
      <c r="V117" s="19"/>
      <c r="W117" s="19"/>
      <c r="X117" s="19"/>
      <c r="Y117" s="19"/>
      <c r="Z117" s="19"/>
    </row>
    <row r="118" ht="14.25" customHeight="1" outlineLevel="2">
      <c r="A118" s="19" t="s">
        <v>85</v>
      </c>
      <c r="B118" s="18" t="s">
        <v>33</v>
      </c>
      <c r="C118" s="19" t="s">
        <v>34</v>
      </c>
      <c r="D118" s="20">
        <v>4965.75</v>
      </c>
      <c r="E118" s="20">
        <v>448.95</v>
      </c>
      <c r="F118" s="20">
        <f>+D118/D120</f>
        <v>0.0001335778708</v>
      </c>
      <c r="G118" s="20" t="str">
        <f t="shared" si="242"/>
        <v>#REF!</v>
      </c>
      <c r="H118" s="20" t="str">
        <f t="shared" si="243"/>
        <v>#REF!</v>
      </c>
      <c r="I118" s="20" t="str">
        <f t="shared" si="244"/>
        <v>#REF!</v>
      </c>
      <c r="J118" s="20" t="str">
        <f t="shared" si="245"/>
        <v>#REF!</v>
      </c>
      <c r="K118" s="20">
        <f t="shared" si="246"/>
        <v>4965.75</v>
      </c>
      <c r="L118" s="20" t="str">
        <f t="shared" si="247"/>
        <v>#REF!</v>
      </c>
      <c r="M118" s="20"/>
      <c r="N118" s="20"/>
      <c r="O118" s="60">
        <v>0.0</v>
      </c>
      <c r="P118" s="20">
        <f t="shared" si="248"/>
        <v>0</v>
      </c>
      <c r="Q118" s="20">
        <f t="shared" si="249"/>
        <v>4965.75</v>
      </c>
      <c r="R118" s="59">
        <f t="shared" si="250"/>
        <v>0</v>
      </c>
      <c r="S118" s="20">
        <f t="shared" si="251"/>
        <v>0</v>
      </c>
      <c r="T118" s="20">
        <f t="shared" si="13"/>
        <v>0</v>
      </c>
      <c r="U118" s="19"/>
      <c r="V118" s="19"/>
      <c r="W118" s="19"/>
      <c r="X118" s="19"/>
      <c r="Y118" s="19"/>
      <c r="Z118" s="19"/>
    </row>
    <row r="119" ht="14.25" customHeight="1" outlineLevel="2">
      <c r="A119" s="19" t="s">
        <v>85</v>
      </c>
      <c r="B119" s="18" t="s">
        <v>55</v>
      </c>
      <c r="C119" s="19" t="s">
        <v>56</v>
      </c>
      <c r="D119" s="20">
        <v>1.686415789E7</v>
      </c>
      <c r="E119" s="20">
        <v>1524673.19</v>
      </c>
      <c r="F119" s="20">
        <f>+D119/D120</f>
        <v>0.4536431161</v>
      </c>
      <c r="G119" s="20" t="str">
        <f t="shared" si="242"/>
        <v>#REF!</v>
      </c>
      <c r="H119" s="20" t="str">
        <f t="shared" si="243"/>
        <v>#REF!</v>
      </c>
      <c r="I119" s="20" t="str">
        <f t="shared" si="244"/>
        <v>#REF!</v>
      </c>
      <c r="J119" s="20" t="str">
        <f t="shared" si="245"/>
        <v>#REF!</v>
      </c>
      <c r="K119" s="20" t="str">
        <f t="shared" si="246"/>
        <v>#REF!</v>
      </c>
      <c r="L119" s="20" t="str">
        <f t="shared" si="247"/>
        <v>#REF!</v>
      </c>
      <c r="M119" s="20"/>
      <c r="N119" s="20"/>
      <c r="O119" s="20" t="str">
        <f>+D119-J119</f>
        <v>#REF!</v>
      </c>
      <c r="P119" s="20" t="str">
        <f t="shared" si="248"/>
        <v>#REF!</v>
      </c>
      <c r="Q119" s="20" t="str">
        <f t="shared" si="249"/>
        <v>#REF!</v>
      </c>
      <c r="R119" s="59" t="str">
        <f t="shared" si="250"/>
        <v>#REF!</v>
      </c>
      <c r="S119" s="20" t="str">
        <f t="shared" si="251"/>
        <v>#REF!</v>
      </c>
      <c r="T119" s="20" t="str">
        <f t="shared" si="13"/>
        <v>#REF!</v>
      </c>
      <c r="U119" s="19"/>
      <c r="V119" s="19"/>
      <c r="W119" s="19"/>
      <c r="X119" s="19"/>
      <c r="Y119" s="19"/>
      <c r="Z119" s="19"/>
    </row>
    <row r="120" ht="14.25" customHeight="1" outlineLevel="1">
      <c r="A120" s="61" t="s">
        <v>346</v>
      </c>
      <c r="B120" s="18"/>
      <c r="C120" s="19"/>
      <c r="D120" s="20">
        <f t="shared" ref="D120:H120" si="252">SUBTOTAL(9,D116:D119)</f>
        <v>37174945</v>
      </c>
      <c r="E120" s="20">
        <f t="shared" si="252"/>
        <v>3360953</v>
      </c>
      <c r="F120" s="20">
        <f t="shared" si="252"/>
        <v>1</v>
      </c>
      <c r="G120" s="20" t="str">
        <f t="shared" si="252"/>
        <v>#REF!</v>
      </c>
      <c r="H120" s="20" t="str">
        <f t="shared" si="252"/>
        <v>#REF!</v>
      </c>
      <c r="I120" s="20"/>
      <c r="J120" s="20" t="str">
        <f t="shared" ref="J120:M120" si="253">SUBTOTAL(9,J116:J119)</f>
        <v>#REF!</v>
      </c>
      <c r="K120" s="20" t="str">
        <f t="shared" si="253"/>
        <v>#REF!</v>
      </c>
      <c r="L120" s="20" t="str">
        <f t="shared" si="253"/>
        <v>#REF!</v>
      </c>
      <c r="M120" s="20">
        <f t="shared" si="253"/>
        <v>0</v>
      </c>
      <c r="N120" s="20"/>
      <c r="O120" s="20" t="str">
        <f t="shared" ref="O120:S120" si="254">SUBTOTAL(9,O116:O119)</f>
        <v>#REF!</v>
      </c>
      <c r="P120" s="20" t="str">
        <f t="shared" si="254"/>
        <v>#REF!</v>
      </c>
      <c r="Q120" s="20" t="str">
        <f t="shared" si="254"/>
        <v>#REF!</v>
      </c>
      <c r="R120" s="20" t="str">
        <f t="shared" si="254"/>
        <v>#REF!</v>
      </c>
      <c r="S120" s="20" t="str">
        <f t="shared" si="254"/>
        <v>#REF!</v>
      </c>
      <c r="T120" s="20" t="str">
        <f t="shared" si="13"/>
        <v>#REF!</v>
      </c>
      <c r="U120" s="19"/>
      <c r="V120" s="19"/>
      <c r="W120" s="19"/>
      <c r="X120" s="19"/>
      <c r="Y120" s="19"/>
      <c r="Z120" s="19">
        <f>SUBTOTAL(9,Z116:Z119)</f>
        <v>0</v>
      </c>
    </row>
    <row r="121" ht="14.25" customHeight="1" outlineLevel="2">
      <c r="A121" s="19" t="s">
        <v>87</v>
      </c>
      <c r="B121" s="18" t="s">
        <v>17</v>
      </c>
      <c r="C121" s="19" t="s">
        <v>324</v>
      </c>
      <c r="D121" s="20">
        <v>5.452109009E7</v>
      </c>
      <c r="E121" s="20">
        <v>6929870.3</v>
      </c>
      <c r="F121" s="20">
        <f>+D121/D125</f>
        <v>0.9727335167</v>
      </c>
      <c r="G121" s="20" t="str">
        <f t="shared" ref="G121:G124" si="255">VLOOKUP(A121,'[1]Hoja1'!$B$1:$F$126,3,0)</f>
        <v>#REF!</v>
      </c>
      <c r="H121" s="20" t="str">
        <f t="shared" ref="H121:H124" si="256">VLOOKUP(A121,'[2]Hoja1'!$B$1:$F$126,2,0)</f>
        <v>#REF!</v>
      </c>
      <c r="I121" s="20" t="str">
        <f t="shared" ref="I121:I124" si="257">+G121/11</f>
        <v>#REF!</v>
      </c>
      <c r="J121" s="20" t="str">
        <f t="shared" ref="J121:J124" si="258">+F121*I121</f>
        <v>#REF!</v>
      </c>
      <c r="K121" s="20">
        <f t="shared" ref="K121:K124" si="259">+D121-P121</f>
        <v>2533970.09</v>
      </c>
      <c r="L121" s="20" t="str">
        <f t="shared" ref="L121:L124" si="260">VLOOKUP(A121,'[2]Hoja1'!$B$1:$F$126,5,0)</f>
        <v>#REF!</v>
      </c>
      <c r="M121" s="20"/>
      <c r="N121" s="20"/>
      <c r="O121" s="20">
        <v>5.198711993549527E7</v>
      </c>
      <c r="P121" s="20">
        <f t="shared" ref="P121:P124" si="261">+ROUND(O121,0)</f>
        <v>51987120</v>
      </c>
      <c r="Q121" s="20">
        <f t="shared" ref="Q121:Q124" si="262">+K121+P121</f>
        <v>54521090.09</v>
      </c>
      <c r="R121" s="59">
        <f t="shared" ref="R121:R124" si="263">+IF(D121-K121-P121&gt;1,D121-K121-P121,0)</f>
        <v>0</v>
      </c>
      <c r="S121" s="20">
        <f t="shared" ref="S121:S124" si="264">+P121</f>
        <v>51987120</v>
      </c>
      <c r="T121" s="20">
        <f t="shared" si="13"/>
        <v>0</v>
      </c>
      <c r="U121" s="19"/>
      <c r="V121" s="19"/>
      <c r="W121" s="19"/>
      <c r="X121" s="19"/>
      <c r="Y121" s="19"/>
      <c r="Z121" s="19"/>
    </row>
    <row r="122" ht="14.25" customHeight="1" outlineLevel="2">
      <c r="A122" s="19" t="s">
        <v>87</v>
      </c>
      <c r="B122" s="18" t="s">
        <v>39</v>
      </c>
      <c r="C122" s="19" t="s">
        <v>40</v>
      </c>
      <c r="D122" s="20">
        <v>1404911.08</v>
      </c>
      <c r="E122" s="20">
        <v>178570.38</v>
      </c>
      <c r="F122" s="20">
        <f>+D122/D125</f>
        <v>0.02506560476</v>
      </c>
      <c r="G122" s="20" t="str">
        <f t="shared" si="255"/>
        <v>#REF!</v>
      </c>
      <c r="H122" s="20" t="str">
        <f t="shared" si="256"/>
        <v>#REF!</v>
      </c>
      <c r="I122" s="20" t="str">
        <f t="shared" si="257"/>
        <v>#REF!</v>
      </c>
      <c r="J122" s="20" t="str">
        <f t="shared" si="258"/>
        <v>#REF!</v>
      </c>
      <c r="K122" s="20" t="str">
        <f t="shared" si="259"/>
        <v>#REF!</v>
      </c>
      <c r="L122" s="20" t="str">
        <f t="shared" si="260"/>
        <v>#REF!</v>
      </c>
      <c r="M122" s="20"/>
      <c r="N122" s="20"/>
      <c r="O122" s="20" t="str">
        <f>+D122-J122</f>
        <v>#REF!</v>
      </c>
      <c r="P122" s="20" t="str">
        <f t="shared" si="261"/>
        <v>#REF!</v>
      </c>
      <c r="Q122" s="20" t="str">
        <f t="shared" si="262"/>
        <v>#REF!</v>
      </c>
      <c r="R122" s="59" t="str">
        <f t="shared" si="263"/>
        <v>#REF!</v>
      </c>
      <c r="S122" s="20" t="str">
        <f t="shared" si="264"/>
        <v>#REF!</v>
      </c>
      <c r="T122" s="20" t="str">
        <f t="shared" si="13"/>
        <v>#REF!</v>
      </c>
      <c r="U122" s="19"/>
      <c r="V122" s="19"/>
      <c r="W122" s="19"/>
      <c r="X122" s="19"/>
      <c r="Y122" s="19"/>
      <c r="Z122" s="19"/>
    </row>
    <row r="123" ht="14.25" customHeight="1" outlineLevel="2">
      <c r="A123" s="19" t="s">
        <v>87</v>
      </c>
      <c r="B123" s="18" t="s">
        <v>27</v>
      </c>
      <c r="C123" s="19" t="s">
        <v>28</v>
      </c>
      <c r="D123" s="20">
        <v>60843.94</v>
      </c>
      <c r="E123" s="20">
        <v>7733.53</v>
      </c>
      <c r="F123" s="20">
        <f>+D123/D125</f>
        <v>0.00108554212</v>
      </c>
      <c r="G123" s="20" t="str">
        <f t="shared" si="255"/>
        <v>#REF!</v>
      </c>
      <c r="H123" s="20" t="str">
        <f t="shared" si="256"/>
        <v>#REF!</v>
      </c>
      <c r="I123" s="20" t="str">
        <f t="shared" si="257"/>
        <v>#REF!</v>
      </c>
      <c r="J123" s="20" t="str">
        <f t="shared" si="258"/>
        <v>#REF!</v>
      </c>
      <c r="K123" s="20">
        <f t="shared" si="259"/>
        <v>60843.94</v>
      </c>
      <c r="L123" s="20" t="str">
        <f t="shared" si="260"/>
        <v>#REF!</v>
      </c>
      <c r="M123" s="20"/>
      <c r="N123" s="20"/>
      <c r="O123" s="60">
        <v>0.0</v>
      </c>
      <c r="P123" s="20">
        <f t="shared" si="261"/>
        <v>0</v>
      </c>
      <c r="Q123" s="20">
        <f t="shared" si="262"/>
        <v>60843.94</v>
      </c>
      <c r="R123" s="59">
        <f t="shared" si="263"/>
        <v>0</v>
      </c>
      <c r="S123" s="20">
        <f t="shared" si="264"/>
        <v>0</v>
      </c>
      <c r="T123" s="20">
        <f t="shared" si="13"/>
        <v>0</v>
      </c>
      <c r="U123" s="19"/>
      <c r="V123" s="19"/>
      <c r="W123" s="19"/>
      <c r="X123" s="19"/>
      <c r="Y123" s="19"/>
      <c r="Z123" s="19"/>
    </row>
    <row r="124" ht="14.25" customHeight="1" outlineLevel="2">
      <c r="A124" s="19" t="s">
        <v>87</v>
      </c>
      <c r="B124" s="18" t="s">
        <v>33</v>
      </c>
      <c r="C124" s="19" t="s">
        <v>34</v>
      </c>
      <c r="D124" s="20">
        <v>62513.89</v>
      </c>
      <c r="E124" s="20">
        <v>7945.79</v>
      </c>
      <c r="F124" s="20">
        <f>+D124/D125</f>
        <v>0.001115336395</v>
      </c>
      <c r="G124" s="20" t="str">
        <f t="shared" si="255"/>
        <v>#REF!</v>
      </c>
      <c r="H124" s="20" t="str">
        <f t="shared" si="256"/>
        <v>#REF!</v>
      </c>
      <c r="I124" s="20" t="str">
        <f t="shared" si="257"/>
        <v>#REF!</v>
      </c>
      <c r="J124" s="20" t="str">
        <f t="shared" si="258"/>
        <v>#REF!</v>
      </c>
      <c r="K124" s="20">
        <f t="shared" si="259"/>
        <v>62513.89</v>
      </c>
      <c r="L124" s="20" t="str">
        <f t="shared" si="260"/>
        <v>#REF!</v>
      </c>
      <c r="M124" s="20"/>
      <c r="N124" s="20"/>
      <c r="O124" s="60">
        <v>0.0</v>
      </c>
      <c r="P124" s="20">
        <f t="shared" si="261"/>
        <v>0</v>
      </c>
      <c r="Q124" s="20">
        <f t="shared" si="262"/>
        <v>62513.89</v>
      </c>
      <c r="R124" s="59">
        <f t="shared" si="263"/>
        <v>0</v>
      </c>
      <c r="S124" s="20">
        <f t="shared" si="264"/>
        <v>0</v>
      </c>
      <c r="T124" s="20">
        <f t="shared" si="13"/>
        <v>0</v>
      </c>
      <c r="U124" s="19"/>
      <c r="V124" s="19"/>
      <c r="W124" s="19"/>
      <c r="X124" s="19"/>
      <c r="Y124" s="19"/>
      <c r="Z124" s="19"/>
    </row>
    <row r="125" ht="14.25" customHeight="1" outlineLevel="1">
      <c r="A125" s="61" t="s">
        <v>347</v>
      </c>
      <c r="B125" s="18"/>
      <c r="C125" s="19"/>
      <c r="D125" s="20">
        <f t="shared" ref="D125:H125" si="265">SUBTOTAL(9,D121:D124)</f>
        <v>56049359</v>
      </c>
      <c r="E125" s="20">
        <f t="shared" si="265"/>
        <v>7124120</v>
      </c>
      <c r="F125" s="20">
        <f t="shared" si="265"/>
        <v>1</v>
      </c>
      <c r="G125" s="20" t="str">
        <f t="shared" si="265"/>
        <v>#REF!</v>
      </c>
      <c r="H125" s="20" t="str">
        <f t="shared" si="265"/>
        <v>#REF!</v>
      </c>
      <c r="I125" s="20"/>
      <c r="J125" s="20" t="str">
        <f t="shared" ref="J125:M125" si="266">SUBTOTAL(9,J121:J124)</f>
        <v>#REF!</v>
      </c>
      <c r="K125" s="20" t="str">
        <f t="shared" si="266"/>
        <v>#REF!</v>
      </c>
      <c r="L125" s="20" t="str">
        <f t="shared" si="266"/>
        <v>#REF!</v>
      </c>
      <c r="M125" s="20">
        <f t="shared" si="266"/>
        <v>0</v>
      </c>
      <c r="N125" s="20"/>
      <c r="O125" s="20" t="str">
        <f t="shared" ref="O125:S125" si="267">SUBTOTAL(9,O121:O124)</f>
        <v>#REF!</v>
      </c>
      <c r="P125" s="20" t="str">
        <f t="shared" si="267"/>
        <v>#REF!</v>
      </c>
      <c r="Q125" s="20" t="str">
        <f t="shared" si="267"/>
        <v>#REF!</v>
      </c>
      <c r="R125" s="20" t="str">
        <f t="shared" si="267"/>
        <v>#REF!</v>
      </c>
      <c r="S125" s="20" t="str">
        <f t="shared" si="267"/>
        <v>#REF!</v>
      </c>
      <c r="T125" s="20" t="str">
        <f t="shared" si="13"/>
        <v>#REF!</v>
      </c>
      <c r="U125" s="19"/>
      <c r="V125" s="19"/>
      <c r="W125" s="19"/>
      <c r="X125" s="19"/>
      <c r="Y125" s="19"/>
      <c r="Z125" s="19">
        <f>SUBTOTAL(9,Z121:Z124)</f>
        <v>0</v>
      </c>
    </row>
    <row r="126" ht="14.25" customHeight="1" outlineLevel="2">
      <c r="A126" s="19" t="s">
        <v>89</v>
      </c>
      <c r="B126" s="18" t="s">
        <v>17</v>
      </c>
      <c r="C126" s="19" t="s">
        <v>324</v>
      </c>
      <c r="D126" s="20">
        <v>3.706722499E7</v>
      </c>
      <c r="E126" s="20">
        <v>3281064.8</v>
      </c>
      <c r="F126" s="20">
        <f>+D126/D132</f>
        <v>0.4121488173</v>
      </c>
      <c r="G126" s="20" t="str">
        <f t="shared" ref="G126:G131" si="268">VLOOKUP(A126,'[1]Hoja1'!$B$1:$F$126,3,0)</f>
        <v>#REF!</v>
      </c>
      <c r="H126" s="20" t="str">
        <f t="shared" ref="H126:H131" si="269">VLOOKUP(A126,'[2]Hoja1'!$B$1:$F$126,2,0)</f>
        <v>#REF!</v>
      </c>
      <c r="I126" s="20" t="str">
        <f t="shared" ref="I126:I131" si="270">+G126/11</f>
        <v>#REF!</v>
      </c>
      <c r="J126" s="20" t="str">
        <f t="shared" ref="J126:J131" si="271">+F126*I126</f>
        <v>#REF!</v>
      </c>
      <c r="K126" s="20">
        <v>0.0</v>
      </c>
      <c r="L126" s="20" t="str">
        <f t="shared" ref="L126:L131" si="272">VLOOKUP(A126,'[2]Hoja1'!$B$1:$F$126,5,0)</f>
        <v>#REF!</v>
      </c>
      <c r="M126" s="20"/>
      <c r="N126" s="20"/>
      <c r="O126" s="20" t="str">
        <f t="shared" ref="O126:O128" si="273">+D126-J126</f>
        <v>#REF!</v>
      </c>
      <c r="P126" s="20" t="str">
        <f t="shared" ref="P126:P131" si="274">+ROUND(O126,0)</f>
        <v>#REF!</v>
      </c>
      <c r="Q126" s="20" t="str">
        <f t="shared" ref="Q126:Q131" si="275">+K126+P126</f>
        <v>#REF!</v>
      </c>
      <c r="R126" s="59" t="str">
        <f t="shared" ref="R126:R131" si="276">+IF(D126-K126-P126&gt;1,D126-K126-P126,0)</f>
        <v>#REF!</v>
      </c>
      <c r="S126" s="20" t="str">
        <f t="shared" ref="S126:S131" si="277">+P126</f>
        <v>#REF!</v>
      </c>
      <c r="T126" s="20" t="str">
        <f t="shared" si="13"/>
        <v>#REF!</v>
      </c>
      <c r="U126" s="19"/>
      <c r="V126" s="19"/>
      <c r="W126" s="19"/>
      <c r="X126" s="19"/>
      <c r="Y126" s="19"/>
      <c r="Z126" s="19"/>
    </row>
    <row r="127" ht="14.25" customHeight="1" outlineLevel="2">
      <c r="A127" s="19" t="s">
        <v>89</v>
      </c>
      <c r="B127" s="18" t="s">
        <v>39</v>
      </c>
      <c r="C127" s="19" t="s">
        <v>40</v>
      </c>
      <c r="D127" s="20">
        <v>8341172.47</v>
      </c>
      <c r="E127" s="20">
        <v>738332.24</v>
      </c>
      <c r="F127" s="20">
        <f>+D127/D132</f>
        <v>0.09274512373</v>
      </c>
      <c r="G127" s="20" t="str">
        <f t="shared" si="268"/>
        <v>#REF!</v>
      </c>
      <c r="H127" s="20" t="str">
        <f t="shared" si="269"/>
        <v>#REF!</v>
      </c>
      <c r="I127" s="20" t="str">
        <f t="shared" si="270"/>
        <v>#REF!</v>
      </c>
      <c r="J127" s="20" t="str">
        <f t="shared" si="271"/>
        <v>#REF!</v>
      </c>
      <c r="K127" s="20">
        <v>0.0</v>
      </c>
      <c r="L127" s="20" t="str">
        <f t="shared" si="272"/>
        <v>#REF!</v>
      </c>
      <c r="M127" s="20"/>
      <c r="N127" s="20"/>
      <c r="O127" s="20" t="str">
        <f t="shared" si="273"/>
        <v>#REF!</v>
      </c>
      <c r="P127" s="20" t="str">
        <f t="shared" si="274"/>
        <v>#REF!</v>
      </c>
      <c r="Q127" s="20" t="str">
        <f t="shared" si="275"/>
        <v>#REF!</v>
      </c>
      <c r="R127" s="59" t="str">
        <f t="shared" si="276"/>
        <v>#REF!</v>
      </c>
      <c r="S127" s="20" t="str">
        <f t="shared" si="277"/>
        <v>#REF!</v>
      </c>
      <c r="T127" s="20" t="str">
        <f t="shared" si="13"/>
        <v>#REF!</v>
      </c>
      <c r="U127" s="19"/>
      <c r="V127" s="19"/>
      <c r="W127" s="19"/>
      <c r="X127" s="19"/>
      <c r="Y127" s="19"/>
      <c r="Z127" s="19"/>
    </row>
    <row r="128" ht="14.25" customHeight="1" outlineLevel="2">
      <c r="A128" s="19" t="s">
        <v>89</v>
      </c>
      <c r="B128" s="18" t="s">
        <v>53</v>
      </c>
      <c r="C128" s="19" t="s">
        <v>54</v>
      </c>
      <c r="D128" s="20">
        <v>0.0</v>
      </c>
      <c r="E128" s="20">
        <v>0.0</v>
      </c>
      <c r="F128" s="20">
        <f>+D128/D132</f>
        <v>0</v>
      </c>
      <c r="G128" s="20" t="str">
        <f t="shared" si="268"/>
        <v>#REF!</v>
      </c>
      <c r="H128" s="20" t="str">
        <f t="shared" si="269"/>
        <v>#REF!</v>
      </c>
      <c r="I128" s="20" t="str">
        <f t="shared" si="270"/>
        <v>#REF!</v>
      </c>
      <c r="J128" s="20" t="str">
        <f t="shared" si="271"/>
        <v>#REF!</v>
      </c>
      <c r="K128" s="20">
        <v>0.0</v>
      </c>
      <c r="L128" s="20" t="str">
        <f t="shared" si="272"/>
        <v>#REF!</v>
      </c>
      <c r="M128" s="20"/>
      <c r="N128" s="20"/>
      <c r="O128" s="20" t="str">
        <f t="shared" si="273"/>
        <v>#REF!</v>
      </c>
      <c r="P128" s="20" t="str">
        <f t="shared" si="274"/>
        <v>#REF!</v>
      </c>
      <c r="Q128" s="20" t="str">
        <f t="shared" si="275"/>
        <v>#REF!</v>
      </c>
      <c r="R128" s="59" t="str">
        <f t="shared" si="276"/>
        <v>#REF!</v>
      </c>
      <c r="S128" s="20" t="str">
        <f t="shared" si="277"/>
        <v>#REF!</v>
      </c>
      <c r="T128" s="20" t="str">
        <f t="shared" si="13"/>
        <v>#REF!</v>
      </c>
      <c r="U128" s="19"/>
      <c r="V128" s="19"/>
      <c r="W128" s="19"/>
      <c r="X128" s="19"/>
      <c r="Y128" s="19"/>
      <c r="Z128" s="19"/>
    </row>
    <row r="129" ht="14.25" customHeight="1" outlineLevel="2">
      <c r="A129" s="19" t="s">
        <v>89</v>
      </c>
      <c r="B129" s="18" t="s">
        <v>27</v>
      </c>
      <c r="C129" s="19" t="s">
        <v>28</v>
      </c>
      <c r="D129" s="20">
        <v>55061.64</v>
      </c>
      <c r="E129" s="20">
        <v>4873.87</v>
      </c>
      <c r="F129" s="20">
        <f>+D129/D132</f>
        <v>0.0006122279132</v>
      </c>
      <c r="G129" s="20" t="str">
        <f t="shared" si="268"/>
        <v>#REF!</v>
      </c>
      <c r="H129" s="20" t="str">
        <f t="shared" si="269"/>
        <v>#REF!</v>
      </c>
      <c r="I129" s="20" t="str">
        <f t="shared" si="270"/>
        <v>#REF!</v>
      </c>
      <c r="J129" s="20" t="str">
        <f t="shared" si="271"/>
        <v>#REF!</v>
      </c>
      <c r="K129" s="20">
        <v>0.0</v>
      </c>
      <c r="L129" s="20" t="str">
        <f t="shared" si="272"/>
        <v>#REF!</v>
      </c>
      <c r="M129" s="20"/>
      <c r="N129" s="20"/>
      <c r="O129" s="60">
        <v>0.0</v>
      </c>
      <c r="P129" s="20">
        <f t="shared" si="274"/>
        <v>0</v>
      </c>
      <c r="Q129" s="20">
        <f t="shared" si="275"/>
        <v>0</v>
      </c>
      <c r="R129" s="59">
        <f t="shared" si="276"/>
        <v>55061.64</v>
      </c>
      <c r="S129" s="20">
        <f t="shared" si="277"/>
        <v>0</v>
      </c>
      <c r="T129" s="20">
        <f t="shared" si="13"/>
        <v>0</v>
      </c>
      <c r="U129" s="19"/>
      <c r="V129" s="19"/>
      <c r="W129" s="19"/>
      <c r="X129" s="19"/>
      <c r="Y129" s="19"/>
      <c r="Z129" s="19"/>
    </row>
    <row r="130" ht="14.25" customHeight="1" outlineLevel="2">
      <c r="A130" s="19" t="s">
        <v>89</v>
      </c>
      <c r="B130" s="18" t="s">
        <v>33</v>
      </c>
      <c r="C130" s="19" t="s">
        <v>34</v>
      </c>
      <c r="D130" s="20">
        <v>79586.85</v>
      </c>
      <c r="E130" s="20">
        <v>7044.76</v>
      </c>
      <c r="F130" s="20">
        <f>+D130/D132</f>
        <v>0.0008849226266</v>
      </c>
      <c r="G130" s="20" t="str">
        <f t="shared" si="268"/>
        <v>#REF!</v>
      </c>
      <c r="H130" s="20" t="str">
        <f t="shared" si="269"/>
        <v>#REF!</v>
      </c>
      <c r="I130" s="20" t="str">
        <f t="shared" si="270"/>
        <v>#REF!</v>
      </c>
      <c r="J130" s="20" t="str">
        <f t="shared" si="271"/>
        <v>#REF!</v>
      </c>
      <c r="K130" s="20">
        <v>0.0</v>
      </c>
      <c r="L130" s="20" t="str">
        <f t="shared" si="272"/>
        <v>#REF!</v>
      </c>
      <c r="M130" s="20"/>
      <c r="N130" s="20"/>
      <c r="O130" s="60">
        <v>0.0</v>
      </c>
      <c r="P130" s="20">
        <f t="shared" si="274"/>
        <v>0</v>
      </c>
      <c r="Q130" s="20">
        <f t="shared" si="275"/>
        <v>0</v>
      </c>
      <c r="R130" s="59">
        <f t="shared" si="276"/>
        <v>79586.85</v>
      </c>
      <c r="S130" s="20">
        <f t="shared" si="277"/>
        <v>0</v>
      </c>
      <c r="T130" s="20">
        <f t="shared" si="13"/>
        <v>0</v>
      </c>
      <c r="U130" s="19"/>
      <c r="V130" s="19"/>
      <c r="W130" s="19"/>
      <c r="X130" s="19"/>
      <c r="Y130" s="19"/>
      <c r="Z130" s="19"/>
    </row>
    <row r="131" ht="14.25" customHeight="1" outlineLevel="2">
      <c r="A131" s="19" t="s">
        <v>89</v>
      </c>
      <c r="B131" s="18" t="s">
        <v>41</v>
      </c>
      <c r="C131" s="19" t="s">
        <v>42</v>
      </c>
      <c r="D131" s="20">
        <v>4.439346105E7</v>
      </c>
      <c r="E131" s="20">
        <v>3929558.33</v>
      </c>
      <c r="F131" s="20">
        <f>+D131/D132</f>
        <v>0.4936089084</v>
      </c>
      <c r="G131" s="20" t="str">
        <f t="shared" si="268"/>
        <v>#REF!</v>
      </c>
      <c r="H131" s="20" t="str">
        <f t="shared" si="269"/>
        <v>#REF!</v>
      </c>
      <c r="I131" s="20" t="str">
        <f t="shared" si="270"/>
        <v>#REF!</v>
      </c>
      <c r="J131" s="20" t="str">
        <f t="shared" si="271"/>
        <v>#REF!</v>
      </c>
      <c r="K131" s="20">
        <v>0.0</v>
      </c>
      <c r="L131" s="20" t="str">
        <f t="shared" si="272"/>
        <v>#REF!</v>
      </c>
      <c r="M131" s="20"/>
      <c r="N131" s="20"/>
      <c r="O131" s="20" t="str">
        <f>+D131-J131</f>
        <v>#REF!</v>
      </c>
      <c r="P131" s="20" t="str">
        <f t="shared" si="274"/>
        <v>#REF!</v>
      </c>
      <c r="Q131" s="20" t="str">
        <f t="shared" si="275"/>
        <v>#REF!</v>
      </c>
      <c r="R131" s="59" t="str">
        <f t="shared" si="276"/>
        <v>#REF!</v>
      </c>
      <c r="S131" s="20" t="str">
        <f t="shared" si="277"/>
        <v>#REF!</v>
      </c>
      <c r="T131" s="20" t="str">
        <f t="shared" si="13"/>
        <v>#REF!</v>
      </c>
      <c r="U131" s="19"/>
      <c r="V131" s="19"/>
      <c r="W131" s="19"/>
      <c r="X131" s="19"/>
      <c r="Y131" s="19"/>
      <c r="Z131" s="19"/>
    </row>
    <row r="132" ht="14.25" customHeight="1" outlineLevel="1">
      <c r="A132" s="61" t="s">
        <v>348</v>
      </c>
      <c r="B132" s="18"/>
      <c r="C132" s="19"/>
      <c r="D132" s="20">
        <f t="shared" ref="D132:H132" si="278">SUBTOTAL(9,D126:D131)</f>
        <v>89936507</v>
      </c>
      <c r="E132" s="20">
        <f t="shared" si="278"/>
        <v>7960874</v>
      </c>
      <c r="F132" s="20">
        <f t="shared" si="278"/>
        <v>1</v>
      </c>
      <c r="G132" s="20" t="str">
        <f t="shared" si="278"/>
        <v>#REF!</v>
      </c>
      <c r="H132" s="20" t="str">
        <f t="shared" si="278"/>
        <v>#REF!</v>
      </c>
      <c r="I132" s="20"/>
      <c r="J132" s="20" t="str">
        <f t="shared" ref="J132:M132" si="279">SUBTOTAL(9,J126:J131)</f>
        <v>#REF!</v>
      </c>
      <c r="K132" s="20">
        <f t="shared" si="279"/>
        <v>0</v>
      </c>
      <c r="L132" s="20" t="str">
        <f t="shared" si="279"/>
        <v>#REF!</v>
      </c>
      <c r="M132" s="20">
        <f t="shared" si="279"/>
        <v>0</v>
      </c>
      <c r="N132" s="20"/>
      <c r="O132" s="20" t="str">
        <f t="shared" ref="O132:S132" si="280">SUBTOTAL(9,O126:O131)</f>
        <v>#REF!</v>
      </c>
      <c r="P132" s="20" t="str">
        <f t="shared" si="280"/>
        <v>#REF!</v>
      </c>
      <c r="Q132" s="20" t="str">
        <f t="shared" si="280"/>
        <v>#REF!</v>
      </c>
      <c r="R132" s="20" t="str">
        <f t="shared" si="280"/>
        <v>#REF!</v>
      </c>
      <c r="S132" s="20" t="str">
        <f t="shared" si="280"/>
        <v>#REF!</v>
      </c>
      <c r="T132" s="20" t="str">
        <f t="shared" si="13"/>
        <v>#REF!</v>
      </c>
      <c r="U132" s="19"/>
      <c r="V132" s="19"/>
      <c r="W132" s="19"/>
      <c r="X132" s="19"/>
      <c r="Y132" s="19"/>
      <c r="Z132" s="19">
        <f>SUBTOTAL(9,Z126:Z131)</f>
        <v>0</v>
      </c>
    </row>
    <row r="133" ht="15.75" customHeight="1" outlineLevel="2">
      <c r="A133" s="19" t="s">
        <v>91</v>
      </c>
      <c r="B133" s="18" t="s">
        <v>17</v>
      </c>
      <c r="C133" s="19" t="s">
        <v>324</v>
      </c>
      <c r="D133" s="20">
        <v>1.341204331E7</v>
      </c>
      <c r="E133" s="20">
        <v>603467.4</v>
      </c>
      <c r="F133" s="20">
        <f>+D133/D137</f>
        <v>0.3666774022</v>
      </c>
      <c r="G133" s="20" t="str">
        <f t="shared" ref="G133:G136" si="281">VLOOKUP(A133,'[1]Hoja1'!$B$1:$F$126,3,0)</f>
        <v>#REF!</v>
      </c>
      <c r="H133" s="20" t="str">
        <f t="shared" ref="H133:H136" si="282">VLOOKUP(A133,'[2]Hoja1'!$B$1:$F$126,2,0)</f>
        <v>#REF!</v>
      </c>
      <c r="I133" s="20" t="str">
        <f t="shared" ref="I133:I136" si="283">+G133/11</f>
        <v>#REF!</v>
      </c>
      <c r="J133" s="20" t="str">
        <f t="shared" ref="J133:J136" si="284">+F133*I133</f>
        <v>#REF!</v>
      </c>
      <c r="K133" s="20">
        <v>0.0</v>
      </c>
      <c r="L133" s="20" t="str">
        <f t="shared" ref="L133:L136" si="285">VLOOKUP(A133,'[2]Hoja1'!$B$1:$F$126,5,0)</f>
        <v>#REF!</v>
      </c>
      <c r="M133" s="20"/>
      <c r="N133" s="20"/>
      <c r="O133" s="20" t="str">
        <f t="shared" ref="O133:O134" si="286">+D133-J133</f>
        <v>#REF!</v>
      </c>
      <c r="P133" s="20" t="str">
        <f t="shared" ref="P133:P136" si="287">+ROUND(O133,0)</f>
        <v>#REF!</v>
      </c>
      <c r="Q133" s="20" t="str">
        <f t="shared" ref="Q133:Q136" si="288">+K133+P133</f>
        <v>#REF!</v>
      </c>
      <c r="R133" s="59" t="str">
        <f t="shared" ref="R133:R136" si="289">+IF(D133-K133-P133&gt;1,D133-K133-P133,0)</f>
        <v>#REF!</v>
      </c>
      <c r="S133" s="20" t="str">
        <f t="shared" ref="S133:S136" si="290">+P133</f>
        <v>#REF!</v>
      </c>
      <c r="T133" s="20" t="str">
        <f t="shared" si="13"/>
        <v>#REF!</v>
      </c>
      <c r="U133" s="19"/>
      <c r="V133" s="19"/>
      <c r="W133" s="19"/>
      <c r="X133" s="19"/>
      <c r="Y133" s="19"/>
      <c r="Z133" s="19"/>
    </row>
    <row r="134" ht="15.75" customHeight="1" outlineLevel="2">
      <c r="A134" s="19" t="s">
        <v>91</v>
      </c>
      <c r="B134" s="18" t="s">
        <v>39</v>
      </c>
      <c r="C134" s="19" t="s">
        <v>40</v>
      </c>
      <c r="D134" s="20">
        <v>2564521.82</v>
      </c>
      <c r="E134" s="20">
        <v>115389.23</v>
      </c>
      <c r="F134" s="20">
        <f>+D134/D137</f>
        <v>0.07011252329</v>
      </c>
      <c r="G134" s="20" t="str">
        <f t="shared" si="281"/>
        <v>#REF!</v>
      </c>
      <c r="H134" s="20" t="str">
        <f t="shared" si="282"/>
        <v>#REF!</v>
      </c>
      <c r="I134" s="20" t="str">
        <f t="shared" si="283"/>
        <v>#REF!</v>
      </c>
      <c r="J134" s="20" t="str">
        <f t="shared" si="284"/>
        <v>#REF!</v>
      </c>
      <c r="K134" s="20">
        <v>0.0</v>
      </c>
      <c r="L134" s="20" t="str">
        <f t="shared" si="285"/>
        <v>#REF!</v>
      </c>
      <c r="M134" s="20"/>
      <c r="N134" s="20"/>
      <c r="O134" s="20" t="str">
        <f t="shared" si="286"/>
        <v>#REF!</v>
      </c>
      <c r="P134" s="20" t="str">
        <f t="shared" si="287"/>
        <v>#REF!</v>
      </c>
      <c r="Q134" s="20" t="str">
        <f t="shared" si="288"/>
        <v>#REF!</v>
      </c>
      <c r="R134" s="59" t="str">
        <f t="shared" si="289"/>
        <v>#REF!</v>
      </c>
      <c r="S134" s="20" t="str">
        <f t="shared" si="290"/>
        <v>#REF!</v>
      </c>
      <c r="T134" s="20" t="str">
        <f t="shared" si="13"/>
        <v>#REF!</v>
      </c>
      <c r="U134" s="19"/>
      <c r="V134" s="19"/>
      <c r="W134" s="19"/>
      <c r="X134" s="19"/>
      <c r="Y134" s="19"/>
      <c r="Z134" s="19"/>
    </row>
    <row r="135" ht="15.75" customHeight="1" outlineLevel="2">
      <c r="A135" s="19" t="s">
        <v>91</v>
      </c>
      <c r="B135" s="18" t="s">
        <v>33</v>
      </c>
      <c r="C135" s="19" t="s">
        <v>34</v>
      </c>
      <c r="D135" s="20">
        <v>13435.25</v>
      </c>
      <c r="E135" s="20">
        <v>604.51</v>
      </c>
      <c r="F135" s="20">
        <f>+D135/D137</f>
        <v>0.0003673118595</v>
      </c>
      <c r="G135" s="20" t="str">
        <f t="shared" si="281"/>
        <v>#REF!</v>
      </c>
      <c r="H135" s="20" t="str">
        <f t="shared" si="282"/>
        <v>#REF!</v>
      </c>
      <c r="I135" s="20" t="str">
        <f t="shared" si="283"/>
        <v>#REF!</v>
      </c>
      <c r="J135" s="20" t="str">
        <f t="shared" si="284"/>
        <v>#REF!</v>
      </c>
      <c r="K135" s="20">
        <v>0.0</v>
      </c>
      <c r="L135" s="20" t="str">
        <f t="shared" si="285"/>
        <v>#REF!</v>
      </c>
      <c r="M135" s="20"/>
      <c r="N135" s="20"/>
      <c r="O135" s="60">
        <v>0.0</v>
      </c>
      <c r="P135" s="20">
        <f t="shared" si="287"/>
        <v>0</v>
      </c>
      <c r="Q135" s="20">
        <f t="shared" si="288"/>
        <v>0</v>
      </c>
      <c r="R135" s="59">
        <f t="shared" si="289"/>
        <v>13435.25</v>
      </c>
      <c r="S135" s="20">
        <f t="shared" si="290"/>
        <v>0</v>
      </c>
      <c r="T135" s="20">
        <f t="shared" si="13"/>
        <v>0</v>
      </c>
      <c r="U135" s="19"/>
      <c r="V135" s="19"/>
      <c r="W135" s="19"/>
      <c r="X135" s="19"/>
      <c r="Y135" s="19"/>
      <c r="Z135" s="19"/>
    </row>
    <row r="136" ht="15.75" customHeight="1" outlineLevel="2">
      <c r="A136" s="19" t="s">
        <v>91</v>
      </c>
      <c r="B136" s="18" t="s">
        <v>41</v>
      </c>
      <c r="C136" s="19" t="s">
        <v>42</v>
      </c>
      <c r="D136" s="20">
        <v>2.058722862E7</v>
      </c>
      <c r="E136" s="20">
        <v>926310.86</v>
      </c>
      <c r="F136" s="20">
        <f>+D136/D137</f>
        <v>0.5628427626</v>
      </c>
      <c r="G136" s="20" t="str">
        <f t="shared" si="281"/>
        <v>#REF!</v>
      </c>
      <c r="H136" s="20" t="str">
        <f t="shared" si="282"/>
        <v>#REF!</v>
      </c>
      <c r="I136" s="20" t="str">
        <f t="shared" si="283"/>
        <v>#REF!</v>
      </c>
      <c r="J136" s="20" t="str">
        <f t="shared" si="284"/>
        <v>#REF!</v>
      </c>
      <c r="K136" s="20">
        <v>0.0</v>
      </c>
      <c r="L136" s="20" t="str">
        <f t="shared" si="285"/>
        <v>#REF!</v>
      </c>
      <c r="M136" s="20"/>
      <c r="N136" s="20"/>
      <c r="O136" s="20" t="str">
        <f>+D136-J136</f>
        <v>#REF!</v>
      </c>
      <c r="P136" s="20" t="str">
        <f t="shared" si="287"/>
        <v>#REF!</v>
      </c>
      <c r="Q136" s="20" t="str">
        <f t="shared" si="288"/>
        <v>#REF!</v>
      </c>
      <c r="R136" s="59" t="str">
        <f t="shared" si="289"/>
        <v>#REF!</v>
      </c>
      <c r="S136" s="20" t="str">
        <f t="shared" si="290"/>
        <v>#REF!</v>
      </c>
      <c r="T136" s="20" t="str">
        <f t="shared" si="13"/>
        <v>#REF!</v>
      </c>
      <c r="U136" s="19"/>
      <c r="V136" s="19"/>
      <c r="W136" s="19"/>
      <c r="X136" s="19"/>
      <c r="Y136" s="19"/>
      <c r="Z136" s="19"/>
    </row>
    <row r="137" ht="15.75" customHeight="1" outlineLevel="1">
      <c r="A137" s="61" t="s">
        <v>349</v>
      </c>
      <c r="B137" s="18"/>
      <c r="C137" s="19"/>
      <c r="D137" s="20">
        <f t="shared" ref="D137:H137" si="291">SUBTOTAL(9,D133:D136)</f>
        <v>36577229</v>
      </c>
      <c r="E137" s="20">
        <f t="shared" si="291"/>
        <v>1645772</v>
      </c>
      <c r="F137" s="20">
        <f t="shared" si="291"/>
        <v>1</v>
      </c>
      <c r="G137" s="20" t="str">
        <f t="shared" si="291"/>
        <v>#REF!</v>
      </c>
      <c r="H137" s="20" t="str">
        <f t="shared" si="291"/>
        <v>#REF!</v>
      </c>
      <c r="I137" s="20"/>
      <c r="J137" s="20" t="str">
        <f t="shared" ref="J137:M137" si="292">SUBTOTAL(9,J133:J136)</f>
        <v>#REF!</v>
      </c>
      <c r="K137" s="20">
        <f t="shared" si="292"/>
        <v>0</v>
      </c>
      <c r="L137" s="20" t="str">
        <f t="shared" si="292"/>
        <v>#REF!</v>
      </c>
      <c r="M137" s="20">
        <f t="shared" si="292"/>
        <v>0</v>
      </c>
      <c r="N137" s="20"/>
      <c r="O137" s="20" t="str">
        <f t="shared" ref="O137:S137" si="293">SUBTOTAL(9,O133:O136)</f>
        <v>#REF!</v>
      </c>
      <c r="P137" s="20" t="str">
        <f t="shared" si="293"/>
        <v>#REF!</v>
      </c>
      <c r="Q137" s="20" t="str">
        <f t="shared" si="293"/>
        <v>#REF!</v>
      </c>
      <c r="R137" s="20" t="str">
        <f t="shared" si="293"/>
        <v>#REF!</v>
      </c>
      <c r="S137" s="20" t="str">
        <f t="shared" si="293"/>
        <v>#REF!</v>
      </c>
      <c r="T137" s="20" t="str">
        <f t="shared" si="13"/>
        <v>#REF!</v>
      </c>
      <c r="U137" s="19"/>
      <c r="V137" s="19"/>
      <c r="W137" s="19"/>
      <c r="X137" s="19"/>
      <c r="Y137" s="19"/>
      <c r="Z137" s="19">
        <f>SUBTOTAL(9,Z133:Z136)</f>
        <v>0</v>
      </c>
    </row>
    <row r="138" ht="14.25" customHeight="1" outlineLevel="2">
      <c r="A138" s="19" t="s">
        <v>93</v>
      </c>
      <c r="B138" s="18" t="s">
        <v>17</v>
      </c>
      <c r="C138" s="19" t="s">
        <v>324</v>
      </c>
      <c r="D138" s="20">
        <v>1.972635323E7</v>
      </c>
      <c r="E138" s="20">
        <v>933641.39</v>
      </c>
      <c r="F138" s="20">
        <f>+D138/D143</f>
        <v>0.743945668</v>
      </c>
      <c r="G138" s="20" t="str">
        <f t="shared" ref="G138:G142" si="294">VLOOKUP(A138,'[1]Hoja1'!$B$1:$F$126,3,0)</f>
        <v>#REF!</v>
      </c>
      <c r="H138" s="20" t="str">
        <f t="shared" ref="H138:H142" si="295">VLOOKUP(A138,'[2]Hoja1'!$B$1:$F$126,2,0)</f>
        <v>#REF!</v>
      </c>
      <c r="I138" s="20" t="str">
        <f t="shared" ref="I138:I142" si="296">+G138/11</f>
        <v>#REF!</v>
      </c>
      <c r="J138" s="20" t="str">
        <f t="shared" ref="J138:J142" si="297">+F138*I138</f>
        <v>#REF!</v>
      </c>
      <c r="K138" s="20">
        <v>0.0</v>
      </c>
      <c r="L138" s="20" t="str">
        <f t="shared" ref="L138:L142" si="298">VLOOKUP(A138,'[2]Hoja1'!$B$1:$F$126,5,0)</f>
        <v>#REF!</v>
      </c>
      <c r="M138" s="20"/>
      <c r="N138" s="20"/>
      <c r="O138" s="20" t="str">
        <f t="shared" ref="O138:O139" si="299">+D138-J138</f>
        <v>#REF!</v>
      </c>
      <c r="P138" s="20" t="str">
        <f t="shared" ref="P138:P142" si="300">+ROUND(O138,0)</f>
        <v>#REF!</v>
      </c>
      <c r="Q138" s="20" t="str">
        <f t="shared" ref="Q138:Q142" si="301">+K138+P138</f>
        <v>#REF!</v>
      </c>
      <c r="R138" s="59" t="str">
        <f t="shared" ref="R138:R142" si="302">+IF(D138-K138-P138&gt;1,D138-K138-P138,0)</f>
        <v>#REF!</v>
      </c>
      <c r="S138" s="20" t="str">
        <f t="shared" ref="S138:S142" si="303">+P138</f>
        <v>#REF!</v>
      </c>
      <c r="T138" s="20" t="str">
        <f t="shared" si="13"/>
        <v>#REF!</v>
      </c>
      <c r="U138" s="19"/>
      <c r="V138" s="19"/>
      <c r="W138" s="19"/>
      <c r="X138" s="19"/>
      <c r="Y138" s="19"/>
      <c r="Z138" s="19"/>
    </row>
    <row r="139" ht="14.25" customHeight="1" outlineLevel="2">
      <c r="A139" s="19" t="s">
        <v>93</v>
      </c>
      <c r="B139" s="18" t="s">
        <v>39</v>
      </c>
      <c r="C139" s="19" t="s">
        <v>40</v>
      </c>
      <c r="D139" s="20">
        <v>3633268.09</v>
      </c>
      <c r="E139" s="20">
        <v>171961.31</v>
      </c>
      <c r="F139" s="20">
        <f>+D139/D143</f>
        <v>0.1370224909</v>
      </c>
      <c r="G139" s="20" t="str">
        <f t="shared" si="294"/>
        <v>#REF!</v>
      </c>
      <c r="H139" s="20" t="str">
        <f t="shared" si="295"/>
        <v>#REF!</v>
      </c>
      <c r="I139" s="20" t="str">
        <f t="shared" si="296"/>
        <v>#REF!</v>
      </c>
      <c r="J139" s="20" t="str">
        <f t="shared" si="297"/>
        <v>#REF!</v>
      </c>
      <c r="K139" s="20">
        <v>0.0</v>
      </c>
      <c r="L139" s="20" t="str">
        <f t="shared" si="298"/>
        <v>#REF!</v>
      </c>
      <c r="M139" s="20"/>
      <c r="N139" s="20"/>
      <c r="O139" s="20" t="str">
        <f t="shared" si="299"/>
        <v>#REF!</v>
      </c>
      <c r="P139" s="20" t="str">
        <f t="shared" si="300"/>
        <v>#REF!</v>
      </c>
      <c r="Q139" s="20" t="str">
        <f t="shared" si="301"/>
        <v>#REF!</v>
      </c>
      <c r="R139" s="59" t="str">
        <f t="shared" si="302"/>
        <v>#REF!</v>
      </c>
      <c r="S139" s="20" t="str">
        <f t="shared" si="303"/>
        <v>#REF!</v>
      </c>
      <c r="T139" s="20" t="str">
        <f t="shared" si="13"/>
        <v>#REF!</v>
      </c>
      <c r="U139" s="19"/>
      <c r="V139" s="19"/>
      <c r="W139" s="19"/>
      <c r="X139" s="19"/>
      <c r="Y139" s="19"/>
      <c r="Z139" s="19"/>
    </row>
    <row r="140" ht="14.25" customHeight="1" outlineLevel="2">
      <c r="A140" s="19" t="s">
        <v>93</v>
      </c>
      <c r="B140" s="18" t="s">
        <v>27</v>
      </c>
      <c r="C140" s="19" t="s">
        <v>28</v>
      </c>
      <c r="D140" s="20">
        <v>13491.92</v>
      </c>
      <c r="E140" s="20">
        <v>638.57</v>
      </c>
      <c r="F140" s="20">
        <f>+D140/D143</f>
        <v>0.0005088246834</v>
      </c>
      <c r="G140" s="20" t="str">
        <f t="shared" si="294"/>
        <v>#REF!</v>
      </c>
      <c r="H140" s="20" t="str">
        <f t="shared" si="295"/>
        <v>#REF!</v>
      </c>
      <c r="I140" s="20" t="str">
        <f t="shared" si="296"/>
        <v>#REF!</v>
      </c>
      <c r="J140" s="20" t="str">
        <f t="shared" si="297"/>
        <v>#REF!</v>
      </c>
      <c r="K140" s="20">
        <v>0.0</v>
      </c>
      <c r="L140" s="20" t="str">
        <f t="shared" si="298"/>
        <v>#REF!</v>
      </c>
      <c r="M140" s="20"/>
      <c r="N140" s="20"/>
      <c r="O140" s="20">
        <v>0.0</v>
      </c>
      <c r="P140" s="20">
        <f t="shared" si="300"/>
        <v>0</v>
      </c>
      <c r="Q140" s="20">
        <f t="shared" si="301"/>
        <v>0</v>
      </c>
      <c r="R140" s="59">
        <f t="shared" si="302"/>
        <v>13491.92</v>
      </c>
      <c r="S140" s="20">
        <f t="shared" si="303"/>
        <v>0</v>
      </c>
      <c r="T140" s="20">
        <f t="shared" si="13"/>
        <v>0</v>
      </c>
      <c r="U140" s="19"/>
      <c r="V140" s="19"/>
      <c r="W140" s="19"/>
      <c r="X140" s="19"/>
      <c r="Y140" s="19"/>
      <c r="Z140" s="19"/>
    </row>
    <row r="141" ht="14.25" customHeight="1" outlineLevel="2">
      <c r="A141" s="19" t="s">
        <v>93</v>
      </c>
      <c r="B141" s="18" t="s">
        <v>33</v>
      </c>
      <c r="C141" s="19" t="s">
        <v>34</v>
      </c>
      <c r="D141" s="20">
        <v>137084.63</v>
      </c>
      <c r="E141" s="20">
        <v>6488.17</v>
      </c>
      <c r="F141" s="20">
        <f>+D141/D143</f>
        <v>0.005169912323</v>
      </c>
      <c r="G141" s="20" t="str">
        <f t="shared" si="294"/>
        <v>#REF!</v>
      </c>
      <c r="H141" s="20" t="str">
        <f t="shared" si="295"/>
        <v>#REF!</v>
      </c>
      <c r="I141" s="20" t="str">
        <f t="shared" si="296"/>
        <v>#REF!</v>
      </c>
      <c r="J141" s="20" t="str">
        <f t="shared" si="297"/>
        <v>#REF!</v>
      </c>
      <c r="K141" s="20">
        <v>0.0</v>
      </c>
      <c r="L141" s="20" t="str">
        <f t="shared" si="298"/>
        <v>#REF!</v>
      </c>
      <c r="M141" s="20"/>
      <c r="N141" s="20"/>
      <c r="O141" s="20" t="str">
        <f t="shared" ref="O141:O142" si="304">+D141-J141</f>
        <v>#REF!</v>
      </c>
      <c r="P141" s="20" t="str">
        <f t="shared" si="300"/>
        <v>#REF!</v>
      </c>
      <c r="Q141" s="20" t="str">
        <f t="shared" si="301"/>
        <v>#REF!</v>
      </c>
      <c r="R141" s="59" t="str">
        <f t="shared" si="302"/>
        <v>#REF!</v>
      </c>
      <c r="S141" s="20" t="str">
        <f t="shared" si="303"/>
        <v>#REF!</v>
      </c>
      <c r="T141" s="20" t="str">
        <f t="shared" si="13"/>
        <v>#REF!</v>
      </c>
      <c r="U141" s="19"/>
      <c r="V141" s="19"/>
      <c r="W141" s="19"/>
      <c r="X141" s="19"/>
      <c r="Y141" s="19"/>
      <c r="Z141" s="19"/>
    </row>
    <row r="142" ht="14.25" customHeight="1" outlineLevel="2">
      <c r="A142" s="19" t="s">
        <v>93</v>
      </c>
      <c r="B142" s="18" t="s">
        <v>55</v>
      </c>
      <c r="C142" s="19" t="s">
        <v>56</v>
      </c>
      <c r="D142" s="20">
        <v>3005654.13</v>
      </c>
      <c r="E142" s="20">
        <v>142256.56</v>
      </c>
      <c r="F142" s="20">
        <f>+D142/D143</f>
        <v>0.113353104</v>
      </c>
      <c r="G142" s="20" t="str">
        <f t="shared" si="294"/>
        <v>#REF!</v>
      </c>
      <c r="H142" s="20" t="str">
        <f t="shared" si="295"/>
        <v>#REF!</v>
      </c>
      <c r="I142" s="20" t="str">
        <f t="shared" si="296"/>
        <v>#REF!</v>
      </c>
      <c r="J142" s="20" t="str">
        <f t="shared" si="297"/>
        <v>#REF!</v>
      </c>
      <c r="K142" s="20">
        <v>0.0</v>
      </c>
      <c r="L142" s="20" t="str">
        <f t="shared" si="298"/>
        <v>#REF!</v>
      </c>
      <c r="M142" s="20"/>
      <c r="N142" s="20"/>
      <c r="O142" s="20" t="str">
        <f t="shared" si="304"/>
        <v>#REF!</v>
      </c>
      <c r="P142" s="20" t="str">
        <f t="shared" si="300"/>
        <v>#REF!</v>
      </c>
      <c r="Q142" s="20" t="str">
        <f t="shared" si="301"/>
        <v>#REF!</v>
      </c>
      <c r="R142" s="59" t="str">
        <f t="shared" si="302"/>
        <v>#REF!</v>
      </c>
      <c r="S142" s="20" t="str">
        <f t="shared" si="303"/>
        <v>#REF!</v>
      </c>
      <c r="T142" s="20" t="str">
        <f t="shared" si="13"/>
        <v>#REF!</v>
      </c>
      <c r="U142" s="19"/>
      <c r="V142" s="19"/>
      <c r="W142" s="19"/>
      <c r="X142" s="19"/>
      <c r="Y142" s="19"/>
      <c r="Z142" s="19"/>
    </row>
    <row r="143" ht="14.25" customHeight="1" outlineLevel="1">
      <c r="A143" s="61" t="s">
        <v>350</v>
      </c>
      <c r="B143" s="18"/>
      <c r="C143" s="19"/>
      <c r="D143" s="20">
        <f t="shared" ref="D143:H143" si="305">SUBTOTAL(9,D138:D142)</f>
        <v>26515852</v>
      </c>
      <c r="E143" s="20">
        <f t="shared" si="305"/>
        <v>1254986</v>
      </c>
      <c r="F143" s="20">
        <f t="shared" si="305"/>
        <v>1</v>
      </c>
      <c r="G143" s="20" t="str">
        <f t="shared" si="305"/>
        <v>#REF!</v>
      </c>
      <c r="H143" s="20" t="str">
        <f t="shared" si="305"/>
        <v>#REF!</v>
      </c>
      <c r="I143" s="20"/>
      <c r="J143" s="20" t="str">
        <f t="shared" ref="J143:M143" si="306">SUBTOTAL(9,J138:J142)</f>
        <v>#REF!</v>
      </c>
      <c r="K143" s="20">
        <f t="shared" si="306"/>
        <v>0</v>
      </c>
      <c r="L143" s="20" t="str">
        <f t="shared" si="306"/>
        <v>#REF!</v>
      </c>
      <c r="M143" s="20">
        <f t="shared" si="306"/>
        <v>0</v>
      </c>
      <c r="N143" s="20"/>
      <c r="O143" s="20" t="str">
        <f t="shared" ref="O143:S143" si="307">SUBTOTAL(9,O138:O142)</f>
        <v>#REF!</v>
      </c>
      <c r="P143" s="20" t="str">
        <f t="shared" si="307"/>
        <v>#REF!</v>
      </c>
      <c r="Q143" s="20" t="str">
        <f t="shared" si="307"/>
        <v>#REF!</v>
      </c>
      <c r="R143" s="20" t="str">
        <f t="shared" si="307"/>
        <v>#REF!</v>
      </c>
      <c r="S143" s="20" t="str">
        <f t="shared" si="307"/>
        <v>#REF!</v>
      </c>
      <c r="T143" s="20" t="str">
        <f t="shared" si="13"/>
        <v>#REF!</v>
      </c>
      <c r="U143" s="19"/>
      <c r="V143" s="19"/>
      <c r="W143" s="19"/>
      <c r="X143" s="19"/>
      <c r="Y143" s="19"/>
      <c r="Z143" s="19">
        <f>SUBTOTAL(9,Z138:Z142)</f>
        <v>0</v>
      </c>
    </row>
    <row r="144" ht="14.25" customHeight="1" outlineLevel="2">
      <c r="A144" s="19" t="s">
        <v>95</v>
      </c>
      <c r="B144" s="18" t="s">
        <v>39</v>
      </c>
      <c r="C144" s="19" t="s">
        <v>40</v>
      </c>
      <c r="D144" s="20">
        <v>3.093096699E7</v>
      </c>
      <c r="E144" s="20">
        <v>1409297.01</v>
      </c>
      <c r="F144" s="20">
        <f>+D144/D150</f>
        <v>0.1940716399</v>
      </c>
      <c r="G144" s="20" t="str">
        <f t="shared" ref="G144:G149" si="308">VLOOKUP(A144,'[1]Hoja1'!$B$1:$F$126,3,0)</f>
        <v>#REF!</v>
      </c>
      <c r="H144" s="20" t="str">
        <f t="shared" ref="H144:H149" si="309">VLOOKUP(A144,'[2]Hoja1'!$B$1:$F$126,2,0)</f>
        <v>#REF!</v>
      </c>
      <c r="I144" s="20" t="str">
        <f t="shared" ref="I144:I149" si="310">+G144/11</f>
        <v>#REF!</v>
      </c>
      <c r="J144" s="20" t="str">
        <f t="shared" ref="J144:J149" si="311">+F144*I144</f>
        <v>#REF!</v>
      </c>
      <c r="K144" s="20">
        <v>0.0</v>
      </c>
      <c r="L144" s="20" t="str">
        <f t="shared" ref="L144:L149" si="312">VLOOKUP(A144,'[2]Hoja1'!$B$1:$F$126,5,0)</f>
        <v>#REF!</v>
      </c>
      <c r="M144" s="20"/>
      <c r="N144" s="20"/>
      <c r="O144" s="20" t="str">
        <f t="shared" ref="O144:O146" si="313">+D144-J144</f>
        <v>#REF!</v>
      </c>
      <c r="P144" s="20" t="str">
        <f t="shared" ref="P144:P149" si="314">+ROUND(O144,0)</f>
        <v>#REF!</v>
      </c>
      <c r="Q144" s="20" t="str">
        <f t="shared" ref="Q144:Q149" si="315">+K144+P144</f>
        <v>#REF!</v>
      </c>
      <c r="R144" s="59" t="str">
        <f t="shared" ref="R144:R149" si="316">+IF(D144-K144-P144&gt;1,D144-K144-P144,0)</f>
        <v>#REF!</v>
      </c>
      <c r="S144" s="20" t="str">
        <f t="shared" ref="S144:S149" si="317">+P144</f>
        <v>#REF!</v>
      </c>
      <c r="T144" s="20" t="str">
        <f t="shared" si="13"/>
        <v>#REF!</v>
      </c>
      <c r="U144" s="19"/>
      <c r="V144" s="19"/>
      <c r="W144" s="19"/>
      <c r="X144" s="19"/>
      <c r="Y144" s="19"/>
      <c r="Z144" s="19"/>
    </row>
    <row r="145" ht="14.25" customHeight="1" outlineLevel="2">
      <c r="A145" s="19" t="s">
        <v>95</v>
      </c>
      <c r="B145" s="18" t="s">
        <v>96</v>
      </c>
      <c r="C145" s="19" t="s">
        <v>97</v>
      </c>
      <c r="D145" s="20">
        <v>0.0</v>
      </c>
      <c r="E145" s="20">
        <v>0.0</v>
      </c>
      <c r="F145" s="20">
        <f>+D145/D150</f>
        <v>0</v>
      </c>
      <c r="G145" s="20" t="str">
        <f t="shared" si="308"/>
        <v>#REF!</v>
      </c>
      <c r="H145" s="20" t="str">
        <f t="shared" si="309"/>
        <v>#REF!</v>
      </c>
      <c r="I145" s="20" t="str">
        <f t="shared" si="310"/>
        <v>#REF!</v>
      </c>
      <c r="J145" s="20" t="str">
        <f t="shared" si="311"/>
        <v>#REF!</v>
      </c>
      <c r="K145" s="20">
        <v>0.0</v>
      </c>
      <c r="L145" s="20" t="str">
        <f t="shared" si="312"/>
        <v>#REF!</v>
      </c>
      <c r="M145" s="20"/>
      <c r="N145" s="20"/>
      <c r="O145" s="20" t="str">
        <f t="shared" si="313"/>
        <v>#REF!</v>
      </c>
      <c r="P145" s="20" t="str">
        <f t="shared" si="314"/>
        <v>#REF!</v>
      </c>
      <c r="Q145" s="20" t="str">
        <f t="shared" si="315"/>
        <v>#REF!</v>
      </c>
      <c r="R145" s="59" t="str">
        <f t="shared" si="316"/>
        <v>#REF!</v>
      </c>
      <c r="S145" s="20" t="str">
        <f t="shared" si="317"/>
        <v>#REF!</v>
      </c>
      <c r="T145" s="20" t="str">
        <f t="shared" si="13"/>
        <v>#REF!</v>
      </c>
      <c r="U145" s="19"/>
      <c r="V145" s="19"/>
      <c r="W145" s="19"/>
      <c r="X145" s="19"/>
      <c r="Y145" s="19"/>
      <c r="Z145" s="19"/>
    </row>
    <row r="146" ht="14.25" customHeight="1" outlineLevel="2">
      <c r="A146" s="19" t="s">
        <v>95</v>
      </c>
      <c r="B146" s="18" t="s">
        <v>68</v>
      </c>
      <c r="C146" s="19" t="s">
        <v>69</v>
      </c>
      <c r="D146" s="20">
        <v>1.007241379E7</v>
      </c>
      <c r="E146" s="20">
        <v>458925.93</v>
      </c>
      <c r="F146" s="20">
        <f>+D146/D150</f>
        <v>0.06319782575</v>
      </c>
      <c r="G146" s="20" t="str">
        <f t="shared" si="308"/>
        <v>#REF!</v>
      </c>
      <c r="H146" s="20" t="str">
        <f t="shared" si="309"/>
        <v>#REF!</v>
      </c>
      <c r="I146" s="20" t="str">
        <f t="shared" si="310"/>
        <v>#REF!</v>
      </c>
      <c r="J146" s="20" t="str">
        <f t="shared" si="311"/>
        <v>#REF!</v>
      </c>
      <c r="K146" s="20">
        <v>0.0</v>
      </c>
      <c r="L146" s="20" t="str">
        <f t="shared" si="312"/>
        <v>#REF!</v>
      </c>
      <c r="M146" s="20"/>
      <c r="N146" s="20"/>
      <c r="O146" s="20" t="str">
        <f t="shared" si="313"/>
        <v>#REF!</v>
      </c>
      <c r="P146" s="20" t="str">
        <f t="shared" si="314"/>
        <v>#REF!</v>
      </c>
      <c r="Q146" s="20" t="str">
        <f t="shared" si="315"/>
        <v>#REF!</v>
      </c>
      <c r="R146" s="59" t="str">
        <f t="shared" si="316"/>
        <v>#REF!</v>
      </c>
      <c r="S146" s="20" t="str">
        <f t="shared" si="317"/>
        <v>#REF!</v>
      </c>
      <c r="T146" s="20" t="str">
        <f t="shared" si="13"/>
        <v>#REF!</v>
      </c>
      <c r="U146" s="19"/>
      <c r="V146" s="19"/>
      <c r="W146" s="19"/>
      <c r="X146" s="19"/>
      <c r="Y146" s="19"/>
      <c r="Z146" s="19"/>
    </row>
    <row r="147" ht="14.25" customHeight="1" outlineLevel="2">
      <c r="A147" s="19" t="s">
        <v>95</v>
      </c>
      <c r="B147" s="18" t="s">
        <v>27</v>
      </c>
      <c r="C147" s="19" t="s">
        <v>28</v>
      </c>
      <c r="D147" s="20">
        <v>26139.91</v>
      </c>
      <c r="E147" s="20">
        <v>1191.0</v>
      </c>
      <c r="F147" s="20">
        <f>+D147/D150</f>
        <v>0.0001640108828</v>
      </c>
      <c r="G147" s="20" t="str">
        <f t="shared" si="308"/>
        <v>#REF!</v>
      </c>
      <c r="H147" s="20" t="str">
        <f t="shared" si="309"/>
        <v>#REF!</v>
      </c>
      <c r="I147" s="20" t="str">
        <f t="shared" si="310"/>
        <v>#REF!</v>
      </c>
      <c r="J147" s="20" t="str">
        <f t="shared" si="311"/>
        <v>#REF!</v>
      </c>
      <c r="K147" s="20">
        <v>0.0</v>
      </c>
      <c r="L147" s="20" t="str">
        <f t="shared" si="312"/>
        <v>#REF!</v>
      </c>
      <c r="M147" s="20"/>
      <c r="N147" s="20"/>
      <c r="O147" s="60">
        <v>0.0</v>
      </c>
      <c r="P147" s="20">
        <f t="shared" si="314"/>
        <v>0</v>
      </c>
      <c r="Q147" s="20">
        <f t="shared" si="315"/>
        <v>0</v>
      </c>
      <c r="R147" s="59">
        <f t="shared" si="316"/>
        <v>26139.91</v>
      </c>
      <c r="S147" s="20">
        <f t="shared" si="317"/>
        <v>0</v>
      </c>
      <c r="T147" s="20">
        <f t="shared" si="13"/>
        <v>0</v>
      </c>
      <c r="U147" s="19"/>
      <c r="V147" s="19"/>
      <c r="W147" s="19"/>
      <c r="X147" s="19"/>
      <c r="Y147" s="19"/>
      <c r="Z147" s="19"/>
    </row>
    <row r="148" ht="14.25" customHeight="1" outlineLevel="2">
      <c r="A148" s="19" t="s">
        <v>95</v>
      </c>
      <c r="B148" s="18" t="s">
        <v>33</v>
      </c>
      <c r="C148" s="19" t="s">
        <v>34</v>
      </c>
      <c r="D148" s="20">
        <v>9477.58</v>
      </c>
      <c r="E148" s="20">
        <v>431.82</v>
      </c>
      <c r="F148" s="20">
        <f>+D148/D150</f>
        <v>0.00005946563176</v>
      </c>
      <c r="G148" s="20" t="str">
        <f t="shared" si="308"/>
        <v>#REF!</v>
      </c>
      <c r="H148" s="20" t="str">
        <f t="shared" si="309"/>
        <v>#REF!</v>
      </c>
      <c r="I148" s="20" t="str">
        <f t="shared" si="310"/>
        <v>#REF!</v>
      </c>
      <c r="J148" s="20" t="str">
        <f t="shared" si="311"/>
        <v>#REF!</v>
      </c>
      <c r="K148" s="20">
        <v>0.0</v>
      </c>
      <c r="L148" s="20" t="str">
        <f t="shared" si="312"/>
        <v>#REF!</v>
      </c>
      <c r="M148" s="20"/>
      <c r="N148" s="20"/>
      <c r="O148" s="60">
        <v>0.0</v>
      </c>
      <c r="P148" s="20">
        <f t="shared" si="314"/>
        <v>0</v>
      </c>
      <c r="Q148" s="20">
        <f t="shared" si="315"/>
        <v>0</v>
      </c>
      <c r="R148" s="59">
        <f t="shared" si="316"/>
        <v>9477.58</v>
      </c>
      <c r="S148" s="20">
        <f t="shared" si="317"/>
        <v>0</v>
      </c>
      <c r="T148" s="20">
        <f t="shared" si="13"/>
        <v>0</v>
      </c>
      <c r="U148" s="19"/>
      <c r="V148" s="19"/>
      <c r="W148" s="19"/>
      <c r="X148" s="19"/>
      <c r="Y148" s="19"/>
      <c r="Z148" s="19"/>
    </row>
    <row r="149" ht="14.25" customHeight="1" outlineLevel="2">
      <c r="A149" s="19" t="s">
        <v>95</v>
      </c>
      <c r="B149" s="18" t="s">
        <v>41</v>
      </c>
      <c r="C149" s="19" t="s">
        <v>42</v>
      </c>
      <c r="D149" s="20">
        <v>1.1834012073E8</v>
      </c>
      <c r="E149" s="20">
        <v>5391890.24</v>
      </c>
      <c r="F149" s="20">
        <f>+D149/D150</f>
        <v>0.7425070578</v>
      </c>
      <c r="G149" s="20" t="str">
        <f t="shared" si="308"/>
        <v>#REF!</v>
      </c>
      <c r="H149" s="20" t="str">
        <f t="shared" si="309"/>
        <v>#REF!</v>
      </c>
      <c r="I149" s="20" t="str">
        <f t="shared" si="310"/>
        <v>#REF!</v>
      </c>
      <c r="J149" s="20" t="str">
        <f t="shared" si="311"/>
        <v>#REF!</v>
      </c>
      <c r="K149" s="20">
        <v>0.0</v>
      </c>
      <c r="L149" s="20" t="str">
        <f t="shared" si="312"/>
        <v>#REF!</v>
      </c>
      <c r="M149" s="20"/>
      <c r="N149" s="20"/>
      <c r="O149" s="20" t="str">
        <f>+D149-J149</f>
        <v>#REF!</v>
      </c>
      <c r="P149" s="20" t="str">
        <f t="shared" si="314"/>
        <v>#REF!</v>
      </c>
      <c r="Q149" s="20" t="str">
        <f t="shared" si="315"/>
        <v>#REF!</v>
      </c>
      <c r="R149" s="59" t="str">
        <f t="shared" si="316"/>
        <v>#REF!</v>
      </c>
      <c r="S149" s="20" t="str">
        <f t="shared" si="317"/>
        <v>#REF!</v>
      </c>
      <c r="T149" s="20" t="str">
        <f t="shared" si="13"/>
        <v>#REF!</v>
      </c>
      <c r="U149" s="19"/>
      <c r="V149" s="19"/>
      <c r="W149" s="19"/>
      <c r="X149" s="19"/>
      <c r="Y149" s="19"/>
      <c r="Z149" s="19"/>
    </row>
    <row r="150" ht="14.25" customHeight="1" outlineLevel="1">
      <c r="A150" s="61" t="s">
        <v>351</v>
      </c>
      <c r="B150" s="18"/>
      <c r="C150" s="19"/>
      <c r="D150" s="20">
        <f t="shared" ref="D150:H150" si="318">SUBTOTAL(9,D144:D149)</f>
        <v>159379119</v>
      </c>
      <c r="E150" s="20">
        <f t="shared" si="318"/>
        <v>7261736</v>
      </c>
      <c r="F150" s="20">
        <f t="shared" si="318"/>
        <v>1</v>
      </c>
      <c r="G150" s="20" t="str">
        <f t="shared" si="318"/>
        <v>#REF!</v>
      </c>
      <c r="H150" s="20" t="str">
        <f t="shared" si="318"/>
        <v>#REF!</v>
      </c>
      <c r="I150" s="20"/>
      <c r="J150" s="20" t="str">
        <f t="shared" ref="J150:M150" si="319">SUBTOTAL(9,J144:J149)</f>
        <v>#REF!</v>
      </c>
      <c r="K150" s="20">
        <f t="shared" si="319"/>
        <v>0</v>
      </c>
      <c r="L150" s="20" t="str">
        <f t="shared" si="319"/>
        <v>#REF!</v>
      </c>
      <c r="M150" s="20">
        <f t="shared" si="319"/>
        <v>0</v>
      </c>
      <c r="N150" s="20"/>
      <c r="O150" s="20" t="str">
        <f t="shared" ref="O150:S150" si="320">SUBTOTAL(9,O144:O149)</f>
        <v>#REF!</v>
      </c>
      <c r="P150" s="20" t="str">
        <f t="shared" si="320"/>
        <v>#REF!</v>
      </c>
      <c r="Q150" s="20" t="str">
        <f t="shared" si="320"/>
        <v>#REF!</v>
      </c>
      <c r="R150" s="20" t="str">
        <f t="shared" si="320"/>
        <v>#REF!</v>
      </c>
      <c r="S150" s="20" t="str">
        <f t="shared" si="320"/>
        <v>#REF!</v>
      </c>
      <c r="T150" s="20" t="str">
        <f t="shared" si="13"/>
        <v>#REF!</v>
      </c>
      <c r="U150" s="19"/>
      <c r="V150" s="19"/>
      <c r="W150" s="19"/>
      <c r="X150" s="19"/>
      <c r="Y150" s="19"/>
      <c r="Z150" s="19">
        <f>SUBTOTAL(9,Z144:Z149)</f>
        <v>0</v>
      </c>
    </row>
    <row r="151" ht="14.25" customHeight="1" outlineLevel="2">
      <c r="A151" s="19" t="s">
        <v>99</v>
      </c>
      <c r="B151" s="18" t="s">
        <v>17</v>
      </c>
      <c r="C151" s="19" t="s">
        <v>324</v>
      </c>
      <c r="D151" s="20">
        <v>6.5663263E7</v>
      </c>
      <c r="E151" s="20">
        <v>4087043.0</v>
      </c>
      <c r="F151" s="20">
        <f>+D151/D152</f>
        <v>1</v>
      </c>
      <c r="G151" s="20" t="str">
        <f>VLOOKUP(A151,'[1]Hoja1'!$B$1:$F$126,3,0)</f>
        <v>#REF!</v>
      </c>
      <c r="H151" s="20" t="str">
        <f>VLOOKUP(A151,'[2]Hoja1'!$B$1:$F$126,2,0)</f>
        <v>#REF!</v>
      </c>
      <c r="I151" s="20" t="str">
        <f>+G151/11</f>
        <v>#REF!</v>
      </c>
      <c r="J151" s="20" t="str">
        <f>+F151*I151</f>
        <v>#REF!</v>
      </c>
      <c r="K151" s="20" t="str">
        <f>+D151-P151</f>
        <v>#REF!</v>
      </c>
      <c r="L151" s="20" t="str">
        <f>VLOOKUP(A151,'[2]Hoja1'!$B$1:$F$126,5,0)</f>
        <v>#REF!</v>
      </c>
      <c r="M151" s="20"/>
      <c r="N151" s="20"/>
      <c r="O151" s="20" t="str">
        <f>+D151-J151</f>
        <v>#REF!</v>
      </c>
      <c r="P151" s="20" t="str">
        <f>+ROUND(O151,0)</f>
        <v>#REF!</v>
      </c>
      <c r="Q151" s="20" t="str">
        <f>+K151+P151</f>
        <v>#REF!</v>
      </c>
      <c r="R151" s="59" t="str">
        <f>+IF(D151-K151-P151&gt;1,D151-K151-P151,0)</f>
        <v>#REF!</v>
      </c>
      <c r="S151" s="20" t="str">
        <f>+P151</f>
        <v>#REF!</v>
      </c>
      <c r="T151" s="20" t="str">
        <f t="shared" si="13"/>
        <v>#REF!</v>
      </c>
      <c r="U151" s="19"/>
      <c r="V151" s="19"/>
      <c r="W151" s="19"/>
      <c r="X151" s="19"/>
      <c r="Y151" s="19"/>
      <c r="Z151" s="19"/>
    </row>
    <row r="152" ht="14.25" customHeight="1" outlineLevel="1">
      <c r="A152" s="61" t="s">
        <v>352</v>
      </c>
      <c r="B152" s="18"/>
      <c r="C152" s="19"/>
      <c r="D152" s="20">
        <f t="shared" ref="D152:H152" si="321">SUBTOTAL(9,D151)</f>
        <v>65663263</v>
      </c>
      <c r="E152" s="20">
        <f t="shared" si="321"/>
        <v>4087043</v>
      </c>
      <c r="F152" s="20">
        <f t="shared" si="321"/>
        <v>1</v>
      </c>
      <c r="G152" s="20" t="str">
        <f t="shared" si="321"/>
        <v>#REF!</v>
      </c>
      <c r="H152" s="20" t="str">
        <f t="shared" si="321"/>
        <v>#REF!</v>
      </c>
      <c r="I152" s="20"/>
      <c r="J152" s="20" t="str">
        <f t="shared" ref="J152:M152" si="322">SUBTOTAL(9,J151)</f>
        <v>#REF!</v>
      </c>
      <c r="K152" s="20" t="str">
        <f t="shared" si="322"/>
        <v>#REF!</v>
      </c>
      <c r="L152" s="20" t="str">
        <f t="shared" si="322"/>
        <v>#REF!</v>
      </c>
      <c r="M152" s="20">
        <f t="shared" si="322"/>
        <v>0</v>
      </c>
      <c r="N152" s="20"/>
      <c r="O152" s="20" t="str">
        <f t="shared" ref="O152:S152" si="323">SUBTOTAL(9,O151)</f>
        <v>#REF!</v>
      </c>
      <c r="P152" s="20" t="str">
        <f t="shared" si="323"/>
        <v>#REF!</v>
      </c>
      <c r="Q152" s="20" t="str">
        <f t="shared" si="323"/>
        <v>#REF!</v>
      </c>
      <c r="R152" s="20" t="str">
        <f t="shared" si="323"/>
        <v>#REF!</v>
      </c>
      <c r="S152" s="20" t="str">
        <f t="shared" si="323"/>
        <v>#REF!</v>
      </c>
      <c r="T152" s="20" t="str">
        <f t="shared" si="13"/>
        <v>#REF!</v>
      </c>
      <c r="U152" s="19"/>
      <c r="V152" s="19"/>
      <c r="W152" s="19"/>
      <c r="X152" s="19"/>
      <c r="Y152" s="19"/>
      <c r="Z152" s="19">
        <f>SUBTOTAL(9,Z151)</f>
        <v>0</v>
      </c>
    </row>
    <row r="153" ht="14.25" customHeight="1" outlineLevel="2">
      <c r="A153" s="19" t="s">
        <v>101</v>
      </c>
      <c r="B153" s="18" t="s">
        <v>17</v>
      </c>
      <c r="C153" s="19" t="s">
        <v>324</v>
      </c>
      <c r="D153" s="20">
        <v>1.474116869E8</v>
      </c>
      <c r="E153" s="20">
        <v>4.093123032E7</v>
      </c>
      <c r="F153" s="20">
        <f>+D153/D159</f>
        <v>0.987892593</v>
      </c>
      <c r="G153" s="20" t="str">
        <f t="shared" ref="G153:G158" si="324">VLOOKUP(A153,'[1]Hoja1'!$B$1:$F$126,3,0)</f>
        <v>#REF!</v>
      </c>
      <c r="H153" s="20" t="str">
        <f t="shared" ref="H153:H158" si="325">VLOOKUP(A153,'[2]Hoja1'!$B$1:$F$126,2,0)</f>
        <v>#REF!</v>
      </c>
      <c r="I153" s="20" t="str">
        <f t="shared" ref="I153:I158" si="326">+G153/11</f>
        <v>#REF!</v>
      </c>
      <c r="J153" s="20" t="str">
        <f t="shared" ref="J153:J158" si="327">+F153*I153</f>
        <v>#REF!</v>
      </c>
      <c r="K153" s="20" t="str">
        <f t="shared" ref="K153:K158" si="328">+D153-P153</f>
        <v>#REF!</v>
      </c>
      <c r="L153" s="20" t="str">
        <f t="shared" ref="L153:L158" si="329">VLOOKUP(A153,'[2]Hoja1'!$B$1:$F$126,5,0)</f>
        <v>#REF!</v>
      </c>
      <c r="M153" s="20"/>
      <c r="N153" s="20"/>
      <c r="O153" s="20" t="str">
        <f t="shared" ref="O153:O154" si="330">+D153-J153</f>
        <v>#REF!</v>
      </c>
      <c r="P153" s="20" t="str">
        <f t="shared" ref="P153:P158" si="331">+ROUND(O153,0)</f>
        <v>#REF!</v>
      </c>
      <c r="Q153" s="20" t="str">
        <f t="shared" ref="Q153:Q158" si="332">+K153+P153</f>
        <v>#REF!</v>
      </c>
      <c r="R153" s="59" t="str">
        <f t="shared" ref="R153:R158" si="333">+IF(D153-K153-P153&gt;1,D153-K153-P153,0)</f>
        <v>#REF!</v>
      </c>
      <c r="S153" s="20" t="str">
        <f t="shared" ref="S153:S158" si="334">+P153</f>
        <v>#REF!</v>
      </c>
      <c r="T153" s="20" t="str">
        <f t="shared" si="13"/>
        <v>#REF!</v>
      </c>
      <c r="U153" s="19"/>
      <c r="V153" s="19"/>
      <c r="W153" s="19"/>
      <c r="X153" s="19"/>
      <c r="Y153" s="19"/>
      <c r="Z153" s="19"/>
    </row>
    <row r="154" ht="14.25" customHeight="1" outlineLevel="2">
      <c r="A154" s="19" t="s">
        <v>101</v>
      </c>
      <c r="B154" s="18" t="s">
        <v>39</v>
      </c>
      <c r="C154" s="19" t="s">
        <v>40</v>
      </c>
      <c r="D154" s="20">
        <v>821779.28</v>
      </c>
      <c r="E154" s="20">
        <v>228180.26</v>
      </c>
      <c r="F154" s="20">
        <f>+D154/D159</f>
        <v>0.005507227282</v>
      </c>
      <c r="G154" s="20" t="str">
        <f t="shared" si="324"/>
        <v>#REF!</v>
      </c>
      <c r="H154" s="20" t="str">
        <f t="shared" si="325"/>
        <v>#REF!</v>
      </c>
      <c r="I154" s="20" t="str">
        <f t="shared" si="326"/>
        <v>#REF!</v>
      </c>
      <c r="J154" s="20" t="str">
        <f t="shared" si="327"/>
        <v>#REF!</v>
      </c>
      <c r="K154" s="20" t="str">
        <f t="shared" si="328"/>
        <v>#REF!</v>
      </c>
      <c r="L154" s="20" t="str">
        <f t="shared" si="329"/>
        <v>#REF!</v>
      </c>
      <c r="M154" s="20"/>
      <c r="N154" s="20"/>
      <c r="O154" s="20" t="str">
        <f t="shared" si="330"/>
        <v>#REF!</v>
      </c>
      <c r="P154" s="20" t="str">
        <f t="shared" si="331"/>
        <v>#REF!</v>
      </c>
      <c r="Q154" s="20" t="str">
        <f t="shared" si="332"/>
        <v>#REF!</v>
      </c>
      <c r="R154" s="59" t="str">
        <f t="shared" si="333"/>
        <v>#REF!</v>
      </c>
      <c r="S154" s="20" t="str">
        <f t="shared" si="334"/>
        <v>#REF!</v>
      </c>
      <c r="T154" s="20" t="str">
        <f t="shared" si="13"/>
        <v>#REF!</v>
      </c>
      <c r="U154" s="19"/>
      <c r="V154" s="19"/>
      <c r="W154" s="19"/>
      <c r="X154" s="19"/>
      <c r="Y154" s="19"/>
      <c r="Z154" s="19"/>
    </row>
    <row r="155" ht="14.25" customHeight="1" outlineLevel="2">
      <c r="A155" s="19" t="s">
        <v>101</v>
      </c>
      <c r="B155" s="18" t="s">
        <v>19</v>
      </c>
      <c r="C155" s="19" t="s">
        <v>20</v>
      </c>
      <c r="D155" s="20">
        <v>64056.52</v>
      </c>
      <c r="E155" s="20">
        <v>17786.32</v>
      </c>
      <c r="F155" s="20">
        <f>+D155/D159</f>
        <v>0.0004292804931</v>
      </c>
      <c r="G155" s="20" t="str">
        <f t="shared" si="324"/>
        <v>#REF!</v>
      </c>
      <c r="H155" s="20" t="str">
        <f t="shared" si="325"/>
        <v>#REF!</v>
      </c>
      <c r="I155" s="20" t="str">
        <f t="shared" si="326"/>
        <v>#REF!</v>
      </c>
      <c r="J155" s="20" t="str">
        <f t="shared" si="327"/>
        <v>#REF!</v>
      </c>
      <c r="K155" s="20">
        <f t="shared" si="328"/>
        <v>64056.52</v>
      </c>
      <c r="L155" s="20" t="str">
        <f t="shared" si="329"/>
        <v>#REF!</v>
      </c>
      <c r="M155" s="20"/>
      <c r="N155" s="20"/>
      <c r="O155" s="60">
        <v>0.0</v>
      </c>
      <c r="P155" s="20">
        <f t="shared" si="331"/>
        <v>0</v>
      </c>
      <c r="Q155" s="20">
        <f t="shared" si="332"/>
        <v>64056.52</v>
      </c>
      <c r="R155" s="59">
        <f t="shared" si="333"/>
        <v>0</v>
      </c>
      <c r="S155" s="20">
        <f t="shared" si="334"/>
        <v>0</v>
      </c>
      <c r="T155" s="20">
        <f t="shared" si="13"/>
        <v>0</v>
      </c>
      <c r="U155" s="19"/>
      <c r="V155" s="19"/>
      <c r="W155" s="19"/>
      <c r="X155" s="19"/>
      <c r="Y155" s="19"/>
      <c r="Z155" s="19"/>
    </row>
    <row r="156" ht="14.25" customHeight="1" outlineLevel="2">
      <c r="A156" s="19" t="s">
        <v>101</v>
      </c>
      <c r="B156" s="18" t="s">
        <v>53</v>
      </c>
      <c r="C156" s="19" t="s">
        <v>54</v>
      </c>
      <c r="D156" s="20">
        <v>0.0</v>
      </c>
      <c r="E156" s="20">
        <v>0.0</v>
      </c>
      <c r="F156" s="20">
        <f>+D156/D159</f>
        <v>0</v>
      </c>
      <c r="G156" s="20" t="str">
        <f t="shared" si="324"/>
        <v>#REF!</v>
      </c>
      <c r="H156" s="20" t="str">
        <f t="shared" si="325"/>
        <v>#REF!</v>
      </c>
      <c r="I156" s="20" t="str">
        <f t="shared" si="326"/>
        <v>#REF!</v>
      </c>
      <c r="J156" s="20" t="str">
        <f t="shared" si="327"/>
        <v>#REF!</v>
      </c>
      <c r="K156" s="20" t="str">
        <f t="shared" si="328"/>
        <v>#REF!</v>
      </c>
      <c r="L156" s="20" t="str">
        <f t="shared" si="329"/>
        <v>#REF!</v>
      </c>
      <c r="M156" s="20"/>
      <c r="N156" s="20"/>
      <c r="O156" s="20" t="str">
        <f t="shared" ref="O156:O158" si="335">+D156-J156</f>
        <v>#REF!</v>
      </c>
      <c r="P156" s="20" t="str">
        <f t="shared" si="331"/>
        <v>#REF!</v>
      </c>
      <c r="Q156" s="20" t="str">
        <f t="shared" si="332"/>
        <v>#REF!</v>
      </c>
      <c r="R156" s="59" t="str">
        <f t="shared" si="333"/>
        <v>#REF!</v>
      </c>
      <c r="S156" s="20" t="str">
        <f t="shared" si="334"/>
        <v>#REF!</v>
      </c>
      <c r="T156" s="20" t="str">
        <f t="shared" si="13"/>
        <v>#REF!</v>
      </c>
      <c r="U156" s="19"/>
      <c r="V156" s="19"/>
      <c r="W156" s="19"/>
      <c r="X156" s="19"/>
      <c r="Y156" s="19"/>
      <c r="Z156" s="19"/>
    </row>
    <row r="157" ht="14.25" customHeight="1" outlineLevel="2">
      <c r="A157" s="19" t="s">
        <v>101</v>
      </c>
      <c r="B157" s="18" t="s">
        <v>25</v>
      </c>
      <c r="C157" s="19" t="s">
        <v>26</v>
      </c>
      <c r="D157" s="20">
        <v>789174.25</v>
      </c>
      <c r="E157" s="20">
        <v>219126.95</v>
      </c>
      <c r="F157" s="20">
        <f>+D157/D159</f>
        <v>0.00528872176</v>
      </c>
      <c r="G157" s="20" t="str">
        <f t="shared" si="324"/>
        <v>#REF!</v>
      </c>
      <c r="H157" s="20" t="str">
        <f t="shared" si="325"/>
        <v>#REF!</v>
      </c>
      <c r="I157" s="20" t="str">
        <f t="shared" si="326"/>
        <v>#REF!</v>
      </c>
      <c r="J157" s="20" t="str">
        <f t="shared" si="327"/>
        <v>#REF!</v>
      </c>
      <c r="K157" s="20" t="str">
        <f t="shared" si="328"/>
        <v>#REF!</v>
      </c>
      <c r="L157" s="20" t="str">
        <f t="shared" si="329"/>
        <v>#REF!</v>
      </c>
      <c r="M157" s="20"/>
      <c r="N157" s="20"/>
      <c r="O157" s="20" t="str">
        <f t="shared" si="335"/>
        <v>#REF!</v>
      </c>
      <c r="P157" s="20" t="str">
        <f t="shared" si="331"/>
        <v>#REF!</v>
      </c>
      <c r="Q157" s="20" t="str">
        <f t="shared" si="332"/>
        <v>#REF!</v>
      </c>
      <c r="R157" s="59" t="str">
        <f t="shared" si="333"/>
        <v>#REF!</v>
      </c>
      <c r="S157" s="20" t="str">
        <f t="shared" si="334"/>
        <v>#REF!</v>
      </c>
      <c r="T157" s="20" t="str">
        <f t="shared" si="13"/>
        <v>#REF!</v>
      </c>
      <c r="U157" s="19"/>
      <c r="V157" s="19"/>
      <c r="W157" s="19"/>
      <c r="X157" s="19"/>
      <c r="Y157" s="19"/>
      <c r="Z157" s="19"/>
    </row>
    <row r="158" ht="14.25" customHeight="1" outlineLevel="2">
      <c r="A158" s="19" t="s">
        <v>101</v>
      </c>
      <c r="B158" s="18" t="s">
        <v>33</v>
      </c>
      <c r="C158" s="19" t="s">
        <v>34</v>
      </c>
      <c r="D158" s="20">
        <v>131637.05</v>
      </c>
      <c r="E158" s="20">
        <v>36551.15</v>
      </c>
      <c r="F158" s="20">
        <f>+D158/D159</f>
        <v>0.0008821774541</v>
      </c>
      <c r="G158" s="20" t="str">
        <f t="shared" si="324"/>
        <v>#REF!</v>
      </c>
      <c r="H158" s="20" t="str">
        <f t="shared" si="325"/>
        <v>#REF!</v>
      </c>
      <c r="I158" s="20" t="str">
        <f t="shared" si="326"/>
        <v>#REF!</v>
      </c>
      <c r="J158" s="20" t="str">
        <f t="shared" si="327"/>
        <v>#REF!</v>
      </c>
      <c r="K158" s="20" t="str">
        <f t="shared" si="328"/>
        <v>#REF!</v>
      </c>
      <c r="L158" s="20" t="str">
        <f t="shared" si="329"/>
        <v>#REF!</v>
      </c>
      <c r="M158" s="20"/>
      <c r="N158" s="20"/>
      <c r="O158" s="20" t="str">
        <f t="shared" si="335"/>
        <v>#REF!</v>
      </c>
      <c r="P158" s="20" t="str">
        <f t="shared" si="331"/>
        <v>#REF!</v>
      </c>
      <c r="Q158" s="20" t="str">
        <f t="shared" si="332"/>
        <v>#REF!</v>
      </c>
      <c r="R158" s="59" t="str">
        <f t="shared" si="333"/>
        <v>#REF!</v>
      </c>
      <c r="S158" s="20" t="str">
        <f t="shared" si="334"/>
        <v>#REF!</v>
      </c>
      <c r="T158" s="20" t="str">
        <f t="shared" si="13"/>
        <v>#REF!</v>
      </c>
      <c r="U158" s="19"/>
      <c r="V158" s="19"/>
      <c r="W158" s="19"/>
      <c r="X158" s="19"/>
      <c r="Y158" s="19"/>
      <c r="Z158" s="19"/>
    </row>
    <row r="159" ht="14.25" customHeight="1" outlineLevel="1">
      <c r="A159" s="61" t="s">
        <v>353</v>
      </c>
      <c r="B159" s="18"/>
      <c r="C159" s="19"/>
      <c r="D159" s="20">
        <f t="shared" ref="D159:H159" si="336">SUBTOTAL(9,D153:D158)</f>
        <v>149218334</v>
      </c>
      <c r="E159" s="20">
        <f t="shared" si="336"/>
        <v>41432875</v>
      </c>
      <c r="F159" s="20">
        <f t="shared" si="336"/>
        <v>1</v>
      </c>
      <c r="G159" s="20" t="str">
        <f t="shared" si="336"/>
        <v>#REF!</v>
      </c>
      <c r="H159" s="20" t="str">
        <f t="shared" si="336"/>
        <v>#REF!</v>
      </c>
      <c r="I159" s="20"/>
      <c r="J159" s="20" t="str">
        <f t="shared" ref="J159:M159" si="337">SUBTOTAL(9,J153:J158)</f>
        <v>#REF!</v>
      </c>
      <c r="K159" s="20" t="str">
        <f t="shared" si="337"/>
        <v>#REF!</v>
      </c>
      <c r="L159" s="20" t="str">
        <f t="shared" si="337"/>
        <v>#REF!</v>
      </c>
      <c r="M159" s="20">
        <f t="shared" si="337"/>
        <v>0</v>
      </c>
      <c r="N159" s="20"/>
      <c r="O159" s="20" t="str">
        <f t="shared" ref="O159:S159" si="338">SUBTOTAL(9,O153:O158)</f>
        <v>#REF!</v>
      </c>
      <c r="P159" s="20" t="str">
        <f t="shared" si="338"/>
        <v>#REF!</v>
      </c>
      <c r="Q159" s="20" t="str">
        <f t="shared" si="338"/>
        <v>#REF!</v>
      </c>
      <c r="R159" s="20" t="str">
        <f t="shared" si="338"/>
        <v>#REF!</v>
      </c>
      <c r="S159" s="20" t="str">
        <f t="shared" si="338"/>
        <v>#REF!</v>
      </c>
      <c r="T159" s="20" t="str">
        <f t="shared" si="13"/>
        <v>#REF!</v>
      </c>
      <c r="U159" s="19"/>
      <c r="V159" s="19"/>
      <c r="W159" s="19"/>
      <c r="X159" s="19"/>
      <c r="Y159" s="19"/>
      <c r="Z159" s="19">
        <f>SUBTOTAL(9,Z153:Z158)</f>
        <v>0</v>
      </c>
    </row>
    <row r="160" ht="14.25" customHeight="1" outlineLevel="2">
      <c r="A160" s="19" t="s">
        <v>103</v>
      </c>
      <c r="B160" s="18" t="s">
        <v>17</v>
      </c>
      <c r="C160" s="19" t="s">
        <v>324</v>
      </c>
      <c r="D160" s="20">
        <v>1.325363048E7</v>
      </c>
      <c r="E160" s="20">
        <v>986501.06</v>
      </c>
      <c r="F160" s="20">
        <f>+D160/D163</f>
        <v>0.5885243905</v>
      </c>
      <c r="G160" s="20" t="str">
        <f t="shared" ref="G160:G162" si="339">VLOOKUP(A160,'[1]Hoja1'!$B$1:$F$126,3,0)</f>
        <v>#REF!</v>
      </c>
      <c r="H160" s="20" t="str">
        <f t="shared" ref="H160:H162" si="340">VLOOKUP(A160,'[2]Hoja1'!$B$1:$F$126,2,0)</f>
        <v>#REF!</v>
      </c>
      <c r="I160" s="20" t="str">
        <f t="shared" ref="I160:I162" si="341">+G160/11</f>
        <v>#REF!</v>
      </c>
      <c r="J160" s="20" t="str">
        <f t="shared" ref="J160:J162" si="342">+F160*I160</f>
        <v>#REF!</v>
      </c>
      <c r="K160" s="20">
        <v>0.0</v>
      </c>
      <c r="L160" s="20" t="str">
        <f t="shared" ref="L160:L162" si="343">VLOOKUP(A160,'[2]Hoja1'!$B$1:$F$126,5,0)</f>
        <v>#REF!</v>
      </c>
      <c r="M160" s="20"/>
      <c r="N160" s="20"/>
      <c r="O160" s="20" t="str">
        <f t="shared" ref="O160:O161" si="344">+D160-J160</f>
        <v>#REF!</v>
      </c>
      <c r="P160" s="20" t="str">
        <f t="shared" ref="P160:P162" si="345">+ROUND(O160,0)</f>
        <v>#REF!</v>
      </c>
      <c r="Q160" s="20" t="str">
        <f t="shared" ref="Q160:Q162" si="346">+K160+P160</f>
        <v>#REF!</v>
      </c>
      <c r="R160" s="59" t="str">
        <f t="shared" ref="R160:R162" si="347">+IF(D160-K160-P160&gt;1,D160-K160-P160,0)</f>
        <v>#REF!</v>
      </c>
      <c r="S160" s="20" t="str">
        <f t="shared" ref="S160:S162" si="348">+P160</f>
        <v>#REF!</v>
      </c>
      <c r="T160" s="20" t="str">
        <f t="shared" si="13"/>
        <v>#REF!</v>
      </c>
      <c r="U160" s="19"/>
      <c r="V160" s="19"/>
      <c r="W160" s="19"/>
      <c r="X160" s="19"/>
      <c r="Y160" s="19"/>
      <c r="Z160" s="19"/>
    </row>
    <row r="161" ht="14.25" customHeight="1" outlineLevel="2">
      <c r="A161" s="19" t="s">
        <v>103</v>
      </c>
      <c r="B161" s="18" t="s">
        <v>39</v>
      </c>
      <c r="C161" s="19" t="s">
        <v>40</v>
      </c>
      <c r="D161" s="20">
        <v>9252832.15</v>
      </c>
      <c r="E161" s="20">
        <v>688711.58</v>
      </c>
      <c r="F161" s="20">
        <f>+D161/D163</f>
        <v>0.4108698677</v>
      </c>
      <c r="G161" s="20" t="str">
        <f t="shared" si="339"/>
        <v>#REF!</v>
      </c>
      <c r="H161" s="20" t="str">
        <f t="shared" si="340"/>
        <v>#REF!</v>
      </c>
      <c r="I161" s="20" t="str">
        <f t="shared" si="341"/>
        <v>#REF!</v>
      </c>
      <c r="J161" s="20" t="str">
        <f t="shared" si="342"/>
        <v>#REF!</v>
      </c>
      <c r="K161" s="20">
        <v>0.0</v>
      </c>
      <c r="L161" s="20" t="str">
        <f t="shared" si="343"/>
        <v>#REF!</v>
      </c>
      <c r="M161" s="20"/>
      <c r="N161" s="20"/>
      <c r="O161" s="20" t="str">
        <f t="shared" si="344"/>
        <v>#REF!</v>
      </c>
      <c r="P161" s="20" t="str">
        <f t="shared" si="345"/>
        <v>#REF!</v>
      </c>
      <c r="Q161" s="20" t="str">
        <f t="shared" si="346"/>
        <v>#REF!</v>
      </c>
      <c r="R161" s="59" t="str">
        <f t="shared" si="347"/>
        <v>#REF!</v>
      </c>
      <c r="S161" s="20" t="str">
        <f t="shared" si="348"/>
        <v>#REF!</v>
      </c>
      <c r="T161" s="20" t="str">
        <f t="shared" si="13"/>
        <v>#REF!</v>
      </c>
      <c r="U161" s="19"/>
      <c r="V161" s="19"/>
      <c r="W161" s="19"/>
      <c r="X161" s="19"/>
      <c r="Y161" s="19"/>
      <c r="Z161" s="19"/>
    </row>
    <row r="162" ht="14.25" customHeight="1" outlineLevel="2">
      <c r="A162" s="19" t="s">
        <v>103</v>
      </c>
      <c r="B162" s="18" t="s">
        <v>33</v>
      </c>
      <c r="C162" s="19" t="s">
        <v>34</v>
      </c>
      <c r="D162" s="20">
        <v>13641.37</v>
      </c>
      <c r="E162" s="20">
        <v>1015.36</v>
      </c>
      <c r="F162" s="20">
        <f>+D162/D163</f>
        <v>0.000605741874</v>
      </c>
      <c r="G162" s="20" t="str">
        <f t="shared" si="339"/>
        <v>#REF!</v>
      </c>
      <c r="H162" s="20" t="str">
        <f t="shared" si="340"/>
        <v>#REF!</v>
      </c>
      <c r="I162" s="20" t="str">
        <f t="shared" si="341"/>
        <v>#REF!</v>
      </c>
      <c r="J162" s="20" t="str">
        <f t="shared" si="342"/>
        <v>#REF!</v>
      </c>
      <c r="K162" s="20">
        <v>0.0</v>
      </c>
      <c r="L162" s="20" t="str">
        <f t="shared" si="343"/>
        <v>#REF!</v>
      </c>
      <c r="M162" s="20"/>
      <c r="N162" s="20"/>
      <c r="O162" s="60">
        <v>0.0</v>
      </c>
      <c r="P162" s="20">
        <f t="shared" si="345"/>
        <v>0</v>
      </c>
      <c r="Q162" s="20">
        <f t="shared" si="346"/>
        <v>0</v>
      </c>
      <c r="R162" s="59">
        <f t="shared" si="347"/>
        <v>13641.37</v>
      </c>
      <c r="S162" s="20">
        <f t="shared" si="348"/>
        <v>0</v>
      </c>
      <c r="T162" s="20">
        <f t="shared" si="13"/>
        <v>0</v>
      </c>
      <c r="U162" s="19"/>
      <c r="V162" s="19"/>
      <c r="W162" s="19"/>
      <c r="X162" s="19"/>
      <c r="Y162" s="19"/>
      <c r="Z162" s="19"/>
    </row>
    <row r="163" ht="14.25" customHeight="1" outlineLevel="1">
      <c r="A163" s="61" t="s">
        <v>354</v>
      </c>
      <c r="B163" s="18"/>
      <c r="C163" s="19"/>
      <c r="D163" s="20">
        <f t="shared" ref="D163:H163" si="349">SUBTOTAL(9,D160:D162)</f>
        <v>22520104</v>
      </c>
      <c r="E163" s="20">
        <f t="shared" si="349"/>
        <v>1676228</v>
      </c>
      <c r="F163" s="20">
        <f t="shared" si="349"/>
        <v>1</v>
      </c>
      <c r="G163" s="20" t="str">
        <f t="shared" si="349"/>
        <v>#REF!</v>
      </c>
      <c r="H163" s="20" t="str">
        <f t="shared" si="349"/>
        <v>#REF!</v>
      </c>
      <c r="I163" s="20"/>
      <c r="J163" s="20" t="str">
        <f t="shared" ref="J163:M163" si="350">SUBTOTAL(9,J160:J162)</f>
        <v>#REF!</v>
      </c>
      <c r="K163" s="20">
        <f t="shared" si="350"/>
        <v>0</v>
      </c>
      <c r="L163" s="20" t="str">
        <f t="shared" si="350"/>
        <v>#REF!</v>
      </c>
      <c r="M163" s="20">
        <f t="shared" si="350"/>
        <v>0</v>
      </c>
      <c r="N163" s="20"/>
      <c r="O163" s="20" t="str">
        <f t="shared" ref="O163:S163" si="351">SUBTOTAL(9,O160:O162)</f>
        <v>#REF!</v>
      </c>
      <c r="P163" s="20" t="str">
        <f t="shared" si="351"/>
        <v>#REF!</v>
      </c>
      <c r="Q163" s="20" t="str">
        <f t="shared" si="351"/>
        <v>#REF!</v>
      </c>
      <c r="R163" s="20" t="str">
        <f t="shared" si="351"/>
        <v>#REF!</v>
      </c>
      <c r="S163" s="20" t="str">
        <f t="shared" si="351"/>
        <v>#REF!</v>
      </c>
      <c r="T163" s="20" t="str">
        <f t="shared" si="13"/>
        <v>#REF!</v>
      </c>
      <c r="U163" s="19"/>
      <c r="V163" s="19"/>
      <c r="W163" s="19"/>
      <c r="X163" s="19"/>
      <c r="Y163" s="19"/>
      <c r="Z163" s="19">
        <f>SUBTOTAL(9,Z160:Z162)</f>
        <v>0</v>
      </c>
    </row>
    <row r="164" ht="15.75" customHeight="1" outlineLevel="2">
      <c r="A164" s="19" t="s">
        <v>105</v>
      </c>
      <c r="B164" s="18" t="s">
        <v>17</v>
      </c>
      <c r="C164" s="19" t="s">
        <v>324</v>
      </c>
      <c r="D164" s="20">
        <v>2.546159496E7</v>
      </c>
      <c r="E164" s="20">
        <v>3470910.93</v>
      </c>
      <c r="F164" s="20">
        <f>+D164/D168</f>
        <v>0.9998150482</v>
      </c>
      <c r="G164" s="20" t="str">
        <f t="shared" ref="G164:G167" si="352">VLOOKUP(A164,'[1]Hoja1'!$B$1:$F$126,3,0)</f>
        <v>#REF!</v>
      </c>
      <c r="H164" s="20" t="str">
        <f t="shared" ref="H164:H167" si="353">VLOOKUP(A164,'[2]Hoja1'!$B$1:$F$126,2,0)</f>
        <v>#REF!</v>
      </c>
      <c r="I164" s="20" t="str">
        <f t="shared" ref="I164:I167" si="354">+G164/11</f>
        <v>#REF!</v>
      </c>
      <c r="J164" s="20" t="str">
        <f t="shared" ref="J164:J167" si="355">+F164*I164</f>
        <v>#REF!</v>
      </c>
      <c r="K164" s="20">
        <v>0.0</v>
      </c>
      <c r="L164" s="20" t="str">
        <f t="shared" ref="L164:L167" si="356">VLOOKUP(A164,'[2]Hoja1'!$B$1:$F$126,5,0)</f>
        <v>#REF!</v>
      </c>
      <c r="M164" s="20"/>
      <c r="N164" s="20"/>
      <c r="O164" s="20" t="str">
        <f t="shared" ref="O164:O166" si="357">+D164-J164</f>
        <v>#REF!</v>
      </c>
      <c r="P164" s="20" t="str">
        <f t="shared" ref="P164:P167" si="358">+ROUND(O164,0)</f>
        <v>#REF!</v>
      </c>
      <c r="Q164" s="20" t="str">
        <f t="shared" ref="Q164:Q167" si="359">+K164+P164</f>
        <v>#REF!</v>
      </c>
      <c r="R164" s="59" t="str">
        <f t="shared" ref="R164:R167" si="360">+IF(D164-K164-P164&gt;1,D164-K164-P164,0)</f>
        <v>#REF!</v>
      </c>
      <c r="S164" s="20" t="str">
        <f t="shared" ref="S164:S167" si="361">+P164</f>
        <v>#REF!</v>
      </c>
      <c r="T164" s="20" t="str">
        <f t="shared" si="13"/>
        <v>#REF!</v>
      </c>
      <c r="U164" s="19"/>
      <c r="V164" s="19"/>
      <c r="W164" s="19"/>
      <c r="X164" s="19"/>
      <c r="Y164" s="19"/>
      <c r="Z164" s="19"/>
    </row>
    <row r="165" ht="15.75" customHeight="1" outlineLevel="2">
      <c r="A165" s="19" t="s">
        <v>105</v>
      </c>
      <c r="B165" s="18" t="s">
        <v>96</v>
      </c>
      <c r="C165" s="19" t="s">
        <v>97</v>
      </c>
      <c r="D165" s="20">
        <v>0.0</v>
      </c>
      <c r="E165" s="20">
        <v>0.0</v>
      </c>
      <c r="F165" s="20">
        <f>+D165/D168</f>
        <v>0</v>
      </c>
      <c r="G165" s="20" t="str">
        <f t="shared" si="352"/>
        <v>#REF!</v>
      </c>
      <c r="H165" s="20" t="str">
        <f t="shared" si="353"/>
        <v>#REF!</v>
      </c>
      <c r="I165" s="20" t="str">
        <f t="shared" si="354"/>
        <v>#REF!</v>
      </c>
      <c r="J165" s="20" t="str">
        <f t="shared" si="355"/>
        <v>#REF!</v>
      </c>
      <c r="K165" s="20" t="str">
        <f t="shared" ref="K165:K166" si="362">+D165-P165</f>
        <v>#REF!</v>
      </c>
      <c r="L165" s="20" t="str">
        <f t="shared" si="356"/>
        <v>#REF!</v>
      </c>
      <c r="M165" s="20"/>
      <c r="N165" s="20"/>
      <c r="O165" s="20" t="str">
        <f t="shared" si="357"/>
        <v>#REF!</v>
      </c>
      <c r="P165" s="20" t="str">
        <f t="shared" si="358"/>
        <v>#REF!</v>
      </c>
      <c r="Q165" s="20" t="str">
        <f t="shared" si="359"/>
        <v>#REF!</v>
      </c>
      <c r="R165" s="59" t="str">
        <f t="shared" si="360"/>
        <v>#REF!</v>
      </c>
      <c r="S165" s="20" t="str">
        <f t="shared" si="361"/>
        <v>#REF!</v>
      </c>
      <c r="T165" s="20" t="str">
        <f t="shared" si="13"/>
        <v>#REF!</v>
      </c>
      <c r="U165" s="19"/>
      <c r="V165" s="19"/>
      <c r="W165" s="19"/>
      <c r="X165" s="19"/>
      <c r="Y165" s="19"/>
      <c r="Z165" s="19"/>
    </row>
    <row r="166" ht="15.75" customHeight="1" outlineLevel="2">
      <c r="A166" s="19" t="s">
        <v>105</v>
      </c>
      <c r="B166" s="18" t="s">
        <v>53</v>
      </c>
      <c r="C166" s="19" t="s">
        <v>54</v>
      </c>
      <c r="D166" s="20">
        <v>0.0</v>
      </c>
      <c r="E166" s="20">
        <v>0.0</v>
      </c>
      <c r="F166" s="20">
        <f>+D166/D168</f>
        <v>0</v>
      </c>
      <c r="G166" s="20" t="str">
        <f t="shared" si="352"/>
        <v>#REF!</v>
      </c>
      <c r="H166" s="20" t="str">
        <f t="shared" si="353"/>
        <v>#REF!</v>
      </c>
      <c r="I166" s="20" t="str">
        <f t="shared" si="354"/>
        <v>#REF!</v>
      </c>
      <c r="J166" s="20" t="str">
        <f t="shared" si="355"/>
        <v>#REF!</v>
      </c>
      <c r="K166" s="20" t="str">
        <f t="shared" si="362"/>
        <v>#REF!</v>
      </c>
      <c r="L166" s="20" t="str">
        <f t="shared" si="356"/>
        <v>#REF!</v>
      </c>
      <c r="M166" s="20"/>
      <c r="N166" s="20"/>
      <c r="O166" s="20" t="str">
        <f t="shared" si="357"/>
        <v>#REF!</v>
      </c>
      <c r="P166" s="20" t="str">
        <f t="shared" si="358"/>
        <v>#REF!</v>
      </c>
      <c r="Q166" s="20" t="str">
        <f t="shared" si="359"/>
        <v>#REF!</v>
      </c>
      <c r="R166" s="59" t="str">
        <f t="shared" si="360"/>
        <v>#REF!</v>
      </c>
      <c r="S166" s="20" t="str">
        <f t="shared" si="361"/>
        <v>#REF!</v>
      </c>
      <c r="T166" s="20" t="str">
        <f t="shared" si="13"/>
        <v>#REF!</v>
      </c>
      <c r="U166" s="19"/>
      <c r="V166" s="19"/>
      <c r="W166" s="19"/>
      <c r="X166" s="19"/>
      <c r="Y166" s="19"/>
      <c r="Z166" s="19"/>
    </row>
    <row r="167" ht="15.75" customHeight="1" outlineLevel="2">
      <c r="A167" s="19" t="s">
        <v>105</v>
      </c>
      <c r="B167" s="18" t="s">
        <v>33</v>
      </c>
      <c r="C167" s="19" t="s">
        <v>34</v>
      </c>
      <c r="D167" s="20">
        <v>4710.04</v>
      </c>
      <c r="E167" s="20">
        <v>642.07</v>
      </c>
      <c r="F167" s="20">
        <f>+D167/D168</f>
        <v>0.0001849518413</v>
      </c>
      <c r="G167" s="20" t="str">
        <f t="shared" si="352"/>
        <v>#REF!</v>
      </c>
      <c r="H167" s="20" t="str">
        <f t="shared" si="353"/>
        <v>#REF!</v>
      </c>
      <c r="I167" s="20" t="str">
        <f t="shared" si="354"/>
        <v>#REF!</v>
      </c>
      <c r="J167" s="20" t="str">
        <f t="shared" si="355"/>
        <v>#REF!</v>
      </c>
      <c r="K167" s="20">
        <v>0.0</v>
      </c>
      <c r="L167" s="20" t="str">
        <f t="shared" si="356"/>
        <v>#REF!</v>
      </c>
      <c r="M167" s="20"/>
      <c r="N167" s="20"/>
      <c r="O167" s="60">
        <v>0.0</v>
      </c>
      <c r="P167" s="20">
        <f t="shared" si="358"/>
        <v>0</v>
      </c>
      <c r="Q167" s="20">
        <f t="shared" si="359"/>
        <v>0</v>
      </c>
      <c r="R167" s="59">
        <f t="shared" si="360"/>
        <v>4710.04</v>
      </c>
      <c r="S167" s="20">
        <f t="shared" si="361"/>
        <v>0</v>
      </c>
      <c r="T167" s="20">
        <f t="shared" si="13"/>
        <v>0</v>
      </c>
      <c r="U167" s="19"/>
      <c r="V167" s="19"/>
      <c r="W167" s="19"/>
      <c r="X167" s="19"/>
      <c r="Y167" s="19"/>
      <c r="Z167" s="19"/>
    </row>
    <row r="168" ht="15.75" customHeight="1" outlineLevel="1">
      <c r="A168" s="61" t="s">
        <v>355</v>
      </c>
      <c r="B168" s="18"/>
      <c r="C168" s="19"/>
      <c r="D168" s="20">
        <f t="shared" ref="D168:H168" si="363">SUBTOTAL(9,D164:D167)</f>
        <v>25466305</v>
      </c>
      <c r="E168" s="20">
        <f t="shared" si="363"/>
        <v>3471553</v>
      </c>
      <c r="F168" s="20">
        <f t="shared" si="363"/>
        <v>1</v>
      </c>
      <c r="G168" s="20" t="str">
        <f t="shared" si="363"/>
        <v>#REF!</v>
      </c>
      <c r="H168" s="20" t="str">
        <f t="shared" si="363"/>
        <v>#REF!</v>
      </c>
      <c r="I168" s="20"/>
      <c r="J168" s="20" t="str">
        <f t="shared" ref="J168:M168" si="364">SUBTOTAL(9,J164:J167)</f>
        <v>#REF!</v>
      </c>
      <c r="K168" s="20" t="str">
        <f t="shared" si="364"/>
        <v>#REF!</v>
      </c>
      <c r="L168" s="20" t="str">
        <f t="shared" si="364"/>
        <v>#REF!</v>
      </c>
      <c r="M168" s="20">
        <f t="shared" si="364"/>
        <v>0</v>
      </c>
      <c r="N168" s="20"/>
      <c r="O168" s="20" t="str">
        <f t="shared" ref="O168:S168" si="365">SUBTOTAL(9,O164:O167)</f>
        <v>#REF!</v>
      </c>
      <c r="P168" s="20" t="str">
        <f t="shared" si="365"/>
        <v>#REF!</v>
      </c>
      <c r="Q168" s="20" t="str">
        <f t="shared" si="365"/>
        <v>#REF!</v>
      </c>
      <c r="R168" s="20" t="str">
        <f t="shared" si="365"/>
        <v>#REF!</v>
      </c>
      <c r="S168" s="20" t="str">
        <f t="shared" si="365"/>
        <v>#REF!</v>
      </c>
      <c r="T168" s="20" t="str">
        <f t="shared" si="13"/>
        <v>#REF!</v>
      </c>
      <c r="U168" s="19"/>
      <c r="V168" s="19"/>
      <c r="W168" s="19"/>
      <c r="X168" s="19"/>
      <c r="Y168" s="19"/>
      <c r="Z168" s="19">
        <f>SUBTOTAL(9,Z164:Z167)</f>
        <v>0</v>
      </c>
    </row>
    <row r="169" ht="14.25" customHeight="1" outlineLevel="2">
      <c r="A169" s="19" t="s">
        <v>107</v>
      </c>
      <c r="B169" s="18" t="s">
        <v>17</v>
      </c>
      <c r="C169" s="19" t="s">
        <v>324</v>
      </c>
      <c r="D169" s="20">
        <v>9093572.26</v>
      </c>
      <c r="E169" s="20">
        <v>1497411.62</v>
      </c>
      <c r="F169" s="20">
        <f>+D169/D172</f>
        <v>0.9990343452</v>
      </c>
      <c r="G169" s="20" t="str">
        <f t="shared" ref="G169:G171" si="366">VLOOKUP(A169,'[1]Hoja1'!$B$1:$F$126,3,0)</f>
        <v>#REF!</v>
      </c>
      <c r="H169" s="20" t="str">
        <f t="shared" ref="H169:H171" si="367">VLOOKUP(A169,'[2]Hoja1'!$B$1:$F$126,2,0)</f>
        <v>#REF!</v>
      </c>
      <c r="I169" s="20" t="str">
        <f t="shared" ref="I169:I171" si="368">+G169/11</f>
        <v>#REF!</v>
      </c>
      <c r="J169" s="20" t="str">
        <f t="shared" ref="J169:J171" si="369">+F169*I169</f>
        <v>#REF!</v>
      </c>
      <c r="K169" s="20">
        <v>0.0</v>
      </c>
      <c r="L169" s="20" t="str">
        <f t="shared" ref="L169:L171" si="370">VLOOKUP(A169,'[2]Hoja1'!$B$1:$F$126,5,0)</f>
        <v>#REF!</v>
      </c>
      <c r="M169" s="20"/>
      <c r="N169" s="20"/>
      <c r="O169" s="20" t="str">
        <f>+D169-J169</f>
        <v>#REF!</v>
      </c>
      <c r="P169" s="20" t="str">
        <f t="shared" ref="P169:P171" si="371">+ROUND(O169,0)</f>
        <v>#REF!</v>
      </c>
      <c r="Q169" s="20" t="str">
        <f t="shared" ref="Q169:Q171" si="372">+K169+P169</f>
        <v>#REF!</v>
      </c>
      <c r="R169" s="59" t="str">
        <f t="shared" ref="R169:R171" si="373">+IF(D169-K169-P169&gt;1,D169-K169-P169,0)</f>
        <v>#REF!</v>
      </c>
      <c r="S169" s="20" t="str">
        <f t="shared" ref="S169:S171" si="374">+P169</f>
        <v>#REF!</v>
      </c>
      <c r="T169" s="20" t="str">
        <f t="shared" si="13"/>
        <v>#REF!</v>
      </c>
      <c r="U169" s="19"/>
      <c r="V169" s="19"/>
      <c r="W169" s="19"/>
      <c r="X169" s="19"/>
      <c r="Y169" s="19"/>
      <c r="Z169" s="19"/>
    </row>
    <row r="170" ht="14.25" customHeight="1" outlineLevel="2">
      <c r="A170" s="19" t="s">
        <v>107</v>
      </c>
      <c r="B170" s="18" t="s">
        <v>39</v>
      </c>
      <c r="C170" s="19" t="s">
        <v>40</v>
      </c>
      <c r="D170" s="20">
        <v>5566.1</v>
      </c>
      <c r="E170" s="20">
        <v>916.55</v>
      </c>
      <c r="F170" s="20">
        <f>+D170/D172</f>
        <v>0.0006115006193</v>
      </c>
      <c r="G170" s="20" t="str">
        <f t="shared" si="366"/>
        <v>#REF!</v>
      </c>
      <c r="H170" s="20" t="str">
        <f t="shared" si="367"/>
        <v>#REF!</v>
      </c>
      <c r="I170" s="20" t="str">
        <f t="shared" si="368"/>
        <v>#REF!</v>
      </c>
      <c r="J170" s="20" t="str">
        <f t="shared" si="369"/>
        <v>#REF!</v>
      </c>
      <c r="K170" s="20">
        <v>0.0</v>
      </c>
      <c r="L170" s="20" t="str">
        <f t="shared" si="370"/>
        <v>#REF!</v>
      </c>
      <c r="M170" s="20"/>
      <c r="N170" s="20"/>
      <c r="O170" s="60">
        <v>0.0</v>
      </c>
      <c r="P170" s="20">
        <f t="shared" si="371"/>
        <v>0</v>
      </c>
      <c r="Q170" s="20">
        <f t="shared" si="372"/>
        <v>0</v>
      </c>
      <c r="R170" s="59">
        <f t="shared" si="373"/>
        <v>5566.1</v>
      </c>
      <c r="S170" s="20">
        <f t="shared" si="374"/>
        <v>0</v>
      </c>
      <c r="T170" s="20">
        <f t="shared" si="13"/>
        <v>0</v>
      </c>
      <c r="U170" s="19"/>
      <c r="V170" s="19"/>
      <c r="W170" s="19"/>
      <c r="X170" s="19"/>
      <c r="Y170" s="19"/>
      <c r="Z170" s="19"/>
    </row>
    <row r="171" ht="14.25" customHeight="1" outlineLevel="2">
      <c r="A171" s="19" t="s">
        <v>107</v>
      </c>
      <c r="B171" s="18" t="s">
        <v>33</v>
      </c>
      <c r="C171" s="19" t="s">
        <v>34</v>
      </c>
      <c r="D171" s="20">
        <v>3223.64</v>
      </c>
      <c r="E171" s="20">
        <v>530.83</v>
      </c>
      <c r="F171" s="20">
        <f>+D171/D172</f>
        <v>0.0003541542294</v>
      </c>
      <c r="G171" s="20" t="str">
        <f t="shared" si="366"/>
        <v>#REF!</v>
      </c>
      <c r="H171" s="20" t="str">
        <f t="shared" si="367"/>
        <v>#REF!</v>
      </c>
      <c r="I171" s="20" t="str">
        <f t="shared" si="368"/>
        <v>#REF!</v>
      </c>
      <c r="J171" s="20" t="str">
        <f t="shared" si="369"/>
        <v>#REF!</v>
      </c>
      <c r="K171" s="20">
        <v>0.0</v>
      </c>
      <c r="L171" s="20" t="str">
        <f t="shared" si="370"/>
        <v>#REF!</v>
      </c>
      <c r="M171" s="20"/>
      <c r="N171" s="20"/>
      <c r="O171" s="60">
        <v>0.0</v>
      </c>
      <c r="P171" s="20">
        <f t="shared" si="371"/>
        <v>0</v>
      </c>
      <c r="Q171" s="20">
        <f t="shared" si="372"/>
        <v>0</v>
      </c>
      <c r="R171" s="59">
        <f t="shared" si="373"/>
        <v>3223.64</v>
      </c>
      <c r="S171" s="20">
        <f t="shared" si="374"/>
        <v>0</v>
      </c>
      <c r="T171" s="20">
        <f t="shared" si="13"/>
        <v>0</v>
      </c>
      <c r="U171" s="19"/>
      <c r="V171" s="19"/>
      <c r="W171" s="19"/>
      <c r="X171" s="19"/>
      <c r="Y171" s="19"/>
      <c r="Z171" s="19"/>
    </row>
    <row r="172" ht="14.25" customHeight="1" outlineLevel="1">
      <c r="A172" s="61" t="s">
        <v>356</v>
      </c>
      <c r="B172" s="18"/>
      <c r="C172" s="19"/>
      <c r="D172" s="20">
        <f t="shared" ref="D172:H172" si="375">SUBTOTAL(9,D169:D171)</f>
        <v>9102362</v>
      </c>
      <c r="E172" s="20">
        <f t="shared" si="375"/>
        <v>1498859</v>
      </c>
      <c r="F172" s="20">
        <f t="shared" si="375"/>
        <v>1</v>
      </c>
      <c r="G172" s="20" t="str">
        <f t="shared" si="375"/>
        <v>#REF!</v>
      </c>
      <c r="H172" s="20" t="str">
        <f t="shared" si="375"/>
        <v>#REF!</v>
      </c>
      <c r="I172" s="20"/>
      <c r="J172" s="20" t="str">
        <f t="shared" ref="J172:M172" si="376">SUBTOTAL(9,J169:J171)</f>
        <v>#REF!</v>
      </c>
      <c r="K172" s="20">
        <f t="shared" si="376"/>
        <v>0</v>
      </c>
      <c r="L172" s="20" t="str">
        <f t="shared" si="376"/>
        <v>#REF!</v>
      </c>
      <c r="M172" s="20">
        <f t="shared" si="376"/>
        <v>0</v>
      </c>
      <c r="N172" s="20"/>
      <c r="O172" s="20" t="str">
        <f t="shared" ref="O172:S172" si="377">SUBTOTAL(9,O169:O171)</f>
        <v>#REF!</v>
      </c>
      <c r="P172" s="20" t="str">
        <f t="shared" si="377"/>
        <v>#REF!</v>
      </c>
      <c r="Q172" s="20" t="str">
        <f t="shared" si="377"/>
        <v>#REF!</v>
      </c>
      <c r="R172" s="20" t="str">
        <f t="shared" si="377"/>
        <v>#REF!</v>
      </c>
      <c r="S172" s="20" t="str">
        <f t="shared" si="377"/>
        <v>#REF!</v>
      </c>
      <c r="T172" s="20" t="str">
        <f t="shared" si="13"/>
        <v>#REF!</v>
      </c>
      <c r="U172" s="19"/>
      <c r="V172" s="19"/>
      <c r="W172" s="19"/>
      <c r="X172" s="19"/>
      <c r="Y172" s="19"/>
      <c r="Z172" s="19">
        <f>SUBTOTAL(9,Z169:Z171)</f>
        <v>0</v>
      </c>
    </row>
    <row r="173" ht="14.25" customHeight="1" outlineLevel="2">
      <c r="A173" s="19" t="s">
        <v>109</v>
      </c>
      <c r="B173" s="18" t="s">
        <v>17</v>
      </c>
      <c r="C173" s="19" t="s">
        <v>324</v>
      </c>
      <c r="D173" s="20">
        <v>7268291.35</v>
      </c>
      <c r="E173" s="20">
        <v>963207.84</v>
      </c>
      <c r="F173" s="20">
        <f>+D173/D176</f>
        <v>0.9986809846</v>
      </c>
      <c r="G173" s="20" t="str">
        <f t="shared" ref="G173:G175" si="378">VLOOKUP(A173,'[1]Hoja1'!$B$1:$F$126,3,0)</f>
        <v>#REF!</v>
      </c>
      <c r="H173" s="20" t="str">
        <f t="shared" ref="H173:H175" si="379">VLOOKUP(A173,'[2]Hoja1'!$B$1:$F$126,2,0)</f>
        <v>#REF!</v>
      </c>
      <c r="I173" s="20" t="str">
        <f t="shared" ref="I173:I175" si="380">+G173/11</f>
        <v>#REF!</v>
      </c>
      <c r="J173" s="20" t="str">
        <f t="shared" ref="J173:J175" si="381">+F173*I173</f>
        <v>#REF!</v>
      </c>
      <c r="K173" s="20">
        <f t="shared" ref="K173:K175" si="382">+D173-P173</f>
        <v>1308146.35</v>
      </c>
      <c r="L173" s="20" t="str">
        <f t="shared" ref="L173:L175" si="383">VLOOKUP(A173,'[2]Hoja1'!$B$1:$F$126,5,0)</f>
        <v>#REF!</v>
      </c>
      <c r="M173" s="20"/>
      <c r="N173" s="20"/>
      <c r="O173" s="20">
        <v>5960144.727272727</v>
      </c>
      <c r="P173" s="20">
        <f t="shared" ref="P173:P175" si="384">+ROUND(O173,0)</f>
        <v>5960145</v>
      </c>
      <c r="Q173" s="20">
        <f t="shared" ref="Q173:Q175" si="385">+K173+P173</f>
        <v>7268291.35</v>
      </c>
      <c r="R173" s="59">
        <f t="shared" ref="R173:R175" si="386">+IF(D173-K173-P173&gt;1,D173-K173-P173,0)</f>
        <v>0</v>
      </c>
      <c r="S173" s="20">
        <f t="shared" ref="S173:S175" si="387">+P173</f>
        <v>5960145</v>
      </c>
      <c r="T173" s="20">
        <f t="shared" si="13"/>
        <v>0</v>
      </c>
      <c r="U173" s="19"/>
      <c r="V173" s="19"/>
      <c r="W173" s="19"/>
      <c r="X173" s="19"/>
      <c r="Y173" s="19"/>
      <c r="Z173" s="19"/>
    </row>
    <row r="174" ht="14.25" customHeight="1" outlineLevel="2">
      <c r="A174" s="19" t="s">
        <v>109</v>
      </c>
      <c r="B174" s="18" t="s">
        <v>39</v>
      </c>
      <c r="C174" s="19" t="s">
        <v>40</v>
      </c>
      <c r="D174" s="20">
        <v>0.0</v>
      </c>
      <c r="E174" s="20">
        <v>0.0</v>
      </c>
      <c r="F174" s="20">
        <f>+D174/D176</f>
        <v>0</v>
      </c>
      <c r="G174" s="20" t="str">
        <f t="shared" si="378"/>
        <v>#REF!</v>
      </c>
      <c r="H174" s="20" t="str">
        <f t="shared" si="379"/>
        <v>#REF!</v>
      </c>
      <c r="I174" s="20" t="str">
        <f t="shared" si="380"/>
        <v>#REF!</v>
      </c>
      <c r="J174" s="20" t="str">
        <f t="shared" si="381"/>
        <v>#REF!</v>
      </c>
      <c r="K174" s="20" t="str">
        <f t="shared" si="382"/>
        <v>#REF!</v>
      </c>
      <c r="L174" s="20" t="str">
        <f t="shared" si="383"/>
        <v>#REF!</v>
      </c>
      <c r="M174" s="20"/>
      <c r="N174" s="20"/>
      <c r="O174" s="20" t="str">
        <f>+D174-J174</f>
        <v>#REF!</v>
      </c>
      <c r="P174" s="20" t="str">
        <f t="shared" si="384"/>
        <v>#REF!</v>
      </c>
      <c r="Q174" s="20" t="str">
        <f t="shared" si="385"/>
        <v>#REF!</v>
      </c>
      <c r="R174" s="59" t="str">
        <f t="shared" si="386"/>
        <v>#REF!</v>
      </c>
      <c r="S174" s="20" t="str">
        <f t="shared" si="387"/>
        <v>#REF!</v>
      </c>
      <c r="T174" s="20" t="str">
        <f t="shared" si="13"/>
        <v>#REF!</v>
      </c>
      <c r="U174" s="19"/>
      <c r="V174" s="19"/>
      <c r="W174" s="19"/>
      <c r="X174" s="19"/>
      <c r="Y174" s="19"/>
      <c r="Z174" s="19"/>
    </row>
    <row r="175" ht="14.25" customHeight="1" outlineLevel="2">
      <c r="A175" s="19" t="s">
        <v>109</v>
      </c>
      <c r="B175" s="18" t="s">
        <v>33</v>
      </c>
      <c r="C175" s="19" t="s">
        <v>34</v>
      </c>
      <c r="D175" s="20">
        <v>9599.65</v>
      </c>
      <c r="E175" s="20">
        <v>1272.16</v>
      </c>
      <c r="F175" s="20">
        <f>+D175/D176</f>
        <v>0.001319015358</v>
      </c>
      <c r="G175" s="20" t="str">
        <f t="shared" si="378"/>
        <v>#REF!</v>
      </c>
      <c r="H175" s="20" t="str">
        <f t="shared" si="379"/>
        <v>#REF!</v>
      </c>
      <c r="I175" s="20" t="str">
        <f t="shared" si="380"/>
        <v>#REF!</v>
      </c>
      <c r="J175" s="20" t="str">
        <f t="shared" si="381"/>
        <v>#REF!</v>
      </c>
      <c r="K175" s="20">
        <f t="shared" si="382"/>
        <v>9599.65</v>
      </c>
      <c r="L175" s="20" t="str">
        <f t="shared" si="383"/>
        <v>#REF!</v>
      </c>
      <c r="M175" s="20"/>
      <c r="N175" s="20"/>
      <c r="O175" s="60">
        <v>0.0</v>
      </c>
      <c r="P175" s="20">
        <f t="shared" si="384"/>
        <v>0</v>
      </c>
      <c r="Q175" s="20">
        <f t="shared" si="385"/>
        <v>9599.65</v>
      </c>
      <c r="R175" s="59">
        <f t="shared" si="386"/>
        <v>0</v>
      </c>
      <c r="S175" s="20">
        <f t="shared" si="387"/>
        <v>0</v>
      </c>
      <c r="T175" s="20">
        <f t="shared" si="13"/>
        <v>0</v>
      </c>
      <c r="U175" s="19"/>
      <c r="V175" s="19"/>
      <c r="W175" s="19"/>
      <c r="X175" s="19"/>
      <c r="Y175" s="19"/>
      <c r="Z175" s="19"/>
    </row>
    <row r="176" ht="14.25" customHeight="1" outlineLevel="1">
      <c r="A176" s="61" t="s">
        <v>357</v>
      </c>
      <c r="B176" s="18"/>
      <c r="C176" s="19"/>
      <c r="D176" s="20">
        <f t="shared" ref="D176:H176" si="388">SUBTOTAL(9,D173:D175)</f>
        <v>7277891</v>
      </c>
      <c r="E176" s="20">
        <f t="shared" si="388"/>
        <v>964480</v>
      </c>
      <c r="F176" s="20">
        <f t="shared" si="388"/>
        <v>1</v>
      </c>
      <c r="G176" s="20" t="str">
        <f t="shared" si="388"/>
        <v>#REF!</v>
      </c>
      <c r="H176" s="20" t="str">
        <f t="shared" si="388"/>
        <v>#REF!</v>
      </c>
      <c r="I176" s="20"/>
      <c r="J176" s="20" t="str">
        <f t="shared" ref="J176:M176" si="389">SUBTOTAL(9,J173:J175)</f>
        <v>#REF!</v>
      </c>
      <c r="K176" s="20" t="str">
        <f t="shared" si="389"/>
        <v>#REF!</v>
      </c>
      <c r="L176" s="20" t="str">
        <f t="shared" si="389"/>
        <v>#REF!</v>
      </c>
      <c r="M176" s="20">
        <f t="shared" si="389"/>
        <v>0</v>
      </c>
      <c r="N176" s="20"/>
      <c r="O176" s="20" t="str">
        <f t="shared" ref="O176:S176" si="390">SUBTOTAL(9,O173:O175)</f>
        <v>#REF!</v>
      </c>
      <c r="P176" s="20" t="str">
        <f t="shared" si="390"/>
        <v>#REF!</v>
      </c>
      <c r="Q176" s="20" t="str">
        <f t="shared" si="390"/>
        <v>#REF!</v>
      </c>
      <c r="R176" s="20" t="str">
        <f t="shared" si="390"/>
        <v>#REF!</v>
      </c>
      <c r="S176" s="20" t="str">
        <f t="shared" si="390"/>
        <v>#REF!</v>
      </c>
      <c r="T176" s="20" t="str">
        <f t="shared" si="13"/>
        <v>#REF!</v>
      </c>
      <c r="U176" s="19"/>
      <c r="V176" s="19"/>
      <c r="W176" s="19"/>
      <c r="X176" s="19"/>
      <c r="Y176" s="19"/>
      <c r="Z176" s="19">
        <f>SUBTOTAL(9,Z173:Z175)</f>
        <v>0</v>
      </c>
    </row>
    <row r="177" ht="14.25" customHeight="1" outlineLevel="2">
      <c r="A177" s="19" t="s">
        <v>111</v>
      </c>
      <c r="B177" s="18" t="s">
        <v>17</v>
      </c>
      <c r="C177" s="19" t="s">
        <v>324</v>
      </c>
      <c r="D177" s="20">
        <v>9.840280082E7</v>
      </c>
      <c r="E177" s="20">
        <v>1.233930021E7</v>
      </c>
      <c r="F177" s="20">
        <f>+D177/D184</f>
        <v>0.9205590259</v>
      </c>
      <c r="G177" s="20" t="str">
        <f t="shared" ref="G177:G183" si="391">VLOOKUP(A177,'[1]Hoja1'!$B$1:$F$126,3,0)</f>
        <v>#REF!</v>
      </c>
      <c r="H177" s="20" t="str">
        <f t="shared" ref="H177:H183" si="392">VLOOKUP(A177,'[2]Hoja1'!$B$1:$F$126,2,0)</f>
        <v>#REF!</v>
      </c>
      <c r="I177" s="20" t="str">
        <f t="shared" ref="I177:I183" si="393">+G177/11</f>
        <v>#REF!</v>
      </c>
      <c r="J177" s="20" t="str">
        <f t="shared" ref="J177:J183" si="394">+F177*I177</f>
        <v>#REF!</v>
      </c>
      <c r="K177" s="20">
        <v>0.0</v>
      </c>
      <c r="L177" s="20" t="str">
        <f t="shared" ref="L177:L183" si="395">VLOOKUP(A177,'[2]Hoja1'!$B$1:$F$126,5,0)</f>
        <v>#REF!</v>
      </c>
      <c r="M177" s="20"/>
      <c r="N177" s="20"/>
      <c r="O177" s="20" t="str">
        <f t="shared" ref="O177:O179" si="396">+D177-J177</f>
        <v>#REF!</v>
      </c>
      <c r="P177" s="20" t="str">
        <f t="shared" ref="P177:P183" si="397">+ROUND(O177,0)</f>
        <v>#REF!</v>
      </c>
      <c r="Q177" s="20" t="str">
        <f t="shared" ref="Q177:Q183" si="398">+K177+P177</f>
        <v>#REF!</v>
      </c>
      <c r="R177" s="59" t="str">
        <f t="shared" ref="R177:R183" si="399">+IF(D177-K177-P177&gt;1,D177-K177-P177,0)</f>
        <v>#REF!</v>
      </c>
      <c r="S177" s="20" t="str">
        <f t="shared" ref="S177:S183" si="400">+P177</f>
        <v>#REF!</v>
      </c>
      <c r="T177" s="20" t="str">
        <f t="shared" si="13"/>
        <v>#REF!</v>
      </c>
      <c r="U177" s="19"/>
      <c r="V177" s="19"/>
      <c r="W177" s="19"/>
      <c r="X177" s="19"/>
      <c r="Y177" s="19"/>
      <c r="Z177" s="19"/>
    </row>
    <row r="178" ht="14.25" customHeight="1" outlineLevel="2">
      <c r="A178" s="19" t="s">
        <v>111</v>
      </c>
      <c r="B178" s="18" t="s">
        <v>39</v>
      </c>
      <c r="C178" s="19" t="s">
        <v>40</v>
      </c>
      <c r="D178" s="20">
        <v>8309374.33</v>
      </c>
      <c r="E178" s="20">
        <v>1041960.84</v>
      </c>
      <c r="F178" s="20">
        <f>+D178/D184</f>
        <v>0.07773426646</v>
      </c>
      <c r="G178" s="20" t="str">
        <f t="shared" si="391"/>
        <v>#REF!</v>
      </c>
      <c r="H178" s="20" t="str">
        <f t="shared" si="392"/>
        <v>#REF!</v>
      </c>
      <c r="I178" s="20" t="str">
        <f t="shared" si="393"/>
        <v>#REF!</v>
      </c>
      <c r="J178" s="20" t="str">
        <f t="shared" si="394"/>
        <v>#REF!</v>
      </c>
      <c r="K178" s="20">
        <v>0.0</v>
      </c>
      <c r="L178" s="20" t="str">
        <f t="shared" si="395"/>
        <v>#REF!</v>
      </c>
      <c r="M178" s="20"/>
      <c r="N178" s="20"/>
      <c r="O178" s="20" t="str">
        <f t="shared" si="396"/>
        <v>#REF!</v>
      </c>
      <c r="P178" s="20" t="str">
        <f t="shared" si="397"/>
        <v>#REF!</v>
      </c>
      <c r="Q178" s="20" t="str">
        <f t="shared" si="398"/>
        <v>#REF!</v>
      </c>
      <c r="R178" s="59" t="str">
        <f t="shared" si="399"/>
        <v>#REF!</v>
      </c>
      <c r="S178" s="20" t="str">
        <f t="shared" si="400"/>
        <v>#REF!</v>
      </c>
      <c r="T178" s="20" t="str">
        <f t="shared" si="13"/>
        <v>#REF!</v>
      </c>
      <c r="U178" s="19"/>
      <c r="V178" s="19"/>
      <c r="W178" s="19"/>
      <c r="X178" s="19"/>
      <c r="Y178" s="19"/>
      <c r="Z178" s="19"/>
    </row>
    <row r="179" ht="14.25" customHeight="1" outlineLevel="2">
      <c r="A179" s="19" t="s">
        <v>111</v>
      </c>
      <c r="B179" s="18" t="s">
        <v>53</v>
      </c>
      <c r="C179" s="19" t="s">
        <v>54</v>
      </c>
      <c r="D179" s="20">
        <v>0.0</v>
      </c>
      <c r="E179" s="20">
        <v>0.0</v>
      </c>
      <c r="F179" s="20">
        <f>+D179/D184</f>
        <v>0</v>
      </c>
      <c r="G179" s="20" t="str">
        <f t="shared" si="391"/>
        <v>#REF!</v>
      </c>
      <c r="H179" s="20" t="str">
        <f t="shared" si="392"/>
        <v>#REF!</v>
      </c>
      <c r="I179" s="20" t="str">
        <f t="shared" si="393"/>
        <v>#REF!</v>
      </c>
      <c r="J179" s="20" t="str">
        <f t="shared" si="394"/>
        <v>#REF!</v>
      </c>
      <c r="K179" s="20">
        <v>0.0</v>
      </c>
      <c r="L179" s="20" t="str">
        <f t="shared" si="395"/>
        <v>#REF!</v>
      </c>
      <c r="M179" s="20"/>
      <c r="N179" s="20"/>
      <c r="O179" s="20" t="str">
        <f t="shared" si="396"/>
        <v>#REF!</v>
      </c>
      <c r="P179" s="20" t="str">
        <f t="shared" si="397"/>
        <v>#REF!</v>
      </c>
      <c r="Q179" s="20" t="str">
        <f t="shared" si="398"/>
        <v>#REF!</v>
      </c>
      <c r="R179" s="59" t="str">
        <f t="shared" si="399"/>
        <v>#REF!</v>
      </c>
      <c r="S179" s="20" t="str">
        <f t="shared" si="400"/>
        <v>#REF!</v>
      </c>
      <c r="T179" s="20" t="str">
        <f t="shared" si="13"/>
        <v>#REF!</v>
      </c>
      <c r="U179" s="19"/>
      <c r="V179" s="19"/>
      <c r="W179" s="19"/>
      <c r="X179" s="19"/>
      <c r="Y179" s="19"/>
      <c r="Z179" s="19"/>
    </row>
    <row r="180" ht="14.25" customHeight="1" outlineLevel="2">
      <c r="A180" s="19" t="s">
        <v>111</v>
      </c>
      <c r="B180" s="18" t="s">
        <v>25</v>
      </c>
      <c r="C180" s="19" t="s">
        <v>26</v>
      </c>
      <c r="D180" s="20">
        <v>15037.38</v>
      </c>
      <c r="E180" s="20">
        <v>1885.63</v>
      </c>
      <c r="F180" s="20">
        <f>+D180/D184</f>
        <v>0.0001406748159</v>
      </c>
      <c r="G180" s="20" t="str">
        <f t="shared" si="391"/>
        <v>#REF!</v>
      </c>
      <c r="H180" s="20" t="str">
        <f t="shared" si="392"/>
        <v>#REF!</v>
      </c>
      <c r="I180" s="20" t="str">
        <f t="shared" si="393"/>
        <v>#REF!</v>
      </c>
      <c r="J180" s="20" t="str">
        <f t="shared" si="394"/>
        <v>#REF!</v>
      </c>
      <c r="K180" s="20">
        <v>0.0</v>
      </c>
      <c r="L180" s="20" t="str">
        <f t="shared" si="395"/>
        <v>#REF!</v>
      </c>
      <c r="M180" s="20"/>
      <c r="N180" s="20"/>
      <c r="O180" s="60">
        <v>0.0</v>
      </c>
      <c r="P180" s="20">
        <f t="shared" si="397"/>
        <v>0</v>
      </c>
      <c r="Q180" s="20">
        <f t="shared" si="398"/>
        <v>0</v>
      </c>
      <c r="R180" s="59">
        <f t="shared" si="399"/>
        <v>15037.38</v>
      </c>
      <c r="S180" s="20">
        <f t="shared" si="400"/>
        <v>0</v>
      </c>
      <c r="T180" s="20">
        <f t="shared" si="13"/>
        <v>0</v>
      </c>
      <c r="U180" s="19"/>
      <c r="V180" s="19"/>
      <c r="W180" s="19"/>
      <c r="X180" s="19"/>
      <c r="Y180" s="19"/>
      <c r="Z180" s="19"/>
    </row>
    <row r="181" ht="14.25" customHeight="1" outlineLevel="2">
      <c r="A181" s="19" t="s">
        <v>111</v>
      </c>
      <c r="B181" s="18" t="s">
        <v>27</v>
      </c>
      <c r="C181" s="19" t="s">
        <v>28</v>
      </c>
      <c r="D181" s="20">
        <v>7073.78</v>
      </c>
      <c r="E181" s="20">
        <v>887.02</v>
      </c>
      <c r="F181" s="20">
        <f>+D181/D184</f>
        <v>0.00006617527115</v>
      </c>
      <c r="G181" s="20" t="str">
        <f t="shared" si="391"/>
        <v>#REF!</v>
      </c>
      <c r="H181" s="20" t="str">
        <f t="shared" si="392"/>
        <v>#REF!</v>
      </c>
      <c r="I181" s="20" t="str">
        <f t="shared" si="393"/>
        <v>#REF!</v>
      </c>
      <c r="J181" s="20" t="str">
        <f t="shared" si="394"/>
        <v>#REF!</v>
      </c>
      <c r="K181" s="20">
        <v>0.0</v>
      </c>
      <c r="L181" s="20" t="str">
        <f t="shared" si="395"/>
        <v>#REF!</v>
      </c>
      <c r="M181" s="20"/>
      <c r="N181" s="20"/>
      <c r="O181" s="60">
        <v>0.0</v>
      </c>
      <c r="P181" s="20">
        <f t="shared" si="397"/>
        <v>0</v>
      </c>
      <c r="Q181" s="20">
        <f t="shared" si="398"/>
        <v>0</v>
      </c>
      <c r="R181" s="59">
        <f t="shared" si="399"/>
        <v>7073.78</v>
      </c>
      <c r="S181" s="20">
        <f t="shared" si="400"/>
        <v>0</v>
      </c>
      <c r="T181" s="20">
        <f t="shared" si="13"/>
        <v>0</v>
      </c>
      <c r="U181" s="19"/>
      <c r="V181" s="19"/>
      <c r="W181" s="19"/>
      <c r="X181" s="19"/>
      <c r="Y181" s="19"/>
      <c r="Z181" s="19"/>
    </row>
    <row r="182" ht="14.25" customHeight="1" outlineLevel="2">
      <c r="A182" s="19" t="s">
        <v>111</v>
      </c>
      <c r="B182" s="18" t="s">
        <v>33</v>
      </c>
      <c r="C182" s="19" t="s">
        <v>34</v>
      </c>
      <c r="D182" s="20">
        <v>160326.69</v>
      </c>
      <c r="E182" s="20">
        <v>20104.3</v>
      </c>
      <c r="F182" s="20">
        <f>+D182/D184</f>
        <v>0.001499857528</v>
      </c>
      <c r="G182" s="20" t="str">
        <f t="shared" si="391"/>
        <v>#REF!</v>
      </c>
      <c r="H182" s="20" t="str">
        <f t="shared" si="392"/>
        <v>#REF!</v>
      </c>
      <c r="I182" s="20" t="str">
        <f t="shared" si="393"/>
        <v>#REF!</v>
      </c>
      <c r="J182" s="20" t="str">
        <f t="shared" si="394"/>
        <v>#REF!</v>
      </c>
      <c r="K182" s="20">
        <v>0.0</v>
      </c>
      <c r="L182" s="20" t="str">
        <f t="shared" si="395"/>
        <v>#REF!</v>
      </c>
      <c r="M182" s="20"/>
      <c r="N182" s="20"/>
      <c r="O182" s="20" t="str">
        <f t="shared" ref="O182:O183" si="401">+D182-J182</f>
        <v>#REF!</v>
      </c>
      <c r="P182" s="20" t="str">
        <f t="shared" si="397"/>
        <v>#REF!</v>
      </c>
      <c r="Q182" s="20" t="str">
        <f t="shared" si="398"/>
        <v>#REF!</v>
      </c>
      <c r="R182" s="59" t="str">
        <f t="shared" si="399"/>
        <v>#REF!</v>
      </c>
      <c r="S182" s="20" t="str">
        <f t="shared" si="400"/>
        <v>#REF!</v>
      </c>
      <c r="T182" s="20" t="str">
        <f t="shared" si="13"/>
        <v>#REF!</v>
      </c>
      <c r="U182" s="19"/>
      <c r="V182" s="19"/>
      <c r="W182" s="19"/>
      <c r="X182" s="19"/>
      <c r="Y182" s="19"/>
      <c r="Z182" s="19"/>
    </row>
    <row r="183" ht="14.25" customHeight="1" outlineLevel="2">
      <c r="A183" s="19" t="s">
        <v>111</v>
      </c>
      <c r="B183" s="18" t="s">
        <v>35</v>
      </c>
      <c r="C183" s="19" t="s">
        <v>36</v>
      </c>
      <c r="D183" s="20">
        <v>0.0</v>
      </c>
      <c r="E183" s="20">
        <v>0.0</v>
      </c>
      <c r="F183" s="20">
        <f>+D183/D184</f>
        <v>0</v>
      </c>
      <c r="G183" s="20" t="str">
        <f t="shared" si="391"/>
        <v>#REF!</v>
      </c>
      <c r="H183" s="20" t="str">
        <f t="shared" si="392"/>
        <v>#REF!</v>
      </c>
      <c r="I183" s="20" t="str">
        <f t="shared" si="393"/>
        <v>#REF!</v>
      </c>
      <c r="J183" s="20" t="str">
        <f t="shared" si="394"/>
        <v>#REF!</v>
      </c>
      <c r="K183" s="20" t="str">
        <f>+D183-P183</f>
        <v>#REF!</v>
      </c>
      <c r="L183" s="20" t="str">
        <f t="shared" si="395"/>
        <v>#REF!</v>
      </c>
      <c r="M183" s="20"/>
      <c r="N183" s="20"/>
      <c r="O183" s="20" t="str">
        <f t="shared" si="401"/>
        <v>#REF!</v>
      </c>
      <c r="P183" s="20" t="str">
        <f t="shared" si="397"/>
        <v>#REF!</v>
      </c>
      <c r="Q183" s="20" t="str">
        <f t="shared" si="398"/>
        <v>#REF!</v>
      </c>
      <c r="R183" s="59" t="str">
        <f t="shared" si="399"/>
        <v>#REF!</v>
      </c>
      <c r="S183" s="20" t="str">
        <f t="shared" si="400"/>
        <v>#REF!</v>
      </c>
      <c r="T183" s="20" t="str">
        <f t="shared" si="13"/>
        <v>#REF!</v>
      </c>
      <c r="U183" s="19"/>
      <c r="V183" s="19"/>
      <c r="W183" s="19"/>
      <c r="X183" s="19"/>
      <c r="Y183" s="19"/>
      <c r="Z183" s="19"/>
    </row>
    <row r="184" ht="14.25" customHeight="1" outlineLevel="1">
      <c r="A184" s="61" t="s">
        <v>358</v>
      </c>
      <c r="B184" s="18"/>
      <c r="C184" s="19"/>
      <c r="D184" s="20">
        <f t="shared" ref="D184:H184" si="402">SUBTOTAL(9,D177:D183)</f>
        <v>106894613</v>
      </c>
      <c r="E184" s="20">
        <f t="shared" si="402"/>
        <v>13404138</v>
      </c>
      <c r="F184" s="20">
        <f t="shared" si="402"/>
        <v>1</v>
      </c>
      <c r="G184" s="20" t="str">
        <f t="shared" si="402"/>
        <v>#REF!</v>
      </c>
      <c r="H184" s="20" t="str">
        <f t="shared" si="402"/>
        <v>#REF!</v>
      </c>
      <c r="I184" s="20"/>
      <c r="J184" s="20" t="str">
        <f t="shared" ref="J184:M184" si="403">SUBTOTAL(9,J177:J183)</f>
        <v>#REF!</v>
      </c>
      <c r="K184" s="20" t="str">
        <f t="shared" si="403"/>
        <v>#REF!</v>
      </c>
      <c r="L184" s="20" t="str">
        <f t="shared" si="403"/>
        <v>#REF!</v>
      </c>
      <c r="M184" s="20">
        <f t="shared" si="403"/>
        <v>0</v>
      </c>
      <c r="N184" s="20"/>
      <c r="O184" s="20" t="str">
        <f t="shared" ref="O184:S184" si="404">SUBTOTAL(9,O177:O183)</f>
        <v>#REF!</v>
      </c>
      <c r="P184" s="20" t="str">
        <f t="shared" si="404"/>
        <v>#REF!</v>
      </c>
      <c r="Q184" s="20" t="str">
        <f t="shared" si="404"/>
        <v>#REF!</v>
      </c>
      <c r="R184" s="20" t="str">
        <f t="shared" si="404"/>
        <v>#REF!</v>
      </c>
      <c r="S184" s="20" t="str">
        <f t="shared" si="404"/>
        <v>#REF!</v>
      </c>
      <c r="T184" s="20" t="str">
        <f t="shared" si="13"/>
        <v>#REF!</v>
      </c>
      <c r="U184" s="19"/>
      <c r="V184" s="19"/>
      <c r="W184" s="19"/>
      <c r="X184" s="19"/>
      <c r="Y184" s="19"/>
      <c r="Z184" s="19">
        <f>SUBTOTAL(9,Z177:Z183)</f>
        <v>0</v>
      </c>
    </row>
    <row r="185" ht="14.25" customHeight="1" outlineLevel="2">
      <c r="A185" s="19" t="s">
        <v>113</v>
      </c>
      <c r="B185" s="18" t="s">
        <v>17</v>
      </c>
      <c r="C185" s="19" t="s">
        <v>324</v>
      </c>
      <c r="D185" s="20">
        <v>2.454941043E7</v>
      </c>
      <c r="E185" s="20">
        <v>1.515104647E7</v>
      </c>
      <c r="F185" s="20">
        <f>+D185/D189</f>
        <v>0.8192728584</v>
      </c>
      <c r="G185" s="20" t="str">
        <f t="shared" ref="G185:G188" si="405">VLOOKUP(A185,'[1]Hoja1'!$B$1:$F$126,3,0)</f>
        <v>#REF!</v>
      </c>
      <c r="H185" s="20" t="str">
        <f t="shared" ref="H185:H188" si="406">VLOOKUP(A185,'[2]Hoja1'!$B$1:$F$126,2,0)</f>
        <v>#REF!</v>
      </c>
      <c r="I185" s="20" t="str">
        <f t="shared" ref="I185:I188" si="407">+G185/11</f>
        <v>#REF!</v>
      </c>
      <c r="J185" s="20" t="str">
        <f t="shared" ref="J185:J188" si="408">+F185*I185</f>
        <v>#REF!</v>
      </c>
      <c r="K185" s="20">
        <v>0.0</v>
      </c>
      <c r="L185" s="20" t="str">
        <f t="shared" ref="L185:L188" si="409">VLOOKUP(A185,'[2]Hoja1'!$B$1:$F$126,5,0)</f>
        <v>#REF!</v>
      </c>
      <c r="M185" s="20"/>
      <c r="N185" s="20"/>
      <c r="O185" s="20" t="str">
        <f>+D185-J185</f>
        <v>#REF!</v>
      </c>
      <c r="P185" s="20" t="str">
        <f t="shared" ref="P185:P188" si="410">+ROUND(O185,0)</f>
        <v>#REF!</v>
      </c>
      <c r="Q185" s="20" t="str">
        <f t="shared" ref="Q185:Q188" si="411">+K185+P185</f>
        <v>#REF!</v>
      </c>
      <c r="R185" s="59" t="str">
        <f t="shared" ref="R185:R188" si="412">+IF(D185-K185-P185&gt;1,D185-K185-P185,0)</f>
        <v>#REF!</v>
      </c>
      <c r="S185" s="20" t="str">
        <f t="shared" ref="S185:S188" si="413">+P185</f>
        <v>#REF!</v>
      </c>
      <c r="T185" s="20" t="str">
        <f t="shared" si="13"/>
        <v>#REF!</v>
      </c>
      <c r="U185" s="19"/>
      <c r="V185" s="19"/>
      <c r="W185" s="19"/>
      <c r="X185" s="19"/>
      <c r="Y185" s="19"/>
      <c r="Z185" s="19"/>
    </row>
    <row r="186" ht="14.25" customHeight="1" outlineLevel="2">
      <c r="A186" s="19" t="s">
        <v>113</v>
      </c>
      <c r="B186" s="18" t="s">
        <v>25</v>
      </c>
      <c r="C186" s="19" t="s">
        <v>26</v>
      </c>
      <c r="D186" s="20">
        <v>10976.89</v>
      </c>
      <c r="E186" s="20">
        <v>6774.55</v>
      </c>
      <c r="F186" s="20">
        <f>+D186/D189</f>
        <v>0.0003663252147</v>
      </c>
      <c r="G186" s="20" t="str">
        <f t="shared" si="405"/>
        <v>#REF!</v>
      </c>
      <c r="H186" s="20" t="str">
        <f t="shared" si="406"/>
        <v>#REF!</v>
      </c>
      <c r="I186" s="20" t="str">
        <f t="shared" si="407"/>
        <v>#REF!</v>
      </c>
      <c r="J186" s="20" t="str">
        <f t="shared" si="408"/>
        <v>#REF!</v>
      </c>
      <c r="K186" s="20">
        <v>0.0</v>
      </c>
      <c r="L186" s="20" t="str">
        <f t="shared" si="409"/>
        <v>#REF!</v>
      </c>
      <c r="M186" s="20"/>
      <c r="N186" s="20"/>
      <c r="O186" s="60">
        <v>0.0</v>
      </c>
      <c r="P186" s="20">
        <f t="shared" si="410"/>
        <v>0</v>
      </c>
      <c r="Q186" s="20">
        <f t="shared" si="411"/>
        <v>0</v>
      </c>
      <c r="R186" s="59">
        <f t="shared" si="412"/>
        <v>10976.89</v>
      </c>
      <c r="S186" s="20">
        <f t="shared" si="413"/>
        <v>0</v>
      </c>
      <c r="T186" s="20">
        <f t="shared" si="13"/>
        <v>0</v>
      </c>
      <c r="U186" s="19"/>
      <c r="V186" s="19"/>
      <c r="W186" s="19"/>
      <c r="X186" s="19"/>
      <c r="Y186" s="19"/>
      <c r="Z186" s="19"/>
    </row>
    <row r="187" ht="14.25" customHeight="1" outlineLevel="2">
      <c r="A187" s="19" t="s">
        <v>113</v>
      </c>
      <c r="B187" s="18" t="s">
        <v>33</v>
      </c>
      <c r="C187" s="19" t="s">
        <v>34</v>
      </c>
      <c r="D187" s="20">
        <v>34050.56</v>
      </c>
      <c r="E187" s="20">
        <v>21014.82</v>
      </c>
      <c r="F187" s="20">
        <f>+D187/D189</f>
        <v>0.001136349066</v>
      </c>
      <c r="G187" s="20" t="str">
        <f t="shared" si="405"/>
        <v>#REF!</v>
      </c>
      <c r="H187" s="20" t="str">
        <f t="shared" si="406"/>
        <v>#REF!</v>
      </c>
      <c r="I187" s="20" t="str">
        <f t="shared" si="407"/>
        <v>#REF!</v>
      </c>
      <c r="J187" s="20" t="str">
        <f t="shared" si="408"/>
        <v>#REF!</v>
      </c>
      <c r="K187" s="20">
        <v>0.0</v>
      </c>
      <c r="L187" s="20" t="str">
        <f t="shared" si="409"/>
        <v>#REF!</v>
      </c>
      <c r="M187" s="20"/>
      <c r="N187" s="20"/>
      <c r="O187" s="60">
        <v>0.0</v>
      </c>
      <c r="P187" s="20">
        <f t="shared" si="410"/>
        <v>0</v>
      </c>
      <c r="Q187" s="20">
        <f t="shared" si="411"/>
        <v>0</v>
      </c>
      <c r="R187" s="59">
        <f t="shared" si="412"/>
        <v>34050.56</v>
      </c>
      <c r="S187" s="20">
        <f t="shared" si="413"/>
        <v>0</v>
      </c>
      <c r="T187" s="20">
        <f t="shared" si="13"/>
        <v>0</v>
      </c>
      <c r="U187" s="19"/>
      <c r="V187" s="19"/>
      <c r="W187" s="19"/>
      <c r="X187" s="19"/>
      <c r="Y187" s="19"/>
      <c r="Z187" s="19"/>
    </row>
    <row r="188" ht="14.25" customHeight="1" outlineLevel="2">
      <c r="A188" s="19" t="s">
        <v>113</v>
      </c>
      <c r="B188" s="18" t="s">
        <v>55</v>
      </c>
      <c r="C188" s="19" t="s">
        <v>56</v>
      </c>
      <c r="D188" s="20">
        <v>5370439.12</v>
      </c>
      <c r="E188" s="20">
        <v>3314449.16</v>
      </c>
      <c r="F188" s="20">
        <f>+D188/D189</f>
        <v>0.1792244674</v>
      </c>
      <c r="G188" s="20" t="str">
        <f t="shared" si="405"/>
        <v>#REF!</v>
      </c>
      <c r="H188" s="20" t="str">
        <f t="shared" si="406"/>
        <v>#REF!</v>
      </c>
      <c r="I188" s="20" t="str">
        <f t="shared" si="407"/>
        <v>#REF!</v>
      </c>
      <c r="J188" s="20" t="str">
        <f t="shared" si="408"/>
        <v>#REF!</v>
      </c>
      <c r="K188" s="20">
        <v>0.0</v>
      </c>
      <c r="L188" s="20" t="str">
        <f t="shared" si="409"/>
        <v>#REF!</v>
      </c>
      <c r="M188" s="20"/>
      <c r="N188" s="20"/>
      <c r="O188" s="20" t="str">
        <f>+D188-J188</f>
        <v>#REF!</v>
      </c>
      <c r="P188" s="20" t="str">
        <f t="shared" si="410"/>
        <v>#REF!</v>
      </c>
      <c r="Q188" s="20" t="str">
        <f t="shared" si="411"/>
        <v>#REF!</v>
      </c>
      <c r="R188" s="59" t="str">
        <f t="shared" si="412"/>
        <v>#REF!</v>
      </c>
      <c r="S188" s="20" t="str">
        <f t="shared" si="413"/>
        <v>#REF!</v>
      </c>
      <c r="T188" s="20" t="str">
        <f t="shared" si="13"/>
        <v>#REF!</v>
      </c>
      <c r="U188" s="19"/>
      <c r="V188" s="19"/>
      <c r="W188" s="19"/>
      <c r="X188" s="19"/>
      <c r="Y188" s="19"/>
      <c r="Z188" s="19"/>
    </row>
    <row r="189" ht="14.25" customHeight="1" outlineLevel="1">
      <c r="A189" s="61" t="s">
        <v>359</v>
      </c>
      <c r="B189" s="18"/>
      <c r="C189" s="19"/>
      <c r="D189" s="20">
        <f t="shared" ref="D189:H189" si="414">SUBTOTAL(9,D185:D188)</f>
        <v>29964877</v>
      </c>
      <c r="E189" s="20">
        <f t="shared" si="414"/>
        <v>18493285</v>
      </c>
      <c r="F189" s="20">
        <f t="shared" si="414"/>
        <v>1</v>
      </c>
      <c r="G189" s="20" t="str">
        <f t="shared" si="414"/>
        <v>#REF!</v>
      </c>
      <c r="H189" s="20" t="str">
        <f t="shared" si="414"/>
        <v>#REF!</v>
      </c>
      <c r="I189" s="20"/>
      <c r="J189" s="20" t="str">
        <f t="shared" ref="J189:M189" si="415">SUBTOTAL(9,J185:J188)</f>
        <v>#REF!</v>
      </c>
      <c r="K189" s="20">
        <f t="shared" si="415"/>
        <v>0</v>
      </c>
      <c r="L189" s="20" t="str">
        <f t="shared" si="415"/>
        <v>#REF!</v>
      </c>
      <c r="M189" s="20">
        <f t="shared" si="415"/>
        <v>0</v>
      </c>
      <c r="N189" s="20"/>
      <c r="O189" s="20" t="str">
        <f t="shared" ref="O189:S189" si="416">SUBTOTAL(9,O185:O188)</f>
        <v>#REF!</v>
      </c>
      <c r="P189" s="20" t="str">
        <f t="shared" si="416"/>
        <v>#REF!</v>
      </c>
      <c r="Q189" s="20" t="str">
        <f t="shared" si="416"/>
        <v>#REF!</v>
      </c>
      <c r="R189" s="20" t="str">
        <f t="shared" si="416"/>
        <v>#REF!</v>
      </c>
      <c r="S189" s="20" t="str">
        <f t="shared" si="416"/>
        <v>#REF!</v>
      </c>
      <c r="T189" s="20" t="str">
        <f t="shared" si="13"/>
        <v>#REF!</v>
      </c>
      <c r="U189" s="19"/>
      <c r="V189" s="19"/>
      <c r="W189" s="19"/>
      <c r="X189" s="19"/>
      <c r="Y189" s="19"/>
      <c r="Z189" s="19">
        <f>SUBTOTAL(9,Z185:Z188)</f>
        <v>0</v>
      </c>
    </row>
    <row r="190" ht="14.25" customHeight="1" outlineLevel="2">
      <c r="A190" s="19" t="s">
        <v>115</v>
      </c>
      <c r="B190" s="18" t="s">
        <v>17</v>
      </c>
      <c r="C190" s="19" t="s">
        <v>324</v>
      </c>
      <c r="D190" s="20">
        <v>4433396.0</v>
      </c>
      <c r="E190" s="20">
        <v>406210.0</v>
      </c>
      <c r="F190" s="20">
        <f>+D190/D192</f>
        <v>1</v>
      </c>
      <c r="G190" s="20" t="str">
        <f t="shared" ref="G190:G191" si="417">VLOOKUP(A190,'[1]Hoja1'!$B$1:$F$126,3,0)</f>
        <v>#REF!</v>
      </c>
      <c r="H190" s="20" t="str">
        <f t="shared" ref="H190:H191" si="418">VLOOKUP(A190,'[2]Hoja1'!$B$1:$F$126,2,0)</f>
        <v>#REF!</v>
      </c>
      <c r="I190" s="20" t="str">
        <f t="shared" ref="I190:I191" si="419">+G190/11</f>
        <v>#REF!</v>
      </c>
      <c r="J190" s="20" t="str">
        <f t="shared" ref="J190:J191" si="420">+F190*I190</f>
        <v>#REF!</v>
      </c>
      <c r="K190" s="20" t="str">
        <f t="shared" ref="K190:K191" si="421">+D190-P190</f>
        <v>#REF!</v>
      </c>
      <c r="L190" s="20" t="str">
        <f t="shared" ref="L190:L191" si="422">VLOOKUP(A190,'[2]Hoja1'!$B$1:$F$126,5,0)</f>
        <v>#REF!</v>
      </c>
      <c r="M190" s="20"/>
      <c r="N190" s="20"/>
      <c r="O190" s="20" t="str">
        <f t="shared" ref="O190:O191" si="423">+D190-J190</f>
        <v>#REF!</v>
      </c>
      <c r="P190" s="20" t="str">
        <f t="shared" ref="P190:P191" si="424">+ROUND(O190,0)</f>
        <v>#REF!</v>
      </c>
      <c r="Q190" s="20" t="str">
        <f t="shared" ref="Q190:Q191" si="425">+K190+P190</f>
        <v>#REF!</v>
      </c>
      <c r="R190" s="59" t="str">
        <f t="shared" ref="R190:R191" si="426">+IF(D190-K190-P190&gt;1,D190-K190-P190,0)</f>
        <v>#REF!</v>
      </c>
      <c r="S190" s="20" t="str">
        <f t="shared" ref="S190:S191" si="427">+P190</f>
        <v>#REF!</v>
      </c>
      <c r="T190" s="20" t="str">
        <f t="shared" si="13"/>
        <v>#REF!</v>
      </c>
      <c r="U190" s="19"/>
      <c r="V190" s="19"/>
      <c r="W190" s="19"/>
      <c r="X190" s="19"/>
      <c r="Y190" s="19"/>
      <c r="Z190" s="19"/>
    </row>
    <row r="191" ht="14.25" customHeight="1" outlineLevel="2">
      <c r="A191" s="19" t="s">
        <v>115</v>
      </c>
      <c r="B191" s="18" t="s">
        <v>35</v>
      </c>
      <c r="C191" s="19" t="s">
        <v>36</v>
      </c>
      <c r="D191" s="20">
        <v>0.0</v>
      </c>
      <c r="E191" s="20">
        <v>0.0</v>
      </c>
      <c r="F191" s="20">
        <f>+D191/D192</f>
        <v>0</v>
      </c>
      <c r="G191" s="20" t="str">
        <f t="shared" si="417"/>
        <v>#REF!</v>
      </c>
      <c r="H191" s="20" t="str">
        <f t="shared" si="418"/>
        <v>#REF!</v>
      </c>
      <c r="I191" s="20" t="str">
        <f t="shared" si="419"/>
        <v>#REF!</v>
      </c>
      <c r="J191" s="20" t="str">
        <f t="shared" si="420"/>
        <v>#REF!</v>
      </c>
      <c r="K191" s="20" t="str">
        <f t="shared" si="421"/>
        <v>#REF!</v>
      </c>
      <c r="L191" s="20" t="str">
        <f t="shared" si="422"/>
        <v>#REF!</v>
      </c>
      <c r="M191" s="20"/>
      <c r="N191" s="20"/>
      <c r="O191" s="20" t="str">
        <f t="shared" si="423"/>
        <v>#REF!</v>
      </c>
      <c r="P191" s="20" t="str">
        <f t="shared" si="424"/>
        <v>#REF!</v>
      </c>
      <c r="Q191" s="20" t="str">
        <f t="shared" si="425"/>
        <v>#REF!</v>
      </c>
      <c r="R191" s="59" t="str">
        <f t="shared" si="426"/>
        <v>#REF!</v>
      </c>
      <c r="S191" s="20" t="str">
        <f t="shared" si="427"/>
        <v>#REF!</v>
      </c>
      <c r="T191" s="20" t="str">
        <f t="shared" si="13"/>
        <v>#REF!</v>
      </c>
      <c r="U191" s="19"/>
      <c r="V191" s="19"/>
      <c r="W191" s="19"/>
      <c r="X191" s="19"/>
      <c r="Y191" s="19"/>
      <c r="Z191" s="19"/>
    </row>
    <row r="192" ht="14.25" customHeight="1" outlineLevel="1">
      <c r="A192" s="61" t="s">
        <v>360</v>
      </c>
      <c r="B192" s="18"/>
      <c r="C192" s="19"/>
      <c r="D192" s="20">
        <f t="shared" ref="D192:H192" si="428">SUBTOTAL(9,D190:D191)</f>
        <v>4433396</v>
      </c>
      <c r="E192" s="20">
        <f t="shared" si="428"/>
        <v>406210</v>
      </c>
      <c r="F192" s="20">
        <f t="shared" si="428"/>
        <v>1</v>
      </c>
      <c r="G192" s="20" t="str">
        <f t="shared" si="428"/>
        <v>#REF!</v>
      </c>
      <c r="H192" s="20" t="str">
        <f t="shared" si="428"/>
        <v>#REF!</v>
      </c>
      <c r="I192" s="20"/>
      <c r="J192" s="20" t="str">
        <f t="shared" ref="J192:M192" si="429">SUBTOTAL(9,J190:J191)</f>
        <v>#REF!</v>
      </c>
      <c r="K192" s="20" t="str">
        <f t="shared" si="429"/>
        <v>#REF!</v>
      </c>
      <c r="L192" s="20" t="str">
        <f t="shared" si="429"/>
        <v>#REF!</v>
      </c>
      <c r="M192" s="20">
        <f t="shared" si="429"/>
        <v>0</v>
      </c>
      <c r="N192" s="20"/>
      <c r="O192" s="20" t="str">
        <f t="shared" ref="O192:S192" si="430">SUBTOTAL(9,O190:O191)</f>
        <v>#REF!</v>
      </c>
      <c r="P192" s="20" t="str">
        <f t="shared" si="430"/>
        <v>#REF!</v>
      </c>
      <c r="Q192" s="20" t="str">
        <f t="shared" si="430"/>
        <v>#REF!</v>
      </c>
      <c r="R192" s="20" t="str">
        <f t="shared" si="430"/>
        <v>#REF!</v>
      </c>
      <c r="S192" s="20" t="str">
        <f t="shared" si="430"/>
        <v>#REF!</v>
      </c>
      <c r="T192" s="20" t="str">
        <f t="shared" si="13"/>
        <v>#REF!</v>
      </c>
      <c r="U192" s="19"/>
      <c r="V192" s="19"/>
      <c r="W192" s="19"/>
      <c r="X192" s="19"/>
      <c r="Y192" s="19"/>
      <c r="Z192" s="19">
        <f>SUBTOTAL(9,Z190:Z191)</f>
        <v>0</v>
      </c>
    </row>
    <row r="193" ht="14.25" customHeight="1" outlineLevel="2">
      <c r="A193" s="19" t="s">
        <v>117</v>
      </c>
      <c r="B193" s="18" t="s">
        <v>17</v>
      </c>
      <c r="C193" s="19" t="s">
        <v>324</v>
      </c>
      <c r="D193" s="20">
        <v>1.7978080352E8</v>
      </c>
      <c r="E193" s="20">
        <v>8895780.11</v>
      </c>
      <c r="F193" s="20">
        <f>+D193/D202</f>
        <v>0.400788211</v>
      </c>
      <c r="G193" s="20" t="str">
        <f t="shared" ref="G193:G201" si="431">VLOOKUP(A193,'[1]Hoja1'!$B$1:$F$126,3,0)</f>
        <v>#REF!</v>
      </c>
      <c r="H193" s="20" t="str">
        <f t="shared" ref="H193:H201" si="432">VLOOKUP(A193,'[2]Hoja1'!$B$1:$F$126,2,0)</f>
        <v>#REF!</v>
      </c>
      <c r="I193" s="20" t="str">
        <f t="shared" ref="I193:I201" si="433">+G193/11</f>
        <v>#REF!</v>
      </c>
      <c r="J193" s="20" t="str">
        <f t="shared" ref="J193:J201" si="434">+F193*I193</f>
        <v>#REF!</v>
      </c>
      <c r="K193" s="20">
        <f t="shared" ref="K193:K201" si="435">+D193-P193</f>
        <v>826643.52</v>
      </c>
      <c r="L193" s="20" t="str">
        <f t="shared" ref="L193:L201" si="436">VLOOKUP(A193,'[2]Hoja1'!$B$1:$F$126,5,0)</f>
        <v>#REF!</v>
      </c>
      <c r="M193" s="20"/>
      <c r="N193" s="20"/>
      <c r="O193" s="20">
        <v>1.7895416041213652E8</v>
      </c>
      <c r="P193" s="20">
        <f t="shared" ref="P193:P201" si="437">+ROUND(O193,0)</f>
        <v>178954160</v>
      </c>
      <c r="Q193" s="20">
        <f t="shared" ref="Q193:Q201" si="438">+K193+P193</f>
        <v>179780803.5</v>
      </c>
      <c r="R193" s="59">
        <f t="shared" ref="R193:R201" si="439">+IF(D193-K193-P193&gt;1,D193-K193-P193,0)</f>
        <v>0</v>
      </c>
      <c r="S193" s="20">
        <f t="shared" ref="S193:S201" si="440">+P193</f>
        <v>178954160</v>
      </c>
      <c r="T193" s="20">
        <f t="shared" si="13"/>
        <v>0</v>
      </c>
      <c r="U193" s="19"/>
      <c r="V193" s="19"/>
      <c r="W193" s="19"/>
      <c r="X193" s="19"/>
      <c r="Y193" s="19"/>
      <c r="Z193" s="19"/>
    </row>
    <row r="194" ht="14.25" customHeight="1" outlineLevel="2">
      <c r="A194" s="19" t="s">
        <v>117</v>
      </c>
      <c r="B194" s="18" t="s">
        <v>39</v>
      </c>
      <c r="C194" s="19" t="s">
        <v>40</v>
      </c>
      <c r="D194" s="20">
        <v>5.516282014E7</v>
      </c>
      <c r="E194" s="20">
        <v>2729525.67</v>
      </c>
      <c r="F194" s="20">
        <f>+D194/D202</f>
        <v>0.1229753542</v>
      </c>
      <c r="G194" s="20" t="str">
        <f t="shared" si="431"/>
        <v>#REF!</v>
      </c>
      <c r="H194" s="20" t="str">
        <f t="shared" si="432"/>
        <v>#REF!</v>
      </c>
      <c r="I194" s="20" t="str">
        <f t="shared" si="433"/>
        <v>#REF!</v>
      </c>
      <c r="J194" s="20" t="str">
        <f t="shared" si="434"/>
        <v>#REF!</v>
      </c>
      <c r="K194" s="20" t="str">
        <f t="shared" si="435"/>
        <v>#REF!</v>
      </c>
      <c r="L194" s="20" t="str">
        <f t="shared" si="436"/>
        <v>#REF!</v>
      </c>
      <c r="M194" s="20"/>
      <c r="N194" s="20"/>
      <c r="O194" s="20" t="str">
        <f t="shared" ref="O194:O198" si="441">+D194-J194</f>
        <v>#REF!</v>
      </c>
      <c r="P194" s="20" t="str">
        <f t="shared" si="437"/>
        <v>#REF!</v>
      </c>
      <c r="Q194" s="20" t="str">
        <f t="shared" si="438"/>
        <v>#REF!</v>
      </c>
      <c r="R194" s="59" t="str">
        <f t="shared" si="439"/>
        <v>#REF!</v>
      </c>
      <c r="S194" s="20" t="str">
        <f t="shared" si="440"/>
        <v>#REF!</v>
      </c>
      <c r="T194" s="20" t="str">
        <f t="shared" si="13"/>
        <v>#REF!</v>
      </c>
      <c r="U194" s="19"/>
      <c r="V194" s="19"/>
      <c r="W194" s="19"/>
      <c r="X194" s="19"/>
      <c r="Y194" s="19"/>
      <c r="Z194" s="19"/>
    </row>
    <row r="195" ht="14.25" customHeight="1" outlineLevel="2">
      <c r="A195" s="19" t="s">
        <v>117</v>
      </c>
      <c r="B195" s="18" t="s">
        <v>96</v>
      </c>
      <c r="C195" s="19" t="s">
        <v>97</v>
      </c>
      <c r="D195" s="20">
        <v>0.0</v>
      </c>
      <c r="E195" s="20">
        <v>0.0</v>
      </c>
      <c r="F195" s="20">
        <f>+D195/D202</f>
        <v>0</v>
      </c>
      <c r="G195" s="20" t="str">
        <f t="shared" si="431"/>
        <v>#REF!</v>
      </c>
      <c r="H195" s="20" t="str">
        <f t="shared" si="432"/>
        <v>#REF!</v>
      </c>
      <c r="I195" s="20" t="str">
        <f t="shared" si="433"/>
        <v>#REF!</v>
      </c>
      <c r="J195" s="20" t="str">
        <f t="shared" si="434"/>
        <v>#REF!</v>
      </c>
      <c r="K195" s="20" t="str">
        <f t="shared" si="435"/>
        <v>#REF!</v>
      </c>
      <c r="L195" s="20" t="str">
        <f t="shared" si="436"/>
        <v>#REF!</v>
      </c>
      <c r="M195" s="20"/>
      <c r="N195" s="20"/>
      <c r="O195" s="20" t="str">
        <f t="shared" si="441"/>
        <v>#REF!</v>
      </c>
      <c r="P195" s="20" t="str">
        <f t="shared" si="437"/>
        <v>#REF!</v>
      </c>
      <c r="Q195" s="20" t="str">
        <f t="shared" si="438"/>
        <v>#REF!</v>
      </c>
      <c r="R195" s="59" t="str">
        <f t="shared" si="439"/>
        <v>#REF!</v>
      </c>
      <c r="S195" s="20" t="str">
        <f t="shared" si="440"/>
        <v>#REF!</v>
      </c>
      <c r="T195" s="20" t="str">
        <f t="shared" si="13"/>
        <v>#REF!</v>
      </c>
      <c r="U195" s="19"/>
      <c r="V195" s="19"/>
      <c r="W195" s="19"/>
      <c r="X195" s="19"/>
      <c r="Y195" s="19"/>
      <c r="Z195" s="19"/>
    </row>
    <row r="196" ht="14.25" customHeight="1" outlineLevel="2">
      <c r="A196" s="19" t="s">
        <v>117</v>
      </c>
      <c r="B196" s="18" t="s">
        <v>68</v>
      </c>
      <c r="C196" s="19" t="s">
        <v>69</v>
      </c>
      <c r="D196" s="20">
        <v>1.284226983E7</v>
      </c>
      <c r="E196" s="20">
        <v>635451.65</v>
      </c>
      <c r="F196" s="20">
        <f>+D196/D202</f>
        <v>0.02862947684</v>
      </c>
      <c r="G196" s="20" t="str">
        <f t="shared" si="431"/>
        <v>#REF!</v>
      </c>
      <c r="H196" s="20" t="str">
        <f t="shared" si="432"/>
        <v>#REF!</v>
      </c>
      <c r="I196" s="20" t="str">
        <f t="shared" si="433"/>
        <v>#REF!</v>
      </c>
      <c r="J196" s="20" t="str">
        <f t="shared" si="434"/>
        <v>#REF!</v>
      </c>
      <c r="K196" s="20" t="str">
        <f t="shared" si="435"/>
        <v>#REF!</v>
      </c>
      <c r="L196" s="20" t="str">
        <f t="shared" si="436"/>
        <v>#REF!</v>
      </c>
      <c r="M196" s="20"/>
      <c r="N196" s="20"/>
      <c r="O196" s="20" t="str">
        <f t="shared" si="441"/>
        <v>#REF!</v>
      </c>
      <c r="P196" s="20" t="str">
        <f t="shared" si="437"/>
        <v>#REF!</v>
      </c>
      <c r="Q196" s="20" t="str">
        <f t="shared" si="438"/>
        <v>#REF!</v>
      </c>
      <c r="R196" s="59" t="str">
        <f t="shared" si="439"/>
        <v>#REF!</v>
      </c>
      <c r="S196" s="20" t="str">
        <f t="shared" si="440"/>
        <v>#REF!</v>
      </c>
      <c r="T196" s="20" t="str">
        <f t="shared" si="13"/>
        <v>#REF!</v>
      </c>
      <c r="U196" s="19"/>
      <c r="V196" s="19"/>
      <c r="W196" s="19"/>
      <c r="X196" s="19"/>
      <c r="Y196" s="19"/>
      <c r="Z196" s="19"/>
    </row>
    <row r="197" ht="14.25" customHeight="1" outlineLevel="2">
      <c r="A197" s="19" t="s">
        <v>117</v>
      </c>
      <c r="B197" s="18" t="s">
        <v>53</v>
      </c>
      <c r="C197" s="19" t="s">
        <v>54</v>
      </c>
      <c r="D197" s="20">
        <v>0.0</v>
      </c>
      <c r="E197" s="20">
        <v>0.0</v>
      </c>
      <c r="F197" s="20">
        <f>+D197/D202</f>
        <v>0</v>
      </c>
      <c r="G197" s="20" t="str">
        <f t="shared" si="431"/>
        <v>#REF!</v>
      </c>
      <c r="H197" s="20" t="str">
        <f t="shared" si="432"/>
        <v>#REF!</v>
      </c>
      <c r="I197" s="20" t="str">
        <f t="shared" si="433"/>
        <v>#REF!</v>
      </c>
      <c r="J197" s="20" t="str">
        <f t="shared" si="434"/>
        <v>#REF!</v>
      </c>
      <c r="K197" s="20" t="str">
        <f t="shared" si="435"/>
        <v>#REF!</v>
      </c>
      <c r="L197" s="20" t="str">
        <f t="shared" si="436"/>
        <v>#REF!</v>
      </c>
      <c r="M197" s="20"/>
      <c r="N197" s="20"/>
      <c r="O197" s="20" t="str">
        <f t="shared" si="441"/>
        <v>#REF!</v>
      </c>
      <c r="P197" s="20" t="str">
        <f t="shared" si="437"/>
        <v>#REF!</v>
      </c>
      <c r="Q197" s="20" t="str">
        <f t="shared" si="438"/>
        <v>#REF!</v>
      </c>
      <c r="R197" s="59" t="str">
        <f t="shared" si="439"/>
        <v>#REF!</v>
      </c>
      <c r="S197" s="20" t="str">
        <f t="shared" si="440"/>
        <v>#REF!</v>
      </c>
      <c r="T197" s="20" t="str">
        <f t="shared" si="13"/>
        <v>#REF!</v>
      </c>
      <c r="U197" s="19"/>
      <c r="V197" s="19"/>
      <c r="W197" s="19"/>
      <c r="X197" s="19"/>
      <c r="Y197" s="19"/>
      <c r="Z197" s="19"/>
    </row>
    <row r="198" ht="14.25" customHeight="1" outlineLevel="2">
      <c r="A198" s="19" t="s">
        <v>117</v>
      </c>
      <c r="B198" s="18" t="s">
        <v>27</v>
      </c>
      <c r="C198" s="19" t="s">
        <v>28</v>
      </c>
      <c r="D198" s="20">
        <v>460408.31</v>
      </c>
      <c r="E198" s="20">
        <v>22781.58</v>
      </c>
      <c r="F198" s="20">
        <f>+D198/D202</f>
        <v>0.001026395584</v>
      </c>
      <c r="G198" s="20" t="str">
        <f t="shared" si="431"/>
        <v>#REF!</v>
      </c>
      <c r="H198" s="20" t="str">
        <f t="shared" si="432"/>
        <v>#REF!</v>
      </c>
      <c r="I198" s="20" t="str">
        <f t="shared" si="433"/>
        <v>#REF!</v>
      </c>
      <c r="J198" s="20" t="str">
        <f t="shared" si="434"/>
        <v>#REF!</v>
      </c>
      <c r="K198" s="20" t="str">
        <f t="shared" si="435"/>
        <v>#REF!</v>
      </c>
      <c r="L198" s="20" t="str">
        <f t="shared" si="436"/>
        <v>#REF!</v>
      </c>
      <c r="M198" s="20"/>
      <c r="N198" s="20"/>
      <c r="O198" s="20" t="str">
        <f t="shared" si="441"/>
        <v>#REF!</v>
      </c>
      <c r="P198" s="20" t="str">
        <f t="shared" si="437"/>
        <v>#REF!</v>
      </c>
      <c r="Q198" s="20" t="str">
        <f t="shared" si="438"/>
        <v>#REF!</v>
      </c>
      <c r="R198" s="59" t="str">
        <f t="shared" si="439"/>
        <v>#REF!</v>
      </c>
      <c r="S198" s="20" t="str">
        <f t="shared" si="440"/>
        <v>#REF!</v>
      </c>
      <c r="T198" s="20" t="str">
        <f t="shared" si="13"/>
        <v>#REF!</v>
      </c>
      <c r="U198" s="19"/>
      <c r="V198" s="19"/>
      <c r="W198" s="19"/>
      <c r="X198" s="19"/>
      <c r="Y198" s="19"/>
      <c r="Z198" s="19"/>
    </row>
    <row r="199" ht="14.25" customHeight="1" outlineLevel="2">
      <c r="A199" s="19" t="s">
        <v>117</v>
      </c>
      <c r="B199" s="18" t="s">
        <v>33</v>
      </c>
      <c r="C199" s="19" t="s">
        <v>34</v>
      </c>
      <c r="D199" s="20">
        <v>45539.3</v>
      </c>
      <c r="E199" s="20">
        <v>2253.34</v>
      </c>
      <c r="F199" s="20">
        <f>+D199/D202</f>
        <v>0.0001015214874</v>
      </c>
      <c r="G199" s="20" t="str">
        <f t="shared" si="431"/>
        <v>#REF!</v>
      </c>
      <c r="H199" s="20" t="str">
        <f t="shared" si="432"/>
        <v>#REF!</v>
      </c>
      <c r="I199" s="20" t="str">
        <f t="shared" si="433"/>
        <v>#REF!</v>
      </c>
      <c r="J199" s="20" t="str">
        <f t="shared" si="434"/>
        <v>#REF!</v>
      </c>
      <c r="K199" s="20">
        <f t="shared" si="435"/>
        <v>45539.3</v>
      </c>
      <c r="L199" s="20" t="str">
        <f t="shared" si="436"/>
        <v>#REF!</v>
      </c>
      <c r="M199" s="20"/>
      <c r="N199" s="20"/>
      <c r="O199" s="60">
        <v>0.0</v>
      </c>
      <c r="P199" s="20">
        <f t="shared" si="437"/>
        <v>0</v>
      </c>
      <c r="Q199" s="20">
        <f t="shared" si="438"/>
        <v>45539.3</v>
      </c>
      <c r="R199" s="59">
        <f t="shared" si="439"/>
        <v>0</v>
      </c>
      <c r="S199" s="20">
        <f t="shared" si="440"/>
        <v>0</v>
      </c>
      <c r="T199" s="20">
        <f t="shared" si="13"/>
        <v>0</v>
      </c>
      <c r="U199" s="19"/>
      <c r="V199" s="19"/>
      <c r="W199" s="19"/>
      <c r="X199" s="19"/>
      <c r="Y199" s="19"/>
      <c r="Z199" s="19"/>
    </row>
    <row r="200" ht="14.25" customHeight="1" outlineLevel="2">
      <c r="A200" s="19" t="s">
        <v>117</v>
      </c>
      <c r="B200" s="18" t="s">
        <v>35</v>
      </c>
      <c r="C200" s="19" t="s">
        <v>36</v>
      </c>
      <c r="D200" s="20">
        <v>5545681.69</v>
      </c>
      <c r="E200" s="20">
        <v>274407.3</v>
      </c>
      <c r="F200" s="20">
        <f>+D200/D202</f>
        <v>0.01236307659</v>
      </c>
      <c r="G200" s="20" t="str">
        <f t="shared" si="431"/>
        <v>#REF!</v>
      </c>
      <c r="H200" s="20" t="str">
        <f t="shared" si="432"/>
        <v>#REF!</v>
      </c>
      <c r="I200" s="20" t="str">
        <f t="shared" si="433"/>
        <v>#REF!</v>
      </c>
      <c r="J200" s="20" t="str">
        <f t="shared" si="434"/>
        <v>#REF!</v>
      </c>
      <c r="K200" s="20" t="str">
        <f t="shared" si="435"/>
        <v>#REF!</v>
      </c>
      <c r="L200" s="20" t="str">
        <f t="shared" si="436"/>
        <v>#REF!</v>
      </c>
      <c r="M200" s="20"/>
      <c r="N200" s="20"/>
      <c r="O200" s="20" t="str">
        <f t="shared" ref="O200:O201" si="442">+D200-J200</f>
        <v>#REF!</v>
      </c>
      <c r="P200" s="20" t="str">
        <f t="shared" si="437"/>
        <v>#REF!</v>
      </c>
      <c r="Q200" s="20" t="str">
        <f t="shared" si="438"/>
        <v>#REF!</v>
      </c>
      <c r="R200" s="59" t="str">
        <f t="shared" si="439"/>
        <v>#REF!</v>
      </c>
      <c r="S200" s="20" t="str">
        <f t="shared" si="440"/>
        <v>#REF!</v>
      </c>
      <c r="T200" s="20" t="str">
        <f t="shared" si="13"/>
        <v>#REF!</v>
      </c>
      <c r="U200" s="19"/>
      <c r="V200" s="19"/>
      <c r="W200" s="19"/>
      <c r="X200" s="19"/>
      <c r="Y200" s="19"/>
      <c r="Z200" s="19"/>
    </row>
    <row r="201" ht="14.25" customHeight="1" outlineLevel="2">
      <c r="A201" s="19" t="s">
        <v>117</v>
      </c>
      <c r="B201" s="18" t="s">
        <v>41</v>
      </c>
      <c r="C201" s="19" t="s">
        <v>42</v>
      </c>
      <c r="D201" s="20">
        <v>1.9473057021E8</v>
      </c>
      <c r="E201" s="20">
        <v>9635513.35</v>
      </c>
      <c r="F201" s="20">
        <f>+D201/D202</f>
        <v>0.4341159642</v>
      </c>
      <c r="G201" s="20" t="str">
        <f t="shared" si="431"/>
        <v>#REF!</v>
      </c>
      <c r="H201" s="20" t="str">
        <f t="shared" si="432"/>
        <v>#REF!</v>
      </c>
      <c r="I201" s="20" t="str">
        <f t="shared" si="433"/>
        <v>#REF!</v>
      </c>
      <c r="J201" s="20" t="str">
        <f t="shared" si="434"/>
        <v>#REF!</v>
      </c>
      <c r="K201" s="20" t="str">
        <f t="shared" si="435"/>
        <v>#REF!</v>
      </c>
      <c r="L201" s="20" t="str">
        <f t="shared" si="436"/>
        <v>#REF!</v>
      </c>
      <c r="M201" s="20"/>
      <c r="N201" s="20"/>
      <c r="O201" s="20" t="str">
        <f t="shared" si="442"/>
        <v>#REF!</v>
      </c>
      <c r="P201" s="20" t="str">
        <f t="shared" si="437"/>
        <v>#REF!</v>
      </c>
      <c r="Q201" s="20" t="str">
        <f t="shared" si="438"/>
        <v>#REF!</v>
      </c>
      <c r="R201" s="59" t="str">
        <f t="shared" si="439"/>
        <v>#REF!</v>
      </c>
      <c r="S201" s="20" t="str">
        <f t="shared" si="440"/>
        <v>#REF!</v>
      </c>
      <c r="T201" s="20" t="str">
        <f t="shared" si="13"/>
        <v>#REF!</v>
      </c>
      <c r="U201" s="19"/>
      <c r="V201" s="19"/>
      <c r="W201" s="19"/>
      <c r="X201" s="19"/>
      <c r="Y201" s="19"/>
      <c r="Z201" s="19"/>
    </row>
    <row r="202" ht="14.25" customHeight="1" outlineLevel="1">
      <c r="A202" s="61" t="s">
        <v>361</v>
      </c>
      <c r="B202" s="18"/>
      <c r="C202" s="19"/>
      <c r="D202" s="20">
        <f t="shared" ref="D202:H202" si="443">SUBTOTAL(9,D193:D201)</f>
        <v>448568093</v>
      </c>
      <c r="E202" s="20">
        <f t="shared" si="443"/>
        <v>22195713</v>
      </c>
      <c r="F202" s="20">
        <f t="shared" si="443"/>
        <v>1</v>
      </c>
      <c r="G202" s="20" t="str">
        <f t="shared" si="443"/>
        <v>#REF!</v>
      </c>
      <c r="H202" s="20" t="str">
        <f t="shared" si="443"/>
        <v>#REF!</v>
      </c>
      <c r="I202" s="20"/>
      <c r="J202" s="20" t="str">
        <f t="shared" ref="J202:M202" si="444">SUBTOTAL(9,J193:J201)</f>
        <v>#REF!</v>
      </c>
      <c r="K202" s="20" t="str">
        <f t="shared" si="444"/>
        <v>#REF!</v>
      </c>
      <c r="L202" s="20" t="str">
        <f t="shared" si="444"/>
        <v>#REF!</v>
      </c>
      <c r="M202" s="20">
        <f t="shared" si="444"/>
        <v>0</v>
      </c>
      <c r="N202" s="20"/>
      <c r="O202" s="20" t="str">
        <f t="shared" ref="O202:S202" si="445">SUBTOTAL(9,O193:O201)</f>
        <v>#REF!</v>
      </c>
      <c r="P202" s="20" t="str">
        <f t="shared" si="445"/>
        <v>#REF!</v>
      </c>
      <c r="Q202" s="20" t="str">
        <f t="shared" si="445"/>
        <v>#REF!</v>
      </c>
      <c r="R202" s="20" t="str">
        <f t="shared" si="445"/>
        <v>#REF!</v>
      </c>
      <c r="S202" s="20" t="str">
        <f t="shared" si="445"/>
        <v>#REF!</v>
      </c>
      <c r="T202" s="20" t="str">
        <f t="shared" si="13"/>
        <v>#REF!</v>
      </c>
      <c r="U202" s="19"/>
      <c r="V202" s="19"/>
      <c r="W202" s="19"/>
      <c r="X202" s="19"/>
      <c r="Y202" s="19"/>
      <c r="Z202" s="19">
        <f>SUBTOTAL(9,Z193:Z201)</f>
        <v>0</v>
      </c>
    </row>
    <row r="203" ht="14.25" customHeight="1" outlineLevel="2">
      <c r="A203" s="19" t="s">
        <v>119</v>
      </c>
      <c r="B203" s="18" t="s">
        <v>17</v>
      </c>
      <c r="C203" s="19" t="s">
        <v>324</v>
      </c>
      <c r="D203" s="20">
        <v>1.1699634762E8</v>
      </c>
      <c r="E203" s="20">
        <v>1.047886516E7</v>
      </c>
      <c r="F203" s="20">
        <f>+D203/D212</f>
        <v>0.811821554</v>
      </c>
      <c r="G203" s="20" t="str">
        <f t="shared" ref="G203:G211" si="446">VLOOKUP(A203,'[1]Hoja1'!$B$1:$F$126,3,0)</f>
        <v>#REF!</v>
      </c>
      <c r="H203" s="20" t="str">
        <f t="shared" ref="H203:H211" si="447">VLOOKUP(A203,'[2]Hoja1'!$B$1:$F$126,2,0)</f>
        <v>#REF!</v>
      </c>
      <c r="I203" s="20" t="str">
        <f t="shared" ref="I203:I211" si="448">+G203/11</f>
        <v>#REF!</v>
      </c>
      <c r="J203" s="20" t="str">
        <f t="shared" ref="J203:J211" si="449">+F203*I203</f>
        <v>#REF!</v>
      </c>
      <c r="K203" s="20">
        <v>0.0</v>
      </c>
      <c r="L203" s="20" t="str">
        <f t="shared" ref="L203:L211" si="450">VLOOKUP(A203,'[2]Hoja1'!$B$1:$F$126,5,0)</f>
        <v>#REF!</v>
      </c>
      <c r="M203" s="20"/>
      <c r="N203" s="20"/>
      <c r="O203" s="20" t="str">
        <f t="shared" ref="O203:O207" si="451">+D203-J203</f>
        <v>#REF!</v>
      </c>
      <c r="P203" s="20" t="str">
        <f t="shared" ref="P203:P211" si="452">+ROUND(O203,0)</f>
        <v>#REF!</v>
      </c>
      <c r="Q203" s="20" t="str">
        <f t="shared" ref="Q203:Q211" si="453">+K203+P203</f>
        <v>#REF!</v>
      </c>
      <c r="R203" s="59" t="str">
        <f t="shared" ref="R203:R211" si="454">+IF(D203-K203-P203&gt;1,D203-K203-P203,0)</f>
        <v>#REF!</v>
      </c>
      <c r="S203" s="20" t="str">
        <f t="shared" ref="S203:S211" si="455">+P203</f>
        <v>#REF!</v>
      </c>
      <c r="T203" s="20" t="str">
        <f t="shared" si="13"/>
        <v>#REF!</v>
      </c>
      <c r="U203" s="19"/>
      <c r="V203" s="19"/>
      <c r="W203" s="19"/>
      <c r="X203" s="19"/>
      <c r="Y203" s="19"/>
      <c r="Z203" s="19"/>
    </row>
    <row r="204" ht="14.25" customHeight="1" outlineLevel="2">
      <c r="A204" s="19" t="s">
        <v>119</v>
      </c>
      <c r="B204" s="18" t="s">
        <v>39</v>
      </c>
      <c r="C204" s="19" t="s">
        <v>40</v>
      </c>
      <c r="D204" s="20">
        <v>1.292267685E7</v>
      </c>
      <c r="E204" s="20">
        <v>1157429.19</v>
      </c>
      <c r="F204" s="20">
        <f>+D204/D212</f>
        <v>0.08966867612</v>
      </c>
      <c r="G204" s="20" t="str">
        <f t="shared" si="446"/>
        <v>#REF!</v>
      </c>
      <c r="H204" s="20" t="str">
        <f t="shared" si="447"/>
        <v>#REF!</v>
      </c>
      <c r="I204" s="20" t="str">
        <f t="shared" si="448"/>
        <v>#REF!</v>
      </c>
      <c r="J204" s="20" t="str">
        <f t="shared" si="449"/>
        <v>#REF!</v>
      </c>
      <c r="K204" s="20">
        <v>0.0</v>
      </c>
      <c r="L204" s="20" t="str">
        <f t="shared" si="450"/>
        <v>#REF!</v>
      </c>
      <c r="M204" s="20"/>
      <c r="N204" s="20"/>
      <c r="O204" s="20" t="str">
        <f t="shared" si="451"/>
        <v>#REF!</v>
      </c>
      <c r="P204" s="20" t="str">
        <f t="shared" si="452"/>
        <v>#REF!</v>
      </c>
      <c r="Q204" s="20" t="str">
        <f t="shared" si="453"/>
        <v>#REF!</v>
      </c>
      <c r="R204" s="59" t="str">
        <f t="shared" si="454"/>
        <v>#REF!</v>
      </c>
      <c r="S204" s="20" t="str">
        <f t="shared" si="455"/>
        <v>#REF!</v>
      </c>
      <c r="T204" s="20" t="str">
        <f t="shared" si="13"/>
        <v>#REF!</v>
      </c>
      <c r="U204" s="19"/>
      <c r="V204" s="19"/>
      <c r="W204" s="19"/>
      <c r="X204" s="19"/>
      <c r="Y204" s="19"/>
      <c r="Z204" s="19"/>
    </row>
    <row r="205" ht="14.25" customHeight="1" outlineLevel="2">
      <c r="A205" s="19" t="s">
        <v>119</v>
      </c>
      <c r="B205" s="18" t="s">
        <v>120</v>
      </c>
      <c r="C205" s="19" t="s">
        <v>121</v>
      </c>
      <c r="D205" s="20">
        <v>0.0</v>
      </c>
      <c r="E205" s="20">
        <v>0.0</v>
      </c>
      <c r="F205" s="20">
        <f>+D205/D212</f>
        <v>0</v>
      </c>
      <c r="G205" s="20" t="str">
        <f t="shared" si="446"/>
        <v>#REF!</v>
      </c>
      <c r="H205" s="20" t="str">
        <f t="shared" si="447"/>
        <v>#REF!</v>
      </c>
      <c r="I205" s="20" t="str">
        <f t="shared" si="448"/>
        <v>#REF!</v>
      </c>
      <c r="J205" s="20" t="str">
        <f t="shared" si="449"/>
        <v>#REF!</v>
      </c>
      <c r="K205" s="20">
        <v>0.0</v>
      </c>
      <c r="L205" s="20" t="str">
        <f t="shared" si="450"/>
        <v>#REF!</v>
      </c>
      <c r="M205" s="20"/>
      <c r="N205" s="20"/>
      <c r="O205" s="20" t="str">
        <f t="shared" si="451"/>
        <v>#REF!</v>
      </c>
      <c r="P205" s="20" t="str">
        <f t="shared" si="452"/>
        <v>#REF!</v>
      </c>
      <c r="Q205" s="20" t="str">
        <f t="shared" si="453"/>
        <v>#REF!</v>
      </c>
      <c r="R205" s="59" t="str">
        <f t="shared" si="454"/>
        <v>#REF!</v>
      </c>
      <c r="S205" s="20" t="str">
        <f t="shared" si="455"/>
        <v>#REF!</v>
      </c>
      <c r="T205" s="20" t="str">
        <f t="shared" si="13"/>
        <v>#REF!</v>
      </c>
      <c r="U205" s="19"/>
      <c r="V205" s="19"/>
      <c r="W205" s="19"/>
      <c r="X205" s="19"/>
      <c r="Y205" s="19"/>
      <c r="Z205" s="19"/>
    </row>
    <row r="206" ht="14.25" customHeight="1" outlineLevel="2">
      <c r="A206" s="19" t="s">
        <v>119</v>
      </c>
      <c r="B206" s="18" t="s">
        <v>68</v>
      </c>
      <c r="C206" s="19" t="s">
        <v>69</v>
      </c>
      <c r="D206" s="20">
        <v>8867756.78</v>
      </c>
      <c r="E206" s="20">
        <v>794247.25</v>
      </c>
      <c r="F206" s="20">
        <f>+D206/D212</f>
        <v>0.06153214383</v>
      </c>
      <c r="G206" s="20" t="str">
        <f t="shared" si="446"/>
        <v>#REF!</v>
      </c>
      <c r="H206" s="20" t="str">
        <f t="shared" si="447"/>
        <v>#REF!</v>
      </c>
      <c r="I206" s="20" t="str">
        <f t="shared" si="448"/>
        <v>#REF!</v>
      </c>
      <c r="J206" s="20" t="str">
        <f t="shared" si="449"/>
        <v>#REF!</v>
      </c>
      <c r="K206" s="20">
        <v>0.0</v>
      </c>
      <c r="L206" s="20" t="str">
        <f t="shared" si="450"/>
        <v>#REF!</v>
      </c>
      <c r="M206" s="20"/>
      <c r="N206" s="20"/>
      <c r="O206" s="20" t="str">
        <f t="shared" si="451"/>
        <v>#REF!</v>
      </c>
      <c r="P206" s="20" t="str">
        <f t="shared" si="452"/>
        <v>#REF!</v>
      </c>
      <c r="Q206" s="20" t="str">
        <f t="shared" si="453"/>
        <v>#REF!</v>
      </c>
      <c r="R206" s="59" t="str">
        <f t="shared" si="454"/>
        <v>#REF!</v>
      </c>
      <c r="S206" s="20" t="str">
        <f t="shared" si="455"/>
        <v>#REF!</v>
      </c>
      <c r="T206" s="20" t="str">
        <f t="shared" si="13"/>
        <v>#REF!</v>
      </c>
      <c r="U206" s="19"/>
      <c r="V206" s="19"/>
      <c r="W206" s="19"/>
      <c r="X206" s="19"/>
      <c r="Y206" s="19"/>
      <c r="Z206" s="19"/>
    </row>
    <row r="207" ht="14.25" customHeight="1" outlineLevel="2">
      <c r="A207" s="19" t="s">
        <v>119</v>
      </c>
      <c r="B207" s="18" t="s">
        <v>53</v>
      </c>
      <c r="C207" s="19" t="s">
        <v>54</v>
      </c>
      <c r="D207" s="20">
        <v>0.0</v>
      </c>
      <c r="E207" s="20">
        <v>0.0</v>
      </c>
      <c r="F207" s="20">
        <f>+D207/D212</f>
        <v>0</v>
      </c>
      <c r="G207" s="20" t="str">
        <f t="shared" si="446"/>
        <v>#REF!</v>
      </c>
      <c r="H207" s="20" t="str">
        <f t="shared" si="447"/>
        <v>#REF!</v>
      </c>
      <c r="I207" s="20" t="str">
        <f t="shared" si="448"/>
        <v>#REF!</v>
      </c>
      <c r="J207" s="20" t="str">
        <f t="shared" si="449"/>
        <v>#REF!</v>
      </c>
      <c r="K207" s="20">
        <v>0.0</v>
      </c>
      <c r="L207" s="20" t="str">
        <f t="shared" si="450"/>
        <v>#REF!</v>
      </c>
      <c r="M207" s="20"/>
      <c r="N207" s="20"/>
      <c r="O207" s="20" t="str">
        <f t="shared" si="451"/>
        <v>#REF!</v>
      </c>
      <c r="P207" s="20" t="str">
        <f t="shared" si="452"/>
        <v>#REF!</v>
      </c>
      <c r="Q207" s="20" t="str">
        <f t="shared" si="453"/>
        <v>#REF!</v>
      </c>
      <c r="R207" s="59" t="str">
        <f t="shared" si="454"/>
        <v>#REF!</v>
      </c>
      <c r="S207" s="20" t="str">
        <f t="shared" si="455"/>
        <v>#REF!</v>
      </c>
      <c r="T207" s="20" t="str">
        <f t="shared" si="13"/>
        <v>#REF!</v>
      </c>
      <c r="U207" s="19"/>
      <c r="V207" s="19"/>
      <c r="W207" s="19"/>
      <c r="X207" s="19"/>
      <c r="Y207" s="19"/>
      <c r="Z207" s="19"/>
    </row>
    <row r="208" ht="14.25" customHeight="1" outlineLevel="2">
      <c r="A208" s="19" t="s">
        <v>119</v>
      </c>
      <c r="B208" s="18" t="s">
        <v>25</v>
      </c>
      <c r="C208" s="19" t="s">
        <v>26</v>
      </c>
      <c r="D208" s="20">
        <v>26275.44</v>
      </c>
      <c r="E208" s="20">
        <v>2353.38</v>
      </c>
      <c r="F208" s="20">
        <f>+D208/D212</f>
        <v>0.0001823216619</v>
      </c>
      <c r="G208" s="20" t="str">
        <f t="shared" si="446"/>
        <v>#REF!</v>
      </c>
      <c r="H208" s="20" t="str">
        <f t="shared" si="447"/>
        <v>#REF!</v>
      </c>
      <c r="I208" s="20" t="str">
        <f t="shared" si="448"/>
        <v>#REF!</v>
      </c>
      <c r="J208" s="20" t="str">
        <f t="shared" si="449"/>
        <v>#REF!</v>
      </c>
      <c r="K208" s="20">
        <v>0.0</v>
      </c>
      <c r="L208" s="20" t="str">
        <f t="shared" si="450"/>
        <v>#REF!</v>
      </c>
      <c r="M208" s="20"/>
      <c r="N208" s="20"/>
      <c r="O208" s="60">
        <v>0.0</v>
      </c>
      <c r="P208" s="20">
        <f t="shared" si="452"/>
        <v>0</v>
      </c>
      <c r="Q208" s="20">
        <f t="shared" si="453"/>
        <v>0</v>
      </c>
      <c r="R208" s="59">
        <f t="shared" si="454"/>
        <v>26275.44</v>
      </c>
      <c r="S208" s="20">
        <f t="shared" si="455"/>
        <v>0</v>
      </c>
      <c r="T208" s="20">
        <f t="shared" si="13"/>
        <v>0</v>
      </c>
      <c r="U208" s="19"/>
      <c r="V208" s="19"/>
      <c r="W208" s="19"/>
      <c r="X208" s="19"/>
      <c r="Y208" s="19"/>
      <c r="Z208" s="19"/>
    </row>
    <row r="209" ht="14.25" customHeight="1" outlineLevel="2">
      <c r="A209" s="19" t="s">
        <v>119</v>
      </c>
      <c r="B209" s="18" t="s">
        <v>27</v>
      </c>
      <c r="C209" s="19" t="s">
        <v>28</v>
      </c>
      <c r="D209" s="20">
        <v>28094.31</v>
      </c>
      <c r="E209" s="20">
        <v>2516.29</v>
      </c>
      <c r="F209" s="20">
        <f>+D209/D212</f>
        <v>0.0001949425505</v>
      </c>
      <c r="G209" s="20" t="str">
        <f t="shared" si="446"/>
        <v>#REF!</v>
      </c>
      <c r="H209" s="20" t="str">
        <f t="shared" si="447"/>
        <v>#REF!</v>
      </c>
      <c r="I209" s="20" t="str">
        <f t="shared" si="448"/>
        <v>#REF!</v>
      </c>
      <c r="J209" s="20" t="str">
        <f t="shared" si="449"/>
        <v>#REF!</v>
      </c>
      <c r="K209" s="20">
        <v>0.0</v>
      </c>
      <c r="L209" s="20" t="str">
        <f t="shared" si="450"/>
        <v>#REF!</v>
      </c>
      <c r="M209" s="20"/>
      <c r="N209" s="20"/>
      <c r="O209" s="60">
        <v>0.0</v>
      </c>
      <c r="P209" s="20">
        <f t="shared" si="452"/>
        <v>0</v>
      </c>
      <c r="Q209" s="20">
        <f t="shared" si="453"/>
        <v>0</v>
      </c>
      <c r="R209" s="59">
        <f t="shared" si="454"/>
        <v>28094.31</v>
      </c>
      <c r="S209" s="20">
        <f t="shared" si="455"/>
        <v>0</v>
      </c>
      <c r="T209" s="20">
        <f t="shared" si="13"/>
        <v>0</v>
      </c>
      <c r="U209" s="19"/>
      <c r="V209" s="19"/>
      <c r="W209" s="19"/>
      <c r="X209" s="19"/>
      <c r="Y209" s="19"/>
      <c r="Z209" s="19"/>
    </row>
    <row r="210" ht="14.25" customHeight="1" outlineLevel="2">
      <c r="A210" s="19" t="s">
        <v>119</v>
      </c>
      <c r="B210" s="18" t="s">
        <v>33</v>
      </c>
      <c r="C210" s="19" t="s">
        <v>34</v>
      </c>
      <c r="D210" s="20">
        <v>205414.53</v>
      </c>
      <c r="E210" s="20">
        <v>18398.11</v>
      </c>
      <c r="F210" s="20">
        <f>+D210/D212</f>
        <v>0.001425343153</v>
      </c>
      <c r="G210" s="20" t="str">
        <f t="shared" si="446"/>
        <v>#REF!</v>
      </c>
      <c r="H210" s="20" t="str">
        <f t="shared" si="447"/>
        <v>#REF!</v>
      </c>
      <c r="I210" s="20" t="str">
        <f t="shared" si="448"/>
        <v>#REF!</v>
      </c>
      <c r="J210" s="20" t="str">
        <f t="shared" si="449"/>
        <v>#REF!</v>
      </c>
      <c r="K210" s="20">
        <v>0.0</v>
      </c>
      <c r="L210" s="20" t="str">
        <f t="shared" si="450"/>
        <v>#REF!</v>
      </c>
      <c r="M210" s="20"/>
      <c r="N210" s="20"/>
      <c r="O210" s="20" t="str">
        <f t="shared" ref="O210:O211" si="456">+D210-J210</f>
        <v>#REF!</v>
      </c>
      <c r="P210" s="20" t="str">
        <f t="shared" si="452"/>
        <v>#REF!</v>
      </c>
      <c r="Q210" s="20" t="str">
        <f t="shared" si="453"/>
        <v>#REF!</v>
      </c>
      <c r="R210" s="59" t="str">
        <f t="shared" si="454"/>
        <v>#REF!</v>
      </c>
      <c r="S210" s="20" t="str">
        <f t="shared" si="455"/>
        <v>#REF!</v>
      </c>
      <c r="T210" s="20" t="str">
        <f t="shared" si="13"/>
        <v>#REF!</v>
      </c>
      <c r="U210" s="19"/>
      <c r="V210" s="19"/>
      <c r="W210" s="19"/>
      <c r="X210" s="19"/>
      <c r="Y210" s="19"/>
      <c r="Z210" s="19"/>
    </row>
    <row r="211" ht="14.25" customHeight="1" outlineLevel="2">
      <c r="A211" s="19" t="s">
        <v>119</v>
      </c>
      <c r="B211" s="18" t="s">
        <v>35</v>
      </c>
      <c r="C211" s="19" t="s">
        <v>36</v>
      </c>
      <c r="D211" s="20">
        <v>5069277.47</v>
      </c>
      <c r="E211" s="20">
        <v>454033.62</v>
      </c>
      <c r="F211" s="20">
        <f>+D211/D212</f>
        <v>0.03517501868</v>
      </c>
      <c r="G211" s="20" t="str">
        <f t="shared" si="446"/>
        <v>#REF!</v>
      </c>
      <c r="H211" s="20" t="str">
        <f t="shared" si="447"/>
        <v>#REF!</v>
      </c>
      <c r="I211" s="20" t="str">
        <f t="shared" si="448"/>
        <v>#REF!</v>
      </c>
      <c r="J211" s="20" t="str">
        <f t="shared" si="449"/>
        <v>#REF!</v>
      </c>
      <c r="K211" s="20">
        <v>0.0</v>
      </c>
      <c r="L211" s="20" t="str">
        <f t="shared" si="450"/>
        <v>#REF!</v>
      </c>
      <c r="M211" s="20"/>
      <c r="N211" s="20"/>
      <c r="O211" s="20" t="str">
        <f t="shared" si="456"/>
        <v>#REF!</v>
      </c>
      <c r="P211" s="20" t="str">
        <f t="shared" si="452"/>
        <v>#REF!</v>
      </c>
      <c r="Q211" s="20" t="str">
        <f t="shared" si="453"/>
        <v>#REF!</v>
      </c>
      <c r="R211" s="59" t="str">
        <f t="shared" si="454"/>
        <v>#REF!</v>
      </c>
      <c r="S211" s="20" t="str">
        <f t="shared" si="455"/>
        <v>#REF!</v>
      </c>
      <c r="T211" s="20" t="str">
        <f t="shared" si="13"/>
        <v>#REF!</v>
      </c>
      <c r="U211" s="19"/>
      <c r="V211" s="19"/>
      <c r="W211" s="19"/>
      <c r="X211" s="19"/>
      <c r="Y211" s="19"/>
      <c r="Z211" s="19"/>
    </row>
    <row r="212" ht="14.25" customHeight="1" outlineLevel="1">
      <c r="A212" s="61" t="s">
        <v>362</v>
      </c>
      <c r="B212" s="18"/>
      <c r="C212" s="19"/>
      <c r="D212" s="20">
        <f t="shared" ref="D212:H212" si="457">SUBTOTAL(9,D203:D211)</f>
        <v>144115843</v>
      </c>
      <c r="E212" s="20">
        <f t="shared" si="457"/>
        <v>12907843</v>
      </c>
      <c r="F212" s="20">
        <f t="shared" si="457"/>
        <v>1</v>
      </c>
      <c r="G212" s="20" t="str">
        <f t="shared" si="457"/>
        <v>#REF!</v>
      </c>
      <c r="H212" s="20" t="str">
        <f t="shared" si="457"/>
        <v>#REF!</v>
      </c>
      <c r="I212" s="20"/>
      <c r="J212" s="20" t="str">
        <f t="shared" ref="J212:M212" si="458">SUBTOTAL(9,J203:J211)</f>
        <v>#REF!</v>
      </c>
      <c r="K212" s="20">
        <f t="shared" si="458"/>
        <v>0</v>
      </c>
      <c r="L212" s="20" t="str">
        <f t="shared" si="458"/>
        <v>#REF!</v>
      </c>
      <c r="M212" s="20">
        <f t="shared" si="458"/>
        <v>0</v>
      </c>
      <c r="N212" s="20"/>
      <c r="O212" s="20" t="str">
        <f t="shared" ref="O212:S212" si="459">SUBTOTAL(9,O203:O211)</f>
        <v>#REF!</v>
      </c>
      <c r="P212" s="20" t="str">
        <f t="shared" si="459"/>
        <v>#REF!</v>
      </c>
      <c r="Q212" s="20" t="str">
        <f t="shared" si="459"/>
        <v>#REF!</v>
      </c>
      <c r="R212" s="20" t="str">
        <f t="shared" si="459"/>
        <v>#REF!</v>
      </c>
      <c r="S212" s="20" t="str">
        <f t="shared" si="459"/>
        <v>#REF!</v>
      </c>
      <c r="T212" s="20" t="str">
        <f t="shared" si="13"/>
        <v>#REF!</v>
      </c>
      <c r="U212" s="19"/>
      <c r="V212" s="19"/>
      <c r="W212" s="19"/>
      <c r="X212" s="19"/>
      <c r="Y212" s="19"/>
      <c r="Z212" s="19">
        <f>SUBTOTAL(9,Z203:Z211)</f>
        <v>0</v>
      </c>
    </row>
    <row r="213" ht="14.25" customHeight="1" outlineLevel="2">
      <c r="A213" s="19" t="s">
        <v>123</v>
      </c>
      <c r="B213" s="18" t="s">
        <v>17</v>
      </c>
      <c r="C213" s="19" t="s">
        <v>324</v>
      </c>
      <c r="D213" s="20">
        <v>3.090618263E7</v>
      </c>
      <c r="E213" s="20">
        <v>8314135.12</v>
      </c>
      <c r="F213" s="20">
        <f>+D213/D218</f>
        <v>0.9958430301</v>
      </c>
      <c r="G213" s="20" t="str">
        <f t="shared" ref="G213:G217" si="460">VLOOKUP(A213,'[1]Hoja1'!$B$1:$F$126,3,0)</f>
        <v>#REF!</v>
      </c>
      <c r="H213" s="20" t="str">
        <f t="shared" ref="H213:H217" si="461">VLOOKUP(A213,'[2]Hoja1'!$B$1:$F$126,2,0)</f>
        <v>#REF!</v>
      </c>
      <c r="I213" s="20" t="str">
        <f t="shared" ref="I213:I217" si="462">+G213/11</f>
        <v>#REF!</v>
      </c>
      <c r="J213" s="20" t="str">
        <f t="shared" ref="J213:J217" si="463">+F213*I213</f>
        <v>#REF!</v>
      </c>
      <c r="K213" s="20">
        <v>0.0</v>
      </c>
      <c r="L213" s="20" t="str">
        <f t="shared" ref="L213:L217" si="464">VLOOKUP(A213,'[2]Hoja1'!$B$1:$F$126,5,0)</f>
        <v>#REF!</v>
      </c>
      <c r="M213" s="20"/>
      <c r="N213" s="20"/>
      <c r="O213" s="20" t="str">
        <f t="shared" ref="O213:O215" si="465">+D213-J213</f>
        <v>#REF!</v>
      </c>
      <c r="P213" s="20" t="str">
        <f t="shared" ref="P213:P217" si="466">+ROUND(O213,0)</f>
        <v>#REF!</v>
      </c>
      <c r="Q213" s="20" t="str">
        <f t="shared" ref="Q213:Q217" si="467">+K213+P213</f>
        <v>#REF!</v>
      </c>
      <c r="R213" s="59" t="str">
        <f t="shared" ref="R213:R217" si="468">+IF(D213-K213-P213&gt;1,D213-K213-P213,0)</f>
        <v>#REF!</v>
      </c>
      <c r="S213" s="20" t="str">
        <f t="shared" ref="S213:S217" si="469">+P213</f>
        <v>#REF!</v>
      </c>
      <c r="T213" s="20" t="str">
        <f t="shared" si="13"/>
        <v>#REF!</v>
      </c>
      <c r="U213" s="19"/>
      <c r="V213" s="19"/>
      <c r="W213" s="19"/>
      <c r="X213" s="19"/>
      <c r="Y213" s="19"/>
      <c r="Z213" s="19"/>
    </row>
    <row r="214" ht="14.25" customHeight="1" outlineLevel="2">
      <c r="A214" s="19" t="s">
        <v>123</v>
      </c>
      <c r="B214" s="18" t="s">
        <v>39</v>
      </c>
      <c r="C214" s="19" t="s">
        <v>40</v>
      </c>
      <c r="D214" s="20">
        <v>104494.85</v>
      </c>
      <c r="E214" s="20">
        <v>28110.37</v>
      </c>
      <c r="F214" s="20">
        <f>+D214/D218</f>
        <v>0.003366979006</v>
      </c>
      <c r="G214" s="20" t="str">
        <f t="shared" si="460"/>
        <v>#REF!</v>
      </c>
      <c r="H214" s="20" t="str">
        <f t="shared" si="461"/>
        <v>#REF!</v>
      </c>
      <c r="I214" s="20" t="str">
        <f t="shared" si="462"/>
        <v>#REF!</v>
      </c>
      <c r="J214" s="20" t="str">
        <f t="shared" si="463"/>
        <v>#REF!</v>
      </c>
      <c r="K214" s="20">
        <v>0.0</v>
      </c>
      <c r="L214" s="20" t="str">
        <f t="shared" si="464"/>
        <v>#REF!</v>
      </c>
      <c r="M214" s="20"/>
      <c r="N214" s="20"/>
      <c r="O214" s="20" t="str">
        <f t="shared" si="465"/>
        <v>#REF!</v>
      </c>
      <c r="P214" s="20" t="str">
        <f t="shared" si="466"/>
        <v>#REF!</v>
      </c>
      <c r="Q214" s="20" t="str">
        <f t="shared" si="467"/>
        <v>#REF!</v>
      </c>
      <c r="R214" s="59" t="str">
        <f t="shared" si="468"/>
        <v>#REF!</v>
      </c>
      <c r="S214" s="20" t="str">
        <f t="shared" si="469"/>
        <v>#REF!</v>
      </c>
      <c r="T214" s="20" t="str">
        <f t="shared" si="13"/>
        <v>#REF!</v>
      </c>
      <c r="U214" s="19"/>
      <c r="V214" s="19"/>
      <c r="W214" s="19"/>
      <c r="X214" s="19"/>
      <c r="Y214" s="19"/>
      <c r="Z214" s="19"/>
    </row>
    <row r="215" ht="14.25" customHeight="1" outlineLevel="2">
      <c r="A215" s="19" t="s">
        <v>123</v>
      </c>
      <c r="B215" s="18" t="s">
        <v>53</v>
      </c>
      <c r="C215" s="19" t="s">
        <v>54</v>
      </c>
      <c r="D215" s="20">
        <v>0.0</v>
      </c>
      <c r="E215" s="20">
        <v>0.0</v>
      </c>
      <c r="F215" s="20">
        <f>+D215/D218</f>
        <v>0</v>
      </c>
      <c r="G215" s="20" t="str">
        <f t="shared" si="460"/>
        <v>#REF!</v>
      </c>
      <c r="H215" s="20" t="str">
        <f t="shared" si="461"/>
        <v>#REF!</v>
      </c>
      <c r="I215" s="20" t="str">
        <f t="shared" si="462"/>
        <v>#REF!</v>
      </c>
      <c r="J215" s="20" t="str">
        <f t="shared" si="463"/>
        <v>#REF!</v>
      </c>
      <c r="K215" s="20">
        <v>0.0</v>
      </c>
      <c r="L215" s="20" t="str">
        <f t="shared" si="464"/>
        <v>#REF!</v>
      </c>
      <c r="M215" s="20"/>
      <c r="N215" s="20"/>
      <c r="O215" s="20" t="str">
        <f t="shared" si="465"/>
        <v>#REF!</v>
      </c>
      <c r="P215" s="20" t="str">
        <f t="shared" si="466"/>
        <v>#REF!</v>
      </c>
      <c r="Q215" s="20" t="str">
        <f t="shared" si="467"/>
        <v>#REF!</v>
      </c>
      <c r="R215" s="59" t="str">
        <f t="shared" si="468"/>
        <v>#REF!</v>
      </c>
      <c r="S215" s="20" t="str">
        <f t="shared" si="469"/>
        <v>#REF!</v>
      </c>
      <c r="T215" s="20" t="str">
        <f t="shared" si="13"/>
        <v>#REF!</v>
      </c>
      <c r="U215" s="19"/>
      <c r="V215" s="19"/>
      <c r="W215" s="19"/>
      <c r="X215" s="19"/>
      <c r="Y215" s="19"/>
      <c r="Z215" s="19"/>
    </row>
    <row r="216" ht="14.25" customHeight="1" outlineLevel="2">
      <c r="A216" s="19" t="s">
        <v>123</v>
      </c>
      <c r="B216" s="18" t="s">
        <v>27</v>
      </c>
      <c r="C216" s="19" t="s">
        <v>28</v>
      </c>
      <c r="D216" s="20">
        <v>19255.29</v>
      </c>
      <c r="E216" s="20">
        <v>5179.91</v>
      </c>
      <c r="F216" s="20">
        <f>+D216/D218</f>
        <v>0.0006204339944</v>
      </c>
      <c r="G216" s="20" t="str">
        <f t="shared" si="460"/>
        <v>#REF!</v>
      </c>
      <c r="H216" s="20" t="str">
        <f t="shared" si="461"/>
        <v>#REF!</v>
      </c>
      <c r="I216" s="20" t="str">
        <f t="shared" si="462"/>
        <v>#REF!</v>
      </c>
      <c r="J216" s="20" t="str">
        <f t="shared" si="463"/>
        <v>#REF!</v>
      </c>
      <c r="K216" s="20">
        <v>0.0</v>
      </c>
      <c r="L216" s="20" t="str">
        <f t="shared" si="464"/>
        <v>#REF!</v>
      </c>
      <c r="M216" s="20"/>
      <c r="N216" s="20"/>
      <c r="O216" s="60">
        <v>0.0</v>
      </c>
      <c r="P216" s="20">
        <f t="shared" si="466"/>
        <v>0</v>
      </c>
      <c r="Q216" s="20">
        <f t="shared" si="467"/>
        <v>0</v>
      </c>
      <c r="R216" s="59">
        <f t="shared" si="468"/>
        <v>19255.29</v>
      </c>
      <c r="S216" s="20">
        <f t="shared" si="469"/>
        <v>0</v>
      </c>
      <c r="T216" s="20">
        <f t="shared" si="13"/>
        <v>0</v>
      </c>
      <c r="U216" s="19"/>
      <c r="V216" s="19"/>
      <c r="W216" s="19"/>
      <c r="X216" s="19"/>
      <c r="Y216" s="19"/>
      <c r="Z216" s="19"/>
    </row>
    <row r="217" ht="14.25" customHeight="1" outlineLevel="2">
      <c r="A217" s="19" t="s">
        <v>123</v>
      </c>
      <c r="B217" s="18" t="s">
        <v>33</v>
      </c>
      <c r="C217" s="19" t="s">
        <v>34</v>
      </c>
      <c r="D217" s="20">
        <v>5262.23</v>
      </c>
      <c r="E217" s="20">
        <v>1415.6</v>
      </c>
      <c r="F217" s="20">
        <f>+D217/D218</f>
        <v>0.0001695568531</v>
      </c>
      <c r="G217" s="20" t="str">
        <f t="shared" si="460"/>
        <v>#REF!</v>
      </c>
      <c r="H217" s="20" t="str">
        <f t="shared" si="461"/>
        <v>#REF!</v>
      </c>
      <c r="I217" s="20" t="str">
        <f t="shared" si="462"/>
        <v>#REF!</v>
      </c>
      <c r="J217" s="20" t="str">
        <f t="shared" si="463"/>
        <v>#REF!</v>
      </c>
      <c r="K217" s="20">
        <v>0.0</v>
      </c>
      <c r="L217" s="20" t="str">
        <f t="shared" si="464"/>
        <v>#REF!</v>
      </c>
      <c r="M217" s="20"/>
      <c r="N217" s="20"/>
      <c r="O217" s="60">
        <v>0.0</v>
      </c>
      <c r="P217" s="20">
        <f t="shared" si="466"/>
        <v>0</v>
      </c>
      <c r="Q217" s="20">
        <f t="shared" si="467"/>
        <v>0</v>
      </c>
      <c r="R217" s="59">
        <f t="shared" si="468"/>
        <v>5262.23</v>
      </c>
      <c r="S217" s="20">
        <f t="shared" si="469"/>
        <v>0</v>
      </c>
      <c r="T217" s="20">
        <f t="shared" si="13"/>
        <v>0</v>
      </c>
      <c r="U217" s="19"/>
      <c r="V217" s="19"/>
      <c r="W217" s="19"/>
      <c r="X217" s="19"/>
      <c r="Y217" s="19"/>
      <c r="Z217" s="19"/>
    </row>
    <row r="218" ht="14.25" customHeight="1" outlineLevel="1">
      <c r="A218" s="61" t="s">
        <v>363</v>
      </c>
      <c r="B218" s="18"/>
      <c r="C218" s="19"/>
      <c r="D218" s="20">
        <f t="shared" ref="D218:H218" si="470">SUBTOTAL(9,D213:D217)</f>
        <v>31035195</v>
      </c>
      <c r="E218" s="20">
        <f t="shared" si="470"/>
        <v>8348841</v>
      </c>
      <c r="F218" s="20">
        <f t="shared" si="470"/>
        <v>1</v>
      </c>
      <c r="G218" s="20" t="str">
        <f t="shared" si="470"/>
        <v>#REF!</v>
      </c>
      <c r="H218" s="20" t="str">
        <f t="shared" si="470"/>
        <v>#REF!</v>
      </c>
      <c r="I218" s="20"/>
      <c r="J218" s="20" t="str">
        <f t="shared" ref="J218:M218" si="471">SUBTOTAL(9,J213:J217)</f>
        <v>#REF!</v>
      </c>
      <c r="K218" s="20">
        <f t="shared" si="471"/>
        <v>0</v>
      </c>
      <c r="L218" s="20" t="str">
        <f t="shared" si="471"/>
        <v>#REF!</v>
      </c>
      <c r="M218" s="20">
        <f t="shared" si="471"/>
        <v>0</v>
      </c>
      <c r="N218" s="20"/>
      <c r="O218" s="20" t="str">
        <f t="shared" ref="O218:S218" si="472">SUBTOTAL(9,O213:O217)</f>
        <v>#REF!</v>
      </c>
      <c r="P218" s="20" t="str">
        <f t="shared" si="472"/>
        <v>#REF!</v>
      </c>
      <c r="Q218" s="20" t="str">
        <f t="shared" si="472"/>
        <v>#REF!</v>
      </c>
      <c r="R218" s="20" t="str">
        <f t="shared" si="472"/>
        <v>#REF!</v>
      </c>
      <c r="S218" s="20" t="str">
        <f t="shared" si="472"/>
        <v>#REF!</v>
      </c>
      <c r="T218" s="20" t="str">
        <f t="shared" si="13"/>
        <v>#REF!</v>
      </c>
      <c r="U218" s="19"/>
      <c r="V218" s="19"/>
      <c r="W218" s="19"/>
      <c r="X218" s="19"/>
      <c r="Y218" s="19"/>
      <c r="Z218" s="19">
        <f>SUBTOTAL(9,Z213:Z217)</f>
        <v>0</v>
      </c>
    </row>
    <row r="219" ht="14.25" customHeight="1" outlineLevel="2">
      <c r="A219" s="19" t="s">
        <v>125</v>
      </c>
      <c r="B219" s="18" t="s">
        <v>17</v>
      </c>
      <c r="C219" s="19" t="s">
        <v>324</v>
      </c>
      <c r="D219" s="20">
        <v>3.489309058E7</v>
      </c>
      <c r="E219" s="20">
        <v>5321921.92</v>
      </c>
      <c r="F219" s="20">
        <f>+D219/D222</f>
        <v>0.7776545844</v>
      </c>
      <c r="G219" s="20" t="str">
        <f t="shared" ref="G219:G221" si="473">VLOOKUP(A219,'[1]Hoja1'!$B$1:$F$126,3,0)</f>
        <v>#REF!</v>
      </c>
      <c r="H219" s="20" t="str">
        <f t="shared" ref="H219:H221" si="474">VLOOKUP(A219,'[2]Hoja1'!$B$1:$F$126,2,0)</f>
        <v>#REF!</v>
      </c>
      <c r="I219" s="20" t="str">
        <f t="shared" ref="I219:I221" si="475">+G219/11</f>
        <v>#REF!</v>
      </c>
      <c r="J219" s="20" t="str">
        <f t="shared" ref="J219:J221" si="476">+F219*I219</f>
        <v>#REF!</v>
      </c>
      <c r="K219" s="20">
        <v>0.0</v>
      </c>
      <c r="L219" s="20" t="str">
        <f t="shared" ref="L219:L221" si="477">VLOOKUP(A219,'[2]Hoja1'!$B$1:$F$126,5,0)</f>
        <v>#REF!</v>
      </c>
      <c r="M219" s="20"/>
      <c r="N219" s="20"/>
      <c r="O219" s="20" t="str">
        <f>+D219-J219</f>
        <v>#REF!</v>
      </c>
      <c r="P219" s="20" t="str">
        <f t="shared" ref="P219:P221" si="478">+ROUND(O219,0)</f>
        <v>#REF!</v>
      </c>
      <c r="Q219" s="20" t="str">
        <f t="shared" ref="Q219:Q221" si="479">+K219+P219</f>
        <v>#REF!</v>
      </c>
      <c r="R219" s="59" t="str">
        <f t="shared" ref="R219:R221" si="480">+IF(D219-K219-P219&gt;1,D219-K219-P219,0)</f>
        <v>#REF!</v>
      </c>
      <c r="S219" s="20" t="str">
        <f t="shared" ref="S219:S221" si="481">+P219</f>
        <v>#REF!</v>
      </c>
      <c r="T219" s="20" t="str">
        <f t="shared" si="13"/>
        <v>#REF!</v>
      </c>
      <c r="U219" s="19"/>
      <c r="V219" s="19"/>
      <c r="W219" s="19"/>
      <c r="X219" s="19"/>
      <c r="Y219" s="19"/>
      <c r="Z219" s="19"/>
    </row>
    <row r="220" ht="14.25" customHeight="1" outlineLevel="2">
      <c r="A220" s="19" t="s">
        <v>125</v>
      </c>
      <c r="B220" s="18" t="s">
        <v>33</v>
      </c>
      <c r="C220" s="19" t="s">
        <v>34</v>
      </c>
      <c r="D220" s="20">
        <v>33265.94</v>
      </c>
      <c r="E220" s="20">
        <v>5073.75</v>
      </c>
      <c r="F220" s="20">
        <f>+D220/D222</f>
        <v>0.0007413906397</v>
      </c>
      <c r="G220" s="20" t="str">
        <f t="shared" si="473"/>
        <v>#REF!</v>
      </c>
      <c r="H220" s="20" t="str">
        <f t="shared" si="474"/>
        <v>#REF!</v>
      </c>
      <c r="I220" s="20" t="str">
        <f t="shared" si="475"/>
        <v>#REF!</v>
      </c>
      <c r="J220" s="20" t="str">
        <f t="shared" si="476"/>
        <v>#REF!</v>
      </c>
      <c r="K220" s="20">
        <v>0.0</v>
      </c>
      <c r="L220" s="20" t="str">
        <f t="shared" si="477"/>
        <v>#REF!</v>
      </c>
      <c r="M220" s="20"/>
      <c r="N220" s="20"/>
      <c r="O220" s="60">
        <v>0.0</v>
      </c>
      <c r="P220" s="20">
        <f t="shared" si="478"/>
        <v>0</v>
      </c>
      <c r="Q220" s="20">
        <f t="shared" si="479"/>
        <v>0</v>
      </c>
      <c r="R220" s="59">
        <f t="shared" si="480"/>
        <v>33265.94</v>
      </c>
      <c r="S220" s="20">
        <f t="shared" si="481"/>
        <v>0</v>
      </c>
      <c r="T220" s="20">
        <f t="shared" si="13"/>
        <v>0</v>
      </c>
      <c r="U220" s="19"/>
      <c r="V220" s="19"/>
      <c r="W220" s="19"/>
      <c r="X220" s="19"/>
      <c r="Y220" s="19"/>
      <c r="Z220" s="19"/>
    </row>
    <row r="221" ht="14.25" customHeight="1" outlineLevel="2">
      <c r="A221" s="19" t="s">
        <v>125</v>
      </c>
      <c r="B221" s="18" t="s">
        <v>55</v>
      </c>
      <c r="C221" s="19" t="s">
        <v>56</v>
      </c>
      <c r="D221" s="20">
        <v>9943295.48</v>
      </c>
      <c r="E221" s="20">
        <v>1516559.33</v>
      </c>
      <c r="F221" s="20">
        <f>+D221/D222</f>
        <v>0.2216040249</v>
      </c>
      <c r="G221" s="20" t="str">
        <f t="shared" si="473"/>
        <v>#REF!</v>
      </c>
      <c r="H221" s="20" t="str">
        <f t="shared" si="474"/>
        <v>#REF!</v>
      </c>
      <c r="I221" s="20" t="str">
        <f t="shared" si="475"/>
        <v>#REF!</v>
      </c>
      <c r="J221" s="20" t="str">
        <f t="shared" si="476"/>
        <v>#REF!</v>
      </c>
      <c r="K221" s="20">
        <v>0.0</v>
      </c>
      <c r="L221" s="20" t="str">
        <f t="shared" si="477"/>
        <v>#REF!</v>
      </c>
      <c r="M221" s="20"/>
      <c r="N221" s="20"/>
      <c r="O221" s="20" t="str">
        <f>+D221-J221</f>
        <v>#REF!</v>
      </c>
      <c r="P221" s="20" t="str">
        <f t="shared" si="478"/>
        <v>#REF!</v>
      </c>
      <c r="Q221" s="20" t="str">
        <f t="shared" si="479"/>
        <v>#REF!</v>
      </c>
      <c r="R221" s="59" t="str">
        <f t="shared" si="480"/>
        <v>#REF!</v>
      </c>
      <c r="S221" s="20" t="str">
        <f t="shared" si="481"/>
        <v>#REF!</v>
      </c>
      <c r="T221" s="20" t="str">
        <f t="shared" si="13"/>
        <v>#REF!</v>
      </c>
      <c r="U221" s="19"/>
      <c r="V221" s="19"/>
      <c r="W221" s="19"/>
      <c r="X221" s="19"/>
      <c r="Y221" s="19"/>
      <c r="Z221" s="19"/>
    </row>
    <row r="222" ht="14.25" customHeight="1" outlineLevel="1">
      <c r="A222" s="61" t="s">
        <v>364</v>
      </c>
      <c r="B222" s="18"/>
      <c r="C222" s="19"/>
      <c r="D222" s="20">
        <f t="shared" ref="D222:H222" si="482">SUBTOTAL(9,D219:D221)</f>
        <v>44869652</v>
      </c>
      <c r="E222" s="20">
        <f t="shared" si="482"/>
        <v>6843555</v>
      </c>
      <c r="F222" s="20">
        <f t="shared" si="482"/>
        <v>1</v>
      </c>
      <c r="G222" s="20" t="str">
        <f t="shared" si="482"/>
        <v>#REF!</v>
      </c>
      <c r="H222" s="20" t="str">
        <f t="shared" si="482"/>
        <v>#REF!</v>
      </c>
      <c r="I222" s="20"/>
      <c r="J222" s="20" t="str">
        <f t="shared" ref="J222:M222" si="483">SUBTOTAL(9,J219:J221)</f>
        <v>#REF!</v>
      </c>
      <c r="K222" s="20">
        <f t="shared" si="483"/>
        <v>0</v>
      </c>
      <c r="L222" s="20" t="str">
        <f t="shared" si="483"/>
        <v>#REF!</v>
      </c>
      <c r="M222" s="20">
        <f t="shared" si="483"/>
        <v>0</v>
      </c>
      <c r="N222" s="20"/>
      <c r="O222" s="20" t="str">
        <f t="shared" ref="O222:S222" si="484">SUBTOTAL(9,O219:O221)</f>
        <v>#REF!</v>
      </c>
      <c r="P222" s="20" t="str">
        <f t="shared" si="484"/>
        <v>#REF!</v>
      </c>
      <c r="Q222" s="20" t="str">
        <f t="shared" si="484"/>
        <v>#REF!</v>
      </c>
      <c r="R222" s="20" t="str">
        <f t="shared" si="484"/>
        <v>#REF!</v>
      </c>
      <c r="S222" s="20" t="str">
        <f t="shared" si="484"/>
        <v>#REF!</v>
      </c>
      <c r="T222" s="20" t="str">
        <f t="shared" si="13"/>
        <v>#REF!</v>
      </c>
      <c r="U222" s="19"/>
      <c r="V222" s="19"/>
      <c r="W222" s="19"/>
      <c r="X222" s="19"/>
      <c r="Y222" s="19"/>
      <c r="Z222" s="19">
        <f>SUBTOTAL(9,Z219:Z221)</f>
        <v>0</v>
      </c>
    </row>
    <row r="223" ht="14.25" customHeight="1" outlineLevel="2">
      <c r="A223" s="19" t="s">
        <v>127</v>
      </c>
      <c r="B223" s="18" t="s">
        <v>17</v>
      </c>
      <c r="C223" s="19" t="s">
        <v>324</v>
      </c>
      <c r="D223" s="20">
        <v>4412015.57</v>
      </c>
      <c r="E223" s="20">
        <v>894413.51</v>
      </c>
      <c r="F223" s="20">
        <f>+D223/D226</f>
        <v>0.7913553114</v>
      </c>
      <c r="G223" s="20" t="str">
        <f t="shared" ref="G223:G225" si="485">VLOOKUP(A223,'[1]Hoja1'!$B$1:$F$126,3,0)</f>
        <v>#REF!</v>
      </c>
      <c r="H223" s="20" t="str">
        <f t="shared" ref="H223:H225" si="486">VLOOKUP(A223,'[2]Hoja1'!$B$1:$F$126,2,0)</f>
        <v>#REF!</v>
      </c>
      <c r="I223" s="20" t="str">
        <f t="shared" ref="I223:I225" si="487">+G223/11</f>
        <v>#REF!</v>
      </c>
      <c r="J223" s="20" t="str">
        <f t="shared" ref="J223:J225" si="488">+F223*I223</f>
        <v>#REF!</v>
      </c>
      <c r="K223" s="20">
        <f t="shared" ref="K223:K225" si="489">+D223-P223</f>
        <v>668292.57</v>
      </c>
      <c r="L223" s="20" t="str">
        <f t="shared" ref="L223:L225" si="490">VLOOKUP(A223,'[2]Hoja1'!$B$1:$F$126,5,0)</f>
        <v>#REF!</v>
      </c>
      <c r="M223" s="20"/>
      <c r="N223" s="20"/>
      <c r="O223" s="20">
        <v>3743723.478867993</v>
      </c>
      <c r="P223" s="20">
        <f t="shared" ref="P223:P225" si="491">+ROUND(O223,0)</f>
        <v>3743723</v>
      </c>
      <c r="Q223" s="20">
        <f t="shared" ref="Q223:Q225" si="492">+K223+P223</f>
        <v>4412015.57</v>
      </c>
      <c r="R223" s="59">
        <f t="shared" ref="R223:R225" si="493">+IF(D223-K223-P223&gt;1,D223-K223-P223,0)</f>
        <v>0</v>
      </c>
      <c r="S223" s="20">
        <f t="shared" ref="S223:S225" si="494">+P223</f>
        <v>3743723</v>
      </c>
      <c r="T223" s="20">
        <f t="shared" si="13"/>
        <v>0</v>
      </c>
      <c r="U223" s="19"/>
      <c r="V223" s="19"/>
      <c r="W223" s="19"/>
      <c r="X223" s="19"/>
      <c r="Y223" s="19"/>
      <c r="Z223" s="19"/>
    </row>
    <row r="224" ht="14.25" customHeight="1" outlineLevel="2">
      <c r="A224" s="19" t="s">
        <v>127</v>
      </c>
      <c r="B224" s="18" t="s">
        <v>39</v>
      </c>
      <c r="C224" s="19" t="s">
        <v>40</v>
      </c>
      <c r="D224" s="20">
        <v>21131.98</v>
      </c>
      <c r="E224" s="20">
        <v>4283.92</v>
      </c>
      <c r="F224" s="20">
        <f>+D224/D226</f>
        <v>0.003790309519</v>
      </c>
      <c r="G224" s="20" t="str">
        <f t="shared" si="485"/>
        <v>#REF!</v>
      </c>
      <c r="H224" s="20" t="str">
        <f t="shared" si="486"/>
        <v>#REF!</v>
      </c>
      <c r="I224" s="20" t="str">
        <f t="shared" si="487"/>
        <v>#REF!</v>
      </c>
      <c r="J224" s="20" t="str">
        <f t="shared" si="488"/>
        <v>#REF!</v>
      </c>
      <c r="K224" s="20">
        <f t="shared" si="489"/>
        <v>21131.98</v>
      </c>
      <c r="L224" s="20" t="str">
        <f t="shared" si="490"/>
        <v>#REF!</v>
      </c>
      <c r="M224" s="20"/>
      <c r="N224" s="20"/>
      <c r="O224" s="20">
        <v>0.0</v>
      </c>
      <c r="P224" s="20">
        <f t="shared" si="491"/>
        <v>0</v>
      </c>
      <c r="Q224" s="20">
        <f t="shared" si="492"/>
        <v>21131.98</v>
      </c>
      <c r="R224" s="59">
        <f t="shared" si="493"/>
        <v>0</v>
      </c>
      <c r="S224" s="20">
        <f t="shared" si="494"/>
        <v>0</v>
      </c>
      <c r="T224" s="20">
        <f t="shared" si="13"/>
        <v>0</v>
      </c>
      <c r="U224" s="19"/>
      <c r="V224" s="19"/>
      <c r="W224" s="19"/>
      <c r="X224" s="19"/>
      <c r="Y224" s="19"/>
      <c r="Z224" s="19"/>
    </row>
    <row r="225" ht="14.25" customHeight="1" outlineLevel="2">
      <c r="A225" s="19" t="s">
        <v>127</v>
      </c>
      <c r="B225" s="18" t="s">
        <v>55</v>
      </c>
      <c r="C225" s="19" t="s">
        <v>56</v>
      </c>
      <c r="D225" s="20">
        <v>1142117.45</v>
      </c>
      <c r="E225" s="20">
        <v>231532.57</v>
      </c>
      <c r="F225" s="20">
        <f>+D225/D226</f>
        <v>0.2048543791</v>
      </c>
      <c r="G225" s="20" t="str">
        <f t="shared" si="485"/>
        <v>#REF!</v>
      </c>
      <c r="H225" s="20" t="str">
        <f t="shared" si="486"/>
        <v>#REF!</v>
      </c>
      <c r="I225" s="20" t="str">
        <f t="shared" si="487"/>
        <v>#REF!</v>
      </c>
      <c r="J225" s="20" t="str">
        <f t="shared" si="488"/>
        <v>#REF!</v>
      </c>
      <c r="K225" s="20" t="str">
        <f t="shared" si="489"/>
        <v>#REF!</v>
      </c>
      <c r="L225" s="20" t="str">
        <f t="shared" si="490"/>
        <v>#REF!</v>
      </c>
      <c r="M225" s="20"/>
      <c r="N225" s="20"/>
      <c r="O225" s="20" t="str">
        <f>+D225-J225</f>
        <v>#REF!</v>
      </c>
      <c r="P225" s="20" t="str">
        <f t="shared" si="491"/>
        <v>#REF!</v>
      </c>
      <c r="Q225" s="20" t="str">
        <f t="shared" si="492"/>
        <v>#REF!</v>
      </c>
      <c r="R225" s="59" t="str">
        <f t="shared" si="493"/>
        <v>#REF!</v>
      </c>
      <c r="S225" s="20" t="str">
        <f t="shared" si="494"/>
        <v>#REF!</v>
      </c>
      <c r="T225" s="20" t="str">
        <f t="shared" si="13"/>
        <v>#REF!</v>
      </c>
      <c r="U225" s="19"/>
      <c r="V225" s="19"/>
      <c r="W225" s="19"/>
      <c r="X225" s="19"/>
      <c r="Y225" s="19"/>
      <c r="Z225" s="19"/>
    </row>
    <row r="226" ht="14.25" customHeight="1" outlineLevel="1">
      <c r="A226" s="61" t="s">
        <v>365</v>
      </c>
      <c r="B226" s="18"/>
      <c r="C226" s="19"/>
      <c r="D226" s="20">
        <f t="shared" ref="D226:H226" si="495">SUBTOTAL(9,D223:D225)</f>
        <v>5575265</v>
      </c>
      <c r="E226" s="20">
        <f t="shared" si="495"/>
        <v>1130230</v>
      </c>
      <c r="F226" s="20">
        <f t="shared" si="495"/>
        <v>1</v>
      </c>
      <c r="G226" s="20" t="str">
        <f t="shared" si="495"/>
        <v>#REF!</v>
      </c>
      <c r="H226" s="20" t="str">
        <f t="shared" si="495"/>
        <v>#REF!</v>
      </c>
      <c r="I226" s="20"/>
      <c r="J226" s="20" t="str">
        <f t="shared" ref="J226:M226" si="496">SUBTOTAL(9,J223:J225)</f>
        <v>#REF!</v>
      </c>
      <c r="K226" s="20" t="str">
        <f t="shared" si="496"/>
        <v>#REF!</v>
      </c>
      <c r="L226" s="20" t="str">
        <f t="shared" si="496"/>
        <v>#REF!</v>
      </c>
      <c r="M226" s="20">
        <f t="shared" si="496"/>
        <v>0</v>
      </c>
      <c r="N226" s="20"/>
      <c r="O226" s="20" t="str">
        <f t="shared" ref="O226:S226" si="497">SUBTOTAL(9,O223:O225)</f>
        <v>#REF!</v>
      </c>
      <c r="P226" s="20" t="str">
        <f t="shared" si="497"/>
        <v>#REF!</v>
      </c>
      <c r="Q226" s="20" t="str">
        <f t="shared" si="497"/>
        <v>#REF!</v>
      </c>
      <c r="R226" s="20" t="str">
        <f t="shared" si="497"/>
        <v>#REF!</v>
      </c>
      <c r="S226" s="20" t="str">
        <f t="shared" si="497"/>
        <v>#REF!</v>
      </c>
      <c r="T226" s="20" t="str">
        <f t="shared" si="13"/>
        <v>#REF!</v>
      </c>
      <c r="U226" s="19"/>
      <c r="V226" s="19"/>
      <c r="W226" s="19"/>
      <c r="X226" s="19"/>
      <c r="Y226" s="19"/>
      <c r="Z226" s="19">
        <f>SUBTOTAL(9,Z223:Z225)</f>
        <v>0</v>
      </c>
    </row>
    <row r="227" ht="14.25" customHeight="1" outlineLevel="2">
      <c r="A227" s="19" t="s">
        <v>129</v>
      </c>
      <c r="B227" s="18" t="s">
        <v>17</v>
      </c>
      <c r="C227" s="19" t="s">
        <v>324</v>
      </c>
      <c r="D227" s="20">
        <v>4.79709369E7</v>
      </c>
      <c r="E227" s="20">
        <v>9648094.19</v>
      </c>
      <c r="F227" s="20">
        <f>+D227/D233</f>
        <v>0.8859724053</v>
      </c>
      <c r="G227" s="20" t="str">
        <f t="shared" ref="G227:G232" si="498">VLOOKUP(A227,'[1]Hoja1'!$B$1:$F$126,3,0)</f>
        <v>#REF!</v>
      </c>
      <c r="H227" s="20" t="str">
        <f t="shared" ref="H227:H232" si="499">VLOOKUP(A227,'[2]Hoja1'!$B$1:$F$126,2,0)</f>
        <v>#REF!</v>
      </c>
      <c r="I227" s="20" t="str">
        <f t="shared" ref="I227:I232" si="500">+G227/11</f>
        <v>#REF!</v>
      </c>
      <c r="J227" s="20" t="str">
        <f t="shared" ref="J227:J232" si="501">+F227*I227</f>
        <v>#REF!</v>
      </c>
      <c r="K227" s="20">
        <v>0.0</v>
      </c>
      <c r="L227" s="20" t="str">
        <f t="shared" ref="L227:L232" si="502">VLOOKUP(A227,'[2]Hoja1'!$B$1:$F$126,5,0)</f>
        <v>#REF!</v>
      </c>
      <c r="M227" s="20"/>
      <c r="N227" s="20"/>
      <c r="O227" s="20" t="str">
        <f t="shared" ref="O227:O229" si="503">+D227-J227</f>
        <v>#REF!</v>
      </c>
      <c r="P227" s="20" t="str">
        <f t="shared" ref="P227:P232" si="504">+ROUND(O227,0)</f>
        <v>#REF!</v>
      </c>
      <c r="Q227" s="20" t="str">
        <f t="shared" ref="Q227:Q232" si="505">+K227+P227</f>
        <v>#REF!</v>
      </c>
      <c r="R227" s="59" t="str">
        <f t="shared" ref="R227:R232" si="506">+IF(D227-K227-P227&gt;1,D227-K227-P227,0)</f>
        <v>#REF!</v>
      </c>
      <c r="S227" s="20" t="str">
        <f t="shared" ref="S227:S232" si="507">+P227</f>
        <v>#REF!</v>
      </c>
      <c r="T227" s="20" t="str">
        <f t="shared" si="13"/>
        <v>#REF!</v>
      </c>
      <c r="U227" s="19"/>
      <c r="V227" s="19"/>
      <c r="W227" s="19"/>
      <c r="X227" s="19"/>
      <c r="Y227" s="19"/>
      <c r="Z227" s="19"/>
    </row>
    <row r="228" ht="14.25" customHeight="1" outlineLevel="2">
      <c r="A228" s="19" t="s">
        <v>129</v>
      </c>
      <c r="B228" s="18" t="s">
        <v>39</v>
      </c>
      <c r="C228" s="19" t="s">
        <v>40</v>
      </c>
      <c r="D228" s="20">
        <v>0.0</v>
      </c>
      <c r="E228" s="20">
        <v>0.0</v>
      </c>
      <c r="F228" s="20">
        <f>+D228/D233</f>
        <v>0</v>
      </c>
      <c r="G228" s="20" t="str">
        <f t="shared" si="498"/>
        <v>#REF!</v>
      </c>
      <c r="H228" s="20" t="str">
        <f t="shared" si="499"/>
        <v>#REF!</v>
      </c>
      <c r="I228" s="20" t="str">
        <f t="shared" si="500"/>
        <v>#REF!</v>
      </c>
      <c r="J228" s="20" t="str">
        <f t="shared" si="501"/>
        <v>#REF!</v>
      </c>
      <c r="K228" s="20" t="str">
        <f t="shared" ref="K228:K229" si="508">+D228-P228</f>
        <v>#REF!</v>
      </c>
      <c r="L228" s="20" t="str">
        <f t="shared" si="502"/>
        <v>#REF!</v>
      </c>
      <c r="M228" s="20"/>
      <c r="N228" s="20"/>
      <c r="O228" s="20" t="str">
        <f t="shared" si="503"/>
        <v>#REF!</v>
      </c>
      <c r="P228" s="20" t="str">
        <f t="shared" si="504"/>
        <v>#REF!</v>
      </c>
      <c r="Q228" s="20" t="str">
        <f t="shared" si="505"/>
        <v>#REF!</v>
      </c>
      <c r="R228" s="59" t="str">
        <f t="shared" si="506"/>
        <v>#REF!</v>
      </c>
      <c r="S228" s="20" t="str">
        <f t="shared" si="507"/>
        <v>#REF!</v>
      </c>
      <c r="T228" s="20" t="str">
        <f t="shared" si="13"/>
        <v>#REF!</v>
      </c>
      <c r="U228" s="19"/>
      <c r="V228" s="19"/>
      <c r="W228" s="19"/>
      <c r="X228" s="19"/>
      <c r="Y228" s="19"/>
      <c r="Z228" s="19"/>
    </row>
    <row r="229" ht="14.25" customHeight="1" outlineLevel="2">
      <c r="A229" s="19" t="s">
        <v>129</v>
      </c>
      <c r="B229" s="18" t="s">
        <v>53</v>
      </c>
      <c r="C229" s="19" t="s">
        <v>54</v>
      </c>
      <c r="D229" s="20">
        <v>0.0</v>
      </c>
      <c r="E229" s="20">
        <v>0.0</v>
      </c>
      <c r="F229" s="20">
        <f>+D229/D233</f>
        <v>0</v>
      </c>
      <c r="G229" s="20" t="str">
        <f t="shared" si="498"/>
        <v>#REF!</v>
      </c>
      <c r="H229" s="20" t="str">
        <f t="shared" si="499"/>
        <v>#REF!</v>
      </c>
      <c r="I229" s="20" t="str">
        <f t="shared" si="500"/>
        <v>#REF!</v>
      </c>
      <c r="J229" s="20" t="str">
        <f t="shared" si="501"/>
        <v>#REF!</v>
      </c>
      <c r="K229" s="20" t="str">
        <f t="shared" si="508"/>
        <v>#REF!</v>
      </c>
      <c r="L229" s="20" t="str">
        <f t="shared" si="502"/>
        <v>#REF!</v>
      </c>
      <c r="M229" s="20"/>
      <c r="N229" s="20"/>
      <c r="O229" s="20" t="str">
        <f t="shared" si="503"/>
        <v>#REF!</v>
      </c>
      <c r="P229" s="20" t="str">
        <f t="shared" si="504"/>
        <v>#REF!</v>
      </c>
      <c r="Q229" s="20" t="str">
        <f t="shared" si="505"/>
        <v>#REF!</v>
      </c>
      <c r="R229" s="59" t="str">
        <f t="shared" si="506"/>
        <v>#REF!</v>
      </c>
      <c r="S229" s="20" t="str">
        <f t="shared" si="507"/>
        <v>#REF!</v>
      </c>
      <c r="T229" s="20" t="str">
        <f t="shared" si="13"/>
        <v>#REF!</v>
      </c>
      <c r="U229" s="19"/>
      <c r="V229" s="19"/>
      <c r="W229" s="19"/>
      <c r="X229" s="19"/>
      <c r="Y229" s="19"/>
      <c r="Z229" s="19"/>
    </row>
    <row r="230" ht="14.25" customHeight="1" outlineLevel="2">
      <c r="A230" s="19" t="s">
        <v>129</v>
      </c>
      <c r="B230" s="18" t="s">
        <v>27</v>
      </c>
      <c r="C230" s="19" t="s">
        <v>28</v>
      </c>
      <c r="D230" s="20">
        <v>28469.79</v>
      </c>
      <c r="E230" s="20">
        <v>5725.95</v>
      </c>
      <c r="F230" s="20">
        <f>+D230/D233</f>
        <v>0.0005258068729</v>
      </c>
      <c r="G230" s="20" t="str">
        <f t="shared" si="498"/>
        <v>#REF!</v>
      </c>
      <c r="H230" s="20" t="str">
        <f t="shared" si="499"/>
        <v>#REF!</v>
      </c>
      <c r="I230" s="20" t="str">
        <f t="shared" si="500"/>
        <v>#REF!</v>
      </c>
      <c r="J230" s="20" t="str">
        <f t="shared" si="501"/>
        <v>#REF!</v>
      </c>
      <c r="K230" s="20">
        <v>0.0</v>
      </c>
      <c r="L230" s="20" t="str">
        <f t="shared" si="502"/>
        <v>#REF!</v>
      </c>
      <c r="M230" s="20"/>
      <c r="N230" s="20"/>
      <c r="O230" s="60">
        <v>0.0</v>
      </c>
      <c r="P230" s="20">
        <f t="shared" si="504"/>
        <v>0</v>
      </c>
      <c r="Q230" s="20">
        <f t="shared" si="505"/>
        <v>0</v>
      </c>
      <c r="R230" s="59">
        <f t="shared" si="506"/>
        <v>28469.79</v>
      </c>
      <c r="S230" s="20">
        <f t="shared" si="507"/>
        <v>0</v>
      </c>
      <c r="T230" s="20">
        <f t="shared" si="13"/>
        <v>0</v>
      </c>
      <c r="U230" s="19"/>
      <c r="V230" s="19"/>
      <c r="W230" s="19"/>
      <c r="X230" s="19"/>
      <c r="Y230" s="19"/>
      <c r="Z230" s="19"/>
    </row>
    <row r="231" ht="14.25" customHeight="1" outlineLevel="2">
      <c r="A231" s="19" t="s">
        <v>129</v>
      </c>
      <c r="B231" s="18" t="s">
        <v>33</v>
      </c>
      <c r="C231" s="19" t="s">
        <v>34</v>
      </c>
      <c r="D231" s="20">
        <v>43225.42</v>
      </c>
      <c r="E231" s="20">
        <v>8693.66</v>
      </c>
      <c r="F231" s="20">
        <f>+D231/D233</f>
        <v>0.0007983277334</v>
      </c>
      <c r="G231" s="20" t="str">
        <f t="shared" si="498"/>
        <v>#REF!</v>
      </c>
      <c r="H231" s="20" t="str">
        <f t="shared" si="499"/>
        <v>#REF!</v>
      </c>
      <c r="I231" s="20" t="str">
        <f t="shared" si="500"/>
        <v>#REF!</v>
      </c>
      <c r="J231" s="20" t="str">
        <f t="shared" si="501"/>
        <v>#REF!</v>
      </c>
      <c r="K231" s="20">
        <v>0.0</v>
      </c>
      <c r="L231" s="20" t="str">
        <f t="shared" si="502"/>
        <v>#REF!</v>
      </c>
      <c r="M231" s="20"/>
      <c r="N231" s="20"/>
      <c r="O231" s="60">
        <v>0.0</v>
      </c>
      <c r="P231" s="20">
        <f t="shared" si="504"/>
        <v>0</v>
      </c>
      <c r="Q231" s="20">
        <f t="shared" si="505"/>
        <v>0</v>
      </c>
      <c r="R231" s="59">
        <f t="shared" si="506"/>
        <v>43225.42</v>
      </c>
      <c r="S231" s="20">
        <f t="shared" si="507"/>
        <v>0</v>
      </c>
      <c r="T231" s="20">
        <f t="shared" si="13"/>
        <v>0</v>
      </c>
      <c r="U231" s="19"/>
      <c r="V231" s="19"/>
      <c r="W231" s="19"/>
      <c r="X231" s="19"/>
      <c r="Y231" s="19"/>
      <c r="Z231" s="19"/>
    </row>
    <row r="232" ht="14.25" customHeight="1" outlineLevel="2">
      <c r="A232" s="19" t="s">
        <v>129</v>
      </c>
      <c r="B232" s="18" t="s">
        <v>55</v>
      </c>
      <c r="C232" s="19" t="s">
        <v>56</v>
      </c>
      <c r="D232" s="20">
        <v>6102323.89</v>
      </c>
      <c r="E232" s="20">
        <v>1227322.2</v>
      </c>
      <c r="F232" s="20">
        <f>+D232/D233</f>
        <v>0.1127034601</v>
      </c>
      <c r="G232" s="20" t="str">
        <f t="shared" si="498"/>
        <v>#REF!</v>
      </c>
      <c r="H232" s="20" t="str">
        <f t="shared" si="499"/>
        <v>#REF!</v>
      </c>
      <c r="I232" s="20" t="str">
        <f t="shared" si="500"/>
        <v>#REF!</v>
      </c>
      <c r="J232" s="20" t="str">
        <f t="shared" si="501"/>
        <v>#REF!</v>
      </c>
      <c r="K232" s="20">
        <v>0.0</v>
      </c>
      <c r="L232" s="20" t="str">
        <f t="shared" si="502"/>
        <v>#REF!</v>
      </c>
      <c r="M232" s="20"/>
      <c r="N232" s="20"/>
      <c r="O232" s="20" t="str">
        <f>+D232-J232</f>
        <v>#REF!</v>
      </c>
      <c r="P232" s="20" t="str">
        <f t="shared" si="504"/>
        <v>#REF!</v>
      </c>
      <c r="Q232" s="20" t="str">
        <f t="shared" si="505"/>
        <v>#REF!</v>
      </c>
      <c r="R232" s="59" t="str">
        <f t="shared" si="506"/>
        <v>#REF!</v>
      </c>
      <c r="S232" s="20" t="str">
        <f t="shared" si="507"/>
        <v>#REF!</v>
      </c>
      <c r="T232" s="20" t="str">
        <f t="shared" si="13"/>
        <v>#REF!</v>
      </c>
      <c r="U232" s="19"/>
      <c r="V232" s="19"/>
      <c r="W232" s="19"/>
      <c r="X232" s="19"/>
      <c r="Y232" s="19"/>
      <c r="Z232" s="19"/>
    </row>
    <row r="233" ht="14.25" customHeight="1" outlineLevel="1">
      <c r="A233" s="61" t="s">
        <v>366</v>
      </c>
      <c r="B233" s="18"/>
      <c r="C233" s="19"/>
      <c r="D233" s="20">
        <f t="shared" ref="D233:H233" si="509">SUBTOTAL(9,D227:D232)</f>
        <v>54144956</v>
      </c>
      <c r="E233" s="20">
        <f t="shared" si="509"/>
        <v>10889836</v>
      </c>
      <c r="F233" s="20">
        <f t="shared" si="509"/>
        <v>1</v>
      </c>
      <c r="G233" s="20" t="str">
        <f t="shared" si="509"/>
        <v>#REF!</v>
      </c>
      <c r="H233" s="20" t="str">
        <f t="shared" si="509"/>
        <v>#REF!</v>
      </c>
      <c r="I233" s="20"/>
      <c r="J233" s="20" t="str">
        <f t="shared" ref="J233:M233" si="510">SUBTOTAL(9,J227:J232)</f>
        <v>#REF!</v>
      </c>
      <c r="K233" s="20" t="str">
        <f t="shared" si="510"/>
        <v>#REF!</v>
      </c>
      <c r="L233" s="20" t="str">
        <f t="shared" si="510"/>
        <v>#REF!</v>
      </c>
      <c r="M233" s="20">
        <f t="shared" si="510"/>
        <v>0</v>
      </c>
      <c r="N233" s="20"/>
      <c r="O233" s="20" t="str">
        <f t="shared" ref="O233:S233" si="511">SUBTOTAL(9,O227:O232)</f>
        <v>#REF!</v>
      </c>
      <c r="P233" s="20" t="str">
        <f t="shared" si="511"/>
        <v>#REF!</v>
      </c>
      <c r="Q233" s="20" t="str">
        <f t="shared" si="511"/>
        <v>#REF!</v>
      </c>
      <c r="R233" s="20" t="str">
        <f t="shared" si="511"/>
        <v>#REF!</v>
      </c>
      <c r="S233" s="20" t="str">
        <f t="shared" si="511"/>
        <v>#REF!</v>
      </c>
      <c r="T233" s="20" t="str">
        <f t="shared" si="13"/>
        <v>#REF!</v>
      </c>
      <c r="U233" s="19"/>
      <c r="V233" s="19"/>
      <c r="W233" s="19"/>
      <c r="X233" s="19"/>
      <c r="Y233" s="19"/>
      <c r="Z233" s="19">
        <f>SUBTOTAL(9,Z227:Z232)</f>
        <v>0</v>
      </c>
    </row>
    <row r="234" ht="14.25" customHeight="1" outlineLevel="2">
      <c r="A234" s="19" t="s">
        <v>131</v>
      </c>
      <c r="B234" s="18" t="s">
        <v>17</v>
      </c>
      <c r="C234" s="19" t="s">
        <v>324</v>
      </c>
      <c r="D234" s="20">
        <v>6.308603556E7</v>
      </c>
      <c r="E234" s="20">
        <v>4073873.04</v>
      </c>
      <c r="F234" s="20">
        <f>+D234/D239</f>
        <v>0.996109097</v>
      </c>
      <c r="G234" s="20" t="str">
        <f t="shared" ref="G234:G238" si="512">VLOOKUP(A234,'[1]Hoja1'!$B$1:$F$126,3,0)</f>
        <v>#REF!</v>
      </c>
      <c r="H234" s="20" t="str">
        <f t="shared" ref="H234:H238" si="513">VLOOKUP(A234,'[2]Hoja1'!$B$1:$F$126,2,0)</f>
        <v>#REF!</v>
      </c>
      <c r="I234" s="20" t="str">
        <f t="shared" ref="I234:I238" si="514">+G234/11</f>
        <v>#REF!</v>
      </c>
      <c r="J234" s="20" t="str">
        <f t="shared" ref="J234:J238" si="515">+F234*I234</f>
        <v>#REF!</v>
      </c>
      <c r="K234" s="20">
        <f t="shared" ref="K234:K238" si="516">+D234-P234</f>
        <v>18096573.56</v>
      </c>
      <c r="L234" s="20" t="str">
        <f t="shared" ref="L234:L238" si="517">VLOOKUP(A234,'[2]Hoja1'!$B$1:$F$126,5,0)</f>
        <v>#REF!</v>
      </c>
      <c r="M234" s="20"/>
      <c r="N234" s="20"/>
      <c r="O234" s="20">
        <v>4.498946229693606E7</v>
      </c>
      <c r="P234" s="20">
        <f t="shared" ref="P234:P238" si="518">+ROUND(O234,0)</f>
        <v>44989462</v>
      </c>
      <c r="Q234" s="20">
        <f t="shared" ref="Q234:Q238" si="519">+K234+P234</f>
        <v>63086035.56</v>
      </c>
      <c r="R234" s="59">
        <f t="shared" ref="R234:R238" si="520">+IF(D234-K234-P234&gt;1,D234-K234-P234,0)</f>
        <v>0</v>
      </c>
      <c r="S234" s="20">
        <f t="shared" ref="S234:S238" si="521">+P234</f>
        <v>44989462</v>
      </c>
      <c r="T234" s="20">
        <f t="shared" si="13"/>
        <v>0</v>
      </c>
      <c r="U234" s="19"/>
      <c r="V234" s="19"/>
      <c r="W234" s="19"/>
      <c r="X234" s="19"/>
      <c r="Y234" s="19"/>
      <c r="Z234" s="19"/>
    </row>
    <row r="235" ht="14.25" customHeight="1" outlineLevel="2">
      <c r="A235" s="19" t="s">
        <v>131</v>
      </c>
      <c r="B235" s="18" t="s">
        <v>19</v>
      </c>
      <c r="C235" s="19" t="s">
        <v>20</v>
      </c>
      <c r="D235" s="20">
        <v>3508.94</v>
      </c>
      <c r="E235" s="20">
        <v>226.59</v>
      </c>
      <c r="F235" s="20">
        <f>+D235/D239</f>
        <v>0.0000554050833</v>
      </c>
      <c r="G235" s="20" t="str">
        <f t="shared" si="512"/>
        <v>#REF!</v>
      </c>
      <c r="H235" s="20" t="str">
        <f t="shared" si="513"/>
        <v>#REF!</v>
      </c>
      <c r="I235" s="20" t="str">
        <f t="shared" si="514"/>
        <v>#REF!</v>
      </c>
      <c r="J235" s="20" t="str">
        <f t="shared" si="515"/>
        <v>#REF!</v>
      </c>
      <c r="K235" s="20">
        <f t="shared" si="516"/>
        <v>3508.94</v>
      </c>
      <c r="L235" s="20" t="str">
        <f t="shared" si="517"/>
        <v>#REF!</v>
      </c>
      <c r="M235" s="20"/>
      <c r="N235" s="20"/>
      <c r="O235" s="60">
        <v>0.0</v>
      </c>
      <c r="P235" s="20">
        <f t="shared" si="518"/>
        <v>0</v>
      </c>
      <c r="Q235" s="20">
        <f t="shared" si="519"/>
        <v>3508.94</v>
      </c>
      <c r="R235" s="59">
        <f t="shared" si="520"/>
        <v>0</v>
      </c>
      <c r="S235" s="20">
        <f t="shared" si="521"/>
        <v>0</v>
      </c>
      <c r="T235" s="20">
        <f t="shared" si="13"/>
        <v>0</v>
      </c>
      <c r="U235" s="19"/>
      <c r="V235" s="19"/>
      <c r="W235" s="19"/>
      <c r="X235" s="19"/>
      <c r="Y235" s="19"/>
      <c r="Z235" s="19"/>
    </row>
    <row r="236" ht="14.25" customHeight="1" outlineLevel="2">
      <c r="A236" s="19" t="s">
        <v>131</v>
      </c>
      <c r="B236" s="18" t="s">
        <v>53</v>
      </c>
      <c r="C236" s="19" t="s">
        <v>54</v>
      </c>
      <c r="D236" s="20">
        <v>0.0</v>
      </c>
      <c r="E236" s="20">
        <v>0.0</v>
      </c>
      <c r="F236" s="20">
        <f>+D236/D239</f>
        <v>0</v>
      </c>
      <c r="G236" s="20" t="str">
        <f t="shared" si="512"/>
        <v>#REF!</v>
      </c>
      <c r="H236" s="20" t="str">
        <f t="shared" si="513"/>
        <v>#REF!</v>
      </c>
      <c r="I236" s="20" t="str">
        <f t="shared" si="514"/>
        <v>#REF!</v>
      </c>
      <c r="J236" s="20" t="str">
        <f t="shared" si="515"/>
        <v>#REF!</v>
      </c>
      <c r="K236" s="20" t="str">
        <f t="shared" si="516"/>
        <v>#REF!</v>
      </c>
      <c r="L236" s="20" t="str">
        <f t="shared" si="517"/>
        <v>#REF!</v>
      </c>
      <c r="M236" s="20"/>
      <c r="N236" s="20"/>
      <c r="O236" s="20" t="str">
        <f t="shared" ref="O236:O237" si="522">+D236-J236</f>
        <v>#REF!</v>
      </c>
      <c r="P236" s="20" t="str">
        <f t="shared" si="518"/>
        <v>#REF!</v>
      </c>
      <c r="Q236" s="20" t="str">
        <f t="shared" si="519"/>
        <v>#REF!</v>
      </c>
      <c r="R236" s="59" t="str">
        <f t="shared" si="520"/>
        <v>#REF!</v>
      </c>
      <c r="S236" s="20" t="str">
        <f t="shared" si="521"/>
        <v>#REF!</v>
      </c>
      <c r="T236" s="20" t="str">
        <f t="shared" si="13"/>
        <v>#REF!</v>
      </c>
      <c r="U236" s="19"/>
      <c r="V236" s="19"/>
      <c r="W236" s="19"/>
      <c r="X236" s="19"/>
      <c r="Y236" s="19"/>
      <c r="Z236" s="19"/>
    </row>
    <row r="237" ht="14.25" customHeight="1" outlineLevel="2">
      <c r="A237" s="19" t="s">
        <v>131</v>
      </c>
      <c r="B237" s="18" t="s">
        <v>25</v>
      </c>
      <c r="C237" s="19" t="s">
        <v>26</v>
      </c>
      <c r="D237" s="20">
        <v>191052.68</v>
      </c>
      <c r="E237" s="20">
        <v>12337.51</v>
      </c>
      <c r="F237" s="20">
        <f>+D237/D239</f>
        <v>0.003016663052</v>
      </c>
      <c r="G237" s="20" t="str">
        <f t="shared" si="512"/>
        <v>#REF!</v>
      </c>
      <c r="H237" s="20" t="str">
        <f t="shared" si="513"/>
        <v>#REF!</v>
      </c>
      <c r="I237" s="20" t="str">
        <f t="shared" si="514"/>
        <v>#REF!</v>
      </c>
      <c r="J237" s="20" t="str">
        <f t="shared" si="515"/>
        <v>#REF!</v>
      </c>
      <c r="K237" s="20" t="str">
        <f t="shared" si="516"/>
        <v>#REF!</v>
      </c>
      <c r="L237" s="20" t="str">
        <f t="shared" si="517"/>
        <v>#REF!</v>
      </c>
      <c r="M237" s="20"/>
      <c r="N237" s="20"/>
      <c r="O237" s="20" t="str">
        <f t="shared" si="522"/>
        <v>#REF!</v>
      </c>
      <c r="P237" s="20" t="str">
        <f t="shared" si="518"/>
        <v>#REF!</v>
      </c>
      <c r="Q237" s="20" t="str">
        <f t="shared" si="519"/>
        <v>#REF!</v>
      </c>
      <c r="R237" s="59" t="str">
        <f t="shared" si="520"/>
        <v>#REF!</v>
      </c>
      <c r="S237" s="20" t="str">
        <f t="shared" si="521"/>
        <v>#REF!</v>
      </c>
      <c r="T237" s="20" t="str">
        <f t="shared" si="13"/>
        <v>#REF!</v>
      </c>
      <c r="U237" s="19"/>
      <c r="V237" s="19"/>
      <c r="W237" s="19"/>
      <c r="X237" s="19"/>
      <c r="Y237" s="19"/>
      <c r="Z237" s="19"/>
    </row>
    <row r="238" ht="14.25" customHeight="1" outlineLevel="2">
      <c r="A238" s="19" t="s">
        <v>131</v>
      </c>
      <c r="B238" s="18" t="s">
        <v>33</v>
      </c>
      <c r="C238" s="19" t="s">
        <v>34</v>
      </c>
      <c r="D238" s="20">
        <v>51858.82</v>
      </c>
      <c r="E238" s="20">
        <v>3348.86</v>
      </c>
      <c r="F238" s="20">
        <f>+D238/D239</f>
        <v>0.0008188348167</v>
      </c>
      <c r="G238" s="20" t="str">
        <f t="shared" si="512"/>
        <v>#REF!</v>
      </c>
      <c r="H238" s="20" t="str">
        <f t="shared" si="513"/>
        <v>#REF!</v>
      </c>
      <c r="I238" s="20" t="str">
        <f t="shared" si="514"/>
        <v>#REF!</v>
      </c>
      <c r="J238" s="20" t="str">
        <f t="shared" si="515"/>
        <v>#REF!</v>
      </c>
      <c r="K238" s="20">
        <f t="shared" si="516"/>
        <v>51858.82</v>
      </c>
      <c r="L238" s="20" t="str">
        <f t="shared" si="517"/>
        <v>#REF!</v>
      </c>
      <c r="M238" s="20"/>
      <c r="N238" s="20"/>
      <c r="O238" s="60">
        <v>0.0</v>
      </c>
      <c r="P238" s="20">
        <f t="shared" si="518"/>
        <v>0</v>
      </c>
      <c r="Q238" s="20">
        <f t="shared" si="519"/>
        <v>51858.82</v>
      </c>
      <c r="R238" s="59">
        <f t="shared" si="520"/>
        <v>0</v>
      </c>
      <c r="S238" s="20">
        <f t="shared" si="521"/>
        <v>0</v>
      </c>
      <c r="T238" s="20">
        <f t="shared" si="13"/>
        <v>0</v>
      </c>
      <c r="U238" s="19"/>
      <c r="V238" s="19"/>
      <c r="W238" s="19"/>
      <c r="X238" s="19"/>
      <c r="Y238" s="19"/>
      <c r="Z238" s="19"/>
    </row>
    <row r="239" ht="14.25" customHeight="1" outlineLevel="1">
      <c r="A239" s="61" t="s">
        <v>367</v>
      </c>
      <c r="B239" s="18"/>
      <c r="C239" s="19"/>
      <c r="D239" s="20">
        <f t="shared" ref="D239:H239" si="523">SUBTOTAL(9,D234:D238)</f>
        <v>63332456</v>
      </c>
      <c r="E239" s="20">
        <f t="shared" si="523"/>
        <v>4089786</v>
      </c>
      <c r="F239" s="20">
        <f t="shared" si="523"/>
        <v>1</v>
      </c>
      <c r="G239" s="20" t="str">
        <f t="shared" si="523"/>
        <v>#REF!</v>
      </c>
      <c r="H239" s="20" t="str">
        <f t="shared" si="523"/>
        <v>#REF!</v>
      </c>
      <c r="I239" s="20"/>
      <c r="J239" s="20" t="str">
        <f t="shared" ref="J239:M239" si="524">SUBTOTAL(9,J234:J238)</f>
        <v>#REF!</v>
      </c>
      <c r="K239" s="20" t="str">
        <f t="shared" si="524"/>
        <v>#REF!</v>
      </c>
      <c r="L239" s="20" t="str">
        <f t="shared" si="524"/>
        <v>#REF!</v>
      </c>
      <c r="M239" s="20">
        <f t="shared" si="524"/>
        <v>0</v>
      </c>
      <c r="N239" s="20"/>
      <c r="O239" s="20" t="str">
        <f t="shared" ref="O239:S239" si="525">SUBTOTAL(9,O234:O238)</f>
        <v>#REF!</v>
      </c>
      <c r="P239" s="20" t="str">
        <f t="shared" si="525"/>
        <v>#REF!</v>
      </c>
      <c r="Q239" s="20" t="str">
        <f t="shared" si="525"/>
        <v>#REF!</v>
      </c>
      <c r="R239" s="20" t="str">
        <f t="shared" si="525"/>
        <v>#REF!</v>
      </c>
      <c r="S239" s="20" t="str">
        <f t="shared" si="525"/>
        <v>#REF!</v>
      </c>
      <c r="T239" s="20" t="str">
        <f t="shared" si="13"/>
        <v>#REF!</v>
      </c>
      <c r="U239" s="19"/>
      <c r="V239" s="19"/>
      <c r="W239" s="19"/>
      <c r="X239" s="19"/>
      <c r="Y239" s="19"/>
      <c r="Z239" s="19">
        <f>SUBTOTAL(9,Z234:Z238)</f>
        <v>0</v>
      </c>
    </row>
    <row r="240" ht="14.25" customHeight="1" outlineLevel="2">
      <c r="A240" s="19" t="s">
        <v>133</v>
      </c>
      <c r="B240" s="18" t="s">
        <v>39</v>
      </c>
      <c r="C240" s="19" t="s">
        <v>40</v>
      </c>
      <c r="D240" s="20">
        <v>289341.59</v>
      </c>
      <c r="E240" s="20">
        <v>500719.89</v>
      </c>
      <c r="F240" s="20">
        <f>+D240/D245</f>
        <v>0.1189594375</v>
      </c>
      <c r="G240" s="20" t="str">
        <f t="shared" ref="G240:G244" si="526">VLOOKUP(A240,'[1]Hoja1'!$B$1:$F$126,3,0)</f>
        <v>#REF!</v>
      </c>
      <c r="H240" s="20" t="str">
        <f t="shared" ref="H240:H244" si="527">VLOOKUP(A240,'[2]Hoja1'!$B$1:$F$126,2,0)</f>
        <v>#REF!</v>
      </c>
      <c r="I240" s="20" t="str">
        <f t="shared" ref="I240:I244" si="528">+G240/11</f>
        <v>#REF!</v>
      </c>
      <c r="J240" s="20" t="str">
        <f t="shared" ref="J240:J244" si="529">+F240*I240</f>
        <v>#REF!</v>
      </c>
      <c r="K240" s="20">
        <v>0.0</v>
      </c>
      <c r="L240" s="20" t="str">
        <f t="shared" ref="L240:L244" si="530">VLOOKUP(A240,'[2]Hoja1'!$B$1:$F$126,5,0)</f>
        <v>#REF!</v>
      </c>
      <c r="M240" s="20"/>
      <c r="N240" s="20"/>
      <c r="O240" s="20" t="str">
        <f t="shared" ref="O240:O241" si="531">+D240-J240</f>
        <v>#REF!</v>
      </c>
      <c r="P240" s="20" t="str">
        <f t="shared" ref="P240:P244" si="532">+ROUND(O240,0)</f>
        <v>#REF!</v>
      </c>
      <c r="Q240" s="20" t="str">
        <f t="shared" ref="Q240:Q244" si="533">+K240+P240</f>
        <v>#REF!</v>
      </c>
      <c r="R240" s="59" t="str">
        <f t="shared" ref="R240:R244" si="534">+IF(D240-K240-P240&gt;1,D240-K240-P240,0)</f>
        <v>#REF!</v>
      </c>
      <c r="S240" s="20" t="str">
        <f t="shared" ref="S240:S244" si="535">+P240</f>
        <v>#REF!</v>
      </c>
      <c r="T240" s="20" t="str">
        <f t="shared" si="13"/>
        <v>#REF!</v>
      </c>
      <c r="U240" s="19"/>
      <c r="V240" s="19"/>
      <c r="W240" s="19"/>
      <c r="X240" s="19"/>
      <c r="Y240" s="19"/>
      <c r="Z240" s="19"/>
    </row>
    <row r="241" ht="14.25" customHeight="1" outlineLevel="2">
      <c r="A241" s="19" t="s">
        <v>133</v>
      </c>
      <c r="B241" s="18" t="s">
        <v>68</v>
      </c>
      <c r="C241" s="19" t="s">
        <v>69</v>
      </c>
      <c r="D241" s="20">
        <v>348684.34</v>
      </c>
      <c r="E241" s="20">
        <v>603415.47</v>
      </c>
      <c r="F241" s="20">
        <f>+D241/D245</f>
        <v>0.1433575206</v>
      </c>
      <c r="G241" s="20" t="str">
        <f t="shared" si="526"/>
        <v>#REF!</v>
      </c>
      <c r="H241" s="20" t="str">
        <f t="shared" si="527"/>
        <v>#REF!</v>
      </c>
      <c r="I241" s="20" t="str">
        <f t="shared" si="528"/>
        <v>#REF!</v>
      </c>
      <c r="J241" s="20" t="str">
        <f t="shared" si="529"/>
        <v>#REF!</v>
      </c>
      <c r="K241" s="20">
        <v>0.0</v>
      </c>
      <c r="L241" s="20" t="str">
        <f t="shared" si="530"/>
        <v>#REF!</v>
      </c>
      <c r="M241" s="20"/>
      <c r="N241" s="20"/>
      <c r="O241" s="20" t="str">
        <f t="shared" si="531"/>
        <v>#REF!</v>
      </c>
      <c r="P241" s="20" t="str">
        <f t="shared" si="532"/>
        <v>#REF!</v>
      </c>
      <c r="Q241" s="20" t="str">
        <f t="shared" si="533"/>
        <v>#REF!</v>
      </c>
      <c r="R241" s="59" t="str">
        <f t="shared" si="534"/>
        <v>#REF!</v>
      </c>
      <c r="S241" s="20" t="str">
        <f t="shared" si="535"/>
        <v>#REF!</v>
      </c>
      <c r="T241" s="20" t="str">
        <f t="shared" si="13"/>
        <v>#REF!</v>
      </c>
      <c r="U241" s="19"/>
      <c r="V241" s="19"/>
      <c r="W241" s="19"/>
      <c r="X241" s="19"/>
      <c r="Y241" s="19"/>
      <c r="Z241" s="19"/>
    </row>
    <row r="242" ht="14.25" customHeight="1" outlineLevel="2">
      <c r="A242" s="19" t="s">
        <v>133</v>
      </c>
      <c r="B242" s="18" t="s">
        <v>27</v>
      </c>
      <c r="C242" s="19" t="s">
        <v>28</v>
      </c>
      <c r="D242" s="20">
        <v>176.36</v>
      </c>
      <c r="E242" s="20">
        <v>305.21</v>
      </c>
      <c r="F242" s="20">
        <f>+D242/D245</f>
        <v>0.00007250836769</v>
      </c>
      <c r="G242" s="20" t="str">
        <f t="shared" si="526"/>
        <v>#REF!</v>
      </c>
      <c r="H242" s="20" t="str">
        <f t="shared" si="527"/>
        <v>#REF!</v>
      </c>
      <c r="I242" s="20" t="str">
        <f t="shared" si="528"/>
        <v>#REF!</v>
      </c>
      <c r="J242" s="20" t="str">
        <f t="shared" si="529"/>
        <v>#REF!</v>
      </c>
      <c r="K242" s="20">
        <v>0.0</v>
      </c>
      <c r="L242" s="20" t="str">
        <f t="shared" si="530"/>
        <v>#REF!</v>
      </c>
      <c r="M242" s="20"/>
      <c r="N242" s="20"/>
      <c r="O242" s="60">
        <v>0.0</v>
      </c>
      <c r="P242" s="20">
        <f t="shared" si="532"/>
        <v>0</v>
      </c>
      <c r="Q242" s="20">
        <f t="shared" si="533"/>
        <v>0</v>
      </c>
      <c r="R242" s="59">
        <f t="shared" si="534"/>
        <v>176.36</v>
      </c>
      <c r="S242" s="20">
        <f t="shared" si="535"/>
        <v>0</v>
      </c>
      <c r="T242" s="20">
        <f t="shared" si="13"/>
        <v>0</v>
      </c>
      <c r="U242" s="19"/>
      <c r="V242" s="19"/>
      <c r="W242" s="19"/>
      <c r="X242" s="19"/>
      <c r="Y242" s="19"/>
      <c r="Z242" s="19"/>
    </row>
    <row r="243" ht="14.25" customHeight="1" outlineLevel="2">
      <c r="A243" s="19" t="s">
        <v>133</v>
      </c>
      <c r="B243" s="18" t="s">
        <v>33</v>
      </c>
      <c r="C243" s="19" t="s">
        <v>34</v>
      </c>
      <c r="D243" s="20">
        <v>1152.51</v>
      </c>
      <c r="E243" s="20">
        <v>1994.48</v>
      </c>
      <c r="F243" s="20">
        <f>+D243/D245</f>
        <v>0.0004738411139</v>
      </c>
      <c r="G243" s="20" t="str">
        <f t="shared" si="526"/>
        <v>#REF!</v>
      </c>
      <c r="H243" s="20" t="str">
        <f t="shared" si="527"/>
        <v>#REF!</v>
      </c>
      <c r="I243" s="20" t="str">
        <f t="shared" si="528"/>
        <v>#REF!</v>
      </c>
      <c r="J243" s="20" t="str">
        <f t="shared" si="529"/>
        <v>#REF!</v>
      </c>
      <c r="K243" s="20">
        <v>0.0</v>
      </c>
      <c r="L243" s="20" t="str">
        <f t="shared" si="530"/>
        <v>#REF!</v>
      </c>
      <c r="M243" s="20"/>
      <c r="N243" s="20"/>
      <c r="O243" s="60">
        <v>0.0</v>
      </c>
      <c r="P243" s="20">
        <f t="shared" si="532"/>
        <v>0</v>
      </c>
      <c r="Q243" s="20">
        <f t="shared" si="533"/>
        <v>0</v>
      </c>
      <c r="R243" s="59">
        <f t="shared" si="534"/>
        <v>1152.51</v>
      </c>
      <c r="S243" s="20">
        <f t="shared" si="535"/>
        <v>0</v>
      </c>
      <c r="T243" s="20">
        <f t="shared" si="13"/>
        <v>0</v>
      </c>
      <c r="U243" s="19"/>
      <c r="V243" s="19"/>
      <c r="W243" s="19"/>
      <c r="X243" s="19"/>
      <c r="Y243" s="19"/>
      <c r="Z243" s="19"/>
    </row>
    <row r="244" ht="14.25" customHeight="1" outlineLevel="2">
      <c r="A244" s="19" t="s">
        <v>133</v>
      </c>
      <c r="B244" s="18" t="s">
        <v>41</v>
      </c>
      <c r="C244" s="19" t="s">
        <v>42</v>
      </c>
      <c r="D244" s="20">
        <v>1792916.2</v>
      </c>
      <c r="E244" s="20">
        <v>3102729.95</v>
      </c>
      <c r="F244" s="20">
        <f>+D244/D245</f>
        <v>0.7371366924</v>
      </c>
      <c r="G244" s="20" t="str">
        <f t="shared" si="526"/>
        <v>#REF!</v>
      </c>
      <c r="H244" s="20" t="str">
        <f t="shared" si="527"/>
        <v>#REF!</v>
      </c>
      <c r="I244" s="20" t="str">
        <f t="shared" si="528"/>
        <v>#REF!</v>
      </c>
      <c r="J244" s="20" t="str">
        <f t="shared" si="529"/>
        <v>#REF!</v>
      </c>
      <c r="K244" s="20">
        <v>0.0</v>
      </c>
      <c r="L244" s="20" t="str">
        <f t="shared" si="530"/>
        <v>#REF!</v>
      </c>
      <c r="M244" s="20"/>
      <c r="N244" s="20"/>
      <c r="O244" s="20" t="str">
        <f>+D244-J244</f>
        <v>#REF!</v>
      </c>
      <c r="P244" s="20" t="str">
        <f t="shared" si="532"/>
        <v>#REF!</v>
      </c>
      <c r="Q244" s="20" t="str">
        <f t="shared" si="533"/>
        <v>#REF!</v>
      </c>
      <c r="R244" s="59" t="str">
        <f t="shared" si="534"/>
        <v>#REF!</v>
      </c>
      <c r="S244" s="20" t="str">
        <f t="shared" si="535"/>
        <v>#REF!</v>
      </c>
      <c r="T244" s="20" t="str">
        <f t="shared" si="13"/>
        <v>#REF!</v>
      </c>
      <c r="U244" s="19"/>
      <c r="V244" s="19"/>
      <c r="W244" s="19"/>
      <c r="X244" s="19"/>
      <c r="Y244" s="19"/>
      <c r="Z244" s="19"/>
    </row>
    <row r="245" ht="14.25" customHeight="1" outlineLevel="1">
      <c r="A245" s="61" t="s">
        <v>368</v>
      </c>
      <c r="B245" s="18"/>
      <c r="C245" s="19"/>
      <c r="D245" s="20">
        <f t="shared" ref="D245:H245" si="536">SUBTOTAL(9,D240:D244)</f>
        <v>2432271</v>
      </c>
      <c r="E245" s="20">
        <f t="shared" si="536"/>
        <v>4209165</v>
      </c>
      <c r="F245" s="20">
        <f t="shared" si="536"/>
        <v>1</v>
      </c>
      <c r="G245" s="20" t="str">
        <f t="shared" si="536"/>
        <v>#REF!</v>
      </c>
      <c r="H245" s="20" t="str">
        <f t="shared" si="536"/>
        <v>#REF!</v>
      </c>
      <c r="I245" s="20"/>
      <c r="J245" s="20" t="str">
        <f t="shared" ref="J245:M245" si="537">SUBTOTAL(9,J240:J244)</f>
        <v>#REF!</v>
      </c>
      <c r="K245" s="20">
        <f t="shared" si="537"/>
        <v>0</v>
      </c>
      <c r="L245" s="20" t="str">
        <f t="shared" si="537"/>
        <v>#REF!</v>
      </c>
      <c r="M245" s="20">
        <f t="shared" si="537"/>
        <v>0</v>
      </c>
      <c r="N245" s="20"/>
      <c r="O245" s="20" t="str">
        <f t="shared" ref="O245:S245" si="538">SUBTOTAL(9,O240:O244)</f>
        <v>#REF!</v>
      </c>
      <c r="P245" s="20" t="str">
        <f t="shared" si="538"/>
        <v>#REF!</v>
      </c>
      <c r="Q245" s="20" t="str">
        <f t="shared" si="538"/>
        <v>#REF!</v>
      </c>
      <c r="R245" s="20" t="str">
        <f t="shared" si="538"/>
        <v>#REF!</v>
      </c>
      <c r="S245" s="20" t="str">
        <f t="shared" si="538"/>
        <v>#REF!</v>
      </c>
      <c r="T245" s="20" t="str">
        <f t="shared" si="13"/>
        <v>#REF!</v>
      </c>
      <c r="U245" s="19"/>
      <c r="V245" s="19"/>
      <c r="W245" s="19"/>
      <c r="X245" s="19"/>
      <c r="Y245" s="19"/>
      <c r="Z245" s="19">
        <f>SUBTOTAL(9,Z240:Z244)</f>
        <v>0</v>
      </c>
    </row>
    <row r="246" ht="14.25" customHeight="1" outlineLevel="2">
      <c r="A246" s="19" t="s">
        <v>135</v>
      </c>
      <c r="B246" s="18" t="s">
        <v>17</v>
      </c>
      <c r="C246" s="19" t="s">
        <v>324</v>
      </c>
      <c r="D246" s="20">
        <v>3.735592575E7</v>
      </c>
      <c r="E246" s="20">
        <v>1.208746958E7</v>
      </c>
      <c r="F246" s="20">
        <f>+D246/D250</f>
        <v>0.9976525567</v>
      </c>
      <c r="G246" s="20" t="str">
        <f t="shared" ref="G246:G249" si="539">VLOOKUP(A246,'[1]Hoja1'!$B$1:$F$126,3,0)</f>
        <v>#REF!</v>
      </c>
      <c r="H246" s="20" t="str">
        <f t="shared" ref="H246:H249" si="540">VLOOKUP(A246,'[2]Hoja1'!$B$1:$F$126,2,0)</f>
        <v>#REF!</v>
      </c>
      <c r="I246" s="20" t="str">
        <f t="shared" ref="I246:I249" si="541">+G246/11</f>
        <v>#REF!</v>
      </c>
      <c r="J246" s="20" t="str">
        <f t="shared" ref="J246:J249" si="542">+F246*I246</f>
        <v>#REF!</v>
      </c>
      <c r="K246" s="20">
        <v>0.0</v>
      </c>
      <c r="L246" s="20" t="str">
        <f t="shared" ref="L246:L249" si="543">VLOOKUP(A246,'[2]Hoja1'!$B$1:$F$126,5,0)</f>
        <v>#REF!</v>
      </c>
      <c r="M246" s="20"/>
      <c r="N246" s="20"/>
      <c r="O246" s="20" t="str">
        <f t="shared" ref="O246:O247" si="544">+D246-J246</f>
        <v>#REF!</v>
      </c>
      <c r="P246" s="20" t="str">
        <f t="shared" ref="P246:P249" si="545">+ROUND(O246,0)</f>
        <v>#REF!</v>
      </c>
      <c r="Q246" s="20" t="str">
        <f t="shared" ref="Q246:Q249" si="546">+K246+P246</f>
        <v>#REF!</v>
      </c>
      <c r="R246" s="59" t="str">
        <f t="shared" ref="R246:R249" si="547">+IF(D246-K246-P246&gt;1,D246-K246-P246,0)</f>
        <v>#REF!</v>
      </c>
      <c r="S246" s="20" t="str">
        <f t="shared" ref="S246:S249" si="548">+P246</f>
        <v>#REF!</v>
      </c>
      <c r="T246" s="20" t="str">
        <f t="shared" si="13"/>
        <v>#REF!</v>
      </c>
      <c r="U246" s="19"/>
      <c r="V246" s="19"/>
      <c r="W246" s="19"/>
      <c r="X246" s="19"/>
      <c r="Y246" s="19"/>
      <c r="Z246" s="19"/>
    </row>
    <row r="247" ht="14.25" customHeight="1" outlineLevel="2">
      <c r="A247" s="19" t="s">
        <v>135</v>
      </c>
      <c r="B247" s="18" t="s">
        <v>53</v>
      </c>
      <c r="C247" s="19" t="s">
        <v>54</v>
      </c>
      <c r="D247" s="20">
        <v>0.0</v>
      </c>
      <c r="E247" s="20">
        <v>0.0</v>
      </c>
      <c r="F247" s="20">
        <f>+D247/D250</f>
        <v>0</v>
      </c>
      <c r="G247" s="20" t="str">
        <f t="shared" si="539"/>
        <v>#REF!</v>
      </c>
      <c r="H247" s="20" t="str">
        <f t="shared" si="540"/>
        <v>#REF!</v>
      </c>
      <c r="I247" s="20" t="str">
        <f t="shared" si="541"/>
        <v>#REF!</v>
      </c>
      <c r="J247" s="20" t="str">
        <f t="shared" si="542"/>
        <v>#REF!</v>
      </c>
      <c r="K247" s="20">
        <v>0.0</v>
      </c>
      <c r="L247" s="20" t="str">
        <f t="shared" si="543"/>
        <v>#REF!</v>
      </c>
      <c r="M247" s="20"/>
      <c r="N247" s="20"/>
      <c r="O247" s="20" t="str">
        <f t="shared" si="544"/>
        <v>#REF!</v>
      </c>
      <c r="P247" s="20" t="str">
        <f t="shared" si="545"/>
        <v>#REF!</v>
      </c>
      <c r="Q247" s="20" t="str">
        <f t="shared" si="546"/>
        <v>#REF!</v>
      </c>
      <c r="R247" s="59" t="str">
        <f t="shared" si="547"/>
        <v>#REF!</v>
      </c>
      <c r="S247" s="20" t="str">
        <f t="shared" si="548"/>
        <v>#REF!</v>
      </c>
      <c r="T247" s="20" t="str">
        <f t="shared" si="13"/>
        <v>#REF!</v>
      </c>
      <c r="U247" s="19"/>
      <c r="V247" s="19"/>
      <c r="W247" s="19"/>
      <c r="X247" s="19"/>
      <c r="Y247" s="19"/>
      <c r="Z247" s="19"/>
    </row>
    <row r="248" ht="14.25" customHeight="1" outlineLevel="2">
      <c r="A248" s="19" t="s">
        <v>135</v>
      </c>
      <c r="B248" s="18" t="s">
        <v>25</v>
      </c>
      <c r="C248" s="19" t="s">
        <v>26</v>
      </c>
      <c r="D248" s="20">
        <v>79231.84</v>
      </c>
      <c r="E248" s="20">
        <v>25637.5</v>
      </c>
      <c r="F248" s="20">
        <f>+D248/D250</f>
        <v>0.002116018976</v>
      </c>
      <c r="G248" s="20" t="str">
        <f t="shared" si="539"/>
        <v>#REF!</v>
      </c>
      <c r="H248" s="20" t="str">
        <f t="shared" si="540"/>
        <v>#REF!</v>
      </c>
      <c r="I248" s="20" t="str">
        <f t="shared" si="541"/>
        <v>#REF!</v>
      </c>
      <c r="J248" s="20" t="str">
        <f t="shared" si="542"/>
        <v>#REF!</v>
      </c>
      <c r="K248" s="20">
        <v>0.0</v>
      </c>
      <c r="L248" s="20" t="str">
        <f t="shared" si="543"/>
        <v>#REF!</v>
      </c>
      <c r="M248" s="20"/>
      <c r="N248" s="20"/>
      <c r="O248" s="60">
        <v>0.0</v>
      </c>
      <c r="P248" s="20">
        <f t="shared" si="545"/>
        <v>0</v>
      </c>
      <c r="Q248" s="20">
        <f t="shared" si="546"/>
        <v>0</v>
      </c>
      <c r="R248" s="59">
        <f t="shared" si="547"/>
        <v>79231.84</v>
      </c>
      <c r="S248" s="20">
        <f t="shared" si="548"/>
        <v>0</v>
      </c>
      <c r="T248" s="20">
        <f t="shared" si="13"/>
        <v>0</v>
      </c>
      <c r="U248" s="19"/>
      <c r="V248" s="19"/>
      <c r="W248" s="19"/>
      <c r="X248" s="19"/>
      <c r="Y248" s="19"/>
      <c r="Z248" s="19"/>
    </row>
    <row r="249" ht="14.25" customHeight="1" outlineLevel="2">
      <c r="A249" s="19" t="s">
        <v>135</v>
      </c>
      <c r="B249" s="18" t="s">
        <v>33</v>
      </c>
      <c r="C249" s="19" t="s">
        <v>34</v>
      </c>
      <c r="D249" s="20">
        <v>8665.41</v>
      </c>
      <c r="E249" s="20">
        <v>2803.92</v>
      </c>
      <c r="F249" s="20">
        <f>+D249/D250</f>
        <v>0.0002314242859</v>
      </c>
      <c r="G249" s="20" t="str">
        <f t="shared" si="539"/>
        <v>#REF!</v>
      </c>
      <c r="H249" s="20" t="str">
        <f t="shared" si="540"/>
        <v>#REF!</v>
      </c>
      <c r="I249" s="20" t="str">
        <f t="shared" si="541"/>
        <v>#REF!</v>
      </c>
      <c r="J249" s="20" t="str">
        <f t="shared" si="542"/>
        <v>#REF!</v>
      </c>
      <c r="K249" s="20">
        <v>0.0</v>
      </c>
      <c r="L249" s="20" t="str">
        <f t="shared" si="543"/>
        <v>#REF!</v>
      </c>
      <c r="M249" s="20"/>
      <c r="N249" s="20"/>
      <c r="O249" s="60">
        <v>0.0</v>
      </c>
      <c r="P249" s="20">
        <f t="shared" si="545"/>
        <v>0</v>
      </c>
      <c r="Q249" s="20">
        <f t="shared" si="546"/>
        <v>0</v>
      </c>
      <c r="R249" s="59">
        <f t="shared" si="547"/>
        <v>8665.41</v>
      </c>
      <c r="S249" s="20">
        <f t="shared" si="548"/>
        <v>0</v>
      </c>
      <c r="T249" s="20">
        <f t="shared" si="13"/>
        <v>0</v>
      </c>
      <c r="U249" s="19"/>
      <c r="V249" s="19"/>
      <c r="W249" s="19"/>
      <c r="X249" s="19"/>
      <c r="Y249" s="19"/>
      <c r="Z249" s="19"/>
    </row>
    <row r="250" ht="14.25" customHeight="1" outlineLevel="1">
      <c r="A250" s="61" t="s">
        <v>369</v>
      </c>
      <c r="B250" s="18"/>
      <c r="C250" s="19"/>
      <c r="D250" s="20">
        <f t="shared" ref="D250:H250" si="549">SUBTOTAL(9,D246:D249)</f>
        <v>37443823</v>
      </c>
      <c r="E250" s="20">
        <f t="shared" si="549"/>
        <v>12115911</v>
      </c>
      <c r="F250" s="20">
        <f t="shared" si="549"/>
        <v>1</v>
      </c>
      <c r="G250" s="20" t="str">
        <f t="shared" si="549"/>
        <v>#REF!</v>
      </c>
      <c r="H250" s="20" t="str">
        <f t="shared" si="549"/>
        <v>#REF!</v>
      </c>
      <c r="I250" s="20"/>
      <c r="J250" s="20" t="str">
        <f t="shared" ref="J250:M250" si="550">SUBTOTAL(9,J246:J249)</f>
        <v>#REF!</v>
      </c>
      <c r="K250" s="20">
        <f t="shared" si="550"/>
        <v>0</v>
      </c>
      <c r="L250" s="20" t="str">
        <f t="shared" si="550"/>
        <v>#REF!</v>
      </c>
      <c r="M250" s="20">
        <f t="shared" si="550"/>
        <v>0</v>
      </c>
      <c r="N250" s="20"/>
      <c r="O250" s="20" t="str">
        <f t="shared" ref="O250:S250" si="551">SUBTOTAL(9,O246:O249)</f>
        <v>#REF!</v>
      </c>
      <c r="P250" s="20" t="str">
        <f t="shared" si="551"/>
        <v>#REF!</v>
      </c>
      <c r="Q250" s="20" t="str">
        <f t="shared" si="551"/>
        <v>#REF!</v>
      </c>
      <c r="R250" s="20" t="str">
        <f t="shared" si="551"/>
        <v>#REF!</v>
      </c>
      <c r="S250" s="20" t="str">
        <f t="shared" si="551"/>
        <v>#REF!</v>
      </c>
      <c r="T250" s="20" t="str">
        <f t="shared" si="13"/>
        <v>#REF!</v>
      </c>
      <c r="U250" s="19"/>
      <c r="V250" s="19"/>
      <c r="W250" s="19"/>
      <c r="X250" s="19"/>
      <c r="Y250" s="19"/>
      <c r="Z250" s="19">
        <f>SUBTOTAL(9,Z246:Z249)</f>
        <v>0</v>
      </c>
    </row>
    <row r="251" ht="14.25" customHeight="1" outlineLevel="2">
      <c r="A251" s="19" t="s">
        <v>137</v>
      </c>
      <c r="B251" s="18" t="s">
        <v>17</v>
      </c>
      <c r="C251" s="19" t="s">
        <v>324</v>
      </c>
      <c r="D251" s="20">
        <v>5.850432548E7</v>
      </c>
      <c r="E251" s="20">
        <v>2110381.23</v>
      </c>
      <c r="F251" s="20">
        <f>+D251/D253</f>
        <v>0.999670893</v>
      </c>
      <c r="G251" s="20" t="str">
        <f t="shared" ref="G251:G252" si="552">VLOOKUP(A251,'[1]Hoja1'!$B$1:$F$126,3,0)</f>
        <v>#REF!</v>
      </c>
      <c r="H251" s="20" t="str">
        <f t="shared" ref="H251:H252" si="553">VLOOKUP(A251,'[2]Hoja1'!$B$1:$F$126,2,0)</f>
        <v>#REF!</v>
      </c>
      <c r="I251" s="20" t="str">
        <f t="shared" ref="I251:I252" si="554">+G251/11</f>
        <v>#REF!</v>
      </c>
      <c r="J251" s="20" t="str">
        <f t="shared" ref="J251:J252" si="555">+F251*I251</f>
        <v>#REF!</v>
      </c>
      <c r="K251" s="20">
        <v>0.0</v>
      </c>
      <c r="L251" s="20" t="str">
        <f t="shared" ref="L251:L252" si="556">VLOOKUP(A251,'[2]Hoja1'!$B$1:$F$126,5,0)</f>
        <v>#REF!</v>
      </c>
      <c r="M251" s="20"/>
      <c r="N251" s="20"/>
      <c r="O251" s="20" t="str">
        <f>+D251-J251</f>
        <v>#REF!</v>
      </c>
      <c r="P251" s="20" t="str">
        <f t="shared" ref="P251:P252" si="557">+ROUND(O251,0)</f>
        <v>#REF!</v>
      </c>
      <c r="Q251" s="20" t="str">
        <f t="shared" ref="Q251:Q252" si="558">+K251+P251</f>
        <v>#REF!</v>
      </c>
      <c r="R251" s="59" t="str">
        <f t="shared" ref="R251:R252" si="559">+IF(D251-K251-P251&gt;1,D251-K251-P251,0)</f>
        <v>#REF!</v>
      </c>
      <c r="S251" s="20" t="str">
        <f t="shared" ref="S251:S252" si="560">+P251</f>
        <v>#REF!</v>
      </c>
      <c r="T251" s="20" t="str">
        <f t="shared" si="13"/>
        <v>#REF!</v>
      </c>
      <c r="U251" s="19"/>
      <c r="V251" s="19"/>
      <c r="W251" s="19"/>
      <c r="X251" s="19"/>
      <c r="Y251" s="19"/>
      <c r="Z251" s="19"/>
    </row>
    <row r="252" ht="14.25" customHeight="1" outlineLevel="2">
      <c r="A252" s="19" t="s">
        <v>137</v>
      </c>
      <c r="B252" s="18" t="s">
        <v>33</v>
      </c>
      <c r="C252" s="19" t="s">
        <v>34</v>
      </c>
      <c r="D252" s="20">
        <v>19260.52</v>
      </c>
      <c r="E252" s="20">
        <v>694.77</v>
      </c>
      <c r="F252" s="20">
        <f>+D252/D253</f>
        <v>0.0003291069689</v>
      </c>
      <c r="G252" s="20" t="str">
        <f t="shared" si="552"/>
        <v>#REF!</v>
      </c>
      <c r="H252" s="20" t="str">
        <f t="shared" si="553"/>
        <v>#REF!</v>
      </c>
      <c r="I252" s="20" t="str">
        <f t="shared" si="554"/>
        <v>#REF!</v>
      </c>
      <c r="J252" s="20" t="str">
        <f t="shared" si="555"/>
        <v>#REF!</v>
      </c>
      <c r="K252" s="20">
        <v>0.0</v>
      </c>
      <c r="L252" s="20" t="str">
        <f t="shared" si="556"/>
        <v>#REF!</v>
      </c>
      <c r="M252" s="20"/>
      <c r="N252" s="20"/>
      <c r="O252" s="60">
        <v>0.0</v>
      </c>
      <c r="P252" s="20">
        <f t="shared" si="557"/>
        <v>0</v>
      </c>
      <c r="Q252" s="20">
        <f t="shared" si="558"/>
        <v>0</v>
      </c>
      <c r="R252" s="59">
        <f t="shared" si="559"/>
        <v>19260.52</v>
      </c>
      <c r="S252" s="20">
        <f t="shared" si="560"/>
        <v>0</v>
      </c>
      <c r="T252" s="20">
        <f t="shared" si="13"/>
        <v>0</v>
      </c>
      <c r="U252" s="19"/>
      <c r="V252" s="19"/>
      <c r="W252" s="19"/>
      <c r="X252" s="19"/>
      <c r="Y252" s="19"/>
      <c r="Z252" s="19"/>
    </row>
    <row r="253" ht="14.25" customHeight="1" outlineLevel="1">
      <c r="A253" s="61" t="s">
        <v>370</v>
      </c>
      <c r="B253" s="18"/>
      <c r="C253" s="19"/>
      <c r="D253" s="20">
        <f t="shared" ref="D253:H253" si="561">SUBTOTAL(9,D251:D252)</f>
        <v>58523586</v>
      </c>
      <c r="E253" s="20">
        <f t="shared" si="561"/>
        <v>2111076</v>
      </c>
      <c r="F253" s="20">
        <f t="shared" si="561"/>
        <v>1</v>
      </c>
      <c r="G253" s="20" t="str">
        <f t="shared" si="561"/>
        <v>#REF!</v>
      </c>
      <c r="H253" s="20" t="str">
        <f t="shared" si="561"/>
        <v>#REF!</v>
      </c>
      <c r="I253" s="20"/>
      <c r="J253" s="20" t="str">
        <f t="shared" ref="J253:M253" si="562">SUBTOTAL(9,J251:J252)</f>
        <v>#REF!</v>
      </c>
      <c r="K253" s="20">
        <f t="shared" si="562"/>
        <v>0</v>
      </c>
      <c r="L253" s="20" t="str">
        <f t="shared" si="562"/>
        <v>#REF!</v>
      </c>
      <c r="M253" s="20">
        <f t="shared" si="562"/>
        <v>0</v>
      </c>
      <c r="N253" s="20"/>
      <c r="O253" s="20" t="str">
        <f t="shared" ref="O253:S253" si="563">SUBTOTAL(9,O251:O252)</f>
        <v>#REF!</v>
      </c>
      <c r="P253" s="20" t="str">
        <f t="shared" si="563"/>
        <v>#REF!</v>
      </c>
      <c r="Q253" s="20" t="str">
        <f t="shared" si="563"/>
        <v>#REF!</v>
      </c>
      <c r="R253" s="20" t="str">
        <f t="shared" si="563"/>
        <v>#REF!</v>
      </c>
      <c r="S253" s="20" t="str">
        <f t="shared" si="563"/>
        <v>#REF!</v>
      </c>
      <c r="T253" s="20" t="str">
        <f t="shared" si="13"/>
        <v>#REF!</v>
      </c>
      <c r="U253" s="19"/>
      <c r="V253" s="19"/>
      <c r="W253" s="19"/>
      <c r="X253" s="19"/>
      <c r="Y253" s="19"/>
      <c r="Z253" s="19">
        <f>SUBTOTAL(9,Z251:Z252)</f>
        <v>0</v>
      </c>
    </row>
    <row r="254" ht="14.25" customHeight="1" outlineLevel="2">
      <c r="A254" s="19" t="s">
        <v>139</v>
      </c>
      <c r="B254" s="18" t="s">
        <v>17</v>
      </c>
      <c r="C254" s="19" t="s">
        <v>324</v>
      </c>
      <c r="D254" s="20">
        <v>1.251824826E7</v>
      </c>
      <c r="E254" s="20">
        <v>964342.4</v>
      </c>
      <c r="F254" s="20">
        <f>+D254/D260</f>
        <v>0.05758112675</v>
      </c>
      <c r="G254" s="20" t="str">
        <f t="shared" ref="G254:G259" si="564">VLOOKUP(A254,'[1]Hoja1'!$B$1:$F$126,3,0)</f>
        <v>#REF!</v>
      </c>
      <c r="H254" s="20" t="str">
        <f t="shared" ref="H254:H259" si="565">VLOOKUP(A254,'[2]Hoja1'!$B$1:$F$126,2,0)</f>
        <v>#REF!</v>
      </c>
      <c r="I254" s="20" t="str">
        <f t="shared" ref="I254:I259" si="566">+G254/11</f>
        <v>#REF!</v>
      </c>
      <c r="J254" s="20" t="str">
        <f t="shared" ref="J254:J259" si="567">+F254*I254</f>
        <v>#REF!</v>
      </c>
      <c r="K254" s="20">
        <v>0.0</v>
      </c>
      <c r="L254" s="20" t="str">
        <f t="shared" ref="L254:L259" si="568">VLOOKUP(A254,'[2]Hoja1'!$B$1:$F$126,5,0)</f>
        <v>#REF!</v>
      </c>
      <c r="M254" s="20"/>
      <c r="N254" s="20"/>
      <c r="O254" s="20" t="str">
        <f t="shared" ref="O254:O257" si="569">+D254-J254</f>
        <v>#REF!</v>
      </c>
      <c r="P254" s="20" t="str">
        <f t="shared" ref="P254:P259" si="570">+ROUND(O254,0)</f>
        <v>#REF!</v>
      </c>
      <c r="Q254" s="20" t="str">
        <f t="shared" ref="Q254:Q259" si="571">+K254+P254</f>
        <v>#REF!</v>
      </c>
      <c r="R254" s="59" t="str">
        <f t="shared" ref="R254:R259" si="572">+IF(D254-K254-P254&gt;1,D254-K254-P254,0)</f>
        <v>#REF!</v>
      </c>
      <c r="S254" s="20" t="str">
        <f t="shared" ref="S254:S259" si="573">+P254</f>
        <v>#REF!</v>
      </c>
      <c r="T254" s="20" t="str">
        <f t="shared" si="13"/>
        <v>#REF!</v>
      </c>
      <c r="U254" s="19"/>
      <c r="V254" s="19"/>
      <c r="W254" s="19"/>
      <c r="X254" s="19"/>
      <c r="Y254" s="19"/>
      <c r="Z254" s="19"/>
    </row>
    <row r="255" ht="14.25" customHeight="1" outlineLevel="2">
      <c r="A255" s="19" t="s">
        <v>139</v>
      </c>
      <c r="B255" s="18" t="s">
        <v>39</v>
      </c>
      <c r="C255" s="19" t="s">
        <v>40</v>
      </c>
      <c r="D255" s="20">
        <v>2.655193904E7</v>
      </c>
      <c r="E255" s="20">
        <v>2045426.8</v>
      </c>
      <c r="F255" s="20">
        <f>+D255/D260</f>
        <v>0.1221329483</v>
      </c>
      <c r="G255" s="20" t="str">
        <f t="shared" si="564"/>
        <v>#REF!</v>
      </c>
      <c r="H255" s="20" t="str">
        <f t="shared" si="565"/>
        <v>#REF!</v>
      </c>
      <c r="I255" s="20" t="str">
        <f t="shared" si="566"/>
        <v>#REF!</v>
      </c>
      <c r="J255" s="20" t="str">
        <f t="shared" si="567"/>
        <v>#REF!</v>
      </c>
      <c r="K255" s="20">
        <v>0.0</v>
      </c>
      <c r="L255" s="20" t="str">
        <f t="shared" si="568"/>
        <v>#REF!</v>
      </c>
      <c r="M255" s="20"/>
      <c r="N255" s="20"/>
      <c r="O255" s="20" t="str">
        <f t="shared" si="569"/>
        <v>#REF!</v>
      </c>
      <c r="P255" s="20" t="str">
        <f t="shared" si="570"/>
        <v>#REF!</v>
      </c>
      <c r="Q255" s="20" t="str">
        <f t="shared" si="571"/>
        <v>#REF!</v>
      </c>
      <c r="R255" s="59" t="str">
        <f t="shared" si="572"/>
        <v>#REF!</v>
      </c>
      <c r="S255" s="20" t="str">
        <f t="shared" si="573"/>
        <v>#REF!</v>
      </c>
      <c r="T255" s="20" t="str">
        <f t="shared" si="13"/>
        <v>#REF!</v>
      </c>
      <c r="U255" s="19"/>
      <c r="V255" s="19"/>
      <c r="W255" s="19"/>
      <c r="X255" s="19"/>
      <c r="Y255" s="19"/>
      <c r="Z255" s="19"/>
    </row>
    <row r="256" ht="14.25" customHeight="1" outlineLevel="2">
      <c r="A256" s="19" t="s">
        <v>139</v>
      </c>
      <c r="B256" s="18" t="s">
        <v>68</v>
      </c>
      <c r="C256" s="19" t="s">
        <v>69</v>
      </c>
      <c r="D256" s="20">
        <v>6153400.4</v>
      </c>
      <c r="E256" s="20">
        <v>474026.78</v>
      </c>
      <c r="F256" s="20">
        <f>+D256/D260</f>
        <v>0.02830425799</v>
      </c>
      <c r="G256" s="20" t="str">
        <f t="shared" si="564"/>
        <v>#REF!</v>
      </c>
      <c r="H256" s="20" t="str">
        <f t="shared" si="565"/>
        <v>#REF!</v>
      </c>
      <c r="I256" s="20" t="str">
        <f t="shared" si="566"/>
        <v>#REF!</v>
      </c>
      <c r="J256" s="20" t="str">
        <f t="shared" si="567"/>
        <v>#REF!</v>
      </c>
      <c r="K256" s="20">
        <v>0.0</v>
      </c>
      <c r="L256" s="20" t="str">
        <f t="shared" si="568"/>
        <v>#REF!</v>
      </c>
      <c r="M256" s="20"/>
      <c r="N256" s="20"/>
      <c r="O256" s="20" t="str">
        <f t="shared" si="569"/>
        <v>#REF!</v>
      </c>
      <c r="P256" s="20" t="str">
        <f t="shared" si="570"/>
        <v>#REF!</v>
      </c>
      <c r="Q256" s="20" t="str">
        <f t="shared" si="571"/>
        <v>#REF!</v>
      </c>
      <c r="R256" s="59" t="str">
        <f t="shared" si="572"/>
        <v>#REF!</v>
      </c>
      <c r="S256" s="20" t="str">
        <f t="shared" si="573"/>
        <v>#REF!</v>
      </c>
      <c r="T256" s="20" t="str">
        <f t="shared" si="13"/>
        <v>#REF!</v>
      </c>
      <c r="U256" s="19"/>
      <c r="V256" s="19"/>
      <c r="W256" s="19"/>
      <c r="X256" s="19"/>
      <c r="Y256" s="19"/>
      <c r="Z256" s="19"/>
    </row>
    <row r="257" ht="14.25" customHeight="1" outlineLevel="2">
      <c r="A257" s="19" t="s">
        <v>139</v>
      </c>
      <c r="B257" s="18" t="s">
        <v>27</v>
      </c>
      <c r="C257" s="19" t="s">
        <v>28</v>
      </c>
      <c r="D257" s="20">
        <v>132432.55</v>
      </c>
      <c r="E257" s="20">
        <v>10201.93</v>
      </c>
      <c r="F257" s="20">
        <f>+D257/D260</f>
        <v>0.0006091599471</v>
      </c>
      <c r="G257" s="20" t="str">
        <f t="shared" si="564"/>
        <v>#REF!</v>
      </c>
      <c r="H257" s="20" t="str">
        <f t="shared" si="565"/>
        <v>#REF!</v>
      </c>
      <c r="I257" s="20" t="str">
        <f t="shared" si="566"/>
        <v>#REF!</v>
      </c>
      <c r="J257" s="20" t="str">
        <f t="shared" si="567"/>
        <v>#REF!</v>
      </c>
      <c r="K257" s="20">
        <v>0.0</v>
      </c>
      <c r="L257" s="20" t="str">
        <f t="shared" si="568"/>
        <v>#REF!</v>
      </c>
      <c r="M257" s="20"/>
      <c r="N257" s="20"/>
      <c r="O257" s="20" t="str">
        <f t="shared" si="569"/>
        <v>#REF!</v>
      </c>
      <c r="P257" s="20" t="str">
        <f t="shared" si="570"/>
        <v>#REF!</v>
      </c>
      <c r="Q257" s="20" t="str">
        <f t="shared" si="571"/>
        <v>#REF!</v>
      </c>
      <c r="R257" s="59" t="str">
        <f t="shared" si="572"/>
        <v>#REF!</v>
      </c>
      <c r="S257" s="20" t="str">
        <f t="shared" si="573"/>
        <v>#REF!</v>
      </c>
      <c r="T257" s="20" t="str">
        <f t="shared" si="13"/>
        <v>#REF!</v>
      </c>
      <c r="U257" s="19"/>
      <c r="V257" s="19"/>
      <c r="W257" s="19"/>
      <c r="X257" s="19"/>
      <c r="Y257" s="19"/>
      <c r="Z257" s="19"/>
    </row>
    <row r="258" ht="14.25" customHeight="1" outlineLevel="2">
      <c r="A258" s="19" t="s">
        <v>139</v>
      </c>
      <c r="B258" s="18" t="s">
        <v>33</v>
      </c>
      <c r="C258" s="19" t="s">
        <v>34</v>
      </c>
      <c r="D258" s="20">
        <v>36973.28</v>
      </c>
      <c r="E258" s="20">
        <v>2848.23</v>
      </c>
      <c r="F258" s="20">
        <f>+D258/D260</f>
        <v>0.000170068773</v>
      </c>
      <c r="G258" s="20" t="str">
        <f t="shared" si="564"/>
        <v>#REF!</v>
      </c>
      <c r="H258" s="20" t="str">
        <f t="shared" si="565"/>
        <v>#REF!</v>
      </c>
      <c r="I258" s="20" t="str">
        <f t="shared" si="566"/>
        <v>#REF!</v>
      </c>
      <c r="J258" s="20" t="str">
        <f t="shared" si="567"/>
        <v>#REF!</v>
      </c>
      <c r="K258" s="20">
        <v>0.0</v>
      </c>
      <c r="L258" s="20" t="str">
        <f t="shared" si="568"/>
        <v>#REF!</v>
      </c>
      <c r="M258" s="20"/>
      <c r="N258" s="20"/>
      <c r="O258" s="60">
        <v>0.0</v>
      </c>
      <c r="P258" s="20">
        <f t="shared" si="570"/>
        <v>0</v>
      </c>
      <c r="Q258" s="20">
        <f t="shared" si="571"/>
        <v>0</v>
      </c>
      <c r="R258" s="59">
        <f t="shared" si="572"/>
        <v>36973.28</v>
      </c>
      <c r="S258" s="20">
        <f t="shared" si="573"/>
        <v>0</v>
      </c>
      <c r="T258" s="20">
        <f t="shared" si="13"/>
        <v>0</v>
      </c>
      <c r="U258" s="19"/>
      <c r="V258" s="19"/>
      <c r="W258" s="19"/>
      <c r="X258" s="19"/>
      <c r="Y258" s="19"/>
      <c r="Z258" s="19"/>
    </row>
    <row r="259" ht="14.25" customHeight="1" outlineLevel="2">
      <c r="A259" s="19" t="s">
        <v>139</v>
      </c>
      <c r="B259" s="18" t="s">
        <v>41</v>
      </c>
      <c r="C259" s="19" t="s">
        <v>42</v>
      </c>
      <c r="D259" s="20">
        <v>1.7200893947E8</v>
      </c>
      <c r="E259" s="20">
        <v>1.325069686E7</v>
      </c>
      <c r="F259" s="20">
        <f>+D259/D260</f>
        <v>0.7912024383</v>
      </c>
      <c r="G259" s="20" t="str">
        <f t="shared" si="564"/>
        <v>#REF!</v>
      </c>
      <c r="H259" s="20" t="str">
        <f t="shared" si="565"/>
        <v>#REF!</v>
      </c>
      <c r="I259" s="20" t="str">
        <f t="shared" si="566"/>
        <v>#REF!</v>
      </c>
      <c r="J259" s="20" t="str">
        <f t="shared" si="567"/>
        <v>#REF!</v>
      </c>
      <c r="K259" s="20">
        <v>0.0</v>
      </c>
      <c r="L259" s="20" t="str">
        <f t="shared" si="568"/>
        <v>#REF!</v>
      </c>
      <c r="M259" s="20"/>
      <c r="N259" s="20"/>
      <c r="O259" s="20" t="str">
        <f>+D259-J259</f>
        <v>#REF!</v>
      </c>
      <c r="P259" s="20" t="str">
        <f t="shared" si="570"/>
        <v>#REF!</v>
      </c>
      <c r="Q259" s="20" t="str">
        <f t="shared" si="571"/>
        <v>#REF!</v>
      </c>
      <c r="R259" s="59" t="str">
        <f t="shared" si="572"/>
        <v>#REF!</v>
      </c>
      <c r="S259" s="20" t="str">
        <f t="shared" si="573"/>
        <v>#REF!</v>
      </c>
      <c r="T259" s="20" t="str">
        <f t="shared" si="13"/>
        <v>#REF!</v>
      </c>
      <c r="U259" s="19"/>
      <c r="V259" s="19"/>
      <c r="W259" s="19"/>
      <c r="X259" s="19"/>
      <c r="Y259" s="19"/>
      <c r="Z259" s="19"/>
    </row>
    <row r="260" ht="14.25" customHeight="1" outlineLevel="1">
      <c r="A260" s="61" t="s">
        <v>371</v>
      </c>
      <c r="B260" s="18"/>
      <c r="C260" s="19"/>
      <c r="D260" s="20">
        <f t="shared" ref="D260:H260" si="574">SUBTOTAL(9,D254:D259)</f>
        <v>217401933</v>
      </c>
      <c r="E260" s="20">
        <f t="shared" si="574"/>
        <v>16747543</v>
      </c>
      <c r="F260" s="20">
        <f t="shared" si="574"/>
        <v>1</v>
      </c>
      <c r="G260" s="20" t="str">
        <f t="shared" si="574"/>
        <v>#REF!</v>
      </c>
      <c r="H260" s="20" t="str">
        <f t="shared" si="574"/>
        <v>#REF!</v>
      </c>
      <c r="I260" s="20"/>
      <c r="J260" s="20" t="str">
        <f t="shared" ref="J260:M260" si="575">SUBTOTAL(9,J254:J259)</f>
        <v>#REF!</v>
      </c>
      <c r="K260" s="20">
        <f t="shared" si="575"/>
        <v>0</v>
      </c>
      <c r="L260" s="20" t="str">
        <f t="shared" si="575"/>
        <v>#REF!</v>
      </c>
      <c r="M260" s="20">
        <f t="shared" si="575"/>
        <v>0</v>
      </c>
      <c r="N260" s="20"/>
      <c r="O260" s="20" t="str">
        <f t="shared" ref="O260:S260" si="576">SUBTOTAL(9,O254:O259)</f>
        <v>#REF!</v>
      </c>
      <c r="P260" s="20" t="str">
        <f t="shared" si="576"/>
        <v>#REF!</v>
      </c>
      <c r="Q260" s="20" t="str">
        <f t="shared" si="576"/>
        <v>#REF!</v>
      </c>
      <c r="R260" s="20" t="str">
        <f t="shared" si="576"/>
        <v>#REF!</v>
      </c>
      <c r="S260" s="20" t="str">
        <f t="shared" si="576"/>
        <v>#REF!</v>
      </c>
      <c r="T260" s="20" t="str">
        <f t="shared" si="13"/>
        <v>#REF!</v>
      </c>
      <c r="U260" s="19"/>
      <c r="V260" s="19"/>
      <c r="W260" s="19"/>
      <c r="X260" s="19"/>
      <c r="Y260" s="19"/>
      <c r="Z260" s="19">
        <f>SUBTOTAL(9,Z254:Z259)</f>
        <v>0</v>
      </c>
    </row>
    <row r="261" ht="14.25" customHeight="1" outlineLevel="2">
      <c r="A261" s="19" t="s">
        <v>141</v>
      </c>
      <c r="B261" s="18" t="s">
        <v>17</v>
      </c>
      <c r="C261" s="19" t="s">
        <v>324</v>
      </c>
      <c r="D261" s="20">
        <v>2602815.25</v>
      </c>
      <c r="E261" s="20">
        <v>700005.34</v>
      </c>
      <c r="F261" s="20">
        <f>+D261/D264</f>
        <v>0.9995392692</v>
      </c>
      <c r="G261" s="20" t="str">
        <f t="shared" ref="G261:G263" si="577">VLOOKUP(A261,'[1]Hoja1'!$B$1:$F$126,3,0)</f>
        <v>#REF!</v>
      </c>
      <c r="H261" s="20" t="str">
        <f t="shared" ref="H261:H263" si="578">VLOOKUP(A261,'[2]Hoja1'!$B$1:$F$126,2,0)</f>
        <v>#REF!</v>
      </c>
      <c r="I261" s="20" t="str">
        <f t="shared" ref="I261:I263" si="579">+G261/11</f>
        <v>#REF!</v>
      </c>
      <c r="J261" s="20" t="str">
        <f t="shared" ref="J261:J263" si="580">+F261*I261</f>
        <v>#REF!</v>
      </c>
      <c r="K261" s="20">
        <f t="shared" ref="K261:K263" si="581">+D261-P261</f>
        <v>268956.25</v>
      </c>
      <c r="L261" s="20" t="str">
        <f t="shared" ref="L261:L263" si="582">VLOOKUP(A261,'[2]Hoja1'!$B$1:$F$126,5,0)</f>
        <v>#REF!</v>
      </c>
      <c r="M261" s="20"/>
      <c r="N261" s="20"/>
      <c r="O261" s="20">
        <v>2333858.5454545454</v>
      </c>
      <c r="P261" s="20">
        <f t="shared" ref="P261:P263" si="583">+ROUND(O261,0)</f>
        <v>2333859</v>
      </c>
      <c r="Q261" s="20">
        <f t="shared" ref="Q261:Q263" si="584">+K261+P261</f>
        <v>2602815.25</v>
      </c>
      <c r="R261" s="59">
        <f t="shared" ref="R261:R263" si="585">+IF(D261-K261-P261&gt;1,D261-K261-P261,0)</f>
        <v>0</v>
      </c>
      <c r="S261" s="20">
        <f t="shared" ref="S261:S263" si="586">+P261</f>
        <v>2333859</v>
      </c>
      <c r="T261" s="20">
        <f t="shared" si="13"/>
        <v>0</v>
      </c>
      <c r="U261" s="19"/>
      <c r="V261" s="19"/>
      <c r="W261" s="19"/>
      <c r="X261" s="19"/>
      <c r="Y261" s="19"/>
      <c r="Z261" s="19"/>
    </row>
    <row r="262" ht="14.25" customHeight="1" outlineLevel="2">
      <c r="A262" s="19" t="s">
        <v>141</v>
      </c>
      <c r="B262" s="18" t="s">
        <v>53</v>
      </c>
      <c r="C262" s="19" t="s">
        <v>54</v>
      </c>
      <c r="D262" s="20">
        <v>0.0</v>
      </c>
      <c r="E262" s="20">
        <v>0.0</v>
      </c>
      <c r="F262" s="20">
        <f>+D262/D264</f>
        <v>0</v>
      </c>
      <c r="G262" s="20" t="str">
        <f t="shared" si="577"/>
        <v>#REF!</v>
      </c>
      <c r="H262" s="20" t="str">
        <f t="shared" si="578"/>
        <v>#REF!</v>
      </c>
      <c r="I262" s="20" t="str">
        <f t="shared" si="579"/>
        <v>#REF!</v>
      </c>
      <c r="J262" s="20" t="str">
        <f t="shared" si="580"/>
        <v>#REF!</v>
      </c>
      <c r="K262" s="20" t="str">
        <f t="shared" si="581"/>
        <v>#REF!</v>
      </c>
      <c r="L262" s="20" t="str">
        <f t="shared" si="582"/>
        <v>#REF!</v>
      </c>
      <c r="M262" s="20"/>
      <c r="N262" s="20"/>
      <c r="O262" s="20" t="str">
        <f>+D262-J262</f>
        <v>#REF!</v>
      </c>
      <c r="P262" s="20" t="str">
        <f t="shared" si="583"/>
        <v>#REF!</v>
      </c>
      <c r="Q262" s="20" t="str">
        <f t="shared" si="584"/>
        <v>#REF!</v>
      </c>
      <c r="R262" s="59" t="str">
        <f t="shared" si="585"/>
        <v>#REF!</v>
      </c>
      <c r="S262" s="20" t="str">
        <f t="shared" si="586"/>
        <v>#REF!</v>
      </c>
      <c r="T262" s="20" t="str">
        <f t="shared" si="13"/>
        <v>#REF!</v>
      </c>
      <c r="U262" s="19"/>
      <c r="V262" s="19"/>
      <c r="W262" s="19"/>
      <c r="X262" s="19"/>
      <c r="Y262" s="19"/>
      <c r="Z262" s="19"/>
    </row>
    <row r="263" ht="14.25" customHeight="1" outlineLevel="2">
      <c r="A263" s="19" t="s">
        <v>141</v>
      </c>
      <c r="B263" s="18" t="s">
        <v>33</v>
      </c>
      <c r="C263" s="19" t="s">
        <v>34</v>
      </c>
      <c r="D263" s="20">
        <v>1199.75</v>
      </c>
      <c r="E263" s="20">
        <v>322.66</v>
      </c>
      <c r="F263" s="20">
        <f>+D263/D264</f>
        <v>0.000460730833</v>
      </c>
      <c r="G263" s="20" t="str">
        <f t="shared" si="577"/>
        <v>#REF!</v>
      </c>
      <c r="H263" s="20" t="str">
        <f t="shared" si="578"/>
        <v>#REF!</v>
      </c>
      <c r="I263" s="20" t="str">
        <f t="shared" si="579"/>
        <v>#REF!</v>
      </c>
      <c r="J263" s="20" t="str">
        <f t="shared" si="580"/>
        <v>#REF!</v>
      </c>
      <c r="K263" s="20">
        <f t="shared" si="581"/>
        <v>1199.75</v>
      </c>
      <c r="L263" s="20" t="str">
        <f t="shared" si="582"/>
        <v>#REF!</v>
      </c>
      <c r="M263" s="20"/>
      <c r="N263" s="20"/>
      <c r="O263" s="60">
        <v>0.0</v>
      </c>
      <c r="P263" s="20">
        <f t="shared" si="583"/>
        <v>0</v>
      </c>
      <c r="Q263" s="20">
        <f t="shared" si="584"/>
        <v>1199.75</v>
      </c>
      <c r="R263" s="59">
        <f t="shared" si="585"/>
        <v>0</v>
      </c>
      <c r="S263" s="20">
        <f t="shared" si="586"/>
        <v>0</v>
      </c>
      <c r="T263" s="20">
        <f t="shared" si="13"/>
        <v>0</v>
      </c>
      <c r="U263" s="19"/>
      <c r="V263" s="19"/>
      <c r="W263" s="19"/>
      <c r="X263" s="19"/>
      <c r="Y263" s="19"/>
      <c r="Z263" s="19"/>
    </row>
    <row r="264" ht="14.25" customHeight="1" outlineLevel="1">
      <c r="A264" s="61" t="s">
        <v>372</v>
      </c>
      <c r="B264" s="18"/>
      <c r="C264" s="19"/>
      <c r="D264" s="20">
        <f t="shared" ref="D264:H264" si="587">SUBTOTAL(9,D261:D263)</f>
        <v>2604015</v>
      </c>
      <c r="E264" s="20">
        <f t="shared" si="587"/>
        <v>700328</v>
      </c>
      <c r="F264" s="20">
        <f t="shared" si="587"/>
        <v>1</v>
      </c>
      <c r="G264" s="20" t="str">
        <f t="shared" si="587"/>
        <v>#REF!</v>
      </c>
      <c r="H264" s="20" t="str">
        <f t="shared" si="587"/>
        <v>#REF!</v>
      </c>
      <c r="I264" s="20"/>
      <c r="J264" s="20" t="str">
        <f t="shared" ref="J264:M264" si="588">SUBTOTAL(9,J261:J263)</f>
        <v>#REF!</v>
      </c>
      <c r="K264" s="20" t="str">
        <f t="shared" si="588"/>
        <v>#REF!</v>
      </c>
      <c r="L264" s="20" t="str">
        <f t="shared" si="588"/>
        <v>#REF!</v>
      </c>
      <c r="M264" s="20">
        <f t="shared" si="588"/>
        <v>0</v>
      </c>
      <c r="N264" s="20"/>
      <c r="O264" s="20" t="str">
        <f t="shared" ref="O264:S264" si="589">SUBTOTAL(9,O261:O263)</f>
        <v>#REF!</v>
      </c>
      <c r="P264" s="20" t="str">
        <f t="shared" si="589"/>
        <v>#REF!</v>
      </c>
      <c r="Q264" s="20" t="str">
        <f t="shared" si="589"/>
        <v>#REF!</v>
      </c>
      <c r="R264" s="20" t="str">
        <f t="shared" si="589"/>
        <v>#REF!</v>
      </c>
      <c r="S264" s="20" t="str">
        <f t="shared" si="589"/>
        <v>#REF!</v>
      </c>
      <c r="T264" s="20" t="str">
        <f t="shared" si="13"/>
        <v>#REF!</v>
      </c>
      <c r="U264" s="19"/>
      <c r="V264" s="19"/>
      <c r="W264" s="19"/>
      <c r="X264" s="19"/>
      <c r="Y264" s="19"/>
      <c r="Z264" s="19">
        <f>SUBTOTAL(9,Z261:Z263)</f>
        <v>0</v>
      </c>
    </row>
    <row r="265" ht="14.25" customHeight="1" outlineLevel="2">
      <c r="A265" s="19" t="s">
        <v>143</v>
      </c>
      <c r="B265" s="18" t="s">
        <v>17</v>
      </c>
      <c r="C265" s="19" t="s">
        <v>324</v>
      </c>
      <c r="D265" s="20">
        <v>1646631.04</v>
      </c>
      <c r="E265" s="20">
        <v>3.546947974E7</v>
      </c>
      <c r="F265" s="20">
        <f>+D265/D271</f>
        <v>0.9882108536</v>
      </c>
      <c r="G265" s="20" t="str">
        <f t="shared" ref="G265:G270" si="590">VLOOKUP(A265,'[1]Hoja1'!$B$1:$F$126,3,0)</f>
        <v>#REF!</v>
      </c>
      <c r="H265" s="20" t="str">
        <f t="shared" ref="H265:H270" si="591">VLOOKUP(A265,'[2]Hoja1'!$B$1:$F$126,2,0)</f>
        <v>#REF!</v>
      </c>
      <c r="I265" s="20" t="str">
        <f t="shared" ref="I265:I270" si="592">+G265/11</f>
        <v>#REF!</v>
      </c>
      <c r="J265" s="20" t="str">
        <f t="shared" ref="J265:J270" si="593">+F265*I265</f>
        <v>#REF!</v>
      </c>
      <c r="K265" s="20" t="str">
        <f t="shared" ref="K265:K270" si="594">+D265-P265</f>
        <v>#REF!</v>
      </c>
      <c r="L265" s="20" t="str">
        <f t="shared" ref="L265:L270" si="595">VLOOKUP(A265,'[2]Hoja1'!$B$1:$F$126,5,0)</f>
        <v>#REF!</v>
      </c>
      <c r="M265" s="20"/>
      <c r="N265" s="20"/>
      <c r="O265" s="20" t="str">
        <f t="shared" ref="O265:O270" si="596">+D265-J265</f>
        <v>#REF!</v>
      </c>
      <c r="P265" s="20" t="str">
        <f t="shared" ref="P265:P270" si="597">+ROUND(O265,0)</f>
        <v>#REF!</v>
      </c>
      <c r="Q265" s="20" t="str">
        <f t="shared" ref="Q265:Q270" si="598">+K265+P265</f>
        <v>#REF!</v>
      </c>
      <c r="R265" s="59" t="str">
        <f t="shared" ref="R265:R270" si="599">+IF(D265-K265-P265&gt;1,D265-K265-P265,0)</f>
        <v>#REF!</v>
      </c>
      <c r="S265" s="20" t="str">
        <f t="shared" ref="S265:S270" si="600">+P265</f>
        <v>#REF!</v>
      </c>
      <c r="T265" s="20" t="str">
        <f t="shared" si="13"/>
        <v>#REF!</v>
      </c>
      <c r="U265" s="19"/>
      <c r="V265" s="19"/>
      <c r="W265" s="19"/>
      <c r="X265" s="19"/>
      <c r="Y265" s="19"/>
      <c r="Z265" s="19"/>
    </row>
    <row r="266" ht="14.25" customHeight="1" outlineLevel="2">
      <c r="A266" s="19" t="s">
        <v>143</v>
      </c>
      <c r="B266" s="18" t="s">
        <v>39</v>
      </c>
      <c r="C266" s="19" t="s">
        <v>40</v>
      </c>
      <c r="D266" s="20">
        <v>12965.17</v>
      </c>
      <c r="E266" s="20">
        <v>279277.92</v>
      </c>
      <c r="F266" s="20">
        <f>+D266/D271</f>
        <v>0.007780930519</v>
      </c>
      <c r="G266" s="20" t="str">
        <f t="shared" si="590"/>
        <v>#REF!</v>
      </c>
      <c r="H266" s="20" t="str">
        <f t="shared" si="591"/>
        <v>#REF!</v>
      </c>
      <c r="I266" s="20" t="str">
        <f t="shared" si="592"/>
        <v>#REF!</v>
      </c>
      <c r="J266" s="20" t="str">
        <f t="shared" si="593"/>
        <v>#REF!</v>
      </c>
      <c r="K266" s="20" t="str">
        <f t="shared" si="594"/>
        <v>#REF!</v>
      </c>
      <c r="L266" s="20" t="str">
        <f t="shared" si="595"/>
        <v>#REF!</v>
      </c>
      <c r="M266" s="20"/>
      <c r="N266" s="20"/>
      <c r="O266" s="20" t="str">
        <f t="shared" si="596"/>
        <v>#REF!</v>
      </c>
      <c r="P266" s="20" t="str">
        <f t="shared" si="597"/>
        <v>#REF!</v>
      </c>
      <c r="Q266" s="20" t="str">
        <f t="shared" si="598"/>
        <v>#REF!</v>
      </c>
      <c r="R266" s="59" t="str">
        <f t="shared" si="599"/>
        <v>#REF!</v>
      </c>
      <c r="S266" s="20" t="str">
        <f t="shared" si="600"/>
        <v>#REF!</v>
      </c>
      <c r="T266" s="20" t="str">
        <f t="shared" si="13"/>
        <v>#REF!</v>
      </c>
      <c r="U266" s="19"/>
      <c r="V266" s="19"/>
      <c r="W266" s="19"/>
      <c r="X266" s="19"/>
      <c r="Y266" s="19"/>
      <c r="Z266" s="19"/>
    </row>
    <row r="267" ht="14.25" customHeight="1" outlineLevel="2">
      <c r="A267" s="19" t="s">
        <v>143</v>
      </c>
      <c r="B267" s="18" t="s">
        <v>19</v>
      </c>
      <c r="C267" s="19" t="s">
        <v>20</v>
      </c>
      <c r="D267" s="20">
        <v>341.23</v>
      </c>
      <c r="E267" s="20">
        <v>7350.32</v>
      </c>
      <c r="F267" s="20">
        <f>+D267/D271</f>
        <v>0.0002047861247</v>
      </c>
      <c r="G267" s="20" t="str">
        <f t="shared" si="590"/>
        <v>#REF!</v>
      </c>
      <c r="H267" s="20" t="str">
        <f t="shared" si="591"/>
        <v>#REF!</v>
      </c>
      <c r="I267" s="20" t="str">
        <f t="shared" si="592"/>
        <v>#REF!</v>
      </c>
      <c r="J267" s="20" t="str">
        <f t="shared" si="593"/>
        <v>#REF!</v>
      </c>
      <c r="K267" s="20" t="str">
        <f t="shared" si="594"/>
        <v>#REF!</v>
      </c>
      <c r="L267" s="20" t="str">
        <f t="shared" si="595"/>
        <v>#REF!</v>
      </c>
      <c r="M267" s="20"/>
      <c r="N267" s="20"/>
      <c r="O267" s="20" t="str">
        <f t="shared" si="596"/>
        <v>#REF!</v>
      </c>
      <c r="P267" s="20" t="str">
        <f t="shared" si="597"/>
        <v>#REF!</v>
      </c>
      <c r="Q267" s="20" t="str">
        <f t="shared" si="598"/>
        <v>#REF!</v>
      </c>
      <c r="R267" s="59" t="str">
        <f t="shared" si="599"/>
        <v>#REF!</v>
      </c>
      <c r="S267" s="20" t="str">
        <f t="shared" si="600"/>
        <v>#REF!</v>
      </c>
      <c r="T267" s="20" t="str">
        <f t="shared" si="13"/>
        <v>#REF!</v>
      </c>
      <c r="U267" s="19"/>
      <c r="V267" s="19"/>
      <c r="W267" s="19"/>
      <c r="X267" s="19"/>
      <c r="Y267" s="19"/>
      <c r="Z267" s="19"/>
    </row>
    <row r="268" ht="14.25" customHeight="1" outlineLevel="2">
      <c r="A268" s="19" t="s">
        <v>143</v>
      </c>
      <c r="B268" s="18" t="s">
        <v>25</v>
      </c>
      <c r="C268" s="19" t="s">
        <v>26</v>
      </c>
      <c r="D268" s="20">
        <v>4294.71</v>
      </c>
      <c r="E268" s="20">
        <v>92510.74</v>
      </c>
      <c r="F268" s="20">
        <f>+D268/D271</f>
        <v>0.002577431696</v>
      </c>
      <c r="G268" s="20" t="str">
        <f t="shared" si="590"/>
        <v>#REF!</v>
      </c>
      <c r="H268" s="20" t="str">
        <f t="shared" si="591"/>
        <v>#REF!</v>
      </c>
      <c r="I268" s="20" t="str">
        <f t="shared" si="592"/>
        <v>#REF!</v>
      </c>
      <c r="J268" s="20" t="str">
        <f t="shared" si="593"/>
        <v>#REF!</v>
      </c>
      <c r="K268" s="20" t="str">
        <f t="shared" si="594"/>
        <v>#REF!</v>
      </c>
      <c r="L268" s="20" t="str">
        <f t="shared" si="595"/>
        <v>#REF!</v>
      </c>
      <c r="M268" s="20"/>
      <c r="N268" s="20"/>
      <c r="O268" s="20" t="str">
        <f t="shared" si="596"/>
        <v>#REF!</v>
      </c>
      <c r="P268" s="20" t="str">
        <f t="shared" si="597"/>
        <v>#REF!</v>
      </c>
      <c r="Q268" s="20" t="str">
        <f t="shared" si="598"/>
        <v>#REF!</v>
      </c>
      <c r="R268" s="59" t="str">
        <f t="shared" si="599"/>
        <v>#REF!</v>
      </c>
      <c r="S268" s="20" t="str">
        <f t="shared" si="600"/>
        <v>#REF!</v>
      </c>
      <c r="T268" s="20" t="str">
        <f t="shared" si="13"/>
        <v>#REF!</v>
      </c>
      <c r="U268" s="19"/>
      <c r="V268" s="19"/>
      <c r="W268" s="19"/>
      <c r="X268" s="19"/>
      <c r="Y268" s="19"/>
      <c r="Z268" s="19"/>
    </row>
    <row r="269" ht="14.25" customHeight="1" outlineLevel="2">
      <c r="A269" s="19" t="s">
        <v>143</v>
      </c>
      <c r="B269" s="18" t="s">
        <v>27</v>
      </c>
      <c r="C269" s="19" t="s">
        <v>28</v>
      </c>
      <c r="D269" s="20">
        <v>145.49</v>
      </c>
      <c r="E269" s="20">
        <v>3134.05</v>
      </c>
      <c r="F269" s="20">
        <f>+D269/D271</f>
        <v>0.00008731451891</v>
      </c>
      <c r="G269" s="20" t="str">
        <f t="shared" si="590"/>
        <v>#REF!</v>
      </c>
      <c r="H269" s="20" t="str">
        <f t="shared" si="591"/>
        <v>#REF!</v>
      </c>
      <c r="I269" s="20" t="str">
        <f t="shared" si="592"/>
        <v>#REF!</v>
      </c>
      <c r="J269" s="20" t="str">
        <f t="shared" si="593"/>
        <v>#REF!</v>
      </c>
      <c r="K269" s="20" t="str">
        <f t="shared" si="594"/>
        <v>#REF!</v>
      </c>
      <c r="L269" s="20" t="str">
        <f t="shared" si="595"/>
        <v>#REF!</v>
      </c>
      <c r="M269" s="20"/>
      <c r="N269" s="20"/>
      <c r="O269" s="20" t="str">
        <f t="shared" si="596"/>
        <v>#REF!</v>
      </c>
      <c r="P269" s="20" t="str">
        <f t="shared" si="597"/>
        <v>#REF!</v>
      </c>
      <c r="Q269" s="20" t="str">
        <f t="shared" si="598"/>
        <v>#REF!</v>
      </c>
      <c r="R269" s="59" t="str">
        <f t="shared" si="599"/>
        <v>#REF!</v>
      </c>
      <c r="S269" s="20" t="str">
        <f t="shared" si="600"/>
        <v>#REF!</v>
      </c>
      <c r="T269" s="20" t="str">
        <f t="shared" si="13"/>
        <v>#REF!</v>
      </c>
      <c r="U269" s="19"/>
      <c r="V269" s="19"/>
      <c r="W269" s="19"/>
      <c r="X269" s="19"/>
      <c r="Y269" s="19"/>
      <c r="Z269" s="19"/>
    </row>
    <row r="270" ht="14.25" customHeight="1" outlineLevel="2">
      <c r="A270" s="19" t="s">
        <v>143</v>
      </c>
      <c r="B270" s="18" t="s">
        <v>33</v>
      </c>
      <c r="C270" s="19" t="s">
        <v>34</v>
      </c>
      <c r="D270" s="20">
        <v>1897.36</v>
      </c>
      <c r="E270" s="20">
        <v>40870.23</v>
      </c>
      <c r="F270" s="20">
        <f>+D270/D271</f>
        <v>0.001138683591</v>
      </c>
      <c r="G270" s="20" t="str">
        <f t="shared" si="590"/>
        <v>#REF!</v>
      </c>
      <c r="H270" s="20" t="str">
        <f t="shared" si="591"/>
        <v>#REF!</v>
      </c>
      <c r="I270" s="20" t="str">
        <f t="shared" si="592"/>
        <v>#REF!</v>
      </c>
      <c r="J270" s="20" t="str">
        <f t="shared" si="593"/>
        <v>#REF!</v>
      </c>
      <c r="K270" s="20" t="str">
        <f t="shared" si="594"/>
        <v>#REF!</v>
      </c>
      <c r="L270" s="20" t="str">
        <f t="shared" si="595"/>
        <v>#REF!</v>
      </c>
      <c r="M270" s="20"/>
      <c r="N270" s="20"/>
      <c r="O270" s="20" t="str">
        <f t="shared" si="596"/>
        <v>#REF!</v>
      </c>
      <c r="P270" s="20" t="str">
        <f t="shared" si="597"/>
        <v>#REF!</v>
      </c>
      <c r="Q270" s="20" t="str">
        <f t="shared" si="598"/>
        <v>#REF!</v>
      </c>
      <c r="R270" s="59" t="str">
        <f t="shared" si="599"/>
        <v>#REF!</v>
      </c>
      <c r="S270" s="20" t="str">
        <f t="shared" si="600"/>
        <v>#REF!</v>
      </c>
      <c r="T270" s="20" t="str">
        <f t="shared" si="13"/>
        <v>#REF!</v>
      </c>
      <c r="U270" s="19"/>
      <c r="V270" s="19"/>
      <c r="W270" s="19"/>
      <c r="X270" s="19"/>
      <c r="Y270" s="19"/>
      <c r="Z270" s="19"/>
    </row>
    <row r="271" ht="14.25" customHeight="1" outlineLevel="1">
      <c r="A271" s="61" t="s">
        <v>373</v>
      </c>
      <c r="B271" s="18"/>
      <c r="C271" s="19"/>
      <c r="D271" s="20">
        <f t="shared" ref="D271:H271" si="601">SUBTOTAL(9,D265:D270)</f>
        <v>1666275</v>
      </c>
      <c r="E271" s="20">
        <f t="shared" si="601"/>
        <v>35892623</v>
      </c>
      <c r="F271" s="20">
        <f t="shared" si="601"/>
        <v>1</v>
      </c>
      <c r="G271" s="20" t="str">
        <f t="shared" si="601"/>
        <v>#REF!</v>
      </c>
      <c r="H271" s="20" t="str">
        <f t="shared" si="601"/>
        <v>#REF!</v>
      </c>
      <c r="I271" s="20"/>
      <c r="J271" s="20" t="str">
        <f t="shared" ref="J271:M271" si="602">SUBTOTAL(9,J265:J270)</f>
        <v>#REF!</v>
      </c>
      <c r="K271" s="20" t="str">
        <f t="shared" si="602"/>
        <v>#REF!</v>
      </c>
      <c r="L271" s="20" t="str">
        <f t="shared" si="602"/>
        <v>#REF!</v>
      </c>
      <c r="M271" s="20">
        <f t="shared" si="602"/>
        <v>0</v>
      </c>
      <c r="N271" s="20"/>
      <c r="O271" s="20" t="str">
        <f t="shared" ref="O271:S271" si="603">SUBTOTAL(9,O265:O270)</f>
        <v>#REF!</v>
      </c>
      <c r="P271" s="20" t="str">
        <f t="shared" si="603"/>
        <v>#REF!</v>
      </c>
      <c r="Q271" s="20" t="str">
        <f t="shared" si="603"/>
        <v>#REF!</v>
      </c>
      <c r="R271" s="20" t="str">
        <f t="shared" si="603"/>
        <v>#REF!</v>
      </c>
      <c r="S271" s="20" t="str">
        <f t="shared" si="603"/>
        <v>#REF!</v>
      </c>
      <c r="T271" s="20" t="str">
        <f t="shared" si="13"/>
        <v>#REF!</v>
      </c>
      <c r="U271" s="19"/>
      <c r="V271" s="19"/>
      <c r="W271" s="19"/>
      <c r="X271" s="19"/>
      <c r="Y271" s="19"/>
      <c r="Z271" s="19">
        <f>SUBTOTAL(9,Z265:Z270)</f>
        <v>0</v>
      </c>
    </row>
    <row r="272" ht="14.25" customHeight="1" outlineLevel="2">
      <c r="A272" s="19" t="s">
        <v>145</v>
      </c>
      <c r="B272" s="18" t="s">
        <v>17</v>
      </c>
      <c r="C272" s="19" t="s">
        <v>324</v>
      </c>
      <c r="D272" s="20">
        <v>3.906802409E7</v>
      </c>
      <c r="E272" s="20">
        <v>2904819.56</v>
      </c>
      <c r="F272" s="20">
        <f>+D272/D276</f>
        <v>0.8465554435</v>
      </c>
      <c r="G272" s="20" t="str">
        <f t="shared" ref="G272:G275" si="604">VLOOKUP(A272,'[1]Hoja1'!$B$1:$F$126,3,0)</f>
        <v>#REF!</v>
      </c>
      <c r="H272" s="20" t="str">
        <f t="shared" ref="H272:H275" si="605">VLOOKUP(A272,'[2]Hoja1'!$B$1:$F$126,2,0)</f>
        <v>#REF!</v>
      </c>
      <c r="I272" s="20" t="str">
        <f t="shared" ref="I272:I275" si="606">+G272/11</f>
        <v>#REF!</v>
      </c>
      <c r="J272" s="20" t="str">
        <f t="shared" ref="J272:J275" si="607">+F272*I272</f>
        <v>#REF!</v>
      </c>
      <c r="K272" s="20">
        <v>0.0</v>
      </c>
      <c r="L272" s="20" t="str">
        <f t="shared" ref="L272:L275" si="608">VLOOKUP(A272,'[2]Hoja1'!$B$1:$F$126,5,0)</f>
        <v>#REF!</v>
      </c>
      <c r="M272" s="20"/>
      <c r="N272" s="20"/>
      <c r="O272" s="20" t="str">
        <f t="shared" ref="O272:O273" si="609">+D272-J272</f>
        <v>#REF!</v>
      </c>
      <c r="P272" s="20" t="str">
        <f t="shared" ref="P272:P275" si="610">+ROUND(O272,0)</f>
        <v>#REF!</v>
      </c>
      <c r="Q272" s="20" t="str">
        <f t="shared" ref="Q272:Q275" si="611">+K272+P272</f>
        <v>#REF!</v>
      </c>
      <c r="R272" s="59" t="str">
        <f t="shared" ref="R272:R275" si="612">+IF(D272-K272-P272&gt;1,D272-K272-P272,0)</f>
        <v>#REF!</v>
      </c>
      <c r="S272" s="20" t="str">
        <f t="shared" ref="S272:S275" si="613">+P272</f>
        <v>#REF!</v>
      </c>
      <c r="T272" s="20" t="str">
        <f t="shared" si="13"/>
        <v>#REF!</v>
      </c>
      <c r="U272" s="19"/>
      <c r="V272" s="19"/>
      <c r="W272" s="19"/>
      <c r="X272" s="19"/>
      <c r="Y272" s="19"/>
      <c r="Z272" s="19"/>
    </row>
    <row r="273" ht="14.25" customHeight="1" outlineLevel="2">
      <c r="A273" s="19" t="s">
        <v>145</v>
      </c>
      <c r="B273" s="18" t="s">
        <v>39</v>
      </c>
      <c r="C273" s="19" t="s">
        <v>40</v>
      </c>
      <c r="D273" s="20">
        <v>7038058.56</v>
      </c>
      <c r="E273" s="20">
        <v>523299.82</v>
      </c>
      <c r="F273" s="20">
        <f>+D273/D276</f>
        <v>0.1525059668</v>
      </c>
      <c r="G273" s="20" t="str">
        <f t="shared" si="604"/>
        <v>#REF!</v>
      </c>
      <c r="H273" s="20" t="str">
        <f t="shared" si="605"/>
        <v>#REF!</v>
      </c>
      <c r="I273" s="20" t="str">
        <f t="shared" si="606"/>
        <v>#REF!</v>
      </c>
      <c r="J273" s="20" t="str">
        <f t="shared" si="607"/>
        <v>#REF!</v>
      </c>
      <c r="K273" s="20">
        <v>0.0</v>
      </c>
      <c r="L273" s="20" t="str">
        <f t="shared" si="608"/>
        <v>#REF!</v>
      </c>
      <c r="M273" s="20"/>
      <c r="N273" s="20"/>
      <c r="O273" s="20" t="str">
        <f t="shared" si="609"/>
        <v>#REF!</v>
      </c>
      <c r="P273" s="20" t="str">
        <f t="shared" si="610"/>
        <v>#REF!</v>
      </c>
      <c r="Q273" s="20" t="str">
        <f t="shared" si="611"/>
        <v>#REF!</v>
      </c>
      <c r="R273" s="59" t="str">
        <f t="shared" si="612"/>
        <v>#REF!</v>
      </c>
      <c r="S273" s="20" t="str">
        <f t="shared" si="613"/>
        <v>#REF!</v>
      </c>
      <c r="T273" s="20" t="str">
        <f t="shared" si="13"/>
        <v>#REF!</v>
      </c>
      <c r="U273" s="19"/>
      <c r="V273" s="19"/>
      <c r="W273" s="19"/>
      <c r="X273" s="19"/>
      <c r="Y273" s="19"/>
      <c r="Z273" s="19"/>
    </row>
    <row r="274" ht="14.25" customHeight="1" outlineLevel="2">
      <c r="A274" s="19" t="s">
        <v>145</v>
      </c>
      <c r="B274" s="18" t="s">
        <v>27</v>
      </c>
      <c r="C274" s="19" t="s">
        <v>28</v>
      </c>
      <c r="D274" s="20">
        <v>8620.94</v>
      </c>
      <c r="E274" s="20">
        <v>640.99</v>
      </c>
      <c r="F274" s="20">
        <f>+D274/D276</f>
        <v>0.000186805037</v>
      </c>
      <c r="G274" s="20" t="str">
        <f t="shared" si="604"/>
        <v>#REF!</v>
      </c>
      <c r="H274" s="20" t="str">
        <f t="shared" si="605"/>
        <v>#REF!</v>
      </c>
      <c r="I274" s="20" t="str">
        <f t="shared" si="606"/>
        <v>#REF!</v>
      </c>
      <c r="J274" s="20" t="str">
        <f t="shared" si="607"/>
        <v>#REF!</v>
      </c>
      <c r="K274" s="20">
        <v>0.0</v>
      </c>
      <c r="L274" s="20" t="str">
        <f t="shared" si="608"/>
        <v>#REF!</v>
      </c>
      <c r="M274" s="20"/>
      <c r="N274" s="20"/>
      <c r="O274" s="60">
        <v>0.0</v>
      </c>
      <c r="P274" s="20">
        <f t="shared" si="610"/>
        <v>0</v>
      </c>
      <c r="Q274" s="20">
        <f t="shared" si="611"/>
        <v>0</v>
      </c>
      <c r="R274" s="59">
        <f t="shared" si="612"/>
        <v>8620.94</v>
      </c>
      <c r="S274" s="20">
        <f t="shared" si="613"/>
        <v>0</v>
      </c>
      <c r="T274" s="20">
        <f t="shared" si="13"/>
        <v>0</v>
      </c>
      <c r="U274" s="19"/>
      <c r="V274" s="19"/>
      <c r="W274" s="19"/>
      <c r="X274" s="19"/>
      <c r="Y274" s="19"/>
      <c r="Z274" s="19"/>
    </row>
    <row r="275" ht="14.25" customHeight="1" outlineLevel="2">
      <c r="A275" s="19" t="s">
        <v>145</v>
      </c>
      <c r="B275" s="18" t="s">
        <v>33</v>
      </c>
      <c r="C275" s="19" t="s">
        <v>34</v>
      </c>
      <c r="D275" s="20">
        <v>34694.41</v>
      </c>
      <c r="E275" s="20">
        <v>2579.63</v>
      </c>
      <c r="F275" s="20">
        <f>+D275/D276</f>
        <v>0.0007517846712</v>
      </c>
      <c r="G275" s="20" t="str">
        <f t="shared" si="604"/>
        <v>#REF!</v>
      </c>
      <c r="H275" s="20" t="str">
        <f t="shared" si="605"/>
        <v>#REF!</v>
      </c>
      <c r="I275" s="20" t="str">
        <f t="shared" si="606"/>
        <v>#REF!</v>
      </c>
      <c r="J275" s="20" t="str">
        <f t="shared" si="607"/>
        <v>#REF!</v>
      </c>
      <c r="K275" s="20">
        <v>0.0</v>
      </c>
      <c r="L275" s="20" t="str">
        <f t="shared" si="608"/>
        <v>#REF!</v>
      </c>
      <c r="M275" s="20"/>
      <c r="N275" s="20"/>
      <c r="O275" s="60">
        <v>0.0</v>
      </c>
      <c r="P275" s="20">
        <f t="shared" si="610"/>
        <v>0</v>
      </c>
      <c r="Q275" s="20">
        <f t="shared" si="611"/>
        <v>0</v>
      </c>
      <c r="R275" s="59">
        <f t="shared" si="612"/>
        <v>34694.41</v>
      </c>
      <c r="S275" s="20">
        <f t="shared" si="613"/>
        <v>0</v>
      </c>
      <c r="T275" s="20">
        <f t="shared" si="13"/>
        <v>0</v>
      </c>
      <c r="U275" s="19"/>
      <c r="V275" s="19"/>
      <c r="W275" s="19"/>
      <c r="X275" s="19"/>
      <c r="Y275" s="19"/>
      <c r="Z275" s="19"/>
    </row>
    <row r="276" ht="14.25" customHeight="1" outlineLevel="1">
      <c r="A276" s="61" t="s">
        <v>374</v>
      </c>
      <c r="B276" s="18"/>
      <c r="C276" s="19"/>
      <c r="D276" s="20">
        <f t="shared" ref="D276:H276" si="614">SUBTOTAL(9,D272:D275)</f>
        <v>46149398</v>
      </c>
      <c r="E276" s="20">
        <f t="shared" si="614"/>
        <v>3431340</v>
      </c>
      <c r="F276" s="20">
        <f t="shared" si="614"/>
        <v>1</v>
      </c>
      <c r="G276" s="20" t="str">
        <f t="shared" si="614"/>
        <v>#REF!</v>
      </c>
      <c r="H276" s="20" t="str">
        <f t="shared" si="614"/>
        <v>#REF!</v>
      </c>
      <c r="I276" s="20"/>
      <c r="J276" s="20" t="str">
        <f t="shared" ref="J276:M276" si="615">SUBTOTAL(9,J272:J275)</f>
        <v>#REF!</v>
      </c>
      <c r="K276" s="20">
        <f t="shared" si="615"/>
        <v>0</v>
      </c>
      <c r="L276" s="20" t="str">
        <f t="shared" si="615"/>
        <v>#REF!</v>
      </c>
      <c r="M276" s="20">
        <f t="shared" si="615"/>
        <v>0</v>
      </c>
      <c r="N276" s="20"/>
      <c r="O276" s="20" t="str">
        <f t="shared" ref="O276:S276" si="616">SUBTOTAL(9,O272:O275)</f>
        <v>#REF!</v>
      </c>
      <c r="P276" s="20" t="str">
        <f t="shared" si="616"/>
        <v>#REF!</v>
      </c>
      <c r="Q276" s="20" t="str">
        <f t="shared" si="616"/>
        <v>#REF!</v>
      </c>
      <c r="R276" s="20" t="str">
        <f t="shared" si="616"/>
        <v>#REF!</v>
      </c>
      <c r="S276" s="20" t="str">
        <f t="shared" si="616"/>
        <v>#REF!</v>
      </c>
      <c r="T276" s="20" t="str">
        <f t="shared" si="13"/>
        <v>#REF!</v>
      </c>
      <c r="U276" s="19"/>
      <c r="V276" s="19"/>
      <c r="W276" s="19"/>
      <c r="X276" s="19"/>
      <c r="Y276" s="19"/>
      <c r="Z276" s="19">
        <f>SUBTOTAL(9,Z272:Z275)</f>
        <v>0</v>
      </c>
    </row>
    <row r="277" ht="14.25" customHeight="1" outlineLevel="2">
      <c r="A277" s="19" t="s">
        <v>147</v>
      </c>
      <c r="B277" s="18" t="s">
        <v>17</v>
      </c>
      <c r="C277" s="19" t="s">
        <v>324</v>
      </c>
      <c r="D277" s="20">
        <v>835033.09</v>
      </c>
      <c r="E277" s="20">
        <v>640786.09</v>
      </c>
      <c r="F277" s="20">
        <f>+D277/D283</f>
        <v>0.1690024354</v>
      </c>
      <c r="G277" s="20" t="str">
        <f t="shared" ref="G277:G282" si="617">VLOOKUP(A277,'[1]Hoja1'!$B$1:$F$126,3,0)</f>
        <v>#REF!</v>
      </c>
      <c r="H277" s="20" t="str">
        <f t="shared" ref="H277:H282" si="618">VLOOKUP(A277,'[2]Hoja1'!$B$1:$F$126,2,0)</f>
        <v>#REF!</v>
      </c>
      <c r="I277" s="20" t="str">
        <f t="shared" ref="I277:I282" si="619">+G277/11</f>
        <v>#REF!</v>
      </c>
      <c r="J277" s="20" t="str">
        <f t="shared" ref="J277:J282" si="620">+F277*I277</f>
        <v>#REF!</v>
      </c>
      <c r="K277" s="20">
        <v>0.0</v>
      </c>
      <c r="L277" s="20" t="str">
        <f t="shared" ref="L277:L282" si="621">VLOOKUP(A277,'[2]Hoja1'!$B$1:$F$126,5,0)</f>
        <v>#REF!</v>
      </c>
      <c r="M277" s="20"/>
      <c r="N277" s="20"/>
      <c r="O277" s="20" t="str">
        <f t="shared" ref="O277:O279" si="622">+D277-J277</f>
        <v>#REF!</v>
      </c>
      <c r="P277" s="20" t="str">
        <f t="shared" ref="P277:P282" si="623">+ROUND(O277,0)</f>
        <v>#REF!</v>
      </c>
      <c r="Q277" s="20" t="str">
        <f t="shared" ref="Q277:Q282" si="624">+K277+P277</f>
        <v>#REF!</v>
      </c>
      <c r="R277" s="59" t="str">
        <f t="shared" ref="R277:R282" si="625">+IF(D277-K277-P277&gt;1,D277-K277-P277,0)</f>
        <v>#REF!</v>
      </c>
      <c r="S277" s="20" t="str">
        <f t="shared" ref="S277:S282" si="626">+P277</f>
        <v>#REF!</v>
      </c>
      <c r="T277" s="20" t="str">
        <f t="shared" si="13"/>
        <v>#REF!</v>
      </c>
      <c r="U277" s="19"/>
      <c r="V277" s="19"/>
      <c r="W277" s="19"/>
      <c r="X277" s="19"/>
      <c r="Y277" s="19"/>
      <c r="Z277" s="19"/>
    </row>
    <row r="278" ht="14.25" customHeight="1" outlineLevel="2">
      <c r="A278" s="19" t="s">
        <v>147</v>
      </c>
      <c r="B278" s="18" t="s">
        <v>39</v>
      </c>
      <c r="C278" s="19" t="s">
        <v>40</v>
      </c>
      <c r="D278" s="20">
        <v>285948.27</v>
      </c>
      <c r="E278" s="20">
        <v>219430.44</v>
      </c>
      <c r="F278" s="20">
        <f>+D278/D283</f>
        <v>0.05787310059</v>
      </c>
      <c r="G278" s="20" t="str">
        <f t="shared" si="617"/>
        <v>#REF!</v>
      </c>
      <c r="H278" s="20" t="str">
        <f t="shared" si="618"/>
        <v>#REF!</v>
      </c>
      <c r="I278" s="20" t="str">
        <f t="shared" si="619"/>
        <v>#REF!</v>
      </c>
      <c r="J278" s="20" t="str">
        <f t="shared" si="620"/>
        <v>#REF!</v>
      </c>
      <c r="K278" s="20">
        <v>0.0</v>
      </c>
      <c r="L278" s="20" t="str">
        <f t="shared" si="621"/>
        <v>#REF!</v>
      </c>
      <c r="M278" s="20"/>
      <c r="N278" s="20"/>
      <c r="O278" s="20" t="str">
        <f t="shared" si="622"/>
        <v>#REF!</v>
      </c>
      <c r="P278" s="20" t="str">
        <f t="shared" si="623"/>
        <v>#REF!</v>
      </c>
      <c r="Q278" s="20" t="str">
        <f t="shared" si="624"/>
        <v>#REF!</v>
      </c>
      <c r="R278" s="59" t="str">
        <f t="shared" si="625"/>
        <v>#REF!</v>
      </c>
      <c r="S278" s="20" t="str">
        <f t="shared" si="626"/>
        <v>#REF!</v>
      </c>
      <c r="T278" s="20" t="str">
        <f t="shared" si="13"/>
        <v>#REF!</v>
      </c>
      <c r="U278" s="19"/>
      <c r="V278" s="19"/>
      <c r="W278" s="19"/>
      <c r="X278" s="19"/>
      <c r="Y278" s="19"/>
      <c r="Z278" s="19"/>
    </row>
    <row r="279" ht="14.25" customHeight="1" outlineLevel="2">
      <c r="A279" s="19" t="s">
        <v>147</v>
      </c>
      <c r="B279" s="18" t="s">
        <v>68</v>
      </c>
      <c r="C279" s="19" t="s">
        <v>69</v>
      </c>
      <c r="D279" s="20">
        <v>700336.92</v>
      </c>
      <c r="E279" s="20">
        <v>537423.19</v>
      </c>
      <c r="F279" s="20">
        <f>+D279/D283</f>
        <v>0.1417412633</v>
      </c>
      <c r="G279" s="20" t="str">
        <f t="shared" si="617"/>
        <v>#REF!</v>
      </c>
      <c r="H279" s="20" t="str">
        <f t="shared" si="618"/>
        <v>#REF!</v>
      </c>
      <c r="I279" s="20" t="str">
        <f t="shared" si="619"/>
        <v>#REF!</v>
      </c>
      <c r="J279" s="20" t="str">
        <f t="shared" si="620"/>
        <v>#REF!</v>
      </c>
      <c r="K279" s="20">
        <v>0.0</v>
      </c>
      <c r="L279" s="20" t="str">
        <f t="shared" si="621"/>
        <v>#REF!</v>
      </c>
      <c r="M279" s="20"/>
      <c r="N279" s="20"/>
      <c r="O279" s="20" t="str">
        <f t="shared" si="622"/>
        <v>#REF!</v>
      </c>
      <c r="P279" s="20" t="str">
        <f t="shared" si="623"/>
        <v>#REF!</v>
      </c>
      <c r="Q279" s="20" t="str">
        <f t="shared" si="624"/>
        <v>#REF!</v>
      </c>
      <c r="R279" s="59" t="str">
        <f t="shared" si="625"/>
        <v>#REF!</v>
      </c>
      <c r="S279" s="20" t="str">
        <f t="shared" si="626"/>
        <v>#REF!</v>
      </c>
      <c r="T279" s="20" t="str">
        <f t="shared" si="13"/>
        <v>#REF!</v>
      </c>
      <c r="U279" s="19"/>
      <c r="V279" s="19"/>
      <c r="W279" s="19"/>
      <c r="X279" s="19"/>
      <c r="Y279" s="19"/>
      <c r="Z279" s="19"/>
    </row>
    <row r="280" ht="14.25" customHeight="1" outlineLevel="2">
      <c r="A280" s="19" t="s">
        <v>147</v>
      </c>
      <c r="B280" s="18" t="s">
        <v>27</v>
      </c>
      <c r="C280" s="19" t="s">
        <v>28</v>
      </c>
      <c r="D280" s="20">
        <v>1016.14</v>
      </c>
      <c r="E280" s="20">
        <v>779.77</v>
      </c>
      <c r="F280" s="20">
        <f>+D280/D283</f>
        <v>0.000205656682</v>
      </c>
      <c r="G280" s="20" t="str">
        <f t="shared" si="617"/>
        <v>#REF!</v>
      </c>
      <c r="H280" s="20" t="str">
        <f t="shared" si="618"/>
        <v>#REF!</v>
      </c>
      <c r="I280" s="20" t="str">
        <f t="shared" si="619"/>
        <v>#REF!</v>
      </c>
      <c r="J280" s="20" t="str">
        <f t="shared" si="620"/>
        <v>#REF!</v>
      </c>
      <c r="K280" s="20">
        <v>0.0</v>
      </c>
      <c r="L280" s="20" t="str">
        <f t="shared" si="621"/>
        <v>#REF!</v>
      </c>
      <c r="M280" s="20"/>
      <c r="N280" s="20"/>
      <c r="O280" s="60">
        <v>0.0</v>
      </c>
      <c r="P280" s="20">
        <f t="shared" si="623"/>
        <v>0</v>
      </c>
      <c r="Q280" s="20">
        <f t="shared" si="624"/>
        <v>0</v>
      </c>
      <c r="R280" s="59">
        <f t="shared" si="625"/>
        <v>1016.14</v>
      </c>
      <c r="S280" s="20">
        <f t="shared" si="626"/>
        <v>0</v>
      </c>
      <c r="T280" s="20">
        <f t="shared" si="13"/>
        <v>0</v>
      </c>
      <c r="U280" s="19"/>
      <c r="V280" s="19"/>
      <c r="W280" s="19"/>
      <c r="X280" s="19"/>
      <c r="Y280" s="19"/>
      <c r="Z280" s="19"/>
    </row>
    <row r="281" ht="14.25" customHeight="1" outlineLevel="2">
      <c r="A281" s="19" t="s">
        <v>147</v>
      </c>
      <c r="B281" s="18" t="s">
        <v>33</v>
      </c>
      <c r="C281" s="19" t="s">
        <v>34</v>
      </c>
      <c r="D281" s="20">
        <v>259.81</v>
      </c>
      <c r="E281" s="20">
        <v>199.37</v>
      </c>
      <c r="F281" s="20">
        <f>+D281/D283</f>
        <v>0.00005258297337</v>
      </c>
      <c r="G281" s="20" t="str">
        <f t="shared" si="617"/>
        <v>#REF!</v>
      </c>
      <c r="H281" s="20" t="str">
        <f t="shared" si="618"/>
        <v>#REF!</v>
      </c>
      <c r="I281" s="20" t="str">
        <f t="shared" si="619"/>
        <v>#REF!</v>
      </c>
      <c r="J281" s="20" t="str">
        <f t="shared" si="620"/>
        <v>#REF!</v>
      </c>
      <c r="K281" s="20">
        <v>0.0</v>
      </c>
      <c r="L281" s="20" t="str">
        <f t="shared" si="621"/>
        <v>#REF!</v>
      </c>
      <c r="M281" s="20"/>
      <c r="N281" s="20"/>
      <c r="O281" s="60">
        <v>0.0</v>
      </c>
      <c r="P281" s="20">
        <f t="shared" si="623"/>
        <v>0</v>
      </c>
      <c r="Q281" s="20">
        <f t="shared" si="624"/>
        <v>0</v>
      </c>
      <c r="R281" s="59">
        <f t="shared" si="625"/>
        <v>259.81</v>
      </c>
      <c r="S281" s="20">
        <f t="shared" si="626"/>
        <v>0</v>
      </c>
      <c r="T281" s="20">
        <f t="shared" si="13"/>
        <v>0</v>
      </c>
      <c r="U281" s="19"/>
      <c r="V281" s="19"/>
      <c r="W281" s="19"/>
      <c r="X281" s="19"/>
      <c r="Y281" s="19"/>
      <c r="Z281" s="19"/>
    </row>
    <row r="282" ht="14.25" customHeight="1" outlineLevel="2">
      <c r="A282" s="19" t="s">
        <v>147</v>
      </c>
      <c r="B282" s="18" t="s">
        <v>41</v>
      </c>
      <c r="C282" s="19" t="s">
        <v>42</v>
      </c>
      <c r="D282" s="20">
        <v>3118358.77</v>
      </c>
      <c r="E282" s="20">
        <v>2392960.14</v>
      </c>
      <c r="F282" s="20">
        <f>+D282/D283</f>
        <v>0.6311249611</v>
      </c>
      <c r="G282" s="20" t="str">
        <f t="shared" si="617"/>
        <v>#REF!</v>
      </c>
      <c r="H282" s="20" t="str">
        <f t="shared" si="618"/>
        <v>#REF!</v>
      </c>
      <c r="I282" s="20" t="str">
        <f t="shared" si="619"/>
        <v>#REF!</v>
      </c>
      <c r="J282" s="20" t="str">
        <f t="shared" si="620"/>
        <v>#REF!</v>
      </c>
      <c r="K282" s="20">
        <v>0.0</v>
      </c>
      <c r="L282" s="20" t="str">
        <f t="shared" si="621"/>
        <v>#REF!</v>
      </c>
      <c r="M282" s="20"/>
      <c r="N282" s="20"/>
      <c r="O282" s="20" t="str">
        <f>+D282-J282</f>
        <v>#REF!</v>
      </c>
      <c r="P282" s="20" t="str">
        <f t="shared" si="623"/>
        <v>#REF!</v>
      </c>
      <c r="Q282" s="20" t="str">
        <f t="shared" si="624"/>
        <v>#REF!</v>
      </c>
      <c r="R282" s="59" t="str">
        <f t="shared" si="625"/>
        <v>#REF!</v>
      </c>
      <c r="S282" s="20" t="str">
        <f t="shared" si="626"/>
        <v>#REF!</v>
      </c>
      <c r="T282" s="20" t="str">
        <f t="shared" si="13"/>
        <v>#REF!</v>
      </c>
      <c r="U282" s="19"/>
      <c r="V282" s="19"/>
      <c r="W282" s="19"/>
      <c r="X282" s="19"/>
      <c r="Y282" s="19"/>
      <c r="Z282" s="19"/>
    </row>
    <row r="283" ht="14.25" customHeight="1" outlineLevel="1">
      <c r="A283" s="61" t="s">
        <v>375</v>
      </c>
      <c r="B283" s="18"/>
      <c r="C283" s="19"/>
      <c r="D283" s="20">
        <f t="shared" ref="D283:H283" si="627">SUBTOTAL(9,D277:D282)</f>
        <v>4940953</v>
      </c>
      <c r="E283" s="20">
        <f t="shared" si="627"/>
        <v>3791579</v>
      </c>
      <c r="F283" s="20">
        <f t="shared" si="627"/>
        <v>1</v>
      </c>
      <c r="G283" s="20" t="str">
        <f t="shared" si="627"/>
        <v>#REF!</v>
      </c>
      <c r="H283" s="20" t="str">
        <f t="shared" si="627"/>
        <v>#REF!</v>
      </c>
      <c r="I283" s="20"/>
      <c r="J283" s="20" t="str">
        <f t="shared" ref="J283:M283" si="628">SUBTOTAL(9,J277:J282)</f>
        <v>#REF!</v>
      </c>
      <c r="K283" s="20">
        <f t="shared" si="628"/>
        <v>0</v>
      </c>
      <c r="L283" s="20" t="str">
        <f t="shared" si="628"/>
        <v>#REF!</v>
      </c>
      <c r="M283" s="20">
        <f t="shared" si="628"/>
        <v>0</v>
      </c>
      <c r="N283" s="20"/>
      <c r="O283" s="20" t="str">
        <f t="shared" ref="O283:S283" si="629">SUBTOTAL(9,O277:O282)</f>
        <v>#REF!</v>
      </c>
      <c r="P283" s="20" t="str">
        <f t="shared" si="629"/>
        <v>#REF!</v>
      </c>
      <c r="Q283" s="20" t="str">
        <f t="shared" si="629"/>
        <v>#REF!</v>
      </c>
      <c r="R283" s="20" t="str">
        <f t="shared" si="629"/>
        <v>#REF!</v>
      </c>
      <c r="S283" s="20" t="str">
        <f t="shared" si="629"/>
        <v>#REF!</v>
      </c>
      <c r="T283" s="20" t="str">
        <f t="shared" si="13"/>
        <v>#REF!</v>
      </c>
      <c r="U283" s="19"/>
      <c r="V283" s="19"/>
      <c r="W283" s="19"/>
      <c r="X283" s="19"/>
      <c r="Y283" s="19"/>
      <c r="Z283" s="19">
        <f>SUBTOTAL(9,Z277:Z282)</f>
        <v>0</v>
      </c>
    </row>
    <row r="284" ht="14.25" customHeight="1" outlineLevel="2">
      <c r="A284" s="19" t="s">
        <v>149</v>
      </c>
      <c r="B284" s="18" t="s">
        <v>39</v>
      </c>
      <c r="C284" s="19" t="s">
        <v>40</v>
      </c>
      <c r="D284" s="20">
        <v>6784958.36</v>
      </c>
      <c r="E284" s="20">
        <v>673974.05</v>
      </c>
      <c r="F284" s="20">
        <f>+D284/D286</f>
        <v>0.7943825929</v>
      </c>
      <c r="G284" s="20" t="str">
        <f t="shared" ref="G284:G285" si="630">VLOOKUP(A284,'[1]Hoja1'!$B$1:$F$126,3,0)</f>
        <v>#REF!</v>
      </c>
      <c r="H284" s="20" t="str">
        <f t="shared" ref="H284:H285" si="631">VLOOKUP(A284,'[2]Hoja1'!$B$1:$F$126,2,0)</f>
        <v>#REF!</v>
      </c>
      <c r="I284" s="20" t="str">
        <f t="shared" ref="I284:I285" si="632">+G284/11</f>
        <v>#REF!</v>
      </c>
      <c r="J284" s="20" t="str">
        <f t="shared" ref="J284:J285" si="633">+F284*I284</f>
        <v>#REF!</v>
      </c>
      <c r="K284" s="20" t="str">
        <f t="shared" ref="K284:K285" si="634">+D284-P284</f>
        <v>#REF!</v>
      </c>
      <c r="L284" s="20" t="str">
        <f t="shared" ref="L284:L285" si="635">VLOOKUP(A284,'[2]Hoja1'!$B$1:$F$126,5,0)</f>
        <v>#REF!</v>
      </c>
      <c r="M284" s="20"/>
      <c r="N284" s="20"/>
      <c r="O284" s="20" t="str">
        <f t="shared" ref="O284:O285" si="636">+D284-J284</f>
        <v>#REF!</v>
      </c>
      <c r="P284" s="20" t="str">
        <f t="shared" ref="P284:P285" si="637">+ROUND(O284,0)</f>
        <v>#REF!</v>
      </c>
      <c r="Q284" s="20" t="str">
        <f t="shared" ref="Q284:Q285" si="638">+K284+P284</f>
        <v>#REF!</v>
      </c>
      <c r="R284" s="59" t="str">
        <f t="shared" ref="R284:R285" si="639">+IF(D284-K284-P284&gt;1,D284-K284-P284,0)</f>
        <v>#REF!</v>
      </c>
      <c r="S284" s="20" t="str">
        <f t="shared" ref="S284:S285" si="640">+P284</f>
        <v>#REF!</v>
      </c>
      <c r="T284" s="20" t="str">
        <f t="shared" si="13"/>
        <v>#REF!</v>
      </c>
      <c r="U284" s="19"/>
      <c r="V284" s="19"/>
      <c r="W284" s="19"/>
      <c r="X284" s="19"/>
      <c r="Y284" s="19"/>
      <c r="Z284" s="19"/>
    </row>
    <row r="285" ht="14.25" customHeight="1" outlineLevel="2">
      <c r="A285" s="19" t="s">
        <v>149</v>
      </c>
      <c r="B285" s="18" t="s">
        <v>55</v>
      </c>
      <c r="C285" s="19" t="s">
        <v>56</v>
      </c>
      <c r="D285" s="20">
        <v>1756213.64</v>
      </c>
      <c r="E285" s="20">
        <v>174450.95</v>
      </c>
      <c r="F285" s="20">
        <f>+D285/D286</f>
        <v>0.2056174071</v>
      </c>
      <c r="G285" s="20" t="str">
        <f t="shared" si="630"/>
        <v>#REF!</v>
      </c>
      <c r="H285" s="20" t="str">
        <f t="shared" si="631"/>
        <v>#REF!</v>
      </c>
      <c r="I285" s="20" t="str">
        <f t="shared" si="632"/>
        <v>#REF!</v>
      </c>
      <c r="J285" s="20" t="str">
        <f t="shared" si="633"/>
        <v>#REF!</v>
      </c>
      <c r="K285" s="20" t="str">
        <f t="shared" si="634"/>
        <v>#REF!</v>
      </c>
      <c r="L285" s="20" t="str">
        <f t="shared" si="635"/>
        <v>#REF!</v>
      </c>
      <c r="M285" s="20"/>
      <c r="N285" s="20"/>
      <c r="O285" s="20" t="str">
        <f t="shared" si="636"/>
        <v>#REF!</v>
      </c>
      <c r="P285" s="20" t="str">
        <f t="shared" si="637"/>
        <v>#REF!</v>
      </c>
      <c r="Q285" s="20" t="str">
        <f t="shared" si="638"/>
        <v>#REF!</v>
      </c>
      <c r="R285" s="59" t="str">
        <f t="shared" si="639"/>
        <v>#REF!</v>
      </c>
      <c r="S285" s="20" t="str">
        <f t="shared" si="640"/>
        <v>#REF!</v>
      </c>
      <c r="T285" s="20" t="str">
        <f t="shared" si="13"/>
        <v>#REF!</v>
      </c>
      <c r="U285" s="19"/>
      <c r="V285" s="19"/>
      <c r="W285" s="19"/>
      <c r="X285" s="19"/>
      <c r="Y285" s="19"/>
      <c r="Z285" s="19"/>
    </row>
    <row r="286" ht="14.25" customHeight="1" outlineLevel="1">
      <c r="A286" s="61" t="s">
        <v>376</v>
      </c>
      <c r="B286" s="18"/>
      <c r="C286" s="19"/>
      <c r="D286" s="20">
        <f t="shared" ref="D286:H286" si="641">SUBTOTAL(9,D284:D285)</f>
        <v>8541172</v>
      </c>
      <c r="E286" s="20">
        <f t="shared" si="641"/>
        <v>848425</v>
      </c>
      <c r="F286" s="20">
        <f t="shared" si="641"/>
        <v>1</v>
      </c>
      <c r="G286" s="20" t="str">
        <f t="shared" si="641"/>
        <v>#REF!</v>
      </c>
      <c r="H286" s="20" t="str">
        <f t="shared" si="641"/>
        <v>#REF!</v>
      </c>
      <c r="I286" s="20"/>
      <c r="J286" s="20" t="str">
        <f t="shared" ref="J286:M286" si="642">SUBTOTAL(9,J284:J285)</f>
        <v>#REF!</v>
      </c>
      <c r="K286" s="20" t="str">
        <f t="shared" si="642"/>
        <v>#REF!</v>
      </c>
      <c r="L286" s="20" t="str">
        <f t="shared" si="642"/>
        <v>#REF!</v>
      </c>
      <c r="M286" s="20">
        <f t="shared" si="642"/>
        <v>0</v>
      </c>
      <c r="N286" s="20"/>
      <c r="O286" s="20" t="str">
        <f t="shared" ref="O286:S286" si="643">SUBTOTAL(9,O284:O285)</f>
        <v>#REF!</v>
      </c>
      <c r="P286" s="20" t="str">
        <f t="shared" si="643"/>
        <v>#REF!</v>
      </c>
      <c r="Q286" s="20" t="str">
        <f t="shared" si="643"/>
        <v>#REF!</v>
      </c>
      <c r="R286" s="20" t="str">
        <f t="shared" si="643"/>
        <v>#REF!</v>
      </c>
      <c r="S286" s="20" t="str">
        <f t="shared" si="643"/>
        <v>#REF!</v>
      </c>
      <c r="T286" s="20" t="str">
        <f t="shared" si="13"/>
        <v>#REF!</v>
      </c>
      <c r="U286" s="19"/>
      <c r="V286" s="19"/>
      <c r="W286" s="19"/>
      <c r="X286" s="19"/>
      <c r="Y286" s="19"/>
      <c r="Z286" s="19">
        <f>SUBTOTAL(9,Z284:Z285)</f>
        <v>0</v>
      </c>
    </row>
    <row r="287" ht="14.25" customHeight="1" outlineLevel="2">
      <c r="A287" s="19" t="s">
        <v>151</v>
      </c>
      <c r="B287" s="18" t="s">
        <v>17</v>
      </c>
      <c r="C287" s="19" t="s">
        <v>324</v>
      </c>
      <c r="D287" s="20">
        <v>6.679175036E7</v>
      </c>
      <c r="E287" s="20">
        <v>1.348843305E7</v>
      </c>
      <c r="F287" s="20">
        <f>+D287/D293</f>
        <v>0.9934320581</v>
      </c>
      <c r="G287" s="20" t="str">
        <f t="shared" ref="G287:G292" si="644">VLOOKUP(A287,'[1]Hoja1'!$B$1:$F$126,3,0)</f>
        <v>#REF!</v>
      </c>
      <c r="H287" s="20" t="str">
        <f t="shared" ref="H287:H292" si="645">VLOOKUP(A287,'[2]Hoja1'!$B$1:$F$126,2,0)</f>
        <v>#REF!</v>
      </c>
      <c r="I287" s="20" t="str">
        <f t="shared" ref="I287:I292" si="646">+G287/11</f>
        <v>#REF!</v>
      </c>
      <c r="J287" s="20" t="str">
        <f t="shared" ref="J287:J292" si="647">+F287*I287</f>
        <v>#REF!</v>
      </c>
      <c r="K287" s="20">
        <v>0.0</v>
      </c>
      <c r="L287" s="20" t="str">
        <f t="shared" ref="L287:L292" si="648">VLOOKUP(A287,'[2]Hoja1'!$B$1:$F$126,5,0)</f>
        <v>#REF!</v>
      </c>
      <c r="M287" s="20"/>
      <c r="N287" s="20"/>
      <c r="O287" s="20" t="str">
        <f t="shared" ref="O287:O288" si="649">+D287-J287</f>
        <v>#REF!</v>
      </c>
      <c r="P287" s="20" t="str">
        <f t="shared" ref="P287:P292" si="650">+ROUND(O287,0)</f>
        <v>#REF!</v>
      </c>
      <c r="Q287" s="20" t="str">
        <f t="shared" ref="Q287:Q292" si="651">+K287+P287</f>
        <v>#REF!</v>
      </c>
      <c r="R287" s="59" t="str">
        <f t="shared" ref="R287:R292" si="652">+IF(D287-K287-P287&gt;1,D287-K287-P287,0)</f>
        <v>#REF!</v>
      </c>
      <c r="S287" s="20" t="str">
        <f t="shared" ref="S287:S292" si="653">+P287</f>
        <v>#REF!</v>
      </c>
      <c r="T287" s="20" t="str">
        <f t="shared" si="13"/>
        <v>#REF!</v>
      </c>
      <c r="U287" s="19"/>
      <c r="V287" s="19"/>
      <c r="W287" s="19"/>
      <c r="X287" s="19"/>
      <c r="Y287" s="19"/>
      <c r="Z287" s="19"/>
    </row>
    <row r="288" ht="14.25" customHeight="1" outlineLevel="2">
      <c r="A288" s="19" t="s">
        <v>151</v>
      </c>
      <c r="B288" s="18" t="s">
        <v>39</v>
      </c>
      <c r="C288" s="19" t="s">
        <v>40</v>
      </c>
      <c r="D288" s="20">
        <v>112755.51</v>
      </c>
      <c r="E288" s="20">
        <v>22770.7</v>
      </c>
      <c r="F288" s="20">
        <f>+D288/D293</f>
        <v>0.00167707745</v>
      </c>
      <c r="G288" s="20" t="str">
        <f t="shared" si="644"/>
        <v>#REF!</v>
      </c>
      <c r="H288" s="20" t="str">
        <f t="shared" si="645"/>
        <v>#REF!</v>
      </c>
      <c r="I288" s="20" t="str">
        <f t="shared" si="646"/>
        <v>#REF!</v>
      </c>
      <c r="J288" s="20" t="str">
        <f t="shared" si="647"/>
        <v>#REF!</v>
      </c>
      <c r="K288" s="20">
        <v>0.0</v>
      </c>
      <c r="L288" s="20" t="str">
        <f t="shared" si="648"/>
        <v>#REF!</v>
      </c>
      <c r="M288" s="20"/>
      <c r="N288" s="20"/>
      <c r="O288" s="20" t="str">
        <f t="shared" si="649"/>
        <v>#REF!</v>
      </c>
      <c r="P288" s="20" t="str">
        <f t="shared" si="650"/>
        <v>#REF!</v>
      </c>
      <c r="Q288" s="20" t="str">
        <f t="shared" si="651"/>
        <v>#REF!</v>
      </c>
      <c r="R288" s="59" t="str">
        <f t="shared" si="652"/>
        <v>#REF!</v>
      </c>
      <c r="S288" s="20" t="str">
        <f t="shared" si="653"/>
        <v>#REF!</v>
      </c>
      <c r="T288" s="20" t="str">
        <f t="shared" si="13"/>
        <v>#REF!</v>
      </c>
      <c r="U288" s="19"/>
      <c r="V288" s="19"/>
      <c r="W288" s="19"/>
      <c r="X288" s="19"/>
      <c r="Y288" s="19"/>
      <c r="Z288" s="19"/>
    </row>
    <row r="289" ht="14.25" customHeight="1" outlineLevel="2">
      <c r="A289" s="19" t="s">
        <v>151</v>
      </c>
      <c r="B289" s="18" t="s">
        <v>19</v>
      </c>
      <c r="C289" s="19" t="s">
        <v>20</v>
      </c>
      <c r="D289" s="20">
        <v>20254.66</v>
      </c>
      <c r="E289" s="20">
        <v>4090.38</v>
      </c>
      <c r="F289" s="20">
        <f>+D289/D293</f>
        <v>0.0003012591894</v>
      </c>
      <c r="G289" s="20" t="str">
        <f t="shared" si="644"/>
        <v>#REF!</v>
      </c>
      <c r="H289" s="20" t="str">
        <f t="shared" si="645"/>
        <v>#REF!</v>
      </c>
      <c r="I289" s="20" t="str">
        <f t="shared" si="646"/>
        <v>#REF!</v>
      </c>
      <c r="J289" s="20" t="str">
        <f t="shared" si="647"/>
        <v>#REF!</v>
      </c>
      <c r="K289" s="20">
        <v>0.0</v>
      </c>
      <c r="L289" s="20" t="str">
        <f t="shared" si="648"/>
        <v>#REF!</v>
      </c>
      <c r="M289" s="20"/>
      <c r="N289" s="20"/>
      <c r="O289" s="60">
        <v>0.0</v>
      </c>
      <c r="P289" s="20">
        <f t="shared" si="650"/>
        <v>0</v>
      </c>
      <c r="Q289" s="20">
        <f t="shared" si="651"/>
        <v>0</v>
      </c>
      <c r="R289" s="59">
        <f t="shared" si="652"/>
        <v>20254.66</v>
      </c>
      <c r="S289" s="20">
        <f t="shared" si="653"/>
        <v>0</v>
      </c>
      <c r="T289" s="20">
        <f t="shared" si="13"/>
        <v>0</v>
      </c>
      <c r="U289" s="19"/>
      <c r="V289" s="19"/>
      <c r="W289" s="19"/>
      <c r="X289" s="19"/>
      <c r="Y289" s="19"/>
      <c r="Z289" s="19"/>
    </row>
    <row r="290" ht="14.25" customHeight="1" outlineLevel="2">
      <c r="A290" s="19" t="s">
        <v>151</v>
      </c>
      <c r="B290" s="18" t="s">
        <v>53</v>
      </c>
      <c r="C290" s="19" t="s">
        <v>54</v>
      </c>
      <c r="D290" s="20">
        <v>0.0</v>
      </c>
      <c r="E290" s="20">
        <v>0.0</v>
      </c>
      <c r="F290" s="20">
        <f>+D290/D293</f>
        <v>0</v>
      </c>
      <c r="G290" s="20" t="str">
        <f t="shared" si="644"/>
        <v>#REF!</v>
      </c>
      <c r="H290" s="20" t="str">
        <f t="shared" si="645"/>
        <v>#REF!</v>
      </c>
      <c r="I290" s="20" t="str">
        <f t="shared" si="646"/>
        <v>#REF!</v>
      </c>
      <c r="J290" s="20" t="str">
        <f t="shared" si="647"/>
        <v>#REF!</v>
      </c>
      <c r="K290" s="20">
        <v>0.0</v>
      </c>
      <c r="L290" s="20" t="str">
        <f t="shared" si="648"/>
        <v>#REF!</v>
      </c>
      <c r="M290" s="20"/>
      <c r="N290" s="20"/>
      <c r="O290" s="20" t="str">
        <f t="shared" ref="O290:O291" si="654">+D290-J290</f>
        <v>#REF!</v>
      </c>
      <c r="P290" s="20" t="str">
        <f t="shared" si="650"/>
        <v>#REF!</v>
      </c>
      <c r="Q290" s="20" t="str">
        <f t="shared" si="651"/>
        <v>#REF!</v>
      </c>
      <c r="R290" s="59" t="str">
        <f t="shared" si="652"/>
        <v>#REF!</v>
      </c>
      <c r="S290" s="20" t="str">
        <f t="shared" si="653"/>
        <v>#REF!</v>
      </c>
      <c r="T290" s="20" t="str">
        <f t="shared" si="13"/>
        <v>#REF!</v>
      </c>
      <c r="U290" s="19"/>
      <c r="V290" s="19"/>
      <c r="W290" s="19"/>
      <c r="X290" s="19"/>
      <c r="Y290" s="19"/>
      <c r="Z290" s="19"/>
    </row>
    <row r="291" ht="14.25" customHeight="1" outlineLevel="2">
      <c r="A291" s="19" t="s">
        <v>151</v>
      </c>
      <c r="B291" s="18" t="s">
        <v>25</v>
      </c>
      <c r="C291" s="19" t="s">
        <v>26</v>
      </c>
      <c r="D291" s="20">
        <v>233892.95</v>
      </c>
      <c r="E291" s="20">
        <v>47234.12</v>
      </c>
      <c r="F291" s="20">
        <f>+D291/D293</f>
        <v>0.003478824158</v>
      </c>
      <c r="G291" s="20" t="str">
        <f t="shared" si="644"/>
        <v>#REF!</v>
      </c>
      <c r="H291" s="20" t="str">
        <f t="shared" si="645"/>
        <v>#REF!</v>
      </c>
      <c r="I291" s="20" t="str">
        <f t="shared" si="646"/>
        <v>#REF!</v>
      </c>
      <c r="J291" s="20" t="str">
        <f t="shared" si="647"/>
        <v>#REF!</v>
      </c>
      <c r="K291" s="20">
        <v>0.0</v>
      </c>
      <c r="L291" s="20" t="str">
        <f t="shared" si="648"/>
        <v>#REF!</v>
      </c>
      <c r="M291" s="20"/>
      <c r="N291" s="20"/>
      <c r="O291" s="20" t="str">
        <f t="shared" si="654"/>
        <v>#REF!</v>
      </c>
      <c r="P291" s="20" t="str">
        <f t="shared" si="650"/>
        <v>#REF!</v>
      </c>
      <c r="Q291" s="20" t="str">
        <f t="shared" si="651"/>
        <v>#REF!</v>
      </c>
      <c r="R291" s="59" t="str">
        <f t="shared" si="652"/>
        <v>#REF!</v>
      </c>
      <c r="S291" s="20" t="str">
        <f t="shared" si="653"/>
        <v>#REF!</v>
      </c>
      <c r="T291" s="20" t="str">
        <f t="shared" si="13"/>
        <v>#REF!</v>
      </c>
      <c r="U291" s="19"/>
      <c r="V291" s="19"/>
      <c r="W291" s="19"/>
      <c r="X291" s="19"/>
      <c r="Y291" s="19"/>
      <c r="Z291" s="19"/>
    </row>
    <row r="292" ht="14.25" customHeight="1" outlineLevel="2">
      <c r="A292" s="19" t="s">
        <v>151</v>
      </c>
      <c r="B292" s="18" t="s">
        <v>33</v>
      </c>
      <c r="C292" s="19" t="s">
        <v>34</v>
      </c>
      <c r="D292" s="20">
        <v>74681.52</v>
      </c>
      <c r="E292" s="20">
        <v>15081.75</v>
      </c>
      <c r="F292" s="20">
        <f>+D292/D293</f>
        <v>0.001110781133</v>
      </c>
      <c r="G292" s="20" t="str">
        <f t="shared" si="644"/>
        <v>#REF!</v>
      </c>
      <c r="H292" s="20" t="str">
        <f t="shared" si="645"/>
        <v>#REF!</v>
      </c>
      <c r="I292" s="20" t="str">
        <f t="shared" si="646"/>
        <v>#REF!</v>
      </c>
      <c r="J292" s="20" t="str">
        <f t="shared" si="647"/>
        <v>#REF!</v>
      </c>
      <c r="K292" s="20">
        <v>0.0</v>
      </c>
      <c r="L292" s="20" t="str">
        <f t="shared" si="648"/>
        <v>#REF!</v>
      </c>
      <c r="M292" s="20"/>
      <c r="N292" s="20"/>
      <c r="O292" s="60">
        <v>0.0</v>
      </c>
      <c r="P292" s="20">
        <f t="shared" si="650"/>
        <v>0</v>
      </c>
      <c r="Q292" s="20">
        <f t="shared" si="651"/>
        <v>0</v>
      </c>
      <c r="R292" s="59">
        <f t="shared" si="652"/>
        <v>74681.52</v>
      </c>
      <c r="S292" s="20">
        <f t="shared" si="653"/>
        <v>0</v>
      </c>
      <c r="T292" s="20">
        <f t="shared" si="13"/>
        <v>0</v>
      </c>
      <c r="U292" s="19"/>
      <c r="V292" s="19"/>
      <c r="W292" s="19"/>
      <c r="X292" s="19"/>
      <c r="Y292" s="19"/>
      <c r="Z292" s="19"/>
    </row>
    <row r="293" ht="14.25" customHeight="1" outlineLevel="1">
      <c r="A293" s="61" t="s">
        <v>377</v>
      </c>
      <c r="B293" s="18"/>
      <c r="C293" s="19"/>
      <c r="D293" s="20">
        <f t="shared" ref="D293:H293" si="655">SUBTOTAL(9,D287:D292)</f>
        <v>67233335</v>
      </c>
      <c r="E293" s="20">
        <f t="shared" si="655"/>
        <v>13577610</v>
      </c>
      <c r="F293" s="20">
        <f t="shared" si="655"/>
        <v>1</v>
      </c>
      <c r="G293" s="20" t="str">
        <f t="shared" si="655"/>
        <v>#REF!</v>
      </c>
      <c r="H293" s="20" t="str">
        <f t="shared" si="655"/>
        <v>#REF!</v>
      </c>
      <c r="I293" s="20"/>
      <c r="J293" s="20" t="str">
        <f t="shared" ref="J293:M293" si="656">SUBTOTAL(9,J287:J292)</f>
        <v>#REF!</v>
      </c>
      <c r="K293" s="20">
        <f t="shared" si="656"/>
        <v>0</v>
      </c>
      <c r="L293" s="20" t="str">
        <f t="shared" si="656"/>
        <v>#REF!</v>
      </c>
      <c r="M293" s="20">
        <f t="shared" si="656"/>
        <v>0</v>
      </c>
      <c r="N293" s="20"/>
      <c r="O293" s="20" t="str">
        <f t="shared" ref="O293:S293" si="657">SUBTOTAL(9,O287:O292)</f>
        <v>#REF!</v>
      </c>
      <c r="P293" s="20" t="str">
        <f t="shared" si="657"/>
        <v>#REF!</v>
      </c>
      <c r="Q293" s="20" t="str">
        <f t="shared" si="657"/>
        <v>#REF!</v>
      </c>
      <c r="R293" s="20" t="str">
        <f t="shared" si="657"/>
        <v>#REF!</v>
      </c>
      <c r="S293" s="20" t="str">
        <f t="shared" si="657"/>
        <v>#REF!</v>
      </c>
      <c r="T293" s="20" t="str">
        <f t="shared" si="13"/>
        <v>#REF!</v>
      </c>
      <c r="U293" s="19"/>
      <c r="V293" s="19"/>
      <c r="W293" s="19"/>
      <c r="X293" s="19"/>
      <c r="Y293" s="19"/>
      <c r="Z293" s="19">
        <f>SUBTOTAL(9,Z287:Z292)</f>
        <v>0</v>
      </c>
    </row>
    <row r="294" ht="14.25" customHeight="1" outlineLevel="2">
      <c r="A294" s="19" t="s">
        <v>153</v>
      </c>
      <c r="B294" s="18" t="s">
        <v>17</v>
      </c>
      <c r="C294" s="19" t="s">
        <v>324</v>
      </c>
      <c r="D294" s="20">
        <v>4.683121209E7</v>
      </c>
      <c r="E294" s="20">
        <v>1309660.97</v>
      </c>
      <c r="F294" s="20">
        <f>+D294/D298</f>
        <v>0.9988818506</v>
      </c>
      <c r="G294" s="20" t="str">
        <f t="shared" ref="G294:G297" si="658">VLOOKUP(A294,'[1]Hoja1'!$B$1:$F$126,3,0)</f>
        <v>#REF!</v>
      </c>
      <c r="H294" s="20" t="str">
        <f t="shared" ref="H294:H297" si="659">VLOOKUP(A294,'[2]Hoja1'!$B$1:$F$126,2,0)</f>
        <v>#REF!</v>
      </c>
      <c r="I294" s="20" t="str">
        <f t="shared" ref="I294:I297" si="660">+G294/11</f>
        <v>#REF!</v>
      </c>
      <c r="J294" s="20" t="str">
        <f t="shared" ref="J294:J297" si="661">+F294*I294</f>
        <v>#REF!</v>
      </c>
      <c r="K294" s="20">
        <f t="shared" ref="K294:K297" si="662">+D294-P294</f>
        <v>4360701.09</v>
      </c>
      <c r="L294" s="20" t="str">
        <f t="shared" ref="L294:L297" si="663">VLOOKUP(A294,'[2]Hoja1'!$B$1:$F$126,5,0)</f>
        <v>#REF!</v>
      </c>
      <c r="M294" s="20"/>
      <c r="N294" s="20"/>
      <c r="O294" s="20">
        <v>4.247051054545455E7</v>
      </c>
      <c r="P294" s="20">
        <f t="shared" ref="P294:P297" si="664">+ROUND(O294,0)</f>
        <v>42470511</v>
      </c>
      <c r="Q294" s="20">
        <f t="shared" ref="Q294:Q297" si="665">+K294+P294</f>
        <v>46831212.09</v>
      </c>
      <c r="R294" s="59">
        <f t="shared" ref="R294:R297" si="666">+IF(D294-K294-P294&gt;1,D294-K294-P294,0)</f>
        <v>0</v>
      </c>
      <c r="S294" s="20">
        <f t="shared" ref="S294:S297" si="667">+P294</f>
        <v>42470511</v>
      </c>
      <c r="T294" s="20">
        <f t="shared" si="13"/>
        <v>0</v>
      </c>
      <c r="U294" s="19"/>
      <c r="V294" s="19"/>
      <c r="W294" s="19"/>
      <c r="X294" s="19"/>
      <c r="Y294" s="19"/>
      <c r="Z294" s="19"/>
    </row>
    <row r="295" ht="14.25" customHeight="1" outlineLevel="2">
      <c r="A295" s="19" t="s">
        <v>153</v>
      </c>
      <c r="B295" s="18" t="s">
        <v>53</v>
      </c>
      <c r="C295" s="19" t="s">
        <v>54</v>
      </c>
      <c r="D295" s="20">
        <v>0.0</v>
      </c>
      <c r="E295" s="20">
        <v>0.0</v>
      </c>
      <c r="F295" s="20">
        <f>+D295/D298</f>
        <v>0</v>
      </c>
      <c r="G295" s="20" t="str">
        <f t="shared" si="658"/>
        <v>#REF!</v>
      </c>
      <c r="H295" s="20" t="str">
        <f t="shared" si="659"/>
        <v>#REF!</v>
      </c>
      <c r="I295" s="20" t="str">
        <f t="shared" si="660"/>
        <v>#REF!</v>
      </c>
      <c r="J295" s="20" t="str">
        <f t="shared" si="661"/>
        <v>#REF!</v>
      </c>
      <c r="K295" s="20" t="str">
        <f t="shared" si="662"/>
        <v>#REF!</v>
      </c>
      <c r="L295" s="20" t="str">
        <f t="shared" si="663"/>
        <v>#REF!</v>
      </c>
      <c r="M295" s="20"/>
      <c r="N295" s="20"/>
      <c r="O295" s="20" t="str">
        <f>+D295-J295</f>
        <v>#REF!</v>
      </c>
      <c r="P295" s="20" t="str">
        <f t="shared" si="664"/>
        <v>#REF!</v>
      </c>
      <c r="Q295" s="20" t="str">
        <f t="shared" si="665"/>
        <v>#REF!</v>
      </c>
      <c r="R295" s="59" t="str">
        <f t="shared" si="666"/>
        <v>#REF!</v>
      </c>
      <c r="S295" s="20" t="str">
        <f t="shared" si="667"/>
        <v>#REF!</v>
      </c>
      <c r="T295" s="20" t="str">
        <f t="shared" si="13"/>
        <v>#REF!</v>
      </c>
      <c r="U295" s="19"/>
      <c r="V295" s="19"/>
      <c r="W295" s="19"/>
      <c r="X295" s="19"/>
      <c r="Y295" s="19"/>
      <c r="Z295" s="19"/>
    </row>
    <row r="296" ht="14.25" customHeight="1" outlineLevel="2">
      <c r="A296" s="19" t="s">
        <v>153</v>
      </c>
      <c r="B296" s="18" t="s">
        <v>27</v>
      </c>
      <c r="C296" s="19" t="s">
        <v>28</v>
      </c>
      <c r="D296" s="20">
        <v>15919.35</v>
      </c>
      <c r="E296" s="20">
        <v>445.19</v>
      </c>
      <c r="F296" s="20">
        <f>+D296/D298</f>
        <v>0.0003395502503</v>
      </c>
      <c r="G296" s="20" t="str">
        <f t="shared" si="658"/>
        <v>#REF!</v>
      </c>
      <c r="H296" s="20" t="str">
        <f t="shared" si="659"/>
        <v>#REF!</v>
      </c>
      <c r="I296" s="20" t="str">
        <f t="shared" si="660"/>
        <v>#REF!</v>
      </c>
      <c r="J296" s="20" t="str">
        <f t="shared" si="661"/>
        <v>#REF!</v>
      </c>
      <c r="K296" s="20">
        <f t="shared" si="662"/>
        <v>15919.35</v>
      </c>
      <c r="L296" s="20" t="str">
        <f t="shared" si="663"/>
        <v>#REF!</v>
      </c>
      <c r="M296" s="20"/>
      <c r="N296" s="20"/>
      <c r="O296" s="60">
        <v>0.0</v>
      </c>
      <c r="P296" s="20">
        <f t="shared" si="664"/>
        <v>0</v>
      </c>
      <c r="Q296" s="20">
        <f t="shared" si="665"/>
        <v>15919.35</v>
      </c>
      <c r="R296" s="59">
        <f t="shared" si="666"/>
        <v>0</v>
      </c>
      <c r="S296" s="20">
        <f t="shared" si="667"/>
        <v>0</v>
      </c>
      <c r="T296" s="20">
        <f t="shared" si="13"/>
        <v>0</v>
      </c>
      <c r="U296" s="19"/>
      <c r="V296" s="19"/>
      <c r="W296" s="19"/>
      <c r="X296" s="19"/>
      <c r="Y296" s="19"/>
      <c r="Z296" s="19"/>
    </row>
    <row r="297" ht="14.25" customHeight="1" outlineLevel="2">
      <c r="A297" s="19" t="s">
        <v>153</v>
      </c>
      <c r="B297" s="18" t="s">
        <v>33</v>
      </c>
      <c r="C297" s="19" t="s">
        <v>34</v>
      </c>
      <c r="D297" s="20">
        <v>36503.56</v>
      </c>
      <c r="E297" s="20">
        <v>1020.84</v>
      </c>
      <c r="F297" s="20">
        <f>+D297/D298</f>
        <v>0.000778599185</v>
      </c>
      <c r="G297" s="20" t="str">
        <f t="shared" si="658"/>
        <v>#REF!</v>
      </c>
      <c r="H297" s="20" t="str">
        <f t="shared" si="659"/>
        <v>#REF!</v>
      </c>
      <c r="I297" s="20" t="str">
        <f t="shared" si="660"/>
        <v>#REF!</v>
      </c>
      <c r="J297" s="20" t="str">
        <f t="shared" si="661"/>
        <v>#REF!</v>
      </c>
      <c r="K297" s="20">
        <f t="shared" si="662"/>
        <v>36503.56</v>
      </c>
      <c r="L297" s="20" t="str">
        <f t="shared" si="663"/>
        <v>#REF!</v>
      </c>
      <c r="M297" s="20"/>
      <c r="N297" s="20"/>
      <c r="O297" s="60">
        <v>0.0</v>
      </c>
      <c r="P297" s="20">
        <f t="shared" si="664"/>
        <v>0</v>
      </c>
      <c r="Q297" s="20">
        <f t="shared" si="665"/>
        <v>36503.56</v>
      </c>
      <c r="R297" s="59">
        <f t="shared" si="666"/>
        <v>0</v>
      </c>
      <c r="S297" s="20">
        <f t="shared" si="667"/>
        <v>0</v>
      </c>
      <c r="T297" s="20">
        <f t="shared" si="13"/>
        <v>0</v>
      </c>
      <c r="U297" s="19"/>
      <c r="V297" s="19"/>
      <c r="W297" s="19"/>
      <c r="X297" s="19"/>
      <c r="Y297" s="19"/>
      <c r="Z297" s="19"/>
    </row>
    <row r="298" ht="14.25" customHeight="1" outlineLevel="1">
      <c r="A298" s="61" t="s">
        <v>378</v>
      </c>
      <c r="B298" s="18"/>
      <c r="C298" s="19"/>
      <c r="D298" s="20">
        <f t="shared" ref="D298:H298" si="668">SUBTOTAL(9,D294:D297)</f>
        <v>46883635</v>
      </c>
      <c r="E298" s="20">
        <f t="shared" si="668"/>
        <v>1311127</v>
      </c>
      <c r="F298" s="20">
        <f t="shared" si="668"/>
        <v>1</v>
      </c>
      <c r="G298" s="20" t="str">
        <f t="shared" si="668"/>
        <v>#REF!</v>
      </c>
      <c r="H298" s="20" t="str">
        <f t="shared" si="668"/>
        <v>#REF!</v>
      </c>
      <c r="I298" s="20"/>
      <c r="J298" s="20" t="str">
        <f t="shared" ref="J298:M298" si="669">SUBTOTAL(9,J294:J297)</f>
        <v>#REF!</v>
      </c>
      <c r="K298" s="20" t="str">
        <f t="shared" si="669"/>
        <v>#REF!</v>
      </c>
      <c r="L298" s="20" t="str">
        <f t="shared" si="669"/>
        <v>#REF!</v>
      </c>
      <c r="M298" s="20">
        <f t="shared" si="669"/>
        <v>0</v>
      </c>
      <c r="N298" s="20"/>
      <c r="O298" s="20" t="str">
        <f t="shared" ref="O298:S298" si="670">SUBTOTAL(9,O294:O297)</f>
        <v>#REF!</v>
      </c>
      <c r="P298" s="20" t="str">
        <f t="shared" si="670"/>
        <v>#REF!</v>
      </c>
      <c r="Q298" s="20" t="str">
        <f t="shared" si="670"/>
        <v>#REF!</v>
      </c>
      <c r="R298" s="20" t="str">
        <f t="shared" si="670"/>
        <v>#REF!</v>
      </c>
      <c r="S298" s="20" t="str">
        <f t="shared" si="670"/>
        <v>#REF!</v>
      </c>
      <c r="T298" s="20" t="str">
        <f t="shared" si="13"/>
        <v>#REF!</v>
      </c>
      <c r="U298" s="19"/>
      <c r="V298" s="19"/>
      <c r="W298" s="19"/>
      <c r="X298" s="19"/>
      <c r="Y298" s="19"/>
      <c r="Z298" s="19">
        <f>SUBTOTAL(9,Z294:Z297)</f>
        <v>0</v>
      </c>
    </row>
    <row r="299" ht="14.25" customHeight="1" outlineLevel="2">
      <c r="A299" s="19" t="s">
        <v>155</v>
      </c>
      <c r="B299" s="18" t="s">
        <v>17</v>
      </c>
      <c r="C299" s="19" t="s">
        <v>324</v>
      </c>
      <c r="D299" s="20">
        <v>774140.28</v>
      </c>
      <c r="E299" s="20">
        <v>1186426.74</v>
      </c>
      <c r="F299" s="20">
        <f>+D299/D303</f>
        <v>0.6711909921</v>
      </c>
      <c r="G299" s="20" t="str">
        <f t="shared" ref="G299:G302" si="671">VLOOKUP(A299,'[1]Hoja1'!$B$1:$F$126,3,0)</f>
        <v>#REF!</v>
      </c>
      <c r="H299" s="20" t="str">
        <f t="shared" ref="H299:H302" si="672">VLOOKUP(A299,'[2]Hoja1'!$B$1:$F$126,2,0)</f>
        <v>#REF!</v>
      </c>
      <c r="I299" s="20" t="str">
        <f t="shared" ref="I299:I302" si="673">+G299/11</f>
        <v>#REF!</v>
      </c>
      <c r="J299" s="20" t="str">
        <f t="shared" ref="J299:J302" si="674">+F299*I299</f>
        <v>#REF!</v>
      </c>
      <c r="K299" s="20">
        <v>0.0</v>
      </c>
      <c r="L299" s="20" t="str">
        <f t="shared" ref="L299:L302" si="675">VLOOKUP(A299,'[2]Hoja1'!$B$1:$F$126,5,0)</f>
        <v>#REF!</v>
      </c>
      <c r="M299" s="20"/>
      <c r="N299" s="20"/>
      <c r="O299" s="20" t="str">
        <f>+D299-J299</f>
        <v>#REF!</v>
      </c>
      <c r="P299" s="20" t="str">
        <f t="shared" ref="P299:P302" si="676">+ROUND(O299,0)</f>
        <v>#REF!</v>
      </c>
      <c r="Q299" s="20" t="str">
        <f t="shared" ref="Q299:Q302" si="677">+K299+P299</f>
        <v>#REF!</v>
      </c>
      <c r="R299" s="59" t="str">
        <f t="shared" ref="R299:R302" si="678">+IF(D299-K299-P299&gt;1,D299-K299-P299,0)</f>
        <v>#REF!</v>
      </c>
      <c r="S299" s="20" t="str">
        <f t="shared" ref="S299:S302" si="679">+P299</f>
        <v>#REF!</v>
      </c>
      <c r="T299" s="20" t="str">
        <f t="shared" si="13"/>
        <v>#REF!</v>
      </c>
      <c r="U299" s="19"/>
      <c r="V299" s="19"/>
      <c r="W299" s="19"/>
      <c r="X299" s="19"/>
      <c r="Y299" s="19"/>
      <c r="Z299" s="19"/>
    </row>
    <row r="300" ht="14.25" customHeight="1" outlineLevel="2">
      <c r="A300" s="19" t="s">
        <v>155</v>
      </c>
      <c r="B300" s="18" t="s">
        <v>29</v>
      </c>
      <c r="C300" s="19" t="s">
        <v>30</v>
      </c>
      <c r="D300" s="20">
        <v>385.52</v>
      </c>
      <c r="E300" s="20">
        <v>590.84</v>
      </c>
      <c r="F300" s="20">
        <f>+D300/D303</f>
        <v>0.0003342515019</v>
      </c>
      <c r="G300" s="20" t="str">
        <f t="shared" si="671"/>
        <v>#REF!</v>
      </c>
      <c r="H300" s="20" t="str">
        <f t="shared" si="672"/>
        <v>#REF!</v>
      </c>
      <c r="I300" s="20" t="str">
        <f t="shared" si="673"/>
        <v>#REF!</v>
      </c>
      <c r="J300" s="20" t="str">
        <f t="shared" si="674"/>
        <v>#REF!</v>
      </c>
      <c r="K300" s="20">
        <v>0.0</v>
      </c>
      <c r="L300" s="20" t="str">
        <f t="shared" si="675"/>
        <v>#REF!</v>
      </c>
      <c r="M300" s="20"/>
      <c r="N300" s="20"/>
      <c r="O300" s="60">
        <v>0.0</v>
      </c>
      <c r="P300" s="20">
        <f t="shared" si="676"/>
        <v>0</v>
      </c>
      <c r="Q300" s="20">
        <f t="shared" si="677"/>
        <v>0</v>
      </c>
      <c r="R300" s="59">
        <f t="shared" si="678"/>
        <v>385.52</v>
      </c>
      <c r="S300" s="20">
        <f t="shared" si="679"/>
        <v>0</v>
      </c>
      <c r="T300" s="20">
        <f t="shared" si="13"/>
        <v>0</v>
      </c>
      <c r="U300" s="19"/>
      <c r="V300" s="19"/>
      <c r="W300" s="19"/>
      <c r="X300" s="19"/>
      <c r="Y300" s="19"/>
      <c r="Z300" s="19"/>
    </row>
    <row r="301" ht="14.25" customHeight="1" outlineLevel="2">
      <c r="A301" s="19" t="s">
        <v>155</v>
      </c>
      <c r="B301" s="18" t="s">
        <v>33</v>
      </c>
      <c r="C301" s="19" t="s">
        <v>34</v>
      </c>
      <c r="D301" s="20">
        <v>1000.54</v>
      </c>
      <c r="E301" s="20">
        <v>1533.39</v>
      </c>
      <c r="F301" s="20">
        <f>+D301/D303</f>
        <v>0.0008674828743</v>
      </c>
      <c r="G301" s="20" t="str">
        <f t="shared" si="671"/>
        <v>#REF!</v>
      </c>
      <c r="H301" s="20" t="str">
        <f t="shared" si="672"/>
        <v>#REF!</v>
      </c>
      <c r="I301" s="20" t="str">
        <f t="shared" si="673"/>
        <v>#REF!</v>
      </c>
      <c r="J301" s="20" t="str">
        <f t="shared" si="674"/>
        <v>#REF!</v>
      </c>
      <c r="K301" s="20">
        <v>0.0</v>
      </c>
      <c r="L301" s="20" t="str">
        <f t="shared" si="675"/>
        <v>#REF!</v>
      </c>
      <c r="M301" s="20"/>
      <c r="N301" s="20"/>
      <c r="O301" s="60">
        <v>0.0</v>
      </c>
      <c r="P301" s="20">
        <f t="shared" si="676"/>
        <v>0</v>
      </c>
      <c r="Q301" s="20">
        <f t="shared" si="677"/>
        <v>0</v>
      </c>
      <c r="R301" s="59">
        <f t="shared" si="678"/>
        <v>1000.54</v>
      </c>
      <c r="S301" s="20">
        <f t="shared" si="679"/>
        <v>0</v>
      </c>
      <c r="T301" s="20">
        <f t="shared" si="13"/>
        <v>0</v>
      </c>
      <c r="U301" s="19"/>
      <c r="V301" s="19"/>
      <c r="W301" s="19"/>
      <c r="X301" s="19"/>
      <c r="Y301" s="19"/>
      <c r="Z301" s="19"/>
    </row>
    <row r="302" ht="14.25" customHeight="1" outlineLevel="2">
      <c r="A302" s="19" t="s">
        <v>155</v>
      </c>
      <c r="B302" s="18" t="s">
        <v>55</v>
      </c>
      <c r="C302" s="19" t="s">
        <v>56</v>
      </c>
      <c r="D302" s="20">
        <v>377856.66</v>
      </c>
      <c r="E302" s="20">
        <v>579093.03</v>
      </c>
      <c r="F302" s="20">
        <f>+D302/D303</f>
        <v>0.3276072736</v>
      </c>
      <c r="G302" s="20" t="str">
        <f t="shared" si="671"/>
        <v>#REF!</v>
      </c>
      <c r="H302" s="20" t="str">
        <f t="shared" si="672"/>
        <v>#REF!</v>
      </c>
      <c r="I302" s="20" t="str">
        <f t="shared" si="673"/>
        <v>#REF!</v>
      </c>
      <c r="J302" s="20" t="str">
        <f t="shared" si="674"/>
        <v>#REF!</v>
      </c>
      <c r="K302" s="20">
        <v>0.0</v>
      </c>
      <c r="L302" s="20" t="str">
        <f t="shared" si="675"/>
        <v>#REF!</v>
      </c>
      <c r="M302" s="20"/>
      <c r="N302" s="20"/>
      <c r="O302" s="20" t="str">
        <f>+D302-J302</f>
        <v>#REF!</v>
      </c>
      <c r="P302" s="20" t="str">
        <f t="shared" si="676"/>
        <v>#REF!</v>
      </c>
      <c r="Q302" s="20" t="str">
        <f t="shared" si="677"/>
        <v>#REF!</v>
      </c>
      <c r="R302" s="59" t="str">
        <f t="shared" si="678"/>
        <v>#REF!</v>
      </c>
      <c r="S302" s="20" t="str">
        <f t="shared" si="679"/>
        <v>#REF!</v>
      </c>
      <c r="T302" s="20" t="str">
        <f t="shared" si="13"/>
        <v>#REF!</v>
      </c>
      <c r="U302" s="19"/>
      <c r="V302" s="19"/>
      <c r="W302" s="19"/>
      <c r="X302" s="19"/>
      <c r="Y302" s="19"/>
      <c r="Z302" s="19"/>
    </row>
    <row r="303" ht="14.25" customHeight="1" outlineLevel="1">
      <c r="A303" s="61" t="s">
        <v>379</v>
      </c>
      <c r="B303" s="18"/>
      <c r="C303" s="19"/>
      <c r="D303" s="20">
        <f t="shared" ref="D303:H303" si="680">SUBTOTAL(9,D299:D302)</f>
        <v>1153383</v>
      </c>
      <c r="E303" s="20">
        <f t="shared" si="680"/>
        <v>1767644</v>
      </c>
      <c r="F303" s="20">
        <f t="shared" si="680"/>
        <v>1</v>
      </c>
      <c r="G303" s="20" t="str">
        <f t="shared" si="680"/>
        <v>#REF!</v>
      </c>
      <c r="H303" s="20" t="str">
        <f t="shared" si="680"/>
        <v>#REF!</v>
      </c>
      <c r="I303" s="20"/>
      <c r="J303" s="20" t="str">
        <f t="shared" ref="J303:M303" si="681">SUBTOTAL(9,J299:J302)</f>
        <v>#REF!</v>
      </c>
      <c r="K303" s="20">
        <f t="shared" si="681"/>
        <v>0</v>
      </c>
      <c r="L303" s="20" t="str">
        <f t="shared" si="681"/>
        <v>#REF!</v>
      </c>
      <c r="M303" s="20">
        <f t="shared" si="681"/>
        <v>0</v>
      </c>
      <c r="N303" s="20"/>
      <c r="O303" s="20" t="str">
        <f t="shared" ref="O303:S303" si="682">SUBTOTAL(9,O299:O302)</f>
        <v>#REF!</v>
      </c>
      <c r="P303" s="20" t="str">
        <f t="shared" si="682"/>
        <v>#REF!</v>
      </c>
      <c r="Q303" s="20" t="str">
        <f t="shared" si="682"/>
        <v>#REF!</v>
      </c>
      <c r="R303" s="20" t="str">
        <f t="shared" si="682"/>
        <v>#REF!</v>
      </c>
      <c r="S303" s="20" t="str">
        <f t="shared" si="682"/>
        <v>#REF!</v>
      </c>
      <c r="T303" s="20" t="str">
        <f t="shared" si="13"/>
        <v>#REF!</v>
      </c>
      <c r="U303" s="19"/>
      <c r="V303" s="19"/>
      <c r="W303" s="19"/>
      <c r="X303" s="19"/>
      <c r="Y303" s="19"/>
      <c r="Z303" s="19">
        <f>SUBTOTAL(9,Z299:Z302)</f>
        <v>0</v>
      </c>
    </row>
    <row r="304" ht="14.25" customHeight="1" outlineLevel="2">
      <c r="A304" s="19" t="s">
        <v>157</v>
      </c>
      <c r="B304" s="18" t="s">
        <v>17</v>
      </c>
      <c r="C304" s="19" t="s">
        <v>324</v>
      </c>
      <c r="D304" s="20">
        <v>4613883.83</v>
      </c>
      <c r="E304" s="20">
        <v>1234715.91</v>
      </c>
      <c r="F304" s="20">
        <f>+D304/D307</f>
        <v>0.7169627224</v>
      </c>
      <c r="G304" s="20" t="str">
        <f t="shared" ref="G304:G306" si="683">VLOOKUP(A304,'[1]Hoja1'!$B$1:$F$126,3,0)</f>
        <v>#REF!</v>
      </c>
      <c r="H304" s="20" t="str">
        <f t="shared" ref="H304:H306" si="684">VLOOKUP(A304,'[2]Hoja1'!$B$1:$F$126,2,0)</f>
        <v>#REF!</v>
      </c>
      <c r="I304" s="20" t="str">
        <f t="shared" ref="I304:I306" si="685">+G304/11</f>
        <v>#REF!</v>
      </c>
      <c r="J304" s="20" t="str">
        <f t="shared" ref="J304:J306" si="686">+F304*I304</f>
        <v>#REF!</v>
      </c>
      <c r="K304" s="20">
        <f t="shared" ref="K304:K306" si="687">+D304-P304</f>
        <v>99570.83</v>
      </c>
      <c r="L304" s="20" t="str">
        <f t="shared" ref="L304:L306" si="688">VLOOKUP(A304,'[2]Hoja1'!$B$1:$F$126,5,0)</f>
        <v>#REF!</v>
      </c>
      <c r="M304" s="20"/>
      <c r="N304" s="20"/>
      <c r="O304" s="20">
        <v>4514313.260881268</v>
      </c>
      <c r="P304" s="20">
        <f t="shared" ref="P304:P306" si="689">+ROUND(O304,0)</f>
        <v>4514313</v>
      </c>
      <c r="Q304" s="20">
        <f t="shared" ref="Q304:Q306" si="690">+K304+P304</f>
        <v>4613883.83</v>
      </c>
      <c r="R304" s="59">
        <f t="shared" ref="R304:R306" si="691">+IF(D304-K304-P304&gt;1,D304-K304-P304,0)</f>
        <v>0</v>
      </c>
      <c r="S304" s="20">
        <f t="shared" ref="S304:S306" si="692">+P304</f>
        <v>4514313</v>
      </c>
      <c r="T304" s="20">
        <f t="shared" si="13"/>
        <v>0</v>
      </c>
      <c r="U304" s="19"/>
      <c r="V304" s="19"/>
      <c r="W304" s="19"/>
      <c r="X304" s="19"/>
      <c r="Y304" s="19"/>
      <c r="Z304" s="19"/>
    </row>
    <row r="305" ht="14.25" customHeight="1" outlineLevel="2">
      <c r="A305" s="19" t="s">
        <v>157</v>
      </c>
      <c r="B305" s="18" t="s">
        <v>39</v>
      </c>
      <c r="C305" s="19" t="s">
        <v>40</v>
      </c>
      <c r="D305" s="20">
        <v>1803986.13</v>
      </c>
      <c r="E305" s="20">
        <v>482762.57</v>
      </c>
      <c r="F305" s="20">
        <f>+D305/D307</f>
        <v>0.2803258284</v>
      </c>
      <c r="G305" s="20" t="str">
        <f t="shared" si="683"/>
        <v>#REF!</v>
      </c>
      <c r="H305" s="20" t="str">
        <f t="shared" si="684"/>
        <v>#REF!</v>
      </c>
      <c r="I305" s="20" t="str">
        <f t="shared" si="685"/>
        <v>#REF!</v>
      </c>
      <c r="J305" s="20" t="str">
        <f t="shared" si="686"/>
        <v>#REF!</v>
      </c>
      <c r="K305" s="20" t="str">
        <f t="shared" si="687"/>
        <v>#REF!</v>
      </c>
      <c r="L305" s="20" t="str">
        <f t="shared" si="688"/>
        <v>#REF!</v>
      </c>
      <c r="M305" s="20"/>
      <c r="N305" s="20"/>
      <c r="O305" s="20" t="str">
        <f>+D305-J305</f>
        <v>#REF!</v>
      </c>
      <c r="P305" s="20" t="str">
        <f t="shared" si="689"/>
        <v>#REF!</v>
      </c>
      <c r="Q305" s="20" t="str">
        <f t="shared" si="690"/>
        <v>#REF!</v>
      </c>
      <c r="R305" s="59" t="str">
        <f t="shared" si="691"/>
        <v>#REF!</v>
      </c>
      <c r="S305" s="20" t="str">
        <f t="shared" si="692"/>
        <v>#REF!</v>
      </c>
      <c r="T305" s="20" t="str">
        <f t="shared" si="13"/>
        <v>#REF!</v>
      </c>
      <c r="U305" s="19"/>
      <c r="V305" s="19"/>
      <c r="W305" s="19"/>
      <c r="X305" s="19"/>
      <c r="Y305" s="19"/>
      <c r="Z305" s="19"/>
    </row>
    <row r="306" ht="14.25" customHeight="1" outlineLevel="2">
      <c r="A306" s="19" t="s">
        <v>157</v>
      </c>
      <c r="B306" s="18" t="s">
        <v>33</v>
      </c>
      <c r="C306" s="19" t="s">
        <v>34</v>
      </c>
      <c r="D306" s="20">
        <v>17449.04</v>
      </c>
      <c r="E306" s="20">
        <v>4669.52</v>
      </c>
      <c r="F306" s="20">
        <f>+D306/D307</f>
        <v>0.002711449114</v>
      </c>
      <c r="G306" s="20" t="str">
        <f t="shared" si="683"/>
        <v>#REF!</v>
      </c>
      <c r="H306" s="20" t="str">
        <f t="shared" si="684"/>
        <v>#REF!</v>
      </c>
      <c r="I306" s="20" t="str">
        <f t="shared" si="685"/>
        <v>#REF!</v>
      </c>
      <c r="J306" s="20" t="str">
        <f t="shared" si="686"/>
        <v>#REF!</v>
      </c>
      <c r="K306" s="20">
        <f t="shared" si="687"/>
        <v>17449.04</v>
      </c>
      <c r="L306" s="20" t="str">
        <f t="shared" si="688"/>
        <v>#REF!</v>
      </c>
      <c r="M306" s="20"/>
      <c r="N306" s="20"/>
      <c r="O306" s="60">
        <v>0.0</v>
      </c>
      <c r="P306" s="20">
        <f t="shared" si="689"/>
        <v>0</v>
      </c>
      <c r="Q306" s="20">
        <f t="shared" si="690"/>
        <v>17449.04</v>
      </c>
      <c r="R306" s="59">
        <f t="shared" si="691"/>
        <v>0</v>
      </c>
      <c r="S306" s="20">
        <f t="shared" si="692"/>
        <v>0</v>
      </c>
      <c r="T306" s="20">
        <f t="shared" si="13"/>
        <v>0</v>
      </c>
      <c r="U306" s="19"/>
      <c r="V306" s="19"/>
      <c r="W306" s="19"/>
      <c r="X306" s="19"/>
      <c r="Y306" s="19"/>
      <c r="Z306" s="19"/>
    </row>
    <row r="307" ht="14.25" customHeight="1" outlineLevel="1">
      <c r="A307" s="61" t="s">
        <v>380</v>
      </c>
      <c r="B307" s="18"/>
      <c r="C307" s="19"/>
      <c r="D307" s="20">
        <f t="shared" ref="D307:H307" si="693">SUBTOTAL(9,D304:D306)</f>
        <v>6435319</v>
      </c>
      <c r="E307" s="20">
        <f t="shared" si="693"/>
        <v>1722148</v>
      </c>
      <c r="F307" s="20">
        <f t="shared" si="693"/>
        <v>1</v>
      </c>
      <c r="G307" s="20" t="str">
        <f t="shared" si="693"/>
        <v>#REF!</v>
      </c>
      <c r="H307" s="20" t="str">
        <f t="shared" si="693"/>
        <v>#REF!</v>
      </c>
      <c r="I307" s="20"/>
      <c r="J307" s="20" t="str">
        <f t="shared" ref="J307:M307" si="694">SUBTOTAL(9,J304:J306)</f>
        <v>#REF!</v>
      </c>
      <c r="K307" s="20" t="str">
        <f t="shared" si="694"/>
        <v>#REF!</v>
      </c>
      <c r="L307" s="20" t="str">
        <f t="shared" si="694"/>
        <v>#REF!</v>
      </c>
      <c r="M307" s="20">
        <f t="shared" si="694"/>
        <v>0</v>
      </c>
      <c r="N307" s="20"/>
      <c r="O307" s="20" t="str">
        <f t="shared" ref="O307:S307" si="695">SUBTOTAL(9,O304:O306)</f>
        <v>#REF!</v>
      </c>
      <c r="P307" s="20" t="str">
        <f t="shared" si="695"/>
        <v>#REF!</v>
      </c>
      <c r="Q307" s="20" t="str">
        <f t="shared" si="695"/>
        <v>#REF!</v>
      </c>
      <c r="R307" s="20" t="str">
        <f t="shared" si="695"/>
        <v>#REF!</v>
      </c>
      <c r="S307" s="20" t="str">
        <f t="shared" si="695"/>
        <v>#REF!</v>
      </c>
      <c r="T307" s="20" t="str">
        <f t="shared" si="13"/>
        <v>#REF!</v>
      </c>
      <c r="U307" s="19"/>
      <c r="V307" s="19"/>
      <c r="W307" s="19"/>
      <c r="X307" s="19"/>
      <c r="Y307" s="19"/>
      <c r="Z307" s="19">
        <f>SUBTOTAL(9,Z304:Z306)</f>
        <v>0</v>
      </c>
    </row>
    <row r="308" ht="14.25" customHeight="1" outlineLevel="2">
      <c r="A308" s="19" t="s">
        <v>159</v>
      </c>
      <c r="B308" s="18" t="s">
        <v>17</v>
      </c>
      <c r="C308" s="19" t="s">
        <v>324</v>
      </c>
      <c r="D308" s="20">
        <v>8316381.48</v>
      </c>
      <c r="E308" s="20">
        <v>1.331323121E7</v>
      </c>
      <c r="F308" s="20">
        <f>+D308/D314</f>
        <v>0.8386300584</v>
      </c>
      <c r="G308" s="20" t="str">
        <f t="shared" ref="G308:G313" si="696">VLOOKUP(A308,'[1]Hoja1'!$B$1:$F$126,3,0)</f>
        <v>#REF!</v>
      </c>
      <c r="H308" s="20" t="str">
        <f t="shared" ref="H308:H313" si="697">VLOOKUP(A308,'[2]Hoja1'!$B$1:$F$126,2,0)</f>
        <v>#REF!</v>
      </c>
      <c r="I308" s="20" t="str">
        <f t="shared" ref="I308:I313" si="698">+G308/11</f>
        <v>#REF!</v>
      </c>
      <c r="J308" s="20" t="str">
        <f t="shared" ref="J308:J313" si="699">+F308*I308</f>
        <v>#REF!</v>
      </c>
      <c r="K308" s="20">
        <v>0.0</v>
      </c>
      <c r="L308" s="20" t="str">
        <f t="shared" ref="L308:L313" si="700">VLOOKUP(A308,'[2]Hoja1'!$B$1:$F$126,5,0)</f>
        <v>#REF!</v>
      </c>
      <c r="M308" s="20"/>
      <c r="N308" s="20"/>
      <c r="O308" s="20" t="str">
        <f t="shared" ref="O308:O310" si="701">+D308-J308</f>
        <v>#REF!</v>
      </c>
      <c r="P308" s="20" t="str">
        <f t="shared" ref="P308:P313" si="702">+ROUND(O308,0)</f>
        <v>#REF!</v>
      </c>
      <c r="Q308" s="20" t="str">
        <f t="shared" ref="Q308:Q313" si="703">+K308+P308</f>
        <v>#REF!</v>
      </c>
      <c r="R308" s="59" t="str">
        <f t="shared" ref="R308:R313" si="704">+IF(D308-K308-P308&gt;1,D308-K308-P308,0)</f>
        <v>#REF!</v>
      </c>
      <c r="S308" s="20" t="str">
        <f t="shared" ref="S308:S313" si="705">+P308</f>
        <v>#REF!</v>
      </c>
      <c r="T308" s="20" t="str">
        <f t="shared" si="13"/>
        <v>#REF!</v>
      </c>
      <c r="U308" s="19"/>
      <c r="V308" s="19"/>
      <c r="W308" s="19"/>
      <c r="X308" s="19"/>
      <c r="Y308" s="19"/>
      <c r="Z308" s="19"/>
    </row>
    <row r="309" ht="14.25" customHeight="1" outlineLevel="2">
      <c r="A309" s="19" t="s">
        <v>159</v>
      </c>
      <c r="B309" s="18" t="s">
        <v>39</v>
      </c>
      <c r="C309" s="19" t="s">
        <v>40</v>
      </c>
      <c r="D309" s="20">
        <v>1569079.14</v>
      </c>
      <c r="E309" s="20">
        <v>2511851.27</v>
      </c>
      <c r="F309" s="20">
        <f>+D309/D314</f>
        <v>0.1582271008</v>
      </c>
      <c r="G309" s="20" t="str">
        <f t="shared" si="696"/>
        <v>#REF!</v>
      </c>
      <c r="H309" s="20" t="str">
        <f t="shared" si="697"/>
        <v>#REF!</v>
      </c>
      <c r="I309" s="20" t="str">
        <f t="shared" si="698"/>
        <v>#REF!</v>
      </c>
      <c r="J309" s="20" t="str">
        <f t="shared" si="699"/>
        <v>#REF!</v>
      </c>
      <c r="K309" s="20">
        <v>0.0</v>
      </c>
      <c r="L309" s="20" t="str">
        <f t="shared" si="700"/>
        <v>#REF!</v>
      </c>
      <c r="M309" s="20"/>
      <c r="N309" s="20"/>
      <c r="O309" s="20" t="str">
        <f t="shared" si="701"/>
        <v>#REF!</v>
      </c>
      <c r="P309" s="20" t="str">
        <f t="shared" si="702"/>
        <v>#REF!</v>
      </c>
      <c r="Q309" s="20" t="str">
        <f t="shared" si="703"/>
        <v>#REF!</v>
      </c>
      <c r="R309" s="59" t="str">
        <f t="shared" si="704"/>
        <v>#REF!</v>
      </c>
      <c r="S309" s="20" t="str">
        <f t="shared" si="705"/>
        <v>#REF!</v>
      </c>
      <c r="T309" s="20" t="str">
        <f t="shared" si="13"/>
        <v>#REF!</v>
      </c>
      <c r="U309" s="19"/>
      <c r="V309" s="19"/>
      <c r="W309" s="19"/>
      <c r="X309" s="19"/>
      <c r="Y309" s="19"/>
      <c r="Z309" s="19"/>
    </row>
    <row r="310" ht="14.25" customHeight="1" outlineLevel="2">
      <c r="A310" s="19" t="s">
        <v>159</v>
      </c>
      <c r="B310" s="18" t="s">
        <v>53</v>
      </c>
      <c r="C310" s="19" t="s">
        <v>54</v>
      </c>
      <c r="D310" s="20">
        <v>0.0</v>
      </c>
      <c r="E310" s="20">
        <v>0.0</v>
      </c>
      <c r="F310" s="20">
        <f>+D310/D314</f>
        <v>0</v>
      </c>
      <c r="G310" s="20" t="str">
        <f t="shared" si="696"/>
        <v>#REF!</v>
      </c>
      <c r="H310" s="20" t="str">
        <f t="shared" si="697"/>
        <v>#REF!</v>
      </c>
      <c r="I310" s="20" t="str">
        <f t="shared" si="698"/>
        <v>#REF!</v>
      </c>
      <c r="J310" s="20" t="str">
        <f t="shared" si="699"/>
        <v>#REF!</v>
      </c>
      <c r="K310" s="20">
        <v>0.0</v>
      </c>
      <c r="L310" s="20" t="str">
        <f t="shared" si="700"/>
        <v>#REF!</v>
      </c>
      <c r="M310" s="20"/>
      <c r="N310" s="20"/>
      <c r="O310" s="20" t="str">
        <f t="shared" si="701"/>
        <v>#REF!</v>
      </c>
      <c r="P310" s="20" t="str">
        <f t="shared" si="702"/>
        <v>#REF!</v>
      </c>
      <c r="Q310" s="20" t="str">
        <f t="shared" si="703"/>
        <v>#REF!</v>
      </c>
      <c r="R310" s="59" t="str">
        <f t="shared" si="704"/>
        <v>#REF!</v>
      </c>
      <c r="S310" s="20" t="str">
        <f t="shared" si="705"/>
        <v>#REF!</v>
      </c>
      <c r="T310" s="20" t="str">
        <f t="shared" si="13"/>
        <v>#REF!</v>
      </c>
      <c r="U310" s="19"/>
      <c r="V310" s="19"/>
      <c r="W310" s="19"/>
      <c r="X310" s="19"/>
      <c r="Y310" s="19"/>
      <c r="Z310" s="19"/>
    </row>
    <row r="311" ht="14.25" customHeight="1" outlineLevel="2">
      <c r="A311" s="19" t="s">
        <v>159</v>
      </c>
      <c r="B311" s="18" t="s">
        <v>25</v>
      </c>
      <c r="C311" s="19" t="s">
        <v>26</v>
      </c>
      <c r="D311" s="20">
        <v>12399.88</v>
      </c>
      <c r="E311" s="20">
        <v>19850.27</v>
      </c>
      <c r="F311" s="20">
        <f>+D311/D314</f>
        <v>0.001250413069</v>
      </c>
      <c r="G311" s="20" t="str">
        <f t="shared" si="696"/>
        <v>#REF!</v>
      </c>
      <c r="H311" s="20" t="str">
        <f t="shared" si="697"/>
        <v>#REF!</v>
      </c>
      <c r="I311" s="20" t="str">
        <f t="shared" si="698"/>
        <v>#REF!</v>
      </c>
      <c r="J311" s="20" t="str">
        <f t="shared" si="699"/>
        <v>#REF!</v>
      </c>
      <c r="K311" s="20">
        <v>0.0</v>
      </c>
      <c r="L311" s="20" t="str">
        <f t="shared" si="700"/>
        <v>#REF!</v>
      </c>
      <c r="M311" s="20"/>
      <c r="N311" s="20"/>
      <c r="O311" s="60">
        <v>0.0</v>
      </c>
      <c r="P311" s="20">
        <f t="shared" si="702"/>
        <v>0</v>
      </c>
      <c r="Q311" s="20">
        <f t="shared" si="703"/>
        <v>0</v>
      </c>
      <c r="R311" s="59">
        <f t="shared" si="704"/>
        <v>12399.88</v>
      </c>
      <c r="S311" s="20">
        <f t="shared" si="705"/>
        <v>0</v>
      </c>
      <c r="T311" s="20">
        <f t="shared" si="13"/>
        <v>0</v>
      </c>
      <c r="U311" s="19"/>
      <c r="V311" s="19"/>
      <c r="W311" s="19"/>
      <c r="X311" s="19"/>
      <c r="Y311" s="19"/>
      <c r="Z311" s="19"/>
    </row>
    <row r="312" ht="14.25" customHeight="1" outlineLevel="2">
      <c r="A312" s="19" t="s">
        <v>159</v>
      </c>
      <c r="B312" s="18" t="s">
        <v>27</v>
      </c>
      <c r="C312" s="19" t="s">
        <v>28</v>
      </c>
      <c r="D312" s="20">
        <v>2775.31</v>
      </c>
      <c r="E312" s="20">
        <v>4442.84</v>
      </c>
      <c r="F312" s="20">
        <f>+D312/D314</f>
        <v>0.0002798643127</v>
      </c>
      <c r="G312" s="20" t="str">
        <f t="shared" si="696"/>
        <v>#REF!</v>
      </c>
      <c r="H312" s="20" t="str">
        <f t="shared" si="697"/>
        <v>#REF!</v>
      </c>
      <c r="I312" s="20" t="str">
        <f t="shared" si="698"/>
        <v>#REF!</v>
      </c>
      <c r="J312" s="20" t="str">
        <f t="shared" si="699"/>
        <v>#REF!</v>
      </c>
      <c r="K312" s="20">
        <v>0.0</v>
      </c>
      <c r="L312" s="20" t="str">
        <f t="shared" si="700"/>
        <v>#REF!</v>
      </c>
      <c r="M312" s="20"/>
      <c r="N312" s="20"/>
      <c r="O312" s="60">
        <v>0.0</v>
      </c>
      <c r="P312" s="20">
        <f t="shared" si="702"/>
        <v>0</v>
      </c>
      <c r="Q312" s="20">
        <f t="shared" si="703"/>
        <v>0</v>
      </c>
      <c r="R312" s="59">
        <f t="shared" si="704"/>
        <v>2775.31</v>
      </c>
      <c r="S312" s="20">
        <f t="shared" si="705"/>
        <v>0</v>
      </c>
      <c r="T312" s="20">
        <f t="shared" si="13"/>
        <v>0</v>
      </c>
      <c r="U312" s="19"/>
      <c r="V312" s="19"/>
      <c r="W312" s="19"/>
      <c r="X312" s="19"/>
      <c r="Y312" s="19"/>
      <c r="Z312" s="19"/>
    </row>
    <row r="313" ht="14.25" customHeight="1" outlineLevel="2">
      <c r="A313" s="19" t="s">
        <v>159</v>
      </c>
      <c r="B313" s="18" t="s">
        <v>33</v>
      </c>
      <c r="C313" s="19" t="s">
        <v>34</v>
      </c>
      <c r="D313" s="20">
        <v>15991.19</v>
      </c>
      <c r="E313" s="20">
        <v>25599.41</v>
      </c>
      <c r="F313" s="20">
        <f>+D313/D314</f>
        <v>0.001612563425</v>
      </c>
      <c r="G313" s="20" t="str">
        <f t="shared" si="696"/>
        <v>#REF!</v>
      </c>
      <c r="H313" s="20" t="str">
        <f t="shared" si="697"/>
        <v>#REF!</v>
      </c>
      <c r="I313" s="20" t="str">
        <f t="shared" si="698"/>
        <v>#REF!</v>
      </c>
      <c r="J313" s="20" t="str">
        <f t="shared" si="699"/>
        <v>#REF!</v>
      </c>
      <c r="K313" s="20">
        <v>0.0</v>
      </c>
      <c r="L313" s="20" t="str">
        <f t="shared" si="700"/>
        <v>#REF!</v>
      </c>
      <c r="M313" s="20"/>
      <c r="N313" s="20"/>
      <c r="O313" s="60">
        <v>0.0</v>
      </c>
      <c r="P313" s="20">
        <f t="shared" si="702"/>
        <v>0</v>
      </c>
      <c r="Q313" s="20">
        <f t="shared" si="703"/>
        <v>0</v>
      </c>
      <c r="R313" s="59">
        <f t="shared" si="704"/>
        <v>15991.19</v>
      </c>
      <c r="S313" s="20">
        <f t="shared" si="705"/>
        <v>0</v>
      </c>
      <c r="T313" s="20">
        <f t="shared" si="13"/>
        <v>0</v>
      </c>
      <c r="U313" s="19"/>
      <c r="V313" s="19"/>
      <c r="W313" s="19"/>
      <c r="X313" s="19"/>
      <c r="Y313" s="19"/>
      <c r="Z313" s="19"/>
    </row>
    <row r="314" ht="14.25" customHeight="1" outlineLevel="1">
      <c r="A314" s="61" t="s">
        <v>381</v>
      </c>
      <c r="B314" s="18"/>
      <c r="C314" s="19"/>
      <c r="D314" s="20">
        <f t="shared" ref="D314:H314" si="706">SUBTOTAL(9,D308:D313)</f>
        <v>9916627</v>
      </c>
      <c r="E314" s="20">
        <f t="shared" si="706"/>
        <v>15874975</v>
      </c>
      <c r="F314" s="20">
        <f t="shared" si="706"/>
        <v>1</v>
      </c>
      <c r="G314" s="20" t="str">
        <f t="shared" si="706"/>
        <v>#REF!</v>
      </c>
      <c r="H314" s="20" t="str">
        <f t="shared" si="706"/>
        <v>#REF!</v>
      </c>
      <c r="I314" s="20"/>
      <c r="J314" s="20" t="str">
        <f t="shared" ref="J314:M314" si="707">SUBTOTAL(9,J308:J313)</f>
        <v>#REF!</v>
      </c>
      <c r="K314" s="20">
        <f t="shared" si="707"/>
        <v>0</v>
      </c>
      <c r="L314" s="20" t="str">
        <f t="shared" si="707"/>
        <v>#REF!</v>
      </c>
      <c r="M314" s="20">
        <f t="shared" si="707"/>
        <v>0</v>
      </c>
      <c r="N314" s="20"/>
      <c r="O314" s="20" t="str">
        <f t="shared" ref="O314:S314" si="708">SUBTOTAL(9,O308:O313)</f>
        <v>#REF!</v>
      </c>
      <c r="P314" s="20" t="str">
        <f t="shared" si="708"/>
        <v>#REF!</v>
      </c>
      <c r="Q314" s="20" t="str">
        <f t="shared" si="708"/>
        <v>#REF!</v>
      </c>
      <c r="R314" s="20" t="str">
        <f t="shared" si="708"/>
        <v>#REF!</v>
      </c>
      <c r="S314" s="20" t="str">
        <f t="shared" si="708"/>
        <v>#REF!</v>
      </c>
      <c r="T314" s="20" t="str">
        <f t="shared" si="13"/>
        <v>#REF!</v>
      </c>
      <c r="U314" s="19"/>
      <c r="V314" s="19"/>
      <c r="W314" s="19"/>
      <c r="X314" s="19"/>
      <c r="Y314" s="19"/>
      <c r="Z314" s="19">
        <f>SUBTOTAL(9,Z308:Z313)</f>
        <v>0</v>
      </c>
    </row>
    <row r="315" ht="14.25" customHeight="1" outlineLevel="2">
      <c r="A315" s="19" t="s">
        <v>161</v>
      </c>
      <c r="B315" s="18" t="s">
        <v>17</v>
      </c>
      <c r="C315" s="19" t="s">
        <v>324</v>
      </c>
      <c r="D315" s="20">
        <v>0.0</v>
      </c>
      <c r="E315" s="20">
        <v>716048.25</v>
      </c>
      <c r="F315" s="20">
        <v>0.0</v>
      </c>
      <c r="G315" s="20" t="str">
        <f t="shared" ref="G315:G317" si="709">VLOOKUP(A315,'[1]Hoja1'!$B$1:$F$126,3,0)</f>
        <v>#REF!</v>
      </c>
      <c r="H315" s="20" t="str">
        <f t="shared" ref="H315:H317" si="710">VLOOKUP(A315,'[2]Hoja1'!$B$1:$F$126,2,0)</f>
        <v>#REF!</v>
      </c>
      <c r="I315" s="20" t="str">
        <f t="shared" ref="I315:I317" si="711">+G315/11</f>
        <v>#REF!</v>
      </c>
      <c r="J315" s="20" t="str">
        <f t="shared" ref="J315:J317" si="712">+F315*I315</f>
        <v>#REF!</v>
      </c>
      <c r="K315" s="20" t="str">
        <f t="shared" ref="K315:K317" si="713">+D315-P315</f>
        <v>#REF!</v>
      </c>
      <c r="L315" s="20" t="str">
        <f t="shared" ref="L315:L317" si="714">VLOOKUP(A315,'[2]Hoja1'!$B$1:$F$126,5,0)</f>
        <v>#REF!</v>
      </c>
      <c r="M315" s="20"/>
      <c r="N315" s="20"/>
      <c r="O315" s="20" t="str">
        <f t="shared" ref="O315:O317" si="715">+D315-J315</f>
        <v>#REF!</v>
      </c>
      <c r="P315" s="20" t="str">
        <f t="shared" ref="P315:P317" si="716">+ROUND(O315,0)</f>
        <v>#REF!</v>
      </c>
      <c r="Q315" s="20" t="str">
        <f t="shared" ref="Q315:Q317" si="717">+K315+P315</f>
        <v>#REF!</v>
      </c>
      <c r="R315" s="59" t="str">
        <f t="shared" ref="R315:R317" si="718">+IF(D315-K315-P315&gt;1,D315-K315-P315,0)</f>
        <v>#REF!</v>
      </c>
      <c r="S315" s="20" t="str">
        <f t="shared" ref="S315:S317" si="719">+P315</f>
        <v>#REF!</v>
      </c>
      <c r="T315" s="20" t="str">
        <f t="shared" si="13"/>
        <v>#REF!</v>
      </c>
      <c r="U315" s="19"/>
      <c r="V315" s="19"/>
      <c r="W315" s="19"/>
      <c r="X315" s="19"/>
      <c r="Y315" s="19"/>
      <c r="Z315" s="19"/>
    </row>
    <row r="316" ht="14.25" customHeight="1" outlineLevel="2">
      <c r="A316" s="19" t="s">
        <v>161</v>
      </c>
      <c r="B316" s="18" t="s">
        <v>53</v>
      </c>
      <c r="C316" s="19" t="s">
        <v>54</v>
      </c>
      <c r="D316" s="20">
        <v>0.0</v>
      </c>
      <c r="E316" s="20">
        <v>0.0</v>
      </c>
      <c r="F316" s="20">
        <v>0.0</v>
      </c>
      <c r="G316" s="20" t="str">
        <f t="shared" si="709"/>
        <v>#REF!</v>
      </c>
      <c r="H316" s="20" t="str">
        <f t="shared" si="710"/>
        <v>#REF!</v>
      </c>
      <c r="I316" s="20" t="str">
        <f t="shared" si="711"/>
        <v>#REF!</v>
      </c>
      <c r="J316" s="20" t="str">
        <f t="shared" si="712"/>
        <v>#REF!</v>
      </c>
      <c r="K316" s="20" t="str">
        <f t="shared" si="713"/>
        <v>#REF!</v>
      </c>
      <c r="L316" s="20" t="str">
        <f t="shared" si="714"/>
        <v>#REF!</v>
      </c>
      <c r="M316" s="20"/>
      <c r="N316" s="20"/>
      <c r="O316" s="20" t="str">
        <f t="shared" si="715"/>
        <v>#REF!</v>
      </c>
      <c r="P316" s="20" t="str">
        <f t="shared" si="716"/>
        <v>#REF!</v>
      </c>
      <c r="Q316" s="20" t="str">
        <f t="shared" si="717"/>
        <v>#REF!</v>
      </c>
      <c r="R316" s="59" t="str">
        <f t="shared" si="718"/>
        <v>#REF!</v>
      </c>
      <c r="S316" s="20" t="str">
        <f t="shared" si="719"/>
        <v>#REF!</v>
      </c>
      <c r="T316" s="20" t="str">
        <f t="shared" si="13"/>
        <v>#REF!</v>
      </c>
      <c r="U316" s="19"/>
      <c r="V316" s="19"/>
      <c r="W316" s="19"/>
      <c r="X316" s="19"/>
      <c r="Y316" s="19"/>
      <c r="Z316" s="19"/>
    </row>
    <row r="317" ht="14.25" customHeight="1" outlineLevel="2">
      <c r="A317" s="19" t="s">
        <v>161</v>
      </c>
      <c r="B317" s="18" t="s">
        <v>33</v>
      </c>
      <c r="C317" s="19" t="s">
        <v>34</v>
      </c>
      <c r="D317" s="20">
        <v>0.0</v>
      </c>
      <c r="E317" s="20">
        <v>3598.75</v>
      </c>
      <c r="F317" s="20">
        <v>0.0</v>
      </c>
      <c r="G317" s="20" t="str">
        <f t="shared" si="709"/>
        <v>#REF!</v>
      </c>
      <c r="H317" s="20" t="str">
        <f t="shared" si="710"/>
        <v>#REF!</v>
      </c>
      <c r="I317" s="20" t="str">
        <f t="shared" si="711"/>
        <v>#REF!</v>
      </c>
      <c r="J317" s="20" t="str">
        <f t="shared" si="712"/>
        <v>#REF!</v>
      </c>
      <c r="K317" s="20" t="str">
        <f t="shared" si="713"/>
        <v>#REF!</v>
      </c>
      <c r="L317" s="20" t="str">
        <f t="shared" si="714"/>
        <v>#REF!</v>
      </c>
      <c r="M317" s="20"/>
      <c r="N317" s="20"/>
      <c r="O317" s="20" t="str">
        <f t="shared" si="715"/>
        <v>#REF!</v>
      </c>
      <c r="P317" s="20" t="str">
        <f t="shared" si="716"/>
        <v>#REF!</v>
      </c>
      <c r="Q317" s="20" t="str">
        <f t="shared" si="717"/>
        <v>#REF!</v>
      </c>
      <c r="R317" s="59" t="str">
        <f t="shared" si="718"/>
        <v>#REF!</v>
      </c>
      <c r="S317" s="20" t="str">
        <f t="shared" si="719"/>
        <v>#REF!</v>
      </c>
      <c r="T317" s="20" t="str">
        <f t="shared" si="13"/>
        <v>#REF!</v>
      </c>
      <c r="U317" s="19"/>
      <c r="V317" s="19"/>
      <c r="W317" s="19"/>
      <c r="X317" s="19"/>
      <c r="Y317" s="19"/>
      <c r="Z317" s="19"/>
    </row>
    <row r="318" ht="14.25" customHeight="1" outlineLevel="1">
      <c r="A318" s="61" t="s">
        <v>382</v>
      </c>
      <c r="B318" s="18"/>
      <c r="C318" s="19"/>
      <c r="D318" s="20">
        <f t="shared" ref="D318:E318" si="720">SUBTOTAL(9,D315:D317)</f>
        <v>0</v>
      </c>
      <c r="E318" s="20">
        <f t="shared" si="720"/>
        <v>719647</v>
      </c>
      <c r="F318" s="20">
        <v>1.0</v>
      </c>
      <c r="G318" s="20" t="str">
        <f t="shared" ref="G318:H318" si="721">SUBTOTAL(9,G315:G317)</f>
        <v>#REF!</v>
      </c>
      <c r="H318" s="20" t="str">
        <f t="shared" si="721"/>
        <v>#REF!</v>
      </c>
      <c r="I318" s="20"/>
      <c r="J318" s="20" t="str">
        <f t="shared" ref="J318:M318" si="722">SUBTOTAL(9,J315:J317)</f>
        <v>#REF!</v>
      </c>
      <c r="K318" s="20" t="str">
        <f t="shared" si="722"/>
        <v>#REF!</v>
      </c>
      <c r="L318" s="20" t="str">
        <f t="shared" si="722"/>
        <v>#REF!</v>
      </c>
      <c r="M318" s="20">
        <f t="shared" si="722"/>
        <v>0</v>
      </c>
      <c r="N318" s="20"/>
      <c r="O318" s="20" t="str">
        <f t="shared" ref="O318:S318" si="723">SUBTOTAL(9,O315:O317)</f>
        <v>#REF!</v>
      </c>
      <c r="P318" s="20" t="str">
        <f t="shared" si="723"/>
        <v>#REF!</v>
      </c>
      <c r="Q318" s="20" t="str">
        <f t="shared" si="723"/>
        <v>#REF!</v>
      </c>
      <c r="R318" s="20" t="str">
        <f t="shared" si="723"/>
        <v>#REF!</v>
      </c>
      <c r="S318" s="20" t="str">
        <f t="shared" si="723"/>
        <v>#REF!</v>
      </c>
      <c r="T318" s="20" t="str">
        <f t="shared" si="13"/>
        <v>#REF!</v>
      </c>
      <c r="U318" s="19"/>
      <c r="V318" s="19"/>
      <c r="W318" s="19"/>
      <c r="X318" s="19"/>
      <c r="Y318" s="19"/>
      <c r="Z318" s="19">
        <f>SUBTOTAL(9,Z315:Z317)</f>
        <v>0</v>
      </c>
    </row>
    <row r="319" ht="14.25" customHeight="1" outlineLevel="2">
      <c r="A319" s="19" t="s">
        <v>163</v>
      </c>
      <c r="B319" s="18" t="s">
        <v>17</v>
      </c>
      <c r="C319" s="19" t="s">
        <v>324</v>
      </c>
      <c r="D319" s="20">
        <v>2.16442213E7</v>
      </c>
      <c r="E319" s="20">
        <v>820135.26</v>
      </c>
      <c r="F319" s="20">
        <f>+D319/D324</f>
        <v>0.7409311928</v>
      </c>
      <c r="G319" s="20" t="str">
        <f t="shared" ref="G319:G323" si="724">VLOOKUP(A319,'[1]Hoja1'!$B$1:$F$126,3,0)</f>
        <v>#REF!</v>
      </c>
      <c r="H319" s="20" t="str">
        <f t="shared" ref="H319:H323" si="725">VLOOKUP(A319,'[2]Hoja1'!$B$1:$F$126,2,0)</f>
        <v>#REF!</v>
      </c>
      <c r="I319" s="20" t="str">
        <f t="shared" ref="I319:I323" si="726">+G319/11</f>
        <v>#REF!</v>
      </c>
      <c r="J319" s="20" t="str">
        <f t="shared" ref="J319:J323" si="727">+F319*I319</f>
        <v>#REF!</v>
      </c>
      <c r="K319" s="20">
        <f t="shared" ref="K319:K323" si="728">+D319-P319</f>
        <v>1408441.3</v>
      </c>
      <c r="L319" s="20" t="str">
        <f t="shared" ref="L319:L323" si="729">VLOOKUP(A319,'[2]Hoja1'!$B$1:$F$126,5,0)</f>
        <v>#REF!</v>
      </c>
      <c r="M319" s="20"/>
      <c r="N319" s="20"/>
      <c r="O319" s="20">
        <v>2.023578016817796E7</v>
      </c>
      <c r="P319" s="20">
        <f t="shared" ref="P319:P323" si="730">+ROUND(O319,0)</f>
        <v>20235780</v>
      </c>
      <c r="Q319" s="20">
        <f t="shared" ref="Q319:Q323" si="731">+K319+P319</f>
        <v>21644221.3</v>
      </c>
      <c r="R319" s="59">
        <f t="shared" ref="R319:R323" si="732">+IF(D319-K319-P319&gt;1,D319-K319-P319,0)</f>
        <v>0</v>
      </c>
      <c r="S319" s="20">
        <f t="shared" ref="S319:S323" si="733">+P319</f>
        <v>20235780</v>
      </c>
      <c r="T319" s="20">
        <f t="shared" si="13"/>
        <v>0</v>
      </c>
      <c r="U319" s="19"/>
      <c r="V319" s="19"/>
      <c r="W319" s="19"/>
      <c r="X319" s="19"/>
      <c r="Y319" s="19"/>
      <c r="Z319" s="19"/>
    </row>
    <row r="320" ht="14.25" customHeight="1" outlineLevel="2">
      <c r="A320" s="19" t="s">
        <v>163</v>
      </c>
      <c r="B320" s="18" t="s">
        <v>39</v>
      </c>
      <c r="C320" s="19" t="s">
        <v>40</v>
      </c>
      <c r="D320" s="20">
        <v>7553408.08</v>
      </c>
      <c r="E320" s="20">
        <v>286211.09</v>
      </c>
      <c r="F320" s="20">
        <f>+D320/D324</f>
        <v>0.2585704323</v>
      </c>
      <c r="G320" s="20" t="str">
        <f t="shared" si="724"/>
        <v>#REF!</v>
      </c>
      <c r="H320" s="20" t="str">
        <f t="shared" si="725"/>
        <v>#REF!</v>
      </c>
      <c r="I320" s="20" t="str">
        <f t="shared" si="726"/>
        <v>#REF!</v>
      </c>
      <c r="J320" s="20" t="str">
        <f t="shared" si="727"/>
        <v>#REF!</v>
      </c>
      <c r="K320" s="20" t="str">
        <f t="shared" si="728"/>
        <v>#REF!</v>
      </c>
      <c r="L320" s="20" t="str">
        <f t="shared" si="729"/>
        <v>#REF!</v>
      </c>
      <c r="M320" s="20"/>
      <c r="N320" s="20"/>
      <c r="O320" s="20" t="str">
        <f t="shared" ref="O320:O321" si="734">+D320-J320</f>
        <v>#REF!</v>
      </c>
      <c r="P320" s="20" t="str">
        <f t="shared" si="730"/>
        <v>#REF!</v>
      </c>
      <c r="Q320" s="20" t="str">
        <f t="shared" si="731"/>
        <v>#REF!</v>
      </c>
      <c r="R320" s="59" t="str">
        <f t="shared" si="732"/>
        <v>#REF!</v>
      </c>
      <c r="S320" s="20" t="str">
        <f t="shared" si="733"/>
        <v>#REF!</v>
      </c>
      <c r="T320" s="20" t="str">
        <f t="shared" si="13"/>
        <v>#REF!</v>
      </c>
      <c r="U320" s="19"/>
      <c r="V320" s="19"/>
      <c r="W320" s="19"/>
      <c r="X320" s="19"/>
      <c r="Y320" s="19"/>
      <c r="Z320" s="19"/>
    </row>
    <row r="321" ht="14.25" customHeight="1" outlineLevel="2">
      <c r="A321" s="19" t="s">
        <v>163</v>
      </c>
      <c r="B321" s="18" t="s">
        <v>53</v>
      </c>
      <c r="C321" s="19" t="s">
        <v>54</v>
      </c>
      <c r="D321" s="20">
        <v>0.0</v>
      </c>
      <c r="E321" s="20">
        <v>0.0</v>
      </c>
      <c r="F321" s="20">
        <f>+D321/D324</f>
        <v>0</v>
      </c>
      <c r="G321" s="20" t="str">
        <f t="shared" si="724"/>
        <v>#REF!</v>
      </c>
      <c r="H321" s="20" t="str">
        <f t="shared" si="725"/>
        <v>#REF!</v>
      </c>
      <c r="I321" s="20" t="str">
        <f t="shared" si="726"/>
        <v>#REF!</v>
      </c>
      <c r="J321" s="20" t="str">
        <f t="shared" si="727"/>
        <v>#REF!</v>
      </c>
      <c r="K321" s="20" t="str">
        <f t="shared" si="728"/>
        <v>#REF!</v>
      </c>
      <c r="L321" s="20" t="str">
        <f t="shared" si="729"/>
        <v>#REF!</v>
      </c>
      <c r="M321" s="20"/>
      <c r="N321" s="20"/>
      <c r="O321" s="20" t="str">
        <f t="shared" si="734"/>
        <v>#REF!</v>
      </c>
      <c r="P321" s="20" t="str">
        <f t="shared" si="730"/>
        <v>#REF!</v>
      </c>
      <c r="Q321" s="20" t="str">
        <f t="shared" si="731"/>
        <v>#REF!</v>
      </c>
      <c r="R321" s="59" t="str">
        <f t="shared" si="732"/>
        <v>#REF!</v>
      </c>
      <c r="S321" s="20" t="str">
        <f t="shared" si="733"/>
        <v>#REF!</v>
      </c>
      <c r="T321" s="20" t="str">
        <f t="shared" si="13"/>
        <v>#REF!</v>
      </c>
      <c r="U321" s="19"/>
      <c r="V321" s="19"/>
      <c r="W321" s="19"/>
      <c r="X321" s="19"/>
      <c r="Y321" s="19"/>
      <c r="Z321" s="19"/>
    </row>
    <row r="322" ht="14.25" customHeight="1" outlineLevel="2">
      <c r="A322" s="19" t="s">
        <v>163</v>
      </c>
      <c r="B322" s="18" t="s">
        <v>33</v>
      </c>
      <c r="C322" s="19" t="s">
        <v>34</v>
      </c>
      <c r="D322" s="20">
        <v>14558.62</v>
      </c>
      <c r="E322" s="20">
        <v>551.65</v>
      </c>
      <c r="F322" s="20">
        <f>+D322/D324</f>
        <v>0.0004983748564</v>
      </c>
      <c r="G322" s="20" t="str">
        <f t="shared" si="724"/>
        <v>#REF!</v>
      </c>
      <c r="H322" s="20" t="str">
        <f t="shared" si="725"/>
        <v>#REF!</v>
      </c>
      <c r="I322" s="20" t="str">
        <f t="shared" si="726"/>
        <v>#REF!</v>
      </c>
      <c r="J322" s="20" t="str">
        <f t="shared" si="727"/>
        <v>#REF!</v>
      </c>
      <c r="K322" s="20">
        <f t="shared" si="728"/>
        <v>14558.62</v>
      </c>
      <c r="L322" s="20" t="str">
        <f t="shared" si="729"/>
        <v>#REF!</v>
      </c>
      <c r="M322" s="20"/>
      <c r="N322" s="20"/>
      <c r="O322" s="60">
        <v>0.0</v>
      </c>
      <c r="P322" s="20">
        <f t="shared" si="730"/>
        <v>0</v>
      </c>
      <c r="Q322" s="20">
        <f t="shared" si="731"/>
        <v>14558.62</v>
      </c>
      <c r="R322" s="59">
        <f t="shared" si="732"/>
        <v>0</v>
      </c>
      <c r="S322" s="20">
        <f t="shared" si="733"/>
        <v>0</v>
      </c>
      <c r="T322" s="20">
        <f t="shared" si="13"/>
        <v>0</v>
      </c>
      <c r="U322" s="19"/>
      <c r="V322" s="19"/>
      <c r="W322" s="19"/>
      <c r="X322" s="19"/>
      <c r="Y322" s="19"/>
      <c r="Z322" s="19"/>
    </row>
    <row r="323" ht="14.25" customHeight="1" outlineLevel="2">
      <c r="A323" s="19" t="s">
        <v>163</v>
      </c>
      <c r="B323" s="18" t="s">
        <v>74</v>
      </c>
      <c r="C323" s="19" t="s">
        <v>75</v>
      </c>
      <c r="D323" s="20">
        <v>0.0</v>
      </c>
      <c r="E323" s="20">
        <v>0.0</v>
      </c>
      <c r="F323" s="20">
        <f>+D323/D324</f>
        <v>0</v>
      </c>
      <c r="G323" s="20" t="str">
        <f t="shared" si="724"/>
        <v>#REF!</v>
      </c>
      <c r="H323" s="20" t="str">
        <f t="shared" si="725"/>
        <v>#REF!</v>
      </c>
      <c r="I323" s="20" t="str">
        <f t="shared" si="726"/>
        <v>#REF!</v>
      </c>
      <c r="J323" s="20" t="str">
        <f t="shared" si="727"/>
        <v>#REF!</v>
      </c>
      <c r="K323" s="20" t="str">
        <f t="shared" si="728"/>
        <v>#REF!</v>
      </c>
      <c r="L323" s="20" t="str">
        <f t="shared" si="729"/>
        <v>#REF!</v>
      </c>
      <c r="M323" s="20"/>
      <c r="N323" s="20"/>
      <c r="O323" s="20" t="str">
        <f>+D323-J323</f>
        <v>#REF!</v>
      </c>
      <c r="P323" s="20" t="str">
        <f t="shared" si="730"/>
        <v>#REF!</v>
      </c>
      <c r="Q323" s="20" t="str">
        <f t="shared" si="731"/>
        <v>#REF!</v>
      </c>
      <c r="R323" s="59" t="str">
        <f t="shared" si="732"/>
        <v>#REF!</v>
      </c>
      <c r="S323" s="20" t="str">
        <f t="shared" si="733"/>
        <v>#REF!</v>
      </c>
      <c r="T323" s="20" t="str">
        <f t="shared" si="13"/>
        <v>#REF!</v>
      </c>
      <c r="U323" s="19"/>
      <c r="V323" s="19"/>
      <c r="W323" s="19"/>
      <c r="X323" s="19"/>
      <c r="Y323" s="19"/>
      <c r="Z323" s="19"/>
    </row>
    <row r="324" ht="14.25" customHeight="1" outlineLevel="1">
      <c r="A324" s="61" t="s">
        <v>383</v>
      </c>
      <c r="B324" s="18"/>
      <c r="C324" s="19"/>
      <c r="D324" s="20">
        <f t="shared" ref="D324:H324" si="735">SUBTOTAL(9,D319:D323)</f>
        <v>29212188</v>
      </c>
      <c r="E324" s="20">
        <f t="shared" si="735"/>
        <v>1106898</v>
      </c>
      <c r="F324" s="20">
        <f t="shared" si="735"/>
        <v>1</v>
      </c>
      <c r="G324" s="20" t="str">
        <f t="shared" si="735"/>
        <v>#REF!</v>
      </c>
      <c r="H324" s="20" t="str">
        <f t="shared" si="735"/>
        <v>#REF!</v>
      </c>
      <c r="I324" s="20"/>
      <c r="J324" s="20" t="str">
        <f t="shared" ref="J324:M324" si="736">SUBTOTAL(9,J319:J323)</f>
        <v>#REF!</v>
      </c>
      <c r="K324" s="20" t="str">
        <f t="shared" si="736"/>
        <v>#REF!</v>
      </c>
      <c r="L324" s="20" t="str">
        <f t="shared" si="736"/>
        <v>#REF!</v>
      </c>
      <c r="M324" s="20">
        <f t="shared" si="736"/>
        <v>0</v>
      </c>
      <c r="N324" s="20"/>
      <c r="O324" s="20" t="str">
        <f t="shared" ref="O324:S324" si="737">SUBTOTAL(9,O319:O323)</f>
        <v>#REF!</v>
      </c>
      <c r="P324" s="20" t="str">
        <f t="shared" si="737"/>
        <v>#REF!</v>
      </c>
      <c r="Q324" s="20" t="str">
        <f t="shared" si="737"/>
        <v>#REF!</v>
      </c>
      <c r="R324" s="20" t="str">
        <f t="shared" si="737"/>
        <v>#REF!</v>
      </c>
      <c r="S324" s="20" t="str">
        <f t="shared" si="737"/>
        <v>#REF!</v>
      </c>
      <c r="T324" s="20" t="str">
        <f t="shared" si="13"/>
        <v>#REF!</v>
      </c>
      <c r="U324" s="19"/>
      <c r="V324" s="19"/>
      <c r="W324" s="19"/>
      <c r="X324" s="19"/>
      <c r="Y324" s="19"/>
      <c r="Z324" s="19">
        <f>SUBTOTAL(9,Z319:Z323)</f>
        <v>0</v>
      </c>
    </row>
    <row r="325" ht="14.25" customHeight="1" outlineLevel="2">
      <c r="A325" s="19" t="s">
        <v>165</v>
      </c>
      <c r="B325" s="18" t="s">
        <v>17</v>
      </c>
      <c r="C325" s="19" t="s">
        <v>324</v>
      </c>
      <c r="D325" s="20">
        <v>1118766.95</v>
      </c>
      <c r="E325" s="20">
        <v>251291.64</v>
      </c>
      <c r="F325" s="20">
        <f>+D325/D329</f>
        <v>0.1179641152</v>
      </c>
      <c r="G325" s="20" t="str">
        <f t="shared" ref="G325:G328" si="738">VLOOKUP(A325,'[1]Hoja1'!$B$1:$F$126,3,0)</f>
        <v>#REF!</v>
      </c>
      <c r="H325" s="20" t="str">
        <f t="shared" ref="H325:H328" si="739">VLOOKUP(A325,'[2]Hoja1'!$B$1:$F$126,2,0)</f>
        <v>#REF!</v>
      </c>
      <c r="I325" s="20" t="str">
        <f t="shared" ref="I325:I328" si="740">+G325/11</f>
        <v>#REF!</v>
      </c>
      <c r="J325" s="20" t="str">
        <f t="shared" ref="J325:J328" si="741">+F325*I325</f>
        <v>#REF!</v>
      </c>
      <c r="K325" s="20">
        <v>0.0</v>
      </c>
      <c r="L325" s="20" t="str">
        <f t="shared" ref="L325:L328" si="742">VLOOKUP(A325,'[2]Hoja1'!$B$1:$F$126,5,0)</f>
        <v>#REF!</v>
      </c>
      <c r="M325" s="20"/>
      <c r="N325" s="20"/>
      <c r="O325" s="20" t="str">
        <f>+D325-J325</f>
        <v>#REF!</v>
      </c>
      <c r="P325" s="20" t="str">
        <f t="shared" ref="P325:P328" si="743">+ROUND(O325,0)</f>
        <v>#REF!</v>
      </c>
      <c r="Q325" s="20" t="str">
        <f t="shared" ref="Q325:Q328" si="744">+K325+P325</f>
        <v>#REF!</v>
      </c>
      <c r="R325" s="59" t="str">
        <f t="shared" ref="R325:R328" si="745">+IF(D325-K325-P325&gt;1,D325-K325-P325,0)</f>
        <v>#REF!</v>
      </c>
      <c r="S325" s="20" t="str">
        <f t="shared" ref="S325:S328" si="746">+P325</f>
        <v>#REF!</v>
      </c>
      <c r="T325" s="20" t="str">
        <f t="shared" si="13"/>
        <v>#REF!</v>
      </c>
      <c r="U325" s="19"/>
      <c r="V325" s="19"/>
      <c r="W325" s="19"/>
      <c r="X325" s="19"/>
      <c r="Y325" s="19"/>
      <c r="Z325" s="19"/>
    </row>
    <row r="326" ht="14.25" customHeight="1" outlineLevel="2">
      <c r="A326" s="19" t="s">
        <v>165</v>
      </c>
      <c r="B326" s="18" t="s">
        <v>27</v>
      </c>
      <c r="C326" s="19" t="s">
        <v>28</v>
      </c>
      <c r="D326" s="20">
        <v>3380.2</v>
      </c>
      <c r="E326" s="20">
        <v>759.24</v>
      </c>
      <c r="F326" s="20">
        <f>+D326/D329</f>
        <v>0.0003564123003</v>
      </c>
      <c r="G326" s="20" t="str">
        <f t="shared" si="738"/>
        <v>#REF!</v>
      </c>
      <c r="H326" s="20" t="str">
        <f t="shared" si="739"/>
        <v>#REF!</v>
      </c>
      <c r="I326" s="20" t="str">
        <f t="shared" si="740"/>
        <v>#REF!</v>
      </c>
      <c r="J326" s="20" t="str">
        <f t="shared" si="741"/>
        <v>#REF!</v>
      </c>
      <c r="K326" s="20">
        <v>0.0</v>
      </c>
      <c r="L326" s="20" t="str">
        <f t="shared" si="742"/>
        <v>#REF!</v>
      </c>
      <c r="M326" s="20"/>
      <c r="N326" s="20"/>
      <c r="O326" s="60">
        <v>0.0</v>
      </c>
      <c r="P326" s="20">
        <f t="shared" si="743"/>
        <v>0</v>
      </c>
      <c r="Q326" s="20">
        <f t="shared" si="744"/>
        <v>0</v>
      </c>
      <c r="R326" s="59">
        <f t="shared" si="745"/>
        <v>3380.2</v>
      </c>
      <c r="S326" s="20">
        <f t="shared" si="746"/>
        <v>0</v>
      </c>
      <c r="T326" s="20">
        <f t="shared" si="13"/>
        <v>0</v>
      </c>
      <c r="U326" s="19"/>
      <c r="V326" s="19"/>
      <c r="W326" s="19"/>
      <c r="X326" s="19"/>
      <c r="Y326" s="19"/>
      <c r="Z326" s="19"/>
    </row>
    <row r="327" ht="14.25" customHeight="1" outlineLevel="2">
      <c r="A327" s="19" t="s">
        <v>165</v>
      </c>
      <c r="B327" s="18" t="s">
        <v>33</v>
      </c>
      <c r="C327" s="19" t="s">
        <v>34</v>
      </c>
      <c r="D327" s="20">
        <v>7074.04</v>
      </c>
      <c r="E327" s="20">
        <v>1588.94</v>
      </c>
      <c r="F327" s="20">
        <f>+D327/D329</f>
        <v>0.0007458951746</v>
      </c>
      <c r="G327" s="20" t="str">
        <f t="shared" si="738"/>
        <v>#REF!</v>
      </c>
      <c r="H327" s="20" t="str">
        <f t="shared" si="739"/>
        <v>#REF!</v>
      </c>
      <c r="I327" s="20" t="str">
        <f t="shared" si="740"/>
        <v>#REF!</v>
      </c>
      <c r="J327" s="20" t="str">
        <f t="shared" si="741"/>
        <v>#REF!</v>
      </c>
      <c r="K327" s="20">
        <v>0.0</v>
      </c>
      <c r="L327" s="20" t="str">
        <f t="shared" si="742"/>
        <v>#REF!</v>
      </c>
      <c r="M327" s="20"/>
      <c r="N327" s="20"/>
      <c r="O327" s="60">
        <v>0.0</v>
      </c>
      <c r="P327" s="20">
        <f t="shared" si="743"/>
        <v>0</v>
      </c>
      <c r="Q327" s="20">
        <f t="shared" si="744"/>
        <v>0</v>
      </c>
      <c r="R327" s="59">
        <f t="shared" si="745"/>
        <v>7074.04</v>
      </c>
      <c r="S327" s="20">
        <f t="shared" si="746"/>
        <v>0</v>
      </c>
      <c r="T327" s="20">
        <f t="shared" si="13"/>
        <v>0</v>
      </c>
      <c r="U327" s="19"/>
      <c r="V327" s="19"/>
      <c r="W327" s="19"/>
      <c r="X327" s="19"/>
      <c r="Y327" s="19"/>
      <c r="Z327" s="19"/>
    </row>
    <row r="328" ht="14.25" customHeight="1" outlineLevel="2">
      <c r="A328" s="19" t="s">
        <v>165</v>
      </c>
      <c r="B328" s="18" t="s">
        <v>41</v>
      </c>
      <c r="C328" s="19" t="s">
        <v>42</v>
      </c>
      <c r="D328" s="20">
        <v>8354738.81</v>
      </c>
      <c r="E328" s="20">
        <v>1876598.18</v>
      </c>
      <c r="F328" s="20">
        <f>+D328/D329</f>
        <v>0.8809335773</v>
      </c>
      <c r="G328" s="20" t="str">
        <f t="shared" si="738"/>
        <v>#REF!</v>
      </c>
      <c r="H328" s="20" t="str">
        <f t="shared" si="739"/>
        <v>#REF!</v>
      </c>
      <c r="I328" s="20" t="str">
        <f t="shared" si="740"/>
        <v>#REF!</v>
      </c>
      <c r="J328" s="20" t="str">
        <f t="shared" si="741"/>
        <v>#REF!</v>
      </c>
      <c r="K328" s="20">
        <v>0.0</v>
      </c>
      <c r="L328" s="20" t="str">
        <f t="shared" si="742"/>
        <v>#REF!</v>
      </c>
      <c r="M328" s="20"/>
      <c r="N328" s="20"/>
      <c r="O328" s="20" t="str">
        <f>+D328-J328</f>
        <v>#REF!</v>
      </c>
      <c r="P328" s="20" t="str">
        <f t="shared" si="743"/>
        <v>#REF!</v>
      </c>
      <c r="Q328" s="20" t="str">
        <f t="shared" si="744"/>
        <v>#REF!</v>
      </c>
      <c r="R328" s="59" t="str">
        <f t="shared" si="745"/>
        <v>#REF!</v>
      </c>
      <c r="S328" s="20" t="str">
        <f t="shared" si="746"/>
        <v>#REF!</v>
      </c>
      <c r="T328" s="20" t="str">
        <f t="shared" si="13"/>
        <v>#REF!</v>
      </c>
      <c r="U328" s="19"/>
      <c r="V328" s="19"/>
      <c r="W328" s="19"/>
      <c r="X328" s="19"/>
      <c r="Y328" s="19"/>
      <c r="Z328" s="19"/>
    </row>
    <row r="329" ht="14.25" customHeight="1" outlineLevel="1">
      <c r="A329" s="61" t="s">
        <v>384</v>
      </c>
      <c r="B329" s="18"/>
      <c r="C329" s="19"/>
      <c r="D329" s="20">
        <f t="shared" ref="D329:H329" si="747">SUBTOTAL(9,D325:D328)</f>
        <v>9483960</v>
      </c>
      <c r="E329" s="20">
        <f t="shared" si="747"/>
        <v>2130238</v>
      </c>
      <c r="F329" s="20">
        <f t="shared" si="747"/>
        <v>1</v>
      </c>
      <c r="G329" s="20" t="str">
        <f t="shared" si="747"/>
        <v>#REF!</v>
      </c>
      <c r="H329" s="20" t="str">
        <f t="shared" si="747"/>
        <v>#REF!</v>
      </c>
      <c r="I329" s="20"/>
      <c r="J329" s="20" t="str">
        <f t="shared" ref="J329:M329" si="748">SUBTOTAL(9,J325:J328)</f>
        <v>#REF!</v>
      </c>
      <c r="K329" s="20">
        <f t="shared" si="748"/>
        <v>0</v>
      </c>
      <c r="L329" s="20" t="str">
        <f t="shared" si="748"/>
        <v>#REF!</v>
      </c>
      <c r="M329" s="20">
        <f t="shared" si="748"/>
        <v>0</v>
      </c>
      <c r="N329" s="20"/>
      <c r="O329" s="20" t="str">
        <f t="shared" ref="O329:S329" si="749">SUBTOTAL(9,O325:O328)</f>
        <v>#REF!</v>
      </c>
      <c r="P329" s="20" t="str">
        <f t="shared" si="749"/>
        <v>#REF!</v>
      </c>
      <c r="Q329" s="20" t="str">
        <f t="shared" si="749"/>
        <v>#REF!</v>
      </c>
      <c r="R329" s="20" t="str">
        <f t="shared" si="749"/>
        <v>#REF!</v>
      </c>
      <c r="S329" s="20" t="str">
        <f t="shared" si="749"/>
        <v>#REF!</v>
      </c>
      <c r="T329" s="20" t="str">
        <f t="shared" si="13"/>
        <v>#REF!</v>
      </c>
      <c r="U329" s="19"/>
      <c r="V329" s="19"/>
      <c r="W329" s="19"/>
      <c r="X329" s="19"/>
      <c r="Y329" s="19"/>
      <c r="Z329" s="19">
        <f>SUBTOTAL(9,Z325:Z328)</f>
        <v>0</v>
      </c>
    </row>
    <row r="330" ht="14.25" customHeight="1" outlineLevel="2">
      <c r="A330" s="19" t="s">
        <v>167</v>
      </c>
      <c r="B330" s="18" t="s">
        <v>17</v>
      </c>
      <c r="C330" s="19" t="s">
        <v>324</v>
      </c>
      <c r="D330" s="20">
        <v>3.1613968399E8</v>
      </c>
      <c r="E330" s="20">
        <v>6.812797044E7</v>
      </c>
      <c r="F330" s="20">
        <f>+D330/D339</f>
        <v>0.9198760131</v>
      </c>
      <c r="G330" s="20" t="str">
        <f t="shared" ref="G330:G338" si="750">VLOOKUP(A330,'[1]Hoja1'!$B$1:$F$126,3,0)</f>
        <v>#REF!</v>
      </c>
      <c r="H330" s="20" t="str">
        <f t="shared" ref="H330:H338" si="751">VLOOKUP(A330,'[2]Hoja1'!$B$1:$F$126,2,0)</f>
        <v>#REF!</v>
      </c>
      <c r="I330" s="20" t="str">
        <f t="shared" ref="I330:I338" si="752">+G330/11</f>
        <v>#REF!</v>
      </c>
      <c r="J330" s="20" t="str">
        <f t="shared" ref="J330:J338" si="753">+F330*I330</f>
        <v>#REF!</v>
      </c>
      <c r="K330" s="20">
        <f t="shared" ref="K330:K338" si="754">+D330-P330</f>
        <v>52636044.99</v>
      </c>
      <c r="L330" s="20" t="str">
        <f t="shared" ref="L330:L338" si="755">VLOOKUP(A330,'[2]Hoja1'!$B$1:$F$126,5,0)</f>
        <v>#REF!</v>
      </c>
      <c r="M330" s="20"/>
      <c r="N330" s="20"/>
      <c r="O330" s="20">
        <v>2.6350363916933385E8</v>
      </c>
      <c r="P330" s="20">
        <f t="shared" ref="P330:P338" si="756">+ROUND(O330,0)</f>
        <v>263503639</v>
      </c>
      <c r="Q330" s="20">
        <f t="shared" ref="Q330:Q338" si="757">+K330+P330</f>
        <v>316139684</v>
      </c>
      <c r="R330" s="59">
        <f t="shared" ref="R330:R338" si="758">+IF(D330-K330-P330&gt;1,D330-K330-P330,0)</f>
        <v>0</v>
      </c>
      <c r="S330" s="20">
        <f t="shared" ref="S330:S338" si="759">+P330</f>
        <v>263503639</v>
      </c>
      <c r="T330" s="20">
        <f t="shared" si="13"/>
        <v>0</v>
      </c>
      <c r="U330" s="19"/>
      <c r="V330" s="19"/>
      <c r="W330" s="19"/>
      <c r="X330" s="19"/>
      <c r="Y330" s="19"/>
      <c r="Z330" s="19"/>
    </row>
    <row r="331" ht="14.25" customHeight="1" outlineLevel="2">
      <c r="A331" s="19" t="s">
        <v>167</v>
      </c>
      <c r="B331" s="18" t="s">
        <v>39</v>
      </c>
      <c r="C331" s="19" t="s">
        <v>40</v>
      </c>
      <c r="D331" s="20">
        <v>2.568050088E7</v>
      </c>
      <c r="E331" s="20">
        <v>5534137.26</v>
      </c>
      <c r="F331" s="20">
        <f>+D331/D339</f>
        <v>0.07472290877</v>
      </c>
      <c r="G331" s="20" t="str">
        <f t="shared" si="750"/>
        <v>#REF!</v>
      </c>
      <c r="H331" s="20" t="str">
        <f t="shared" si="751"/>
        <v>#REF!</v>
      </c>
      <c r="I331" s="20" t="str">
        <f t="shared" si="752"/>
        <v>#REF!</v>
      </c>
      <c r="J331" s="20" t="str">
        <f t="shared" si="753"/>
        <v>#REF!</v>
      </c>
      <c r="K331" s="20" t="str">
        <f t="shared" si="754"/>
        <v>#REF!</v>
      </c>
      <c r="L331" s="20" t="str">
        <f t="shared" si="755"/>
        <v>#REF!</v>
      </c>
      <c r="M331" s="20"/>
      <c r="N331" s="20"/>
      <c r="O331" s="20" t="str">
        <f>+D331-J331</f>
        <v>#REF!</v>
      </c>
      <c r="P331" s="20" t="str">
        <f t="shared" si="756"/>
        <v>#REF!</v>
      </c>
      <c r="Q331" s="20" t="str">
        <f t="shared" si="757"/>
        <v>#REF!</v>
      </c>
      <c r="R331" s="59" t="str">
        <f t="shared" si="758"/>
        <v>#REF!</v>
      </c>
      <c r="S331" s="20" t="str">
        <f t="shared" si="759"/>
        <v>#REF!</v>
      </c>
      <c r="T331" s="20" t="str">
        <f t="shared" si="13"/>
        <v>#REF!</v>
      </c>
      <c r="U331" s="19"/>
      <c r="V331" s="19"/>
      <c r="W331" s="19"/>
      <c r="X331" s="19"/>
      <c r="Y331" s="19"/>
      <c r="Z331" s="19"/>
    </row>
    <row r="332" ht="14.25" customHeight="1" outlineLevel="2">
      <c r="A332" s="19" t="s">
        <v>167</v>
      </c>
      <c r="B332" s="18" t="s">
        <v>19</v>
      </c>
      <c r="C332" s="19" t="s">
        <v>20</v>
      </c>
      <c r="D332" s="20">
        <v>183659.58</v>
      </c>
      <c r="E332" s="20">
        <v>39578.56</v>
      </c>
      <c r="F332" s="20">
        <f>+D332/D339</f>
        <v>0.0005343968213</v>
      </c>
      <c r="G332" s="20" t="str">
        <f t="shared" si="750"/>
        <v>#REF!</v>
      </c>
      <c r="H332" s="20" t="str">
        <f t="shared" si="751"/>
        <v>#REF!</v>
      </c>
      <c r="I332" s="20" t="str">
        <f t="shared" si="752"/>
        <v>#REF!</v>
      </c>
      <c r="J332" s="20" t="str">
        <f t="shared" si="753"/>
        <v>#REF!</v>
      </c>
      <c r="K332" s="20">
        <f t="shared" si="754"/>
        <v>183659.58</v>
      </c>
      <c r="L332" s="20" t="str">
        <f t="shared" si="755"/>
        <v>#REF!</v>
      </c>
      <c r="M332" s="20"/>
      <c r="N332" s="20"/>
      <c r="O332" s="60">
        <v>0.0</v>
      </c>
      <c r="P332" s="20">
        <f t="shared" si="756"/>
        <v>0</v>
      </c>
      <c r="Q332" s="20">
        <f t="shared" si="757"/>
        <v>183659.58</v>
      </c>
      <c r="R332" s="59">
        <f t="shared" si="758"/>
        <v>0</v>
      </c>
      <c r="S332" s="20">
        <f t="shared" si="759"/>
        <v>0</v>
      </c>
      <c r="T332" s="20">
        <f t="shared" si="13"/>
        <v>0</v>
      </c>
      <c r="U332" s="19"/>
      <c r="V332" s="19"/>
      <c r="W332" s="19"/>
      <c r="X332" s="19"/>
      <c r="Y332" s="19"/>
      <c r="Z332" s="19"/>
    </row>
    <row r="333" ht="14.25" customHeight="1" outlineLevel="2">
      <c r="A333" s="19" t="s">
        <v>167</v>
      </c>
      <c r="B333" s="18" t="s">
        <v>23</v>
      </c>
      <c r="C333" s="19" t="s">
        <v>24</v>
      </c>
      <c r="D333" s="20">
        <v>13614.49</v>
      </c>
      <c r="E333" s="20">
        <v>2933.92</v>
      </c>
      <c r="F333" s="20">
        <f>+D333/D339</f>
        <v>0.00003961426994</v>
      </c>
      <c r="G333" s="20" t="str">
        <f t="shared" si="750"/>
        <v>#REF!</v>
      </c>
      <c r="H333" s="20" t="str">
        <f t="shared" si="751"/>
        <v>#REF!</v>
      </c>
      <c r="I333" s="20" t="str">
        <f t="shared" si="752"/>
        <v>#REF!</v>
      </c>
      <c r="J333" s="20" t="str">
        <f t="shared" si="753"/>
        <v>#REF!</v>
      </c>
      <c r="K333" s="20">
        <f t="shared" si="754"/>
        <v>13614.49</v>
      </c>
      <c r="L333" s="20" t="str">
        <f t="shared" si="755"/>
        <v>#REF!</v>
      </c>
      <c r="M333" s="20"/>
      <c r="N333" s="20"/>
      <c r="O333" s="60">
        <v>0.0</v>
      </c>
      <c r="P333" s="20">
        <f t="shared" si="756"/>
        <v>0</v>
      </c>
      <c r="Q333" s="20">
        <f t="shared" si="757"/>
        <v>13614.49</v>
      </c>
      <c r="R333" s="59">
        <f t="shared" si="758"/>
        <v>0</v>
      </c>
      <c r="S333" s="20">
        <f t="shared" si="759"/>
        <v>0</v>
      </c>
      <c r="T333" s="20">
        <f t="shared" si="13"/>
        <v>0</v>
      </c>
      <c r="U333" s="19"/>
      <c r="V333" s="19"/>
      <c r="W333" s="19"/>
      <c r="X333" s="19"/>
      <c r="Y333" s="19"/>
      <c r="Z333" s="19"/>
    </row>
    <row r="334" ht="14.25" customHeight="1" outlineLevel="2">
      <c r="A334" s="19" t="s">
        <v>167</v>
      </c>
      <c r="B334" s="18" t="s">
        <v>53</v>
      </c>
      <c r="C334" s="19" t="s">
        <v>54</v>
      </c>
      <c r="D334" s="20">
        <v>0.0</v>
      </c>
      <c r="E334" s="20">
        <v>0.0</v>
      </c>
      <c r="F334" s="20">
        <f>+D334/D339</f>
        <v>0</v>
      </c>
      <c r="G334" s="20" t="str">
        <f t="shared" si="750"/>
        <v>#REF!</v>
      </c>
      <c r="H334" s="20" t="str">
        <f t="shared" si="751"/>
        <v>#REF!</v>
      </c>
      <c r="I334" s="20" t="str">
        <f t="shared" si="752"/>
        <v>#REF!</v>
      </c>
      <c r="J334" s="20" t="str">
        <f t="shared" si="753"/>
        <v>#REF!</v>
      </c>
      <c r="K334" s="20" t="str">
        <f t="shared" si="754"/>
        <v>#REF!</v>
      </c>
      <c r="L334" s="20" t="str">
        <f t="shared" si="755"/>
        <v>#REF!</v>
      </c>
      <c r="M334" s="20"/>
      <c r="N334" s="20"/>
      <c r="O334" s="20" t="str">
        <f t="shared" ref="O334:O335" si="760">+D334-J334</f>
        <v>#REF!</v>
      </c>
      <c r="P334" s="20" t="str">
        <f t="shared" si="756"/>
        <v>#REF!</v>
      </c>
      <c r="Q334" s="20" t="str">
        <f t="shared" si="757"/>
        <v>#REF!</v>
      </c>
      <c r="R334" s="59" t="str">
        <f t="shared" si="758"/>
        <v>#REF!</v>
      </c>
      <c r="S334" s="20" t="str">
        <f t="shared" si="759"/>
        <v>#REF!</v>
      </c>
      <c r="T334" s="20" t="str">
        <f t="shared" si="13"/>
        <v>#REF!</v>
      </c>
      <c r="U334" s="19"/>
      <c r="V334" s="19"/>
      <c r="W334" s="19"/>
      <c r="X334" s="19"/>
      <c r="Y334" s="19"/>
      <c r="Z334" s="19"/>
    </row>
    <row r="335" ht="14.25" customHeight="1" outlineLevel="2">
      <c r="A335" s="19" t="s">
        <v>167</v>
      </c>
      <c r="B335" s="18" t="s">
        <v>25</v>
      </c>
      <c r="C335" s="19" t="s">
        <v>26</v>
      </c>
      <c r="D335" s="20">
        <v>1168777.03</v>
      </c>
      <c r="E335" s="20">
        <v>251870.96</v>
      </c>
      <c r="F335" s="20">
        <f>+D335/D339</f>
        <v>0.003400806697</v>
      </c>
      <c r="G335" s="20" t="str">
        <f t="shared" si="750"/>
        <v>#REF!</v>
      </c>
      <c r="H335" s="20" t="str">
        <f t="shared" si="751"/>
        <v>#REF!</v>
      </c>
      <c r="I335" s="20" t="str">
        <f t="shared" si="752"/>
        <v>#REF!</v>
      </c>
      <c r="J335" s="20" t="str">
        <f t="shared" si="753"/>
        <v>#REF!</v>
      </c>
      <c r="K335" s="20" t="str">
        <f t="shared" si="754"/>
        <v>#REF!</v>
      </c>
      <c r="L335" s="20" t="str">
        <f t="shared" si="755"/>
        <v>#REF!</v>
      </c>
      <c r="M335" s="20"/>
      <c r="N335" s="20"/>
      <c r="O335" s="20" t="str">
        <f t="shared" si="760"/>
        <v>#REF!</v>
      </c>
      <c r="P335" s="20" t="str">
        <f t="shared" si="756"/>
        <v>#REF!</v>
      </c>
      <c r="Q335" s="20" t="str">
        <f t="shared" si="757"/>
        <v>#REF!</v>
      </c>
      <c r="R335" s="59" t="str">
        <f t="shared" si="758"/>
        <v>#REF!</v>
      </c>
      <c r="S335" s="20" t="str">
        <f t="shared" si="759"/>
        <v>#REF!</v>
      </c>
      <c r="T335" s="20" t="str">
        <f t="shared" si="13"/>
        <v>#REF!</v>
      </c>
      <c r="U335" s="19"/>
      <c r="V335" s="19"/>
      <c r="W335" s="19"/>
      <c r="X335" s="19"/>
      <c r="Y335" s="19"/>
      <c r="Z335" s="19"/>
    </row>
    <row r="336" ht="14.25" customHeight="1" outlineLevel="2">
      <c r="A336" s="19" t="s">
        <v>167</v>
      </c>
      <c r="B336" s="18" t="s">
        <v>27</v>
      </c>
      <c r="C336" s="19" t="s">
        <v>28</v>
      </c>
      <c r="D336" s="20">
        <v>86144.96</v>
      </c>
      <c r="E336" s="20">
        <v>18564.2</v>
      </c>
      <c r="F336" s="20">
        <f>+D336/D339</f>
        <v>0.0002506571821</v>
      </c>
      <c r="G336" s="20" t="str">
        <f t="shared" si="750"/>
        <v>#REF!</v>
      </c>
      <c r="H336" s="20" t="str">
        <f t="shared" si="751"/>
        <v>#REF!</v>
      </c>
      <c r="I336" s="20" t="str">
        <f t="shared" si="752"/>
        <v>#REF!</v>
      </c>
      <c r="J336" s="20" t="str">
        <f t="shared" si="753"/>
        <v>#REF!</v>
      </c>
      <c r="K336" s="20">
        <f t="shared" si="754"/>
        <v>86144.96</v>
      </c>
      <c r="L336" s="20" t="str">
        <f t="shared" si="755"/>
        <v>#REF!</v>
      </c>
      <c r="M336" s="20"/>
      <c r="N336" s="20"/>
      <c r="O336" s="60">
        <v>0.0</v>
      </c>
      <c r="P336" s="20">
        <f t="shared" si="756"/>
        <v>0</v>
      </c>
      <c r="Q336" s="20">
        <f t="shared" si="757"/>
        <v>86144.96</v>
      </c>
      <c r="R336" s="59">
        <f t="shared" si="758"/>
        <v>0</v>
      </c>
      <c r="S336" s="20">
        <f t="shared" si="759"/>
        <v>0</v>
      </c>
      <c r="T336" s="20">
        <f t="shared" si="13"/>
        <v>0</v>
      </c>
      <c r="U336" s="19"/>
      <c r="V336" s="19"/>
      <c r="W336" s="19"/>
      <c r="X336" s="19"/>
      <c r="Y336" s="19"/>
      <c r="Z336" s="19"/>
    </row>
    <row r="337" ht="14.25" customHeight="1" outlineLevel="2">
      <c r="A337" s="19" t="s">
        <v>167</v>
      </c>
      <c r="B337" s="18" t="s">
        <v>33</v>
      </c>
      <c r="C337" s="19" t="s">
        <v>34</v>
      </c>
      <c r="D337" s="20">
        <v>404027.07</v>
      </c>
      <c r="E337" s="20">
        <v>87067.66</v>
      </c>
      <c r="F337" s="20">
        <f>+D337/D339</f>
        <v>0.001175603156</v>
      </c>
      <c r="G337" s="20" t="str">
        <f t="shared" si="750"/>
        <v>#REF!</v>
      </c>
      <c r="H337" s="20" t="str">
        <f t="shared" si="751"/>
        <v>#REF!</v>
      </c>
      <c r="I337" s="20" t="str">
        <f t="shared" si="752"/>
        <v>#REF!</v>
      </c>
      <c r="J337" s="20" t="str">
        <f t="shared" si="753"/>
        <v>#REF!</v>
      </c>
      <c r="K337" s="20" t="str">
        <f t="shared" si="754"/>
        <v>#REF!</v>
      </c>
      <c r="L337" s="20" t="str">
        <f t="shared" si="755"/>
        <v>#REF!</v>
      </c>
      <c r="M337" s="20"/>
      <c r="N337" s="20"/>
      <c r="O337" s="20" t="str">
        <f t="shared" ref="O337:O338" si="761">+D337-J337</f>
        <v>#REF!</v>
      </c>
      <c r="P337" s="20" t="str">
        <f t="shared" si="756"/>
        <v>#REF!</v>
      </c>
      <c r="Q337" s="20" t="str">
        <f t="shared" si="757"/>
        <v>#REF!</v>
      </c>
      <c r="R337" s="59" t="str">
        <f t="shared" si="758"/>
        <v>#REF!</v>
      </c>
      <c r="S337" s="20" t="str">
        <f t="shared" si="759"/>
        <v>#REF!</v>
      </c>
      <c r="T337" s="20" t="str">
        <f t="shared" si="13"/>
        <v>#REF!</v>
      </c>
      <c r="U337" s="19"/>
      <c r="V337" s="19"/>
      <c r="W337" s="19"/>
      <c r="X337" s="19"/>
      <c r="Y337" s="19"/>
      <c r="Z337" s="19"/>
    </row>
    <row r="338" ht="14.25" customHeight="1" outlineLevel="2">
      <c r="A338" s="19" t="s">
        <v>167</v>
      </c>
      <c r="B338" s="18" t="s">
        <v>74</v>
      </c>
      <c r="C338" s="19" t="s">
        <v>75</v>
      </c>
      <c r="D338" s="20">
        <v>0.0</v>
      </c>
      <c r="E338" s="20">
        <v>0.0</v>
      </c>
      <c r="F338" s="20">
        <f>+D338/D339</f>
        <v>0</v>
      </c>
      <c r="G338" s="20" t="str">
        <f t="shared" si="750"/>
        <v>#REF!</v>
      </c>
      <c r="H338" s="20" t="str">
        <f t="shared" si="751"/>
        <v>#REF!</v>
      </c>
      <c r="I338" s="20" t="str">
        <f t="shared" si="752"/>
        <v>#REF!</v>
      </c>
      <c r="J338" s="20" t="str">
        <f t="shared" si="753"/>
        <v>#REF!</v>
      </c>
      <c r="K338" s="20" t="str">
        <f t="shared" si="754"/>
        <v>#REF!</v>
      </c>
      <c r="L338" s="20" t="str">
        <f t="shared" si="755"/>
        <v>#REF!</v>
      </c>
      <c r="M338" s="20"/>
      <c r="N338" s="20"/>
      <c r="O338" s="20" t="str">
        <f t="shared" si="761"/>
        <v>#REF!</v>
      </c>
      <c r="P338" s="20" t="str">
        <f t="shared" si="756"/>
        <v>#REF!</v>
      </c>
      <c r="Q338" s="20" t="str">
        <f t="shared" si="757"/>
        <v>#REF!</v>
      </c>
      <c r="R338" s="59" t="str">
        <f t="shared" si="758"/>
        <v>#REF!</v>
      </c>
      <c r="S338" s="20" t="str">
        <f t="shared" si="759"/>
        <v>#REF!</v>
      </c>
      <c r="T338" s="20" t="str">
        <f t="shared" si="13"/>
        <v>#REF!</v>
      </c>
      <c r="U338" s="19"/>
      <c r="V338" s="19"/>
      <c r="W338" s="19"/>
      <c r="X338" s="19"/>
      <c r="Y338" s="19"/>
      <c r="Z338" s="19"/>
    </row>
    <row r="339" ht="14.25" customHeight="1" outlineLevel="1">
      <c r="A339" s="61" t="s">
        <v>385</v>
      </c>
      <c r="B339" s="18"/>
      <c r="C339" s="19"/>
      <c r="D339" s="20">
        <f t="shared" ref="D339:H339" si="762">SUBTOTAL(9,D330:D338)</f>
        <v>343676408</v>
      </c>
      <c r="E339" s="20">
        <f t="shared" si="762"/>
        <v>74062123</v>
      </c>
      <c r="F339" s="20">
        <f t="shared" si="762"/>
        <v>1</v>
      </c>
      <c r="G339" s="20" t="str">
        <f t="shared" si="762"/>
        <v>#REF!</v>
      </c>
      <c r="H339" s="20" t="str">
        <f t="shared" si="762"/>
        <v>#REF!</v>
      </c>
      <c r="I339" s="20"/>
      <c r="J339" s="20" t="str">
        <f t="shared" ref="J339:M339" si="763">SUBTOTAL(9,J330:J338)</f>
        <v>#REF!</v>
      </c>
      <c r="K339" s="20" t="str">
        <f t="shared" si="763"/>
        <v>#REF!</v>
      </c>
      <c r="L339" s="20" t="str">
        <f t="shared" si="763"/>
        <v>#REF!</v>
      </c>
      <c r="M339" s="20">
        <f t="shared" si="763"/>
        <v>0</v>
      </c>
      <c r="N339" s="20"/>
      <c r="O339" s="20" t="str">
        <f t="shared" ref="O339:S339" si="764">SUBTOTAL(9,O330:O338)</f>
        <v>#REF!</v>
      </c>
      <c r="P339" s="20" t="str">
        <f t="shared" si="764"/>
        <v>#REF!</v>
      </c>
      <c r="Q339" s="20" t="str">
        <f t="shared" si="764"/>
        <v>#REF!</v>
      </c>
      <c r="R339" s="20" t="str">
        <f t="shared" si="764"/>
        <v>#REF!</v>
      </c>
      <c r="S339" s="20" t="str">
        <f t="shared" si="764"/>
        <v>#REF!</v>
      </c>
      <c r="T339" s="20" t="str">
        <f t="shared" si="13"/>
        <v>#REF!</v>
      </c>
      <c r="U339" s="19"/>
      <c r="V339" s="19"/>
      <c r="W339" s="19"/>
      <c r="X339" s="19"/>
      <c r="Y339" s="19"/>
      <c r="Z339" s="19">
        <f>SUBTOTAL(9,Z330:Z338)</f>
        <v>0</v>
      </c>
    </row>
    <row r="340" ht="14.25" customHeight="1" outlineLevel="2">
      <c r="A340" s="19" t="s">
        <v>169</v>
      </c>
      <c r="B340" s="18" t="s">
        <v>17</v>
      </c>
      <c r="C340" s="19" t="s">
        <v>324</v>
      </c>
      <c r="D340" s="20">
        <v>1.81198481E7</v>
      </c>
      <c r="E340" s="20">
        <v>5283224.36</v>
      </c>
      <c r="F340" s="20">
        <f>+D340/D344</f>
        <v>0.9895266626</v>
      </c>
      <c r="G340" s="20" t="str">
        <f t="shared" ref="G340:G343" si="765">VLOOKUP(A340,'[1]Hoja1'!$B$1:$F$126,3,0)</f>
        <v>#REF!</v>
      </c>
      <c r="H340" s="20" t="str">
        <f t="shared" ref="H340:H343" si="766">VLOOKUP(A340,'[2]Hoja1'!$B$1:$F$126,2,0)</f>
        <v>#REF!</v>
      </c>
      <c r="I340" s="20" t="str">
        <f t="shared" ref="I340:I343" si="767">+G340/11</f>
        <v>#REF!</v>
      </c>
      <c r="J340" s="20" t="str">
        <f t="shared" ref="J340:J343" si="768">+F340*I340</f>
        <v>#REF!</v>
      </c>
      <c r="K340" s="20">
        <v>0.0</v>
      </c>
      <c r="L340" s="20" t="str">
        <f t="shared" ref="L340:L343" si="769">VLOOKUP(A340,'[2]Hoja1'!$B$1:$F$126,5,0)</f>
        <v>#REF!</v>
      </c>
      <c r="M340" s="20"/>
      <c r="N340" s="20"/>
      <c r="O340" s="20" t="str">
        <f t="shared" ref="O340:O342" si="770">+D340-J340</f>
        <v>#REF!</v>
      </c>
      <c r="P340" s="20" t="str">
        <f t="shared" ref="P340:P343" si="771">+ROUND(O340,0)</f>
        <v>#REF!</v>
      </c>
      <c r="Q340" s="20" t="str">
        <f t="shared" ref="Q340:Q343" si="772">+K340+P340</f>
        <v>#REF!</v>
      </c>
      <c r="R340" s="59" t="str">
        <f t="shared" ref="R340:R343" si="773">+IF(D340-K340-P340&gt;1,D340-K340-P340,0)</f>
        <v>#REF!</v>
      </c>
      <c r="S340" s="20" t="str">
        <f t="shared" ref="S340:S343" si="774">+P340</f>
        <v>#REF!</v>
      </c>
      <c r="T340" s="20" t="str">
        <f t="shared" si="13"/>
        <v>#REF!</v>
      </c>
      <c r="U340" s="19"/>
      <c r="V340" s="19"/>
      <c r="W340" s="19"/>
      <c r="X340" s="19"/>
      <c r="Y340" s="19"/>
      <c r="Z340" s="19"/>
    </row>
    <row r="341" ht="14.25" customHeight="1" outlineLevel="2">
      <c r="A341" s="19" t="s">
        <v>169</v>
      </c>
      <c r="B341" s="18" t="s">
        <v>39</v>
      </c>
      <c r="C341" s="19" t="s">
        <v>40</v>
      </c>
      <c r="D341" s="20">
        <v>171067.89</v>
      </c>
      <c r="E341" s="20">
        <v>49878.45</v>
      </c>
      <c r="F341" s="20">
        <f>+D341/D344</f>
        <v>0.009342034069</v>
      </c>
      <c r="G341" s="20" t="str">
        <f t="shared" si="765"/>
        <v>#REF!</v>
      </c>
      <c r="H341" s="20" t="str">
        <f t="shared" si="766"/>
        <v>#REF!</v>
      </c>
      <c r="I341" s="20" t="str">
        <f t="shared" si="767"/>
        <v>#REF!</v>
      </c>
      <c r="J341" s="20" t="str">
        <f t="shared" si="768"/>
        <v>#REF!</v>
      </c>
      <c r="K341" s="20">
        <v>0.0</v>
      </c>
      <c r="L341" s="20" t="str">
        <f t="shared" si="769"/>
        <v>#REF!</v>
      </c>
      <c r="M341" s="20"/>
      <c r="N341" s="20"/>
      <c r="O341" s="20" t="str">
        <f t="shared" si="770"/>
        <v>#REF!</v>
      </c>
      <c r="P341" s="20" t="str">
        <f t="shared" si="771"/>
        <v>#REF!</v>
      </c>
      <c r="Q341" s="20" t="str">
        <f t="shared" si="772"/>
        <v>#REF!</v>
      </c>
      <c r="R341" s="59" t="str">
        <f t="shared" si="773"/>
        <v>#REF!</v>
      </c>
      <c r="S341" s="20" t="str">
        <f t="shared" si="774"/>
        <v>#REF!</v>
      </c>
      <c r="T341" s="20" t="str">
        <f t="shared" si="13"/>
        <v>#REF!</v>
      </c>
      <c r="U341" s="19"/>
      <c r="V341" s="19"/>
      <c r="W341" s="19"/>
      <c r="X341" s="19"/>
      <c r="Y341" s="19"/>
      <c r="Z341" s="19"/>
    </row>
    <row r="342" ht="14.25" customHeight="1" outlineLevel="2">
      <c r="A342" s="19" t="s">
        <v>169</v>
      </c>
      <c r="B342" s="18" t="s">
        <v>53</v>
      </c>
      <c r="C342" s="19" t="s">
        <v>54</v>
      </c>
      <c r="D342" s="20">
        <v>0.0</v>
      </c>
      <c r="E342" s="20">
        <v>0.0</v>
      </c>
      <c r="F342" s="20">
        <f>+D342/D344</f>
        <v>0</v>
      </c>
      <c r="G342" s="20" t="str">
        <f t="shared" si="765"/>
        <v>#REF!</v>
      </c>
      <c r="H342" s="20" t="str">
        <f t="shared" si="766"/>
        <v>#REF!</v>
      </c>
      <c r="I342" s="20" t="str">
        <f t="shared" si="767"/>
        <v>#REF!</v>
      </c>
      <c r="J342" s="20" t="str">
        <f t="shared" si="768"/>
        <v>#REF!</v>
      </c>
      <c r="K342" s="20">
        <v>0.0</v>
      </c>
      <c r="L342" s="20" t="str">
        <f t="shared" si="769"/>
        <v>#REF!</v>
      </c>
      <c r="M342" s="20"/>
      <c r="N342" s="20"/>
      <c r="O342" s="20" t="str">
        <f t="shared" si="770"/>
        <v>#REF!</v>
      </c>
      <c r="P342" s="20" t="str">
        <f t="shared" si="771"/>
        <v>#REF!</v>
      </c>
      <c r="Q342" s="20" t="str">
        <f t="shared" si="772"/>
        <v>#REF!</v>
      </c>
      <c r="R342" s="59" t="str">
        <f t="shared" si="773"/>
        <v>#REF!</v>
      </c>
      <c r="S342" s="20" t="str">
        <f t="shared" si="774"/>
        <v>#REF!</v>
      </c>
      <c r="T342" s="20" t="str">
        <f t="shared" si="13"/>
        <v>#REF!</v>
      </c>
      <c r="U342" s="19"/>
      <c r="V342" s="19"/>
      <c r="W342" s="19"/>
      <c r="X342" s="19"/>
      <c r="Y342" s="19"/>
      <c r="Z342" s="19"/>
    </row>
    <row r="343" ht="14.25" customHeight="1" outlineLevel="2">
      <c r="A343" s="19" t="s">
        <v>169</v>
      </c>
      <c r="B343" s="18" t="s">
        <v>33</v>
      </c>
      <c r="C343" s="19" t="s">
        <v>34</v>
      </c>
      <c r="D343" s="20">
        <v>20716.01</v>
      </c>
      <c r="E343" s="20">
        <v>6040.19</v>
      </c>
      <c r="F343" s="20">
        <f>+D343/D344</f>
        <v>0.001131303316</v>
      </c>
      <c r="G343" s="20" t="str">
        <f t="shared" si="765"/>
        <v>#REF!</v>
      </c>
      <c r="H343" s="20" t="str">
        <f t="shared" si="766"/>
        <v>#REF!</v>
      </c>
      <c r="I343" s="20" t="str">
        <f t="shared" si="767"/>
        <v>#REF!</v>
      </c>
      <c r="J343" s="20" t="str">
        <f t="shared" si="768"/>
        <v>#REF!</v>
      </c>
      <c r="K343" s="20">
        <v>0.0</v>
      </c>
      <c r="L343" s="20" t="str">
        <f t="shared" si="769"/>
        <v>#REF!</v>
      </c>
      <c r="M343" s="20"/>
      <c r="N343" s="20"/>
      <c r="O343" s="60">
        <v>0.0</v>
      </c>
      <c r="P343" s="20">
        <f t="shared" si="771"/>
        <v>0</v>
      </c>
      <c r="Q343" s="20">
        <f t="shared" si="772"/>
        <v>0</v>
      </c>
      <c r="R343" s="59">
        <f t="shared" si="773"/>
        <v>20716.01</v>
      </c>
      <c r="S343" s="20">
        <f t="shared" si="774"/>
        <v>0</v>
      </c>
      <c r="T343" s="20">
        <f t="shared" si="13"/>
        <v>0</v>
      </c>
      <c r="U343" s="19"/>
      <c r="V343" s="19"/>
      <c r="W343" s="19"/>
      <c r="X343" s="19"/>
      <c r="Y343" s="19"/>
      <c r="Z343" s="19"/>
    </row>
    <row r="344" ht="14.25" customHeight="1" outlineLevel="1">
      <c r="A344" s="61" t="s">
        <v>386</v>
      </c>
      <c r="B344" s="18"/>
      <c r="C344" s="19"/>
      <c r="D344" s="20">
        <f t="shared" ref="D344:H344" si="775">SUBTOTAL(9,D340:D343)</f>
        <v>18311632</v>
      </c>
      <c r="E344" s="20">
        <f t="shared" si="775"/>
        <v>5339143</v>
      </c>
      <c r="F344" s="20">
        <f t="shared" si="775"/>
        <v>1</v>
      </c>
      <c r="G344" s="20" t="str">
        <f t="shared" si="775"/>
        <v>#REF!</v>
      </c>
      <c r="H344" s="20" t="str">
        <f t="shared" si="775"/>
        <v>#REF!</v>
      </c>
      <c r="I344" s="20"/>
      <c r="J344" s="20" t="str">
        <f t="shared" ref="J344:M344" si="776">SUBTOTAL(9,J340:J343)</f>
        <v>#REF!</v>
      </c>
      <c r="K344" s="20">
        <f t="shared" si="776"/>
        <v>0</v>
      </c>
      <c r="L344" s="20" t="str">
        <f t="shared" si="776"/>
        <v>#REF!</v>
      </c>
      <c r="M344" s="20">
        <f t="shared" si="776"/>
        <v>0</v>
      </c>
      <c r="N344" s="20"/>
      <c r="O344" s="20" t="str">
        <f t="shared" ref="O344:S344" si="777">SUBTOTAL(9,O340:O343)</f>
        <v>#REF!</v>
      </c>
      <c r="P344" s="20" t="str">
        <f t="shared" si="777"/>
        <v>#REF!</v>
      </c>
      <c r="Q344" s="20" t="str">
        <f t="shared" si="777"/>
        <v>#REF!</v>
      </c>
      <c r="R344" s="20" t="str">
        <f t="shared" si="777"/>
        <v>#REF!</v>
      </c>
      <c r="S344" s="20" t="str">
        <f t="shared" si="777"/>
        <v>#REF!</v>
      </c>
      <c r="T344" s="20" t="str">
        <f t="shared" si="13"/>
        <v>#REF!</v>
      </c>
      <c r="U344" s="19"/>
      <c r="V344" s="19"/>
      <c r="W344" s="19"/>
      <c r="X344" s="19"/>
      <c r="Y344" s="19"/>
      <c r="Z344" s="19">
        <f>SUBTOTAL(9,Z340:Z343)</f>
        <v>0</v>
      </c>
    </row>
    <row r="345" ht="14.25" customHeight="1" outlineLevel="2">
      <c r="A345" s="19" t="s">
        <v>171</v>
      </c>
      <c r="B345" s="18" t="s">
        <v>17</v>
      </c>
      <c r="C345" s="19" t="s">
        <v>324</v>
      </c>
      <c r="D345" s="20">
        <v>2.887515663E7</v>
      </c>
      <c r="E345" s="20">
        <v>8316944.89</v>
      </c>
      <c r="F345" s="20">
        <f>+D345/D350</f>
        <v>0.8259146567</v>
      </c>
      <c r="G345" s="20" t="str">
        <f t="shared" ref="G345:G349" si="778">VLOOKUP(A345,'[1]Hoja1'!$B$1:$F$126,3,0)</f>
        <v>#REF!</v>
      </c>
      <c r="H345" s="20" t="str">
        <f t="shared" ref="H345:H349" si="779">VLOOKUP(A345,'[2]Hoja1'!$B$1:$F$126,2,0)</f>
        <v>#REF!</v>
      </c>
      <c r="I345" s="20" t="str">
        <f t="shared" ref="I345:I349" si="780">+G345/11</f>
        <v>#REF!</v>
      </c>
      <c r="J345" s="20" t="str">
        <f t="shared" ref="J345:J349" si="781">+F345*I345</f>
        <v>#REF!</v>
      </c>
      <c r="K345" s="20">
        <v>0.0</v>
      </c>
      <c r="L345" s="20" t="str">
        <f t="shared" ref="L345:L349" si="782">VLOOKUP(A345,'[2]Hoja1'!$B$1:$F$126,5,0)</f>
        <v>#REF!</v>
      </c>
      <c r="M345" s="20"/>
      <c r="N345" s="20"/>
      <c r="O345" s="20" t="str">
        <f t="shared" ref="O345:O347" si="783">+D345-J345</f>
        <v>#REF!</v>
      </c>
      <c r="P345" s="20" t="str">
        <f t="shared" ref="P345:P349" si="784">+ROUND(O345,0)</f>
        <v>#REF!</v>
      </c>
      <c r="Q345" s="20" t="str">
        <f t="shared" ref="Q345:Q349" si="785">+K345+P345</f>
        <v>#REF!</v>
      </c>
      <c r="R345" s="59" t="str">
        <f t="shared" ref="R345:R349" si="786">+IF(D345-K345-P345&gt;1,D345-K345-P345,0)</f>
        <v>#REF!</v>
      </c>
      <c r="S345" s="20" t="str">
        <f t="shared" ref="S345:S349" si="787">+P345</f>
        <v>#REF!</v>
      </c>
      <c r="T345" s="20" t="str">
        <f t="shared" si="13"/>
        <v>#REF!</v>
      </c>
      <c r="U345" s="19"/>
      <c r="V345" s="19"/>
      <c r="W345" s="19"/>
      <c r="X345" s="19"/>
      <c r="Y345" s="19"/>
      <c r="Z345" s="19"/>
    </row>
    <row r="346" ht="14.25" customHeight="1" outlineLevel="2">
      <c r="A346" s="19" t="s">
        <v>171</v>
      </c>
      <c r="B346" s="18" t="s">
        <v>39</v>
      </c>
      <c r="C346" s="19" t="s">
        <v>40</v>
      </c>
      <c r="D346" s="20">
        <v>1248048.39</v>
      </c>
      <c r="E346" s="20">
        <v>359476.83</v>
      </c>
      <c r="F346" s="20">
        <f>+D346/D350</f>
        <v>0.0356978655</v>
      </c>
      <c r="G346" s="20" t="str">
        <f t="shared" si="778"/>
        <v>#REF!</v>
      </c>
      <c r="H346" s="20" t="str">
        <f t="shared" si="779"/>
        <v>#REF!</v>
      </c>
      <c r="I346" s="20" t="str">
        <f t="shared" si="780"/>
        <v>#REF!</v>
      </c>
      <c r="J346" s="20" t="str">
        <f t="shared" si="781"/>
        <v>#REF!</v>
      </c>
      <c r="K346" s="20">
        <v>0.0</v>
      </c>
      <c r="L346" s="20" t="str">
        <f t="shared" si="782"/>
        <v>#REF!</v>
      </c>
      <c r="M346" s="20"/>
      <c r="N346" s="20"/>
      <c r="O346" s="20" t="str">
        <f t="shared" si="783"/>
        <v>#REF!</v>
      </c>
      <c r="P346" s="20" t="str">
        <f t="shared" si="784"/>
        <v>#REF!</v>
      </c>
      <c r="Q346" s="20" t="str">
        <f t="shared" si="785"/>
        <v>#REF!</v>
      </c>
      <c r="R346" s="59" t="str">
        <f t="shared" si="786"/>
        <v>#REF!</v>
      </c>
      <c r="S346" s="20" t="str">
        <f t="shared" si="787"/>
        <v>#REF!</v>
      </c>
      <c r="T346" s="20" t="str">
        <f t="shared" si="13"/>
        <v>#REF!</v>
      </c>
      <c r="U346" s="19"/>
      <c r="V346" s="19"/>
      <c r="W346" s="19"/>
      <c r="X346" s="19"/>
      <c r="Y346" s="19"/>
      <c r="Z346" s="19"/>
    </row>
    <row r="347" ht="14.25" customHeight="1" outlineLevel="2">
      <c r="A347" s="19" t="s">
        <v>171</v>
      </c>
      <c r="B347" s="18" t="s">
        <v>68</v>
      </c>
      <c r="C347" s="19" t="s">
        <v>69</v>
      </c>
      <c r="D347" s="20">
        <v>4745356.64</v>
      </c>
      <c r="E347" s="20">
        <v>1366810.59</v>
      </c>
      <c r="F347" s="20">
        <f>+D347/D350</f>
        <v>0.1357311979</v>
      </c>
      <c r="G347" s="20" t="str">
        <f t="shared" si="778"/>
        <v>#REF!</v>
      </c>
      <c r="H347" s="20" t="str">
        <f t="shared" si="779"/>
        <v>#REF!</v>
      </c>
      <c r="I347" s="20" t="str">
        <f t="shared" si="780"/>
        <v>#REF!</v>
      </c>
      <c r="J347" s="20" t="str">
        <f t="shared" si="781"/>
        <v>#REF!</v>
      </c>
      <c r="K347" s="20">
        <v>0.0</v>
      </c>
      <c r="L347" s="20" t="str">
        <f t="shared" si="782"/>
        <v>#REF!</v>
      </c>
      <c r="M347" s="20"/>
      <c r="N347" s="20"/>
      <c r="O347" s="20" t="str">
        <f t="shared" si="783"/>
        <v>#REF!</v>
      </c>
      <c r="P347" s="20" t="str">
        <f t="shared" si="784"/>
        <v>#REF!</v>
      </c>
      <c r="Q347" s="20" t="str">
        <f t="shared" si="785"/>
        <v>#REF!</v>
      </c>
      <c r="R347" s="59" t="str">
        <f t="shared" si="786"/>
        <v>#REF!</v>
      </c>
      <c r="S347" s="20" t="str">
        <f t="shared" si="787"/>
        <v>#REF!</v>
      </c>
      <c r="T347" s="20" t="str">
        <f t="shared" si="13"/>
        <v>#REF!</v>
      </c>
      <c r="U347" s="19"/>
      <c r="V347" s="19"/>
      <c r="W347" s="19"/>
      <c r="X347" s="19"/>
      <c r="Y347" s="19"/>
      <c r="Z347" s="19"/>
    </row>
    <row r="348" ht="14.25" customHeight="1" outlineLevel="2">
      <c r="A348" s="19" t="s">
        <v>171</v>
      </c>
      <c r="B348" s="18" t="s">
        <v>27</v>
      </c>
      <c r="C348" s="19" t="s">
        <v>28</v>
      </c>
      <c r="D348" s="20">
        <v>27245.78</v>
      </c>
      <c r="E348" s="20">
        <v>7847.63</v>
      </c>
      <c r="F348" s="20">
        <f>+D348/D350</f>
        <v>0.0007793096787</v>
      </c>
      <c r="G348" s="20" t="str">
        <f t="shared" si="778"/>
        <v>#REF!</v>
      </c>
      <c r="H348" s="20" t="str">
        <f t="shared" si="779"/>
        <v>#REF!</v>
      </c>
      <c r="I348" s="20" t="str">
        <f t="shared" si="780"/>
        <v>#REF!</v>
      </c>
      <c r="J348" s="20" t="str">
        <f t="shared" si="781"/>
        <v>#REF!</v>
      </c>
      <c r="K348" s="20">
        <v>0.0</v>
      </c>
      <c r="L348" s="20" t="str">
        <f t="shared" si="782"/>
        <v>#REF!</v>
      </c>
      <c r="M348" s="20"/>
      <c r="N348" s="20"/>
      <c r="O348" s="60">
        <v>0.0</v>
      </c>
      <c r="P348" s="20">
        <f t="shared" si="784"/>
        <v>0</v>
      </c>
      <c r="Q348" s="20">
        <f t="shared" si="785"/>
        <v>0</v>
      </c>
      <c r="R348" s="59">
        <f t="shared" si="786"/>
        <v>27245.78</v>
      </c>
      <c r="S348" s="20">
        <f t="shared" si="787"/>
        <v>0</v>
      </c>
      <c r="T348" s="20">
        <f t="shared" si="13"/>
        <v>0</v>
      </c>
      <c r="U348" s="19"/>
      <c r="V348" s="19"/>
      <c r="W348" s="19"/>
      <c r="X348" s="19"/>
      <c r="Y348" s="19"/>
      <c r="Z348" s="19"/>
    </row>
    <row r="349" ht="14.25" customHeight="1" outlineLevel="2">
      <c r="A349" s="19" t="s">
        <v>171</v>
      </c>
      <c r="B349" s="18" t="s">
        <v>33</v>
      </c>
      <c r="C349" s="19" t="s">
        <v>34</v>
      </c>
      <c r="D349" s="20">
        <v>65621.56</v>
      </c>
      <c r="E349" s="20">
        <v>18901.06</v>
      </c>
      <c r="F349" s="20">
        <f>+D349/D350</f>
        <v>0.001876970189</v>
      </c>
      <c r="G349" s="20" t="str">
        <f t="shared" si="778"/>
        <v>#REF!</v>
      </c>
      <c r="H349" s="20" t="str">
        <f t="shared" si="779"/>
        <v>#REF!</v>
      </c>
      <c r="I349" s="20" t="str">
        <f t="shared" si="780"/>
        <v>#REF!</v>
      </c>
      <c r="J349" s="20" t="str">
        <f t="shared" si="781"/>
        <v>#REF!</v>
      </c>
      <c r="K349" s="20">
        <v>0.0</v>
      </c>
      <c r="L349" s="20" t="str">
        <f t="shared" si="782"/>
        <v>#REF!</v>
      </c>
      <c r="M349" s="20"/>
      <c r="N349" s="20"/>
      <c r="O349" s="60">
        <v>0.0</v>
      </c>
      <c r="P349" s="20">
        <f t="shared" si="784"/>
        <v>0</v>
      </c>
      <c r="Q349" s="20">
        <f t="shared" si="785"/>
        <v>0</v>
      </c>
      <c r="R349" s="59">
        <f t="shared" si="786"/>
        <v>65621.56</v>
      </c>
      <c r="S349" s="20">
        <f t="shared" si="787"/>
        <v>0</v>
      </c>
      <c r="T349" s="20">
        <f t="shared" si="13"/>
        <v>0</v>
      </c>
      <c r="U349" s="19"/>
      <c r="V349" s="19"/>
      <c r="W349" s="19"/>
      <c r="X349" s="19"/>
      <c r="Y349" s="19"/>
      <c r="Z349" s="19"/>
    </row>
    <row r="350" ht="14.25" customHeight="1" outlineLevel="1">
      <c r="A350" s="61" t="s">
        <v>387</v>
      </c>
      <c r="B350" s="18"/>
      <c r="C350" s="19"/>
      <c r="D350" s="20">
        <f t="shared" ref="D350:H350" si="788">SUBTOTAL(9,D345:D349)</f>
        <v>34961429</v>
      </c>
      <c r="E350" s="20">
        <f t="shared" si="788"/>
        <v>10069981</v>
      </c>
      <c r="F350" s="20">
        <f t="shared" si="788"/>
        <v>1</v>
      </c>
      <c r="G350" s="20" t="str">
        <f t="shared" si="788"/>
        <v>#REF!</v>
      </c>
      <c r="H350" s="20" t="str">
        <f t="shared" si="788"/>
        <v>#REF!</v>
      </c>
      <c r="I350" s="20"/>
      <c r="J350" s="20" t="str">
        <f t="shared" ref="J350:M350" si="789">SUBTOTAL(9,J345:J349)</f>
        <v>#REF!</v>
      </c>
      <c r="K350" s="20">
        <f t="shared" si="789"/>
        <v>0</v>
      </c>
      <c r="L350" s="20" t="str">
        <f t="shared" si="789"/>
        <v>#REF!</v>
      </c>
      <c r="M350" s="20">
        <f t="shared" si="789"/>
        <v>0</v>
      </c>
      <c r="N350" s="20"/>
      <c r="O350" s="20" t="str">
        <f t="shared" ref="O350:S350" si="790">SUBTOTAL(9,O345:O349)</f>
        <v>#REF!</v>
      </c>
      <c r="P350" s="20" t="str">
        <f t="shared" si="790"/>
        <v>#REF!</v>
      </c>
      <c r="Q350" s="20" t="str">
        <f t="shared" si="790"/>
        <v>#REF!</v>
      </c>
      <c r="R350" s="20" t="str">
        <f t="shared" si="790"/>
        <v>#REF!</v>
      </c>
      <c r="S350" s="20" t="str">
        <f t="shared" si="790"/>
        <v>#REF!</v>
      </c>
      <c r="T350" s="20" t="str">
        <f t="shared" si="13"/>
        <v>#REF!</v>
      </c>
      <c r="U350" s="19"/>
      <c r="V350" s="19"/>
      <c r="W350" s="19"/>
      <c r="X350" s="19"/>
      <c r="Y350" s="19"/>
      <c r="Z350" s="19">
        <f>SUBTOTAL(9,Z345:Z349)</f>
        <v>0</v>
      </c>
    </row>
    <row r="351" ht="14.25" customHeight="1" outlineLevel="2">
      <c r="A351" s="19" t="s">
        <v>173</v>
      </c>
      <c r="B351" s="18" t="s">
        <v>27</v>
      </c>
      <c r="C351" s="19" t="s">
        <v>28</v>
      </c>
      <c r="D351" s="20">
        <v>27261.57</v>
      </c>
      <c r="E351" s="20">
        <v>3670.88</v>
      </c>
      <c r="F351" s="20">
        <f>+D351/D354</f>
        <v>0.00087315815</v>
      </c>
      <c r="G351" s="20" t="str">
        <f t="shared" ref="G351:G353" si="791">VLOOKUP(A351,'[1]Hoja1'!$B$1:$F$126,3,0)</f>
        <v>#REF!</v>
      </c>
      <c r="H351" s="20" t="str">
        <f t="shared" ref="H351:H353" si="792">VLOOKUP(A351,'[2]Hoja1'!$B$1:$F$126,2,0)</f>
        <v>#REF!</v>
      </c>
      <c r="I351" s="20" t="str">
        <f t="shared" ref="I351:I353" si="793">+G351/11</f>
        <v>#REF!</v>
      </c>
      <c r="J351" s="20" t="str">
        <f t="shared" ref="J351:J353" si="794">+F351*I351</f>
        <v>#REF!</v>
      </c>
      <c r="K351" s="20">
        <f t="shared" ref="K351:K353" si="795">+D351-P351</f>
        <v>27261.57</v>
      </c>
      <c r="L351" s="20" t="str">
        <f t="shared" ref="L351:L353" si="796">VLOOKUP(A351,'[2]Hoja1'!$B$1:$F$126,5,0)</f>
        <v>#REF!</v>
      </c>
      <c r="M351" s="20"/>
      <c r="N351" s="20"/>
      <c r="O351" s="60">
        <v>0.0</v>
      </c>
      <c r="P351" s="20">
        <f t="shared" ref="P351:P353" si="797">+ROUND(O351,0)</f>
        <v>0</v>
      </c>
      <c r="Q351" s="20">
        <f t="shared" ref="Q351:Q353" si="798">+K351+P351</f>
        <v>27261.57</v>
      </c>
      <c r="R351" s="59">
        <f t="shared" ref="R351:R353" si="799">+IF(D351-K351-P351&gt;1,D351-K351-P351,0)</f>
        <v>0</v>
      </c>
      <c r="S351" s="20">
        <f t="shared" ref="S351:S353" si="800">+P351</f>
        <v>0</v>
      </c>
      <c r="T351" s="20">
        <f t="shared" si="13"/>
        <v>0</v>
      </c>
      <c r="U351" s="19"/>
      <c r="V351" s="19"/>
      <c r="W351" s="19"/>
      <c r="X351" s="19"/>
      <c r="Y351" s="19"/>
      <c r="Z351" s="19"/>
    </row>
    <row r="352" ht="14.25" customHeight="1" outlineLevel="2">
      <c r="A352" s="19" t="s">
        <v>173</v>
      </c>
      <c r="B352" s="18" t="s">
        <v>33</v>
      </c>
      <c r="C352" s="19" t="s">
        <v>34</v>
      </c>
      <c r="D352" s="20">
        <v>44905.55</v>
      </c>
      <c r="E352" s="20">
        <v>6046.71</v>
      </c>
      <c r="F352" s="20">
        <f>+D352/D354</f>
        <v>0.001438275454</v>
      </c>
      <c r="G352" s="20" t="str">
        <f t="shared" si="791"/>
        <v>#REF!</v>
      </c>
      <c r="H352" s="20" t="str">
        <f t="shared" si="792"/>
        <v>#REF!</v>
      </c>
      <c r="I352" s="20" t="str">
        <f t="shared" si="793"/>
        <v>#REF!</v>
      </c>
      <c r="J352" s="20" t="str">
        <f t="shared" si="794"/>
        <v>#REF!</v>
      </c>
      <c r="K352" s="20">
        <f t="shared" si="795"/>
        <v>44905.55</v>
      </c>
      <c r="L352" s="20" t="str">
        <f t="shared" si="796"/>
        <v>#REF!</v>
      </c>
      <c r="M352" s="20"/>
      <c r="N352" s="20"/>
      <c r="O352" s="60">
        <v>0.0</v>
      </c>
      <c r="P352" s="20">
        <f t="shared" si="797"/>
        <v>0</v>
      </c>
      <c r="Q352" s="20">
        <f t="shared" si="798"/>
        <v>44905.55</v>
      </c>
      <c r="R352" s="59">
        <f t="shared" si="799"/>
        <v>0</v>
      </c>
      <c r="S352" s="20">
        <f t="shared" si="800"/>
        <v>0</v>
      </c>
      <c r="T352" s="20">
        <f t="shared" si="13"/>
        <v>0</v>
      </c>
      <c r="U352" s="19"/>
      <c r="V352" s="19"/>
      <c r="W352" s="19"/>
      <c r="X352" s="19"/>
      <c r="Y352" s="19"/>
      <c r="Z352" s="19"/>
    </row>
    <row r="353" ht="14.25" customHeight="1" outlineLevel="2">
      <c r="A353" s="19" t="s">
        <v>173</v>
      </c>
      <c r="B353" s="18" t="s">
        <v>41</v>
      </c>
      <c r="C353" s="19" t="s">
        <v>42</v>
      </c>
      <c r="D353" s="20">
        <v>3.114963388E7</v>
      </c>
      <c r="E353" s="20">
        <v>4194424.41</v>
      </c>
      <c r="F353" s="20">
        <f>+D353/D354</f>
        <v>0.9976885664</v>
      </c>
      <c r="G353" s="20" t="str">
        <f t="shared" si="791"/>
        <v>#REF!</v>
      </c>
      <c r="H353" s="20" t="str">
        <f t="shared" si="792"/>
        <v>#REF!</v>
      </c>
      <c r="I353" s="20" t="str">
        <f t="shared" si="793"/>
        <v>#REF!</v>
      </c>
      <c r="J353" s="20" t="str">
        <f t="shared" si="794"/>
        <v>#REF!</v>
      </c>
      <c r="K353" s="20">
        <f t="shared" si="795"/>
        <v>2427858.88</v>
      </c>
      <c r="L353" s="20" t="str">
        <f t="shared" si="796"/>
        <v>#REF!</v>
      </c>
      <c r="M353" s="20"/>
      <c r="N353" s="20"/>
      <c r="O353" s="20">
        <v>2.872177490909091E7</v>
      </c>
      <c r="P353" s="20">
        <f t="shared" si="797"/>
        <v>28721775</v>
      </c>
      <c r="Q353" s="20">
        <f t="shared" si="798"/>
        <v>31149633.88</v>
      </c>
      <c r="R353" s="59">
        <f t="shared" si="799"/>
        <v>0</v>
      </c>
      <c r="S353" s="20">
        <f t="shared" si="800"/>
        <v>28721775</v>
      </c>
      <c r="T353" s="20">
        <f t="shared" si="13"/>
        <v>0</v>
      </c>
      <c r="U353" s="19"/>
      <c r="V353" s="19"/>
      <c r="W353" s="19"/>
      <c r="X353" s="19"/>
      <c r="Y353" s="19"/>
      <c r="Z353" s="19"/>
    </row>
    <row r="354" ht="14.25" customHeight="1" outlineLevel="1">
      <c r="A354" s="61" t="s">
        <v>388</v>
      </c>
      <c r="B354" s="18"/>
      <c r="C354" s="19"/>
      <c r="D354" s="20">
        <f t="shared" ref="D354:H354" si="801">SUBTOTAL(9,D351:D353)</f>
        <v>31221801</v>
      </c>
      <c r="E354" s="20">
        <f t="shared" si="801"/>
        <v>4204142</v>
      </c>
      <c r="F354" s="20">
        <f t="shared" si="801"/>
        <v>1</v>
      </c>
      <c r="G354" s="20" t="str">
        <f t="shared" si="801"/>
        <v>#REF!</v>
      </c>
      <c r="H354" s="20" t="str">
        <f t="shared" si="801"/>
        <v>#REF!</v>
      </c>
      <c r="I354" s="20"/>
      <c r="J354" s="20" t="str">
        <f t="shared" ref="J354:M354" si="802">SUBTOTAL(9,J351:J353)</f>
        <v>#REF!</v>
      </c>
      <c r="K354" s="20">
        <f t="shared" si="802"/>
        <v>2500026</v>
      </c>
      <c r="L354" s="20" t="str">
        <f t="shared" si="802"/>
        <v>#REF!</v>
      </c>
      <c r="M354" s="20">
        <f t="shared" si="802"/>
        <v>0</v>
      </c>
      <c r="N354" s="20"/>
      <c r="O354" s="20">
        <f t="shared" ref="O354:S354" si="803">SUBTOTAL(9,O351:O353)</f>
        <v>28721774.91</v>
      </c>
      <c r="P354" s="20">
        <f t="shared" si="803"/>
        <v>28721775</v>
      </c>
      <c r="Q354" s="20">
        <f t="shared" si="803"/>
        <v>31221801</v>
      </c>
      <c r="R354" s="20">
        <f t="shared" si="803"/>
        <v>0</v>
      </c>
      <c r="S354" s="20">
        <f t="shared" si="803"/>
        <v>28721775</v>
      </c>
      <c r="T354" s="20">
        <f t="shared" si="13"/>
        <v>0</v>
      </c>
      <c r="U354" s="19"/>
      <c r="V354" s="19"/>
      <c r="W354" s="19"/>
      <c r="X354" s="19"/>
      <c r="Y354" s="19"/>
      <c r="Z354" s="19">
        <f>SUBTOTAL(9,Z351:Z353)</f>
        <v>0</v>
      </c>
    </row>
    <row r="355" ht="14.25" customHeight="1" outlineLevel="2">
      <c r="A355" s="19" t="s">
        <v>175</v>
      </c>
      <c r="B355" s="18" t="s">
        <v>17</v>
      </c>
      <c r="C355" s="19" t="s">
        <v>324</v>
      </c>
      <c r="D355" s="20">
        <v>1.435151299E7</v>
      </c>
      <c r="E355" s="20">
        <v>6043640.87</v>
      </c>
      <c r="F355" s="20">
        <f>+D355/D362</f>
        <v>0.3444562654</v>
      </c>
      <c r="G355" s="20" t="str">
        <f t="shared" ref="G355:G361" si="804">VLOOKUP(A355,'[1]Hoja1'!$B$1:$F$126,3,0)</f>
        <v>#REF!</v>
      </c>
      <c r="H355" s="20" t="str">
        <f t="shared" ref="H355:H361" si="805">VLOOKUP(A355,'[2]Hoja1'!$B$1:$F$126,2,0)</f>
        <v>#REF!</v>
      </c>
      <c r="I355" s="20" t="str">
        <f t="shared" ref="I355:I361" si="806">+G355/11</f>
        <v>#REF!</v>
      </c>
      <c r="J355" s="20" t="str">
        <f t="shared" ref="J355:J361" si="807">+F355*I355</f>
        <v>#REF!</v>
      </c>
      <c r="K355" s="20">
        <v>0.0</v>
      </c>
      <c r="L355" s="20" t="str">
        <f t="shared" ref="L355:L361" si="808">VLOOKUP(A355,'[2]Hoja1'!$B$1:$F$126,5,0)</f>
        <v>#REF!</v>
      </c>
      <c r="M355" s="20"/>
      <c r="N355" s="20"/>
      <c r="O355" s="20" t="str">
        <f t="shared" ref="O355:O357" si="809">+D355-J355</f>
        <v>#REF!</v>
      </c>
      <c r="P355" s="20" t="str">
        <f t="shared" ref="P355:P361" si="810">+ROUND(O355,0)</f>
        <v>#REF!</v>
      </c>
      <c r="Q355" s="20" t="str">
        <f t="shared" ref="Q355:Q361" si="811">+K355+P355</f>
        <v>#REF!</v>
      </c>
      <c r="R355" s="59" t="str">
        <f t="shared" ref="R355:R361" si="812">+IF(D355-K355-P355&gt;1,D355-K355-P355,0)</f>
        <v>#REF!</v>
      </c>
      <c r="S355" s="20" t="str">
        <f t="shared" ref="S355:S361" si="813">+P355</f>
        <v>#REF!</v>
      </c>
      <c r="T355" s="20" t="str">
        <f t="shared" si="13"/>
        <v>#REF!</v>
      </c>
      <c r="U355" s="19"/>
      <c r="V355" s="19"/>
      <c r="W355" s="19"/>
      <c r="X355" s="19"/>
      <c r="Y355" s="19"/>
      <c r="Z355" s="19"/>
    </row>
    <row r="356" ht="14.25" customHeight="1" outlineLevel="2">
      <c r="A356" s="19" t="s">
        <v>175</v>
      </c>
      <c r="B356" s="18" t="s">
        <v>39</v>
      </c>
      <c r="C356" s="19" t="s">
        <v>40</v>
      </c>
      <c r="D356" s="20">
        <v>9151780.74</v>
      </c>
      <c r="E356" s="20">
        <v>3853954.37</v>
      </c>
      <c r="F356" s="20">
        <f>+D356/D362</f>
        <v>0.219655462</v>
      </c>
      <c r="G356" s="20" t="str">
        <f t="shared" si="804"/>
        <v>#REF!</v>
      </c>
      <c r="H356" s="20" t="str">
        <f t="shared" si="805"/>
        <v>#REF!</v>
      </c>
      <c r="I356" s="20" t="str">
        <f t="shared" si="806"/>
        <v>#REF!</v>
      </c>
      <c r="J356" s="20" t="str">
        <f t="shared" si="807"/>
        <v>#REF!</v>
      </c>
      <c r="K356" s="20">
        <v>0.0</v>
      </c>
      <c r="L356" s="20" t="str">
        <f t="shared" si="808"/>
        <v>#REF!</v>
      </c>
      <c r="M356" s="20"/>
      <c r="N356" s="20"/>
      <c r="O356" s="20" t="str">
        <f t="shared" si="809"/>
        <v>#REF!</v>
      </c>
      <c r="P356" s="20" t="str">
        <f t="shared" si="810"/>
        <v>#REF!</v>
      </c>
      <c r="Q356" s="20" t="str">
        <f t="shared" si="811"/>
        <v>#REF!</v>
      </c>
      <c r="R356" s="59" t="str">
        <f t="shared" si="812"/>
        <v>#REF!</v>
      </c>
      <c r="S356" s="20" t="str">
        <f t="shared" si="813"/>
        <v>#REF!</v>
      </c>
      <c r="T356" s="20" t="str">
        <f t="shared" si="13"/>
        <v>#REF!</v>
      </c>
      <c r="U356" s="19"/>
      <c r="V356" s="19"/>
      <c r="W356" s="19"/>
      <c r="X356" s="19"/>
      <c r="Y356" s="19"/>
      <c r="Z356" s="19"/>
    </row>
    <row r="357" ht="14.25" customHeight="1" outlineLevel="2">
      <c r="A357" s="19" t="s">
        <v>175</v>
      </c>
      <c r="B357" s="18" t="s">
        <v>25</v>
      </c>
      <c r="C357" s="19" t="s">
        <v>26</v>
      </c>
      <c r="D357" s="20">
        <v>194331.38</v>
      </c>
      <c r="E357" s="20">
        <v>81835.91</v>
      </c>
      <c r="F357" s="20">
        <f>+D357/D362</f>
        <v>0.004664223309</v>
      </c>
      <c r="G357" s="20" t="str">
        <f t="shared" si="804"/>
        <v>#REF!</v>
      </c>
      <c r="H357" s="20" t="str">
        <f t="shared" si="805"/>
        <v>#REF!</v>
      </c>
      <c r="I357" s="20" t="str">
        <f t="shared" si="806"/>
        <v>#REF!</v>
      </c>
      <c r="J357" s="20" t="str">
        <f t="shared" si="807"/>
        <v>#REF!</v>
      </c>
      <c r="K357" s="20">
        <v>0.0</v>
      </c>
      <c r="L357" s="20" t="str">
        <f t="shared" si="808"/>
        <v>#REF!</v>
      </c>
      <c r="M357" s="20"/>
      <c r="N357" s="20"/>
      <c r="O357" s="20" t="str">
        <f t="shared" si="809"/>
        <v>#REF!</v>
      </c>
      <c r="P357" s="20" t="str">
        <f t="shared" si="810"/>
        <v>#REF!</v>
      </c>
      <c r="Q357" s="20" t="str">
        <f t="shared" si="811"/>
        <v>#REF!</v>
      </c>
      <c r="R357" s="59" t="str">
        <f t="shared" si="812"/>
        <v>#REF!</v>
      </c>
      <c r="S357" s="20" t="str">
        <f t="shared" si="813"/>
        <v>#REF!</v>
      </c>
      <c r="T357" s="20" t="str">
        <f t="shared" si="13"/>
        <v>#REF!</v>
      </c>
      <c r="U357" s="19"/>
      <c r="V357" s="19"/>
      <c r="W357" s="19"/>
      <c r="X357" s="19"/>
      <c r="Y357" s="19"/>
      <c r="Z357" s="19"/>
    </row>
    <row r="358" ht="14.25" customHeight="1" outlineLevel="2">
      <c r="A358" s="19" t="s">
        <v>175</v>
      </c>
      <c r="B358" s="18" t="s">
        <v>27</v>
      </c>
      <c r="C358" s="19" t="s">
        <v>28</v>
      </c>
      <c r="D358" s="20">
        <v>10226.62</v>
      </c>
      <c r="E358" s="20">
        <v>4306.58</v>
      </c>
      <c r="F358" s="20">
        <f>+D358/D362</f>
        <v>0.0002454530986</v>
      </c>
      <c r="G358" s="20" t="str">
        <f t="shared" si="804"/>
        <v>#REF!</v>
      </c>
      <c r="H358" s="20" t="str">
        <f t="shared" si="805"/>
        <v>#REF!</v>
      </c>
      <c r="I358" s="20" t="str">
        <f t="shared" si="806"/>
        <v>#REF!</v>
      </c>
      <c r="J358" s="20" t="str">
        <f t="shared" si="807"/>
        <v>#REF!</v>
      </c>
      <c r="K358" s="20">
        <v>0.0</v>
      </c>
      <c r="L358" s="20" t="str">
        <f t="shared" si="808"/>
        <v>#REF!</v>
      </c>
      <c r="M358" s="20"/>
      <c r="N358" s="20"/>
      <c r="O358" s="60">
        <v>0.0</v>
      </c>
      <c r="P358" s="20">
        <f t="shared" si="810"/>
        <v>0</v>
      </c>
      <c r="Q358" s="20">
        <f t="shared" si="811"/>
        <v>0</v>
      </c>
      <c r="R358" s="59">
        <f t="shared" si="812"/>
        <v>10226.62</v>
      </c>
      <c r="S358" s="20">
        <f t="shared" si="813"/>
        <v>0</v>
      </c>
      <c r="T358" s="20">
        <f t="shared" si="13"/>
        <v>0</v>
      </c>
      <c r="U358" s="19"/>
      <c r="V358" s="19"/>
      <c r="W358" s="19"/>
      <c r="X358" s="19"/>
      <c r="Y358" s="19"/>
      <c r="Z358" s="19"/>
    </row>
    <row r="359" ht="14.25" customHeight="1" outlineLevel="2">
      <c r="A359" s="19" t="s">
        <v>175</v>
      </c>
      <c r="B359" s="18" t="s">
        <v>33</v>
      </c>
      <c r="C359" s="19" t="s">
        <v>34</v>
      </c>
      <c r="D359" s="20">
        <v>84665.22</v>
      </c>
      <c r="E359" s="20">
        <v>35653.81</v>
      </c>
      <c r="F359" s="20">
        <f>+D359/D362</f>
        <v>0.002032082995</v>
      </c>
      <c r="G359" s="20" t="str">
        <f t="shared" si="804"/>
        <v>#REF!</v>
      </c>
      <c r="H359" s="20" t="str">
        <f t="shared" si="805"/>
        <v>#REF!</v>
      </c>
      <c r="I359" s="20" t="str">
        <f t="shared" si="806"/>
        <v>#REF!</v>
      </c>
      <c r="J359" s="20" t="str">
        <f t="shared" si="807"/>
        <v>#REF!</v>
      </c>
      <c r="K359" s="20">
        <v>0.0</v>
      </c>
      <c r="L359" s="20" t="str">
        <f t="shared" si="808"/>
        <v>#REF!</v>
      </c>
      <c r="M359" s="20"/>
      <c r="N359" s="20"/>
      <c r="O359" s="60">
        <v>0.0</v>
      </c>
      <c r="P359" s="20">
        <f t="shared" si="810"/>
        <v>0</v>
      </c>
      <c r="Q359" s="20">
        <f t="shared" si="811"/>
        <v>0</v>
      </c>
      <c r="R359" s="59">
        <f t="shared" si="812"/>
        <v>84665.22</v>
      </c>
      <c r="S359" s="20">
        <f t="shared" si="813"/>
        <v>0</v>
      </c>
      <c r="T359" s="20">
        <f t="shared" si="13"/>
        <v>0</v>
      </c>
      <c r="U359" s="19"/>
      <c r="V359" s="19"/>
      <c r="W359" s="19"/>
      <c r="X359" s="19"/>
      <c r="Y359" s="19"/>
      <c r="Z359" s="19"/>
    </row>
    <row r="360" ht="14.25" customHeight="1" outlineLevel="2">
      <c r="A360" s="19" t="s">
        <v>175</v>
      </c>
      <c r="B360" s="18" t="s">
        <v>74</v>
      </c>
      <c r="C360" s="19" t="s">
        <v>75</v>
      </c>
      <c r="D360" s="20">
        <v>0.0</v>
      </c>
      <c r="E360" s="20">
        <v>0.0</v>
      </c>
      <c r="F360" s="20">
        <f>+D360/D362</f>
        <v>0</v>
      </c>
      <c r="G360" s="20" t="str">
        <f t="shared" si="804"/>
        <v>#REF!</v>
      </c>
      <c r="H360" s="20" t="str">
        <f t="shared" si="805"/>
        <v>#REF!</v>
      </c>
      <c r="I360" s="20" t="str">
        <f t="shared" si="806"/>
        <v>#REF!</v>
      </c>
      <c r="J360" s="20" t="str">
        <f t="shared" si="807"/>
        <v>#REF!</v>
      </c>
      <c r="K360" s="20">
        <v>0.0</v>
      </c>
      <c r="L360" s="20" t="str">
        <f t="shared" si="808"/>
        <v>#REF!</v>
      </c>
      <c r="M360" s="20"/>
      <c r="N360" s="20"/>
      <c r="O360" s="20" t="str">
        <f t="shared" ref="O360:O361" si="814">+D360-J360</f>
        <v>#REF!</v>
      </c>
      <c r="P360" s="20" t="str">
        <f t="shared" si="810"/>
        <v>#REF!</v>
      </c>
      <c r="Q360" s="20" t="str">
        <f t="shared" si="811"/>
        <v>#REF!</v>
      </c>
      <c r="R360" s="59" t="str">
        <f t="shared" si="812"/>
        <v>#REF!</v>
      </c>
      <c r="S360" s="20" t="str">
        <f t="shared" si="813"/>
        <v>#REF!</v>
      </c>
      <c r="T360" s="20" t="str">
        <f t="shared" si="13"/>
        <v>#REF!</v>
      </c>
      <c r="U360" s="19"/>
      <c r="V360" s="19"/>
      <c r="W360" s="19"/>
      <c r="X360" s="19"/>
      <c r="Y360" s="19"/>
      <c r="Z360" s="19"/>
    </row>
    <row r="361" ht="14.25" customHeight="1" outlineLevel="2">
      <c r="A361" s="19" t="s">
        <v>175</v>
      </c>
      <c r="B361" s="18" t="s">
        <v>55</v>
      </c>
      <c r="C361" s="19" t="s">
        <v>56</v>
      </c>
      <c r="D361" s="20">
        <v>1.787173605E7</v>
      </c>
      <c r="E361" s="20">
        <v>7526060.46</v>
      </c>
      <c r="F361" s="20">
        <f>+D361/D362</f>
        <v>0.4289465132</v>
      </c>
      <c r="G361" s="20" t="str">
        <f t="shared" si="804"/>
        <v>#REF!</v>
      </c>
      <c r="H361" s="20" t="str">
        <f t="shared" si="805"/>
        <v>#REF!</v>
      </c>
      <c r="I361" s="20" t="str">
        <f t="shared" si="806"/>
        <v>#REF!</v>
      </c>
      <c r="J361" s="20" t="str">
        <f t="shared" si="807"/>
        <v>#REF!</v>
      </c>
      <c r="K361" s="20">
        <v>0.0</v>
      </c>
      <c r="L361" s="20" t="str">
        <f t="shared" si="808"/>
        <v>#REF!</v>
      </c>
      <c r="M361" s="20"/>
      <c r="N361" s="20"/>
      <c r="O361" s="20" t="str">
        <f t="shared" si="814"/>
        <v>#REF!</v>
      </c>
      <c r="P361" s="20" t="str">
        <f t="shared" si="810"/>
        <v>#REF!</v>
      </c>
      <c r="Q361" s="20" t="str">
        <f t="shared" si="811"/>
        <v>#REF!</v>
      </c>
      <c r="R361" s="59" t="str">
        <f t="shared" si="812"/>
        <v>#REF!</v>
      </c>
      <c r="S361" s="20" t="str">
        <f t="shared" si="813"/>
        <v>#REF!</v>
      </c>
      <c r="T361" s="20" t="str">
        <f t="shared" si="13"/>
        <v>#REF!</v>
      </c>
      <c r="U361" s="19"/>
      <c r="V361" s="19"/>
      <c r="W361" s="19"/>
      <c r="X361" s="19"/>
      <c r="Y361" s="19"/>
      <c r="Z361" s="19"/>
    </row>
    <row r="362" ht="14.25" customHeight="1" outlineLevel="1">
      <c r="A362" s="61" t="s">
        <v>389</v>
      </c>
      <c r="B362" s="18"/>
      <c r="C362" s="19"/>
      <c r="D362" s="20">
        <f t="shared" ref="D362:H362" si="815">SUBTOTAL(9,D355:D361)</f>
        <v>41664253</v>
      </c>
      <c r="E362" s="20">
        <f t="shared" si="815"/>
        <v>17545452</v>
      </c>
      <c r="F362" s="20">
        <f t="shared" si="815"/>
        <v>1</v>
      </c>
      <c r="G362" s="20" t="str">
        <f t="shared" si="815"/>
        <v>#REF!</v>
      </c>
      <c r="H362" s="20" t="str">
        <f t="shared" si="815"/>
        <v>#REF!</v>
      </c>
      <c r="I362" s="20"/>
      <c r="J362" s="20" t="str">
        <f t="shared" ref="J362:M362" si="816">SUBTOTAL(9,J355:J361)</f>
        <v>#REF!</v>
      </c>
      <c r="K362" s="20">
        <f t="shared" si="816"/>
        <v>0</v>
      </c>
      <c r="L362" s="20" t="str">
        <f t="shared" si="816"/>
        <v>#REF!</v>
      </c>
      <c r="M362" s="20">
        <f t="shared" si="816"/>
        <v>0</v>
      </c>
      <c r="N362" s="20"/>
      <c r="O362" s="20" t="str">
        <f t="shared" ref="O362:S362" si="817">SUBTOTAL(9,O355:O361)</f>
        <v>#REF!</v>
      </c>
      <c r="P362" s="20" t="str">
        <f t="shared" si="817"/>
        <v>#REF!</v>
      </c>
      <c r="Q362" s="20" t="str">
        <f t="shared" si="817"/>
        <v>#REF!</v>
      </c>
      <c r="R362" s="20" t="str">
        <f t="shared" si="817"/>
        <v>#REF!</v>
      </c>
      <c r="S362" s="20" t="str">
        <f t="shared" si="817"/>
        <v>#REF!</v>
      </c>
      <c r="T362" s="20" t="str">
        <f t="shared" si="13"/>
        <v>#REF!</v>
      </c>
      <c r="U362" s="19"/>
      <c r="V362" s="19"/>
      <c r="W362" s="19"/>
      <c r="X362" s="19"/>
      <c r="Y362" s="19"/>
      <c r="Z362" s="19">
        <f>SUBTOTAL(9,Z355:Z361)</f>
        <v>0</v>
      </c>
    </row>
    <row r="363" ht="14.25" customHeight="1" outlineLevel="2">
      <c r="A363" s="19" t="s">
        <v>177</v>
      </c>
      <c r="B363" s="18" t="s">
        <v>17</v>
      </c>
      <c r="C363" s="19" t="s">
        <v>324</v>
      </c>
      <c r="D363" s="20">
        <v>9.906863494E7</v>
      </c>
      <c r="E363" s="20">
        <v>1691189.21</v>
      </c>
      <c r="F363" s="20">
        <f>+D363/D368</f>
        <v>0.7732076731</v>
      </c>
      <c r="G363" s="20" t="str">
        <f t="shared" ref="G363:G367" si="818">VLOOKUP(A363,'[1]Hoja1'!$B$1:$F$126,3,0)</f>
        <v>#REF!</v>
      </c>
      <c r="H363" s="20" t="str">
        <f t="shared" ref="H363:H367" si="819">VLOOKUP(A363,'[2]Hoja1'!$B$1:$F$126,2,0)</f>
        <v>#REF!</v>
      </c>
      <c r="I363" s="20" t="str">
        <f t="shared" ref="I363:I367" si="820">+G363/11</f>
        <v>#REF!</v>
      </c>
      <c r="J363" s="20" t="str">
        <f t="shared" ref="J363:J367" si="821">+F363*I363</f>
        <v>#REF!</v>
      </c>
      <c r="K363" s="20">
        <f t="shared" ref="K363:K367" si="822">+D363-P363</f>
        <v>4906041.94</v>
      </c>
      <c r="L363" s="20" t="str">
        <f t="shared" ref="L363:L367" si="823">VLOOKUP(A363,'[2]Hoja1'!$B$1:$F$126,5,0)</f>
        <v>#REF!</v>
      </c>
      <c r="M363" s="20"/>
      <c r="N363" s="20"/>
      <c r="O363" s="20">
        <v>9.416259267843021E7</v>
      </c>
      <c r="P363" s="20">
        <f t="shared" ref="P363:P367" si="824">+ROUND(O363,0)</f>
        <v>94162593</v>
      </c>
      <c r="Q363" s="20">
        <f t="shared" ref="Q363:Q367" si="825">+K363+P363</f>
        <v>99068634.94</v>
      </c>
      <c r="R363" s="59">
        <f t="shared" ref="R363:R367" si="826">+IF(D363-K363-P363&gt;1,D363-K363-P363,0)</f>
        <v>0</v>
      </c>
      <c r="S363" s="20">
        <f t="shared" ref="S363:S367" si="827">+P363</f>
        <v>94162593</v>
      </c>
      <c r="T363" s="20">
        <f t="shared" si="13"/>
        <v>0</v>
      </c>
      <c r="U363" s="19"/>
      <c r="V363" s="19"/>
      <c r="W363" s="19"/>
      <c r="X363" s="19"/>
      <c r="Y363" s="19"/>
      <c r="Z363" s="19"/>
    </row>
    <row r="364" ht="14.25" customHeight="1" outlineLevel="2">
      <c r="A364" s="19" t="s">
        <v>177</v>
      </c>
      <c r="B364" s="18" t="s">
        <v>39</v>
      </c>
      <c r="C364" s="19" t="s">
        <v>40</v>
      </c>
      <c r="D364" s="20">
        <v>2.880558083E7</v>
      </c>
      <c r="E364" s="20">
        <v>491736.74</v>
      </c>
      <c r="F364" s="20">
        <f>+D364/D368</f>
        <v>0.2248208642</v>
      </c>
      <c r="G364" s="20" t="str">
        <f t="shared" si="818"/>
        <v>#REF!</v>
      </c>
      <c r="H364" s="20" t="str">
        <f t="shared" si="819"/>
        <v>#REF!</v>
      </c>
      <c r="I364" s="20" t="str">
        <f t="shared" si="820"/>
        <v>#REF!</v>
      </c>
      <c r="J364" s="20" t="str">
        <f t="shared" si="821"/>
        <v>#REF!</v>
      </c>
      <c r="K364" s="20" t="str">
        <f t="shared" si="822"/>
        <v>#REF!</v>
      </c>
      <c r="L364" s="20" t="str">
        <f t="shared" si="823"/>
        <v>#REF!</v>
      </c>
      <c r="M364" s="20"/>
      <c r="N364" s="20"/>
      <c r="O364" s="20" t="str">
        <f t="shared" ref="O364:O365" si="828">+D364-J364</f>
        <v>#REF!</v>
      </c>
      <c r="P364" s="20" t="str">
        <f t="shared" si="824"/>
        <v>#REF!</v>
      </c>
      <c r="Q364" s="20" t="str">
        <f t="shared" si="825"/>
        <v>#REF!</v>
      </c>
      <c r="R364" s="59" t="str">
        <f t="shared" si="826"/>
        <v>#REF!</v>
      </c>
      <c r="S364" s="20" t="str">
        <f t="shared" si="827"/>
        <v>#REF!</v>
      </c>
      <c r="T364" s="20" t="str">
        <f t="shared" si="13"/>
        <v>#REF!</v>
      </c>
      <c r="U364" s="19"/>
      <c r="V364" s="19"/>
      <c r="W364" s="19"/>
      <c r="X364" s="19"/>
      <c r="Y364" s="19"/>
      <c r="Z364" s="19"/>
    </row>
    <row r="365" ht="14.25" customHeight="1" outlineLevel="2">
      <c r="A365" s="19" t="s">
        <v>177</v>
      </c>
      <c r="B365" s="18" t="s">
        <v>53</v>
      </c>
      <c r="C365" s="19" t="s">
        <v>54</v>
      </c>
      <c r="D365" s="20">
        <v>0.0</v>
      </c>
      <c r="E365" s="20">
        <v>0.0</v>
      </c>
      <c r="F365" s="20">
        <f>+D365/D368</f>
        <v>0</v>
      </c>
      <c r="G365" s="20" t="str">
        <f t="shared" si="818"/>
        <v>#REF!</v>
      </c>
      <c r="H365" s="20" t="str">
        <f t="shared" si="819"/>
        <v>#REF!</v>
      </c>
      <c r="I365" s="20" t="str">
        <f t="shared" si="820"/>
        <v>#REF!</v>
      </c>
      <c r="J365" s="20" t="str">
        <f t="shared" si="821"/>
        <v>#REF!</v>
      </c>
      <c r="K365" s="20" t="str">
        <f t="shared" si="822"/>
        <v>#REF!</v>
      </c>
      <c r="L365" s="20" t="str">
        <f t="shared" si="823"/>
        <v>#REF!</v>
      </c>
      <c r="M365" s="20"/>
      <c r="N365" s="20"/>
      <c r="O365" s="20" t="str">
        <f t="shared" si="828"/>
        <v>#REF!</v>
      </c>
      <c r="P365" s="20" t="str">
        <f t="shared" si="824"/>
        <v>#REF!</v>
      </c>
      <c r="Q365" s="20" t="str">
        <f t="shared" si="825"/>
        <v>#REF!</v>
      </c>
      <c r="R365" s="59" t="str">
        <f t="shared" si="826"/>
        <v>#REF!</v>
      </c>
      <c r="S365" s="20" t="str">
        <f t="shared" si="827"/>
        <v>#REF!</v>
      </c>
      <c r="T365" s="20" t="str">
        <f t="shared" si="13"/>
        <v>#REF!</v>
      </c>
      <c r="U365" s="19"/>
      <c r="V365" s="19"/>
      <c r="W365" s="19"/>
      <c r="X365" s="19"/>
      <c r="Y365" s="19"/>
      <c r="Z365" s="19"/>
    </row>
    <row r="366" ht="14.25" customHeight="1" outlineLevel="2">
      <c r="A366" s="19" t="s">
        <v>177</v>
      </c>
      <c r="B366" s="18" t="s">
        <v>25</v>
      </c>
      <c r="C366" s="19" t="s">
        <v>26</v>
      </c>
      <c r="D366" s="20">
        <v>137017.73</v>
      </c>
      <c r="E366" s="20">
        <v>2339.01</v>
      </c>
      <c r="F366" s="20">
        <f>+D366/D368</f>
        <v>0.001069391541</v>
      </c>
      <c r="G366" s="20" t="str">
        <f t="shared" si="818"/>
        <v>#REF!</v>
      </c>
      <c r="H366" s="20" t="str">
        <f t="shared" si="819"/>
        <v>#REF!</v>
      </c>
      <c r="I366" s="20" t="str">
        <f t="shared" si="820"/>
        <v>#REF!</v>
      </c>
      <c r="J366" s="20" t="str">
        <f t="shared" si="821"/>
        <v>#REF!</v>
      </c>
      <c r="K366" s="20">
        <f t="shared" si="822"/>
        <v>137017.73</v>
      </c>
      <c r="L366" s="20" t="str">
        <f t="shared" si="823"/>
        <v>#REF!</v>
      </c>
      <c r="M366" s="20"/>
      <c r="N366" s="20"/>
      <c r="O366" s="60">
        <v>0.0</v>
      </c>
      <c r="P366" s="20">
        <f t="shared" si="824"/>
        <v>0</v>
      </c>
      <c r="Q366" s="20">
        <f t="shared" si="825"/>
        <v>137017.73</v>
      </c>
      <c r="R366" s="59">
        <f t="shared" si="826"/>
        <v>0</v>
      </c>
      <c r="S366" s="20">
        <f t="shared" si="827"/>
        <v>0</v>
      </c>
      <c r="T366" s="20">
        <f t="shared" si="13"/>
        <v>0</v>
      </c>
      <c r="U366" s="19"/>
      <c r="V366" s="19"/>
      <c r="W366" s="19"/>
      <c r="X366" s="19"/>
      <c r="Y366" s="19"/>
      <c r="Z366" s="19"/>
    </row>
    <row r="367" ht="14.25" customHeight="1" outlineLevel="2">
      <c r="A367" s="19" t="s">
        <v>177</v>
      </c>
      <c r="B367" s="18" t="s">
        <v>33</v>
      </c>
      <c r="C367" s="19" t="s">
        <v>34</v>
      </c>
      <c r="D367" s="20">
        <v>115579.5</v>
      </c>
      <c r="E367" s="20">
        <v>1973.04</v>
      </c>
      <c r="F367" s="20">
        <f>+D367/D368</f>
        <v>0.0009020711379</v>
      </c>
      <c r="G367" s="20" t="str">
        <f t="shared" si="818"/>
        <v>#REF!</v>
      </c>
      <c r="H367" s="20" t="str">
        <f t="shared" si="819"/>
        <v>#REF!</v>
      </c>
      <c r="I367" s="20" t="str">
        <f t="shared" si="820"/>
        <v>#REF!</v>
      </c>
      <c r="J367" s="20" t="str">
        <f t="shared" si="821"/>
        <v>#REF!</v>
      </c>
      <c r="K367" s="20">
        <f t="shared" si="822"/>
        <v>115579.5</v>
      </c>
      <c r="L367" s="20" t="str">
        <f t="shared" si="823"/>
        <v>#REF!</v>
      </c>
      <c r="M367" s="20"/>
      <c r="N367" s="20"/>
      <c r="O367" s="60">
        <v>0.0</v>
      </c>
      <c r="P367" s="20">
        <f t="shared" si="824"/>
        <v>0</v>
      </c>
      <c r="Q367" s="20">
        <f t="shared" si="825"/>
        <v>115579.5</v>
      </c>
      <c r="R367" s="59">
        <f t="shared" si="826"/>
        <v>0</v>
      </c>
      <c r="S367" s="20">
        <f t="shared" si="827"/>
        <v>0</v>
      </c>
      <c r="T367" s="20">
        <f t="shared" si="13"/>
        <v>0</v>
      </c>
      <c r="U367" s="19"/>
      <c r="V367" s="19"/>
      <c r="W367" s="19"/>
      <c r="X367" s="19"/>
      <c r="Y367" s="19"/>
      <c r="Z367" s="19"/>
    </row>
    <row r="368" ht="14.25" customHeight="1" outlineLevel="1">
      <c r="A368" s="61" t="s">
        <v>390</v>
      </c>
      <c r="B368" s="18"/>
      <c r="C368" s="19"/>
      <c r="D368" s="20">
        <f t="shared" ref="D368:H368" si="829">SUBTOTAL(9,D363:D367)</f>
        <v>128126813</v>
      </c>
      <c r="E368" s="20">
        <f t="shared" si="829"/>
        <v>2187238</v>
      </c>
      <c r="F368" s="20">
        <f t="shared" si="829"/>
        <v>1</v>
      </c>
      <c r="G368" s="20" t="str">
        <f t="shared" si="829"/>
        <v>#REF!</v>
      </c>
      <c r="H368" s="20" t="str">
        <f t="shared" si="829"/>
        <v>#REF!</v>
      </c>
      <c r="I368" s="20"/>
      <c r="J368" s="20" t="str">
        <f t="shared" ref="J368:M368" si="830">SUBTOTAL(9,J363:J367)</f>
        <v>#REF!</v>
      </c>
      <c r="K368" s="20" t="str">
        <f t="shared" si="830"/>
        <v>#REF!</v>
      </c>
      <c r="L368" s="20" t="str">
        <f t="shared" si="830"/>
        <v>#REF!</v>
      </c>
      <c r="M368" s="20">
        <f t="shared" si="830"/>
        <v>0</v>
      </c>
      <c r="N368" s="20"/>
      <c r="O368" s="20" t="str">
        <f t="shared" ref="O368:S368" si="831">SUBTOTAL(9,O363:O367)</f>
        <v>#REF!</v>
      </c>
      <c r="P368" s="20" t="str">
        <f t="shared" si="831"/>
        <v>#REF!</v>
      </c>
      <c r="Q368" s="20" t="str">
        <f t="shared" si="831"/>
        <v>#REF!</v>
      </c>
      <c r="R368" s="20" t="str">
        <f t="shared" si="831"/>
        <v>#REF!</v>
      </c>
      <c r="S368" s="20" t="str">
        <f t="shared" si="831"/>
        <v>#REF!</v>
      </c>
      <c r="T368" s="20" t="str">
        <f t="shared" si="13"/>
        <v>#REF!</v>
      </c>
      <c r="U368" s="19"/>
      <c r="V368" s="19"/>
      <c r="W368" s="19"/>
      <c r="X368" s="19"/>
      <c r="Y368" s="19"/>
      <c r="Z368" s="19">
        <f>SUBTOTAL(9,Z363:Z367)</f>
        <v>0</v>
      </c>
    </row>
    <row r="369" ht="14.25" customHeight="1" outlineLevel="2">
      <c r="A369" s="19" t="s">
        <v>179</v>
      </c>
      <c r="B369" s="18" t="s">
        <v>17</v>
      </c>
      <c r="C369" s="19" t="s">
        <v>324</v>
      </c>
      <c r="D369" s="20">
        <v>7.342228321E7</v>
      </c>
      <c r="E369" s="20">
        <v>3561404.78</v>
      </c>
      <c r="F369" s="20">
        <f>+D369/D374</f>
        <v>0.9961734562</v>
      </c>
      <c r="G369" s="20" t="str">
        <f t="shared" ref="G369:G373" si="832">VLOOKUP(A369,'[1]Hoja1'!$B$1:$F$126,3,0)</f>
        <v>#REF!</v>
      </c>
      <c r="H369" s="20" t="str">
        <f t="shared" ref="H369:H373" si="833">VLOOKUP(A369,'[2]Hoja1'!$B$1:$F$126,2,0)</f>
        <v>#REF!</v>
      </c>
      <c r="I369" s="20" t="str">
        <f t="shared" ref="I369:I373" si="834">+G369/11</f>
        <v>#REF!</v>
      </c>
      <c r="J369" s="20" t="str">
        <f t="shared" ref="J369:J373" si="835">+F369*I369</f>
        <v>#REF!</v>
      </c>
      <c r="K369" s="20">
        <v>0.0</v>
      </c>
      <c r="L369" s="20" t="str">
        <f t="shared" ref="L369:L373" si="836">VLOOKUP(A369,'[2]Hoja1'!$B$1:$F$126,5,0)</f>
        <v>#REF!</v>
      </c>
      <c r="M369" s="20"/>
      <c r="N369" s="20"/>
      <c r="O369" s="20" t="str">
        <f t="shared" ref="O369:O370" si="837">+D369-J369</f>
        <v>#REF!</v>
      </c>
      <c r="P369" s="20" t="str">
        <f t="shared" ref="P369:P373" si="838">+ROUND(O369,0)</f>
        <v>#REF!</v>
      </c>
      <c r="Q369" s="20" t="str">
        <f t="shared" ref="Q369:Q373" si="839">+K369+P369</f>
        <v>#REF!</v>
      </c>
      <c r="R369" s="59" t="str">
        <f t="shared" ref="R369:R373" si="840">+IF(D369-K369-P369&gt;1,D369-K369-P369,0)</f>
        <v>#REF!</v>
      </c>
      <c r="S369" s="20" t="str">
        <f t="shared" ref="S369:S373" si="841">+P369</f>
        <v>#REF!</v>
      </c>
      <c r="T369" s="20" t="str">
        <f t="shared" si="13"/>
        <v>#REF!</v>
      </c>
      <c r="U369" s="19"/>
      <c r="V369" s="19"/>
      <c r="W369" s="19"/>
      <c r="X369" s="19"/>
      <c r="Y369" s="19"/>
      <c r="Z369" s="19"/>
    </row>
    <row r="370" ht="14.25" customHeight="1" outlineLevel="2">
      <c r="A370" s="19" t="s">
        <v>179</v>
      </c>
      <c r="B370" s="18" t="s">
        <v>53</v>
      </c>
      <c r="C370" s="19" t="s">
        <v>54</v>
      </c>
      <c r="D370" s="20">
        <v>0.0</v>
      </c>
      <c r="E370" s="20">
        <v>0.0</v>
      </c>
      <c r="F370" s="20">
        <f>+D370/D374</f>
        <v>0</v>
      </c>
      <c r="G370" s="20" t="str">
        <f t="shared" si="832"/>
        <v>#REF!</v>
      </c>
      <c r="H370" s="20" t="str">
        <f t="shared" si="833"/>
        <v>#REF!</v>
      </c>
      <c r="I370" s="20" t="str">
        <f t="shared" si="834"/>
        <v>#REF!</v>
      </c>
      <c r="J370" s="20" t="str">
        <f t="shared" si="835"/>
        <v>#REF!</v>
      </c>
      <c r="K370" s="20">
        <v>0.0</v>
      </c>
      <c r="L370" s="20" t="str">
        <f t="shared" si="836"/>
        <v>#REF!</v>
      </c>
      <c r="M370" s="20"/>
      <c r="N370" s="20"/>
      <c r="O370" s="20" t="str">
        <f t="shared" si="837"/>
        <v>#REF!</v>
      </c>
      <c r="P370" s="20" t="str">
        <f t="shared" si="838"/>
        <v>#REF!</v>
      </c>
      <c r="Q370" s="20" t="str">
        <f t="shared" si="839"/>
        <v>#REF!</v>
      </c>
      <c r="R370" s="59" t="str">
        <f t="shared" si="840"/>
        <v>#REF!</v>
      </c>
      <c r="S370" s="20" t="str">
        <f t="shared" si="841"/>
        <v>#REF!</v>
      </c>
      <c r="T370" s="20" t="str">
        <f t="shared" si="13"/>
        <v>#REF!</v>
      </c>
      <c r="U370" s="19"/>
      <c r="V370" s="19"/>
      <c r="W370" s="19"/>
      <c r="X370" s="19"/>
      <c r="Y370" s="19"/>
      <c r="Z370" s="19"/>
    </row>
    <row r="371" ht="14.25" customHeight="1" outlineLevel="2">
      <c r="A371" s="19" t="s">
        <v>179</v>
      </c>
      <c r="B371" s="18" t="s">
        <v>27</v>
      </c>
      <c r="C371" s="19" t="s">
        <v>28</v>
      </c>
      <c r="D371" s="20">
        <v>92939.35</v>
      </c>
      <c r="E371" s="20">
        <v>4508.1</v>
      </c>
      <c r="F371" s="20">
        <f>+D371/D374</f>
        <v>0.00126097568</v>
      </c>
      <c r="G371" s="20" t="str">
        <f t="shared" si="832"/>
        <v>#REF!</v>
      </c>
      <c r="H371" s="20" t="str">
        <f t="shared" si="833"/>
        <v>#REF!</v>
      </c>
      <c r="I371" s="20" t="str">
        <f t="shared" si="834"/>
        <v>#REF!</v>
      </c>
      <c r="J371" s="20" t="str">
        <f t="shared" si="835"/>
        <v>#REF!</v>
      </c>
      <c r="K371" s="20">
        <v>0.0</v>
      </c>
      <c r="L371" s="20" t="str">
        <f t="shared" si="836"/>
        <v>#REF!</v>
      </c>
      <c r="M371" s="20"/>
      <c r="N371" s="20"/>
      <c r="O371" s="60">
        <v>0.0</v>
      </c>
      <c r="P371" s="20">
        <f t="shared" si="838"/>
        <v>0</v>
      </c>
      <c r="Q371" s="20">
        <f t="shared" si="839"/>
        <v>0</v>
      </c>
      <c r="R371" s="59">
        <f t="shared" si="840"/>
        <v>92939.35</v>
      </c>
      <c r="S371" s="20">
        <f t="shared" si="841"/>
        <v>0</v>
      </c>
      <c r="T371" s="20">
        <f t="shared" si="13"/>
        <v>0</v>
      </c>
      <c r="U371" s="19"/>
      <c r="V371" s="19"/>
      <c r="W371" s="19"/>
      <c r="X371" s="19"/>
      <c r="Y371" s="19"/>
      <c r="Z371" s="19"/>
    </row>
    <row r="372" ht="14.25" customHeight="1" outlineLevel="2">
      <c r="A372" s="19" t="s">
        <v>179</v>
      </c>
      <c r="B372" s="18" t="s">
        <v>33</v>
      </c>
      <c r="C372" s="19" t="s">
        <v>34</v>
      </c>
      <c r="D372" s="20">
        <v>189093.44</v>
      </c>
      <c r="E372" s="20">
        <v>9172.12</v>
      </c>
      <c r="F372" s="20">
        <f>+D372/D374</f>
        <v>0.002565568073</v>
      </c>
      <c r="G372" s="20" t="str">
        <f t="shared" si="832"/>
        <v>#REF!</v>
      </c>
      <c r="H372" s="20" t="str">
        <f t="shared" si="833"/>
        <v>#REF!</v>
      </c>
      <c r="I372" s="20" t="str">
        <f t="shared" si="834"/>
        <v>#REF!</v>
      </c>
      <c r="J372" s="20" t="str">
        <f t="shared" si="835"/>
        <v>#REF!</v>
      </c>
      <c r="K372" s="20">
        <v>0.0</v>
      </c>
      <c r="L372" s="20" t="str">
        <f t="shared" si="836"/>
        <v>#REF!</v>
      </c>
      <c r="M372" s="20"/>
      <c r="N372" s="20"/>
      <c r="O372" s="20" t="str">
        <f t="shared" ref="O372:O373" si="842">+D372-J372</f>
        <v>#REF!</v>
      </c>
      <c r="P372" s="20" t="str">
        <f t="shared" si="838"/>
        <v>#REF!</v>
      </c>
      <c r="Q372" s="20" t="str">
        <f t="shared" si="839"/>
        <v>#REF!</v>
      </c>
      <c r="R372" s="59" t="str">
        <f t="shared" si="840"/>
        <v>#REF!</v>
      </c>
      <c r="S372" s="20" t="str">
        <f t="shared" si="841"/>
        <v>#REF!</v>
      </c>
      <c r="T372" s="20" t="str">
        <f t="shared" si="13"/>
        <v>#REF!</v>
      </c>
      <c r="U372" s="19"/>
      <c r="V372" s="19"/>
      <c r="W372" s="19"/>
      <c r="X372" s="19"/>
      <c r="Y372" s="19"/>
      <c r="Z372" s="19"/>
    </row>
    <row r="373" ht="14.25" customHeight="1" outlineLevel="2">
      <c r="A373" s="19" t="s">
        <v>179</v>
      </c>
      <c r="B373" s="18" t="s">
        <v>74</v>
      </c>
      <c r="C373" s="19" t="s">
        <v>75</v>
      </c>
      <c r="D373" s="20">
        <v>0.0</v>
      </c>
      <c r="E373" s="20">
        <v>0.0</v>
      </c>
      <c r="F373" s="20">
        <f>+D373/D374</f>
        <v>0</v>
      </c>
      <c r="G373" s="20" t="str">
        <f t="shared" si="832"/>
        <v>#REF!</v>
      </c>
      <c r="H373" s="20" t="str">
        <f t="shared" si="833"/>
        <v>#REF!</v>
      </c>
      <c r="I373" s="20" t="str">
        <f t="shared" si="834"/>
        <v>#REF!</v>
      </c>
      <c r="J373" s="20" t="str">
        <f t="shared" si="835"/>
        <v>#REF!</v>
      </c>
      <c r="K373" s="20" t="str">
        <f>+D373-P373</f>
        <v>#REF!</v>
      </c>
      <c r="L373" s="20" t="str">
        <f t="shared" si="836"/>
        <v>#REF!</v>
      </c>
      <c r="M373" s="20"/>
      <c r="N373" s="20"/>
      <c r="O373" s="20" t="str">
        <f t="shared" si="842"/>
        <v>#REF!</v>
      </c>
      <c r="P373" s="20" t="str">
        <f t="shared" si="838"/>
        <v>#REF!</v>
      </c>
      <c r="Q373" s="20" t="str">
        <f t="shared" si="839"/>
        <v>#REF!</v>
      </c>
      <c r="R373" s="59" t="str">
        <f t="shared" si="840"/>
        <v>#REF!</v>
      </c>
      <c r="S373" s="20" t="str">
        <f t="shared" si="841"/>
        <v>#REF!</v>
      </c>
      <c r="T373" s="20" t="str">
        <f t="shared" si="13"/>
        <v>#REF!</v>
      </c>
      <c r="U373" s="19"/>
      <c r="V373" s="19"/>
      <c r="W373" s="19"/>
      <c r="X373" s="19"/>
      <c r="Y373" s="19"/>
      <c r="Z373" s="19"/>
    </row>
    <row r="374" ht="14.25" customHeight="1" outlineLevel="1">
      <c r="A374" s="61" t="s">
        <v>391</v>
      </c>
      <c r="B374" s="18"/>
      <c r="C374" s="19"/>
      <c r="D374" s="20">
        <f t="shared" ref="D374:H374" si="843">SUBTOTAL(9,D369:D373)</f>
        <v>73704316</v>
      </c>
      <c r="E374" s="20">
        <f t="shared" si="843"/>
        <v>3575085</v>
      </c>
      <c r="F374" s="20">
        <f t="shared" si="843"/>
        <v>1</v>
      </c>
      <c r="G374" s="20" t="str">
        <f t="shared" si="843"/>
        <v>#REF!</v>
      </c>
      <c r="H374" s="20" t="str">
        <f t="shared" si="843"/>
        <v>#REF!</v>
      </c>
      <c r="I374" s="20"/>
      <c r="J374" s="20" t="str">
        <f t="shared" ref="J374:M374" si="844">SUBTOTAL(9,J369:J373)</f>
        <v>#REF!</v>
      </c>
      <c r="K374" s="20" t="str">
        <f t="shared" si="844"/>
        <v>#REF!</v>
      </c>
      <c r="L374" s="20" t="str">
        <f t="shared" si="844"/>
        <v>#REF!</v>
      </c>
      <c r="M374" s="20">
        <f t="shared" si="844"/>
        <v>0</v>
      </c>
      <c r="N374" s="20"/>
      <c r="O374" s="20" t="str">
        <f t="shared" ref="O374:S374" si="845">SUBTOTAL(9,O369:O373)</f>
        <v>#REF!</v>
      </c>
      <c r="P374" s="20" t="str">
        <f t="shared" si="845"/>
        <v>#REF!</v>
      </c>
      <c r="Q374" s="20" t="str">
        <f t="shared" si="845"/>
        <v>#REF!</v>
      </c>
      <c r="R374" s="20" t="str">
        <f t="shared" si="845"/>
        <v>#REF!</v>
      </c>
      <c r="S374" s="20" t="str">
        <f t="shared" si="845"/>
        <v>#REF!</v>
      </c>
      <c r="T374" s="20" t="str">
        <f t="shared" si="13"/>
        <v>#REF!</v>
      </c>
      <c r="U374" s="19"/>
      <c r="V374" s="19"/>
      <c r="W374" s="19"/>
      <c r="X374" s="19"/>
      <c r="Y374" s="19"/>
      <c r="Z374" s="19">
        <f>SUBTOTAL(9,Z369:Z373)</f>
        <v>0</v>
      </c>
    </row>
    <row r="375" ht="14.25" customHeight="1" outlineLevel="2">
      <c r="A375" s="19" t="s">
        <v>181</v>
      </c>
      <c r="B375" s="18" t="s">
        <v>17</v>
      </c>
      <c r="C375" s="19" t="s">
        <v>324</v>
      </c>
      <c r="D375" s="20">
        <v>6951412.95</v>
      </c>
      <c r="E375" s="20">
        <v>7215570.15</v>
      </c>
      <c r="F375" s="20">
        <f>+D375/D380</f>
        <v>0.6276247507</v>
      </c>
      <c r="G375" s="20" t="str">
        <f t="shared" ref="G375:G379" si="846">VLOOKUP(A375,'[1]Hoja1'!$B$1:$F$126,3,0)</f>
        <v>#REF!</v>
      </c>
      <c r="H375" s="20" t="str">
        <f t="shared" ref="H375:H379" si="847">VLOOKUP(A375,'[2]Hoja1'!$B$1:$F$126,2,0)</f>
        <v>#REF!</v>
      </c>
      <c r="I375" s="20" t="str">
        <f t="shared" ref="I375:I379" si="848">+G375/11</f>
        <v>#REF!</v>
      </c>
      <c r="J375" s="20" t="str">
        <f t="shared" ref="J375:J379" si="849">+F375*I375</f>
        <v>#REF!</v>
      </c>
      <c r="K375" s="20">
        <v>0.0</v>
      </c>
      <c r="L375" s="20" t="str">
        <f t="shared" ref="L375:L379" si="850">VLOOKUP(A375,'[2]Hoja1'!$B$1:$F$126,5,0)</f>
        <v>#REF!</v>
      </c>
      <c r="M375" s="20"/>
      <c r="N375" s="20"/>
      <c r="O375" s="20" t="str">
        <f t="shared" ref="O375:O376" si="851">+D375-J375</f>
        <v>#REF!</v>
      </c>
      <c r="P375" s="20" t="str">
        <f t="shared" ref="P375:P379" si="852">+ROUND(O375,0)</f>
        <v>#REF!</v>
      </c>
      <c r="Q375" s="20" t="str">
        <f t="shared" ref="Q375:Q379" si="853">+K375+P375</f>
        <v>#REF!</v>
      </c>
      <c r="R375" s="59" t="str">
        <f t="shared" ref="R375:R379" si="854">+IF(D375-K375-P375&gt;1,D375-K375-P375,0)</f>
        <v>#REF!</v>
      </c>
      <c r="S375" s="20" t="str">
        <f t="shared" ref="S375:S379" si="855">+P375</f>
        <v>#REF!</v>
      </c>
      <c r="T375" s="20" t="str">
        <f t="shared" si="13"/>
        <v>#REF!</v>
      </c>
      <c r="U375" s="19"/>
      <c r="V375" s="19"/>
      <c r="W375" s="19"/>
      <c r="X375" s="19"/>
      <c r="Y375" s="19"/>
      <c r="Z375" s="19"/>
    </row>
    <row r="376" ht="14.25" customHeight="1" outlineLevel="2">
      <c r="A376" s="19" t="s">
        <v>181</v>
      </c>
      <c r="B376" s="18" t="s">
        <v>39</v>
      </c>
      <c r="C376" s="19" t="s">
        <v>40</v>
      </c>
      <c r="D376" s="20">
        <v>4110970.76</v>
      </c>
      <c r="E376" s="20">
        <v>4267189.74</v>
      </c>
      <c r="F376" s="20">
        <f>+D376/D380</f>
        <v>0.371168713</v>
      </c>
      <c r="G376" s="20" t="str">
        <f t="shared" si="846"/>
        <v>#REF!</v>
      </c>
      <c r="H376" s="20" t="str">
        <f t="shared" si="847"/>
        <v>#REF!</v>
      </c>
      <c r="I376" s="20" t="str">
        <f t="shared" si="848"/>
        <v>#REF!</v>
      </c>
      <c r="J376" s="20" t="str">
        <f t="shared" si="849"/>
        <v>#REF!</v>
      </c>
      <c r="K376" s="20">
        <v>0.0</v>
      </c>
      <c r="L376" s="20" t="str">
        <f t="shared" si="850"/>
        <v>#REF!</v>
      </c>
      <c r="M376" s="20"/>
      <c r="N376" s="20"/>
      <c r="O376" s="20" t="str">
        <f t="shared" si="851"/>
        <v>#REF!</v>
      </c>
      <c r="P376" s="20" t="str">
        <f t="shared" si="852"/>
        <v>#REF!</v>
      </c>
      <c r="Q376" s="20" t="str">
        <f t="shared" si="853"/>
        <v>#REF!</v>
      </c>
      <c r="R376" s="59" t="str">
        <f t="shared" si="854"/>
        <v>#REF!</v>
      </c>
      <c r="S376" s="20" t="str">
        <f t="shared" si="855"/>
        <v>#REF!</v>
      </c>
      <c r="T376" s="20" t="str">
        <f t="shared" si="13"/>
        <v>#REF!</v>
      </c>
      <c r="U376" s="19"/>
      <c r="V376" s="19"/>
      <c r="W376" s="19"/>
      <c r="X376" s="19"/>
      <c r="Y376" s="19"/>
      <c r="Z376" s="19"/>
    </row>
    <row r="377" ht="14.25" customHeight="1" outlineLevel="2">
      <c r="A377" s="19" t="s">
        <v>181</v>
      </c>
      <c r="B377" s="18" t="s">
        <v>25</v>
      </c>
      <c r="C377" s="19" t="s">
        <v>26</v>
      </c>
      <c r="D377" s="20">
        <v>1186.27</v>
      </c>
      <c r="E377" s="20">
        <v>1231.35</v>
      </c>
      <c r="F377" s="20">
        <f>+D377/D380</f>
        <v>0.0001071051912</v>
      </c>
      <c r="G377" s="20" t="str">
        <f t="shared" si="846"/>
        <v>#REF!</v>
      </c>
      <c r="H377" s="20" t="str">
        <f t="shared" si="847"/>
        <v>#REF!</v>
      </c>
      <c r="I377" s="20" t="str">
        <f t="shared" si="848"/>
        <v>#REF!</v>
      </c>
      <c r="J377" s="20" t="str">
        <f t="shared" si="849"/>
        <v>#REF!</v>
      </c>
      <c r="K377" s="20">
        <v>0.0</v>
      </c>
      <c r="L377" s="20" t="str">
        <f t="shared" si="850"/>
        <v>#REF!</v>
      </c>
      <c r="M377" s="20"/>
      <c r="N377" s="20"/>
      <c r="O377" s="60">
        <v>0.0</v>
      </c>
      <c r="P377" s="20">
        <f t="shared" si="852"/>
        <v>0</v>
      </c>
      <c r="Q377" s="20">
        <f t="shared" si="853"/>
        <v>0</v>
      </c>
      <c r="R377" s="59">
        <f t="shared" si="854"/>
        <v>1186.27</v>
      </c>
      <c r="S377" s="20">
        <f t="shared" si="855"/>
        <v>0</v>
      </c>
      <c r="T377" s="20">
        <f t="shared" si="13"/>
        <v>0</v>
      </c>
      <c r="U377" s="19"/>
      <c r="V377" s="19"/>
      <c r="W377" s="19"/>
      <c r="X377" s="19"/>
      <c r="Y377" s="19"/>
      <c r="Z377" s="19"/>
    </row>
    <row r="378" ht="14.25" customHeight="1" outlineLevel="2">
      <c r="A378" s="19" t="s">
        <v>181</v>
      </c>
      <c r="B378" s="18" t="s">
        <v>27</v>
      </c>
      <c r="C378" s="19" t="s">
        <v>28</v>
      </c>
      <c r="D378" s="20">
        <v>6858.72</v>
      </c>
      <c r="E378" s="20">
        <v>7119.36</v>
      </c>
      <c r="F378" s="20">
        <f>+D378/D380</f>
        <v>0.0006192557486</v>
      </c>
      <c r="G378" s="20" t="str">
        <f t="shared" si="846"/>
        <v>#REF!</v>
      </c>
      <c r="H378" s="20" t="str">
        <f t="shared" si="847"/>
        <v>#REF!</v>
      </c>
      <c r="I378" s="20" t="str">
        <f t="shared" si="848"/>
        <v>#REF!</v>
      </c>
      <c r="J378" s="20" t="str">
        <f t="shared" si="849"/>
        <v>#REF!</v>
      </c>
      <c r="K378" s="20">
        <v>0.0</v>
      </c>
      <c r="L378" s="20" t="str">
        <f t="shared" si="850"/>
        <v>#REF!</v>
      </c>
      <c r="M378" s="20"/>
      <c r="N378" s="20"/>
      <c r="O378" s="60">
        <v>0.0</v>
      </c>
      <c r="P378" s="20">
        <f t="shared" si="852"/>
        <v>0</v>
      </c>
      <c r="Q378" s="20">
        <f t="shared" si="853"/>
        <v>0</v>
      </c>
      <c r="R378" s="59">
        <f t="shared" si="854"/>
        <v>6858.72</v>
      </c>
      <c r="S378" s="20">
        <f t="shared" si="855"/>
        <v>0</v>
      </c>
      <c r="T378" s="20">
        <f t="shared" si="13"/>
        <v>0</v>
      </c>
      <c r="U378" s="19"/>
      <c r="V378" s="19"/>
      <c r="W378" s="19"/>
      <c r="X378" s="19"/>
      <c r="Y378" s="19"/>
      <c r="Z378" s="19"/>
    </row>
    <row r="379" ht="14.25" customHeight="1" outlineLevel="2">
      <c r="A379" s="19" t="s">
        <v>181</v>
      </c>
      <c r="B379" s="18" t="s">
        <v>33</v>
      </c>
      <c r="C379" s="19" t="s">
        <v>34</v>
      </c>
      <c r="D379" s="20">
        <v>5318.3</v>
      </c>
      <c r="E379" s="20">
        <v>5520.4</v>
      </c>
      <c r="F379" s="20">
        <f>+D379/D380</f>
        <v>0.0004801752875</v>
      </c>
      <c r="G379" s="20" t="str">
        <f t="shared" si="846"/>
        <v>#REF!</v>
      </c>
      <c r="H379" s="20" t="str">
        <f t="shared" si="847"/>
        <v>#REF!</v>
      </c>
      <c r="I379" s="20" t="str">
        <f t="shared" si="848"/>
        <v>#REF!</v>
      </c>
      <c r="J379" s="20" t="str">
        <f t="shared" si="849"/>
        <v>#REF!</v>
      </c>
      <c r="K379" s="20">
        <v>0.0</v>
      </c>
      <c r="L379" s="20" t="str">
        <f t="shared" si="850"/>
        <v>#REF!</v>
      </c>
      <c r="M379" s="20"/>
      <c r="N379" s="20"/>
      <c r="O379" s="60">
        <v>0.0</v>
      </c>
      <c r="P379" s="20">
        <f t="shared" si="852"/>
        <v>0</v>
      </c>
      <c r="Q379" s="20">
        <f t="shared" si="853"/>
        <v>0</v>
      </c>
      <c r="R379" s="59">
        <f t="shared" si="854"/>
        <v>5318.3</v>
      </c>
      <c r="S379" s="20">
        <f t="shared" si="855"/>
        <v>0</v>
      </c>
      <c r="T379" s="20">
        <f t="shared" si="13"/>
        <v>0</v>
      </c>
      <c r="U379" s="19"/>
      <c r="V379" s="19"/>
      <c r="W379" s="19"/>
      <c r="X379" s="19"/>
      <c r="Y379" s="19"/>
      <c r="Z379" s="19"/>
    </row>
    <row r="380" ht="14.25" customHeight="1" outlineLevel="1">
      <c r="A380" s="61" t="s">
        <v>392</v>
      </c>
      <c r="B380" s="18"/>
      <c r="C380" s="19"/>
      <c r="D380" s="20">
        <f t="shared" ref="D380:H380" si="856">SUBTOTAL(9,D375:D379)</f>
        <v>11075747</v>
      </c>
      <c r="E380" s="20">
        <f t="shared" si="856"/>
        <v>11496631</v>
      </c>
      <c r="F380" s="20">
        <f t="shared" si="856"/>
        <v>1</v>
      </c>
      <c r="G380" s="20" t="str">
        <f t="shared" si="856"/>
        <v>#REF!</v>
      </c>
      <c r="H380" s="20" t="str">
        <f t="shared" si="856"/>
        <v>#REF!</v>
      </c>
      <c r="I380" s="20"/>
      <c r="J380" s="20" t="str">
        <f t="shared" ref="J380:M380" si="857">SUBTOTAL(9,J375:J379)</f>
        <v>#REF!</v>
      </c>
      <c r="K380" s="20">
        <f t="shared" si="857"/>
        <v>0</v>
      </c>
      <c r="L380" s="20" t="str">
        <f t="shared" si="857"/>
        <v>#REF!</v>
      </c>
      <c r="M380" s="20">
        <f t="shared" si="857"/>
        <v>0</v>
      </c>
      <c r="N380" s="20"/>
      <c r="O380" s="20" t="str">
        <f t="shared" ref="O380:S380" si="858">SUBTOTAL(9,O375:O379)</f>
        <v>#REF!</v>
      </c>
      <c r="P380" s="20" t="str">
        <f t="shared" si="858"/>
        <v>#REF!</v>
      </c>
      <c r="Q380" s="20" t="str">
        <f t="shared" si="858"/>
        <v>#REF!</v>
      </c>
      <c r="R380" s="20" t="str">
        <f t="shared" si="858"/>
        <v>#REF!</v>
      </c>
      <c r="S380" s="20" t="str">
        <f t="shared" si="858"/>
        <v>#REF!</v>
      </c>
      <c r="T380" s="20" t="str">
        <f t="shared" si="13"/>
        <v>#REF!</v>
      </c>
      <c r="U380" s="19"/>
      <c r="V380" s="19"/>
      <c r="W380" s="19"/>
      <c r="X380" s="19"/>
      <c r="Y380" s="19"/>
      <c r="Z380" s="19">
        <f>SUBTOTAL(9,Z375:Z379)</f>
        <v>0</v>
      </c>
    </row>
    <row r="381" ht="14.25" customHeight="1" outlineLevel="2">
      <c r="A381" s="19" t="s">
        <v>183</v>
      </c>
      <c r="B381" s="18" t="s">
        <v>17</v>
      </c>
      <c r="C381" s="19" t="s">
        <v>324</v>
      </c>
      <c r="D381" s="20">
        <v>4.356344554E7</v>
      </c>
      <c r="E381" s="20">
        <v>2150695.85</v>
      </c>
      <c r="F381" s="20">
        <f>+D381/D383</f>
        <v>0.7868639363</v>
      </c>
      <c r="G381" s="20" t="str">
        <f t="shared" ref="G381:G382" si="859">VLOOKUP(A381,'[1]Hoja1'!$B$1:$F$126,3,0)</f>
        <v>#REF!</v>
      </c>
      <c r="H381" s="20" t="str">
        <f t="shared" ref="H381:H382" si="860">VLOOKUP(A381,'[2]Hoja1'!$B$1:$F$126,2,0)</f>
        <v>#REF!</v>
      </c>
      <c r="I381" s="20" t="str">
        <f t="shared" ref="I381:I382" si="861">+G381/11</f>
        <v>#REF!</v>
      </c>
      <c r="J381" s="20" t="str">
        <f t="shared" ref="J381:J382" si="862">+F381*I381</f>
        <v>#REF!</v>
      </c>
      <c r="K381" s="20">
        <v>0.0</v>
      </c>
      <c r="L381" s="20" t="str">
        <f t="shared" ref="L381:L382" si="863">VLOOKUP(A381,'[2]Hoja1'!$B$1:$F$126,5,0)</f>
        <v>#REF!</v>
      </c>
      <c r="M381" s="20"/>
      <c r="N381" s="20"/>
      <c r="O381" s="20" t="str">
        <f t="shared" ref="O381:O382" si="864">+D381-J381</f>
        <v>#REF!</v>
      </c>
      <c r="P381" s="20" t="str">
        <f t="shared" ref="P381:P382" si="865">+ROUND(O381,0)</f>
        <v>#REF!</v>
      </c>
      <c r="Q381" s="20" t="str">
        <f t="shared" ref="Q381:Q382" si="866">+K381+P381</f>
        <v>#REF!</v>
      </c>
      <c r="R381" s="59" t="str">
        <f t="shared" ref="R381:R382" si="867">+IF(D381-K381-P381&gt;1,D381-K381-P381,0)</f>
        <v>#REF!</v>
      </c>
      <c r="S381" s="20" t="str">
        <f t="shared" ref="S381:S382" si="868">+P381</f>
        <v>#REF!</v>
      </c>
      <c r="T381" s="20" t="str">
        <f t="shared" si="13"/>
        <v>#REF!</v>
      </c>
      <c r="U381" s="19"/>
      <c r="V381" s="19"/>
      <c r="W381" s="19"/>
      <c r="X381" s="19"/>
      <c r="Y381" s="19"/>
      <c r="Z381" s="19"/>
    </row>
    <row r="382" ht="14.25" customHeight="1" outlineLevel="2">
      <c r="A382" s="19" t="s">
        <v>183</v>
      </c>
      <c r="B382" s="18" t="s">
        <v>39</v>
      </c>
      <c r="C382" s="19" t="s">
        <v>40</v>
      </c>
      <c r="D382" s="20">
        <v>1.179993246E7</v>
      </c>
      <c r="E382" s="20">
        <v>582554.15</v>
      </c>
      <c r="F382" s="20">
        <f>+D382/D383</f>
        <v>0.2131360637</v>
      </c>
      <c r="G382" s="20" t="str">
        <f t="shared" si="859"/>
        <v>#REF!</v>
      </c>
      <c r="H382" s="20" t="str">
        <f t="shared" si="860"/>
        <v>#REF!</v>
      </c>
      <c r="I382" s="20" t="str">
        <f t="shared" si="861"/>
        <v>#REF!</v>
      </c>
      <c r="J382" s="20" t="str">
        <f t="shared" si="862"/>
        <v>#REF!</v>
      </c>
      <c r="K382" s="20">
        <v>0.0</v>
      </c>
      <c r="L382" s="20" t="str">
        <f t="shared" si="863"/>
        <v>#REF!</v>
      </c>
      <c r="M382" s="20"/>
      <c r="N382" s="20"/>
      <c r="O382" s="20" t="str">
        <f t="shared" si="864"/>
        <v>#REF!</v>
      </c>
      <c r="P382" s="20" t="str">
        <f t="shared" si="865"/>
        <v>#REF!</v>
      </c>
      <c r="Q382" s="20" t="str">
        <f t="shared" si="866"/>
        <v>#REF!</v>
      </c>
      <c r="R382" s="59" t="str">
        <f t="shared" si="867"/>
        <v>#REF!</v>
      </c>
      <c r="S382" s="20" t="str">
        <f t="shared" si="868"/>
        <v>#REF!</v>
      </c>
      <c r="T382" s="20" t="str">
        <f t="shared" si="13"/>
        <v>#REF!</v>
      </c>
      <c r="U382" s="19"/>
      <c r="V382" s="19"/>
      <c r="W382" s="19"/>
      <c r="X382" s="19"/>
      <c r="Y382" s="19"/>
      <c r="Z382" s="19"/>
    </row>
    <row r="383" ht="14.25" customHeight="1" outlineLevel="1">
      <c r="A383" s="61" t="s">
        <v>393</v>
      </c>
      <c r="B383" s="18"/>
      <c r="C383" s="19"/>
      <c r="D383" s="20">
        <f t="shared" ref="D383:H383" si="869">SUBTOTAL(9,D381:D382)</f>
        <v>55363378</v>
      </c>
      <c r="E383" s="20">
        <f t="shared" si="869"/>
        <v>2733250</v>
      </c>
      <c r="F383" s="20">
        <f t="shared" si="869"/>
        <v>1</v>
      </c>
      <c r="G383" s="20" t="str">
        <f t="shared" si="869"/>
        <v>#REF!</v>
      </c>
      <c r="H383" s="20" t="str">
        <f t="shared" si="869"/>
        <v>#REF!</v>
      </c>
      <c r="I383" s="20"/>
      <c r="J383" s="20" t="str">
        <f t="shared" ref="J383:M383" si="870">SUBTOTAL(9,J381:J382)</f>
        <v>#REF!</v>
      </c>
      <c r="K383" s="20">
        <f t="shared" si="870"/>
        <v>0</v>
      </c>
      <c r="L383" s="20" t="str">
        <f t="shared" si="870"/>
        <v>#REF!</v>
      </c>
      <c r="M383" s="20">
        <f t="shared" si="870"/>
        <v>0</v>
      </c>
      <c r="N383" s="20"/>
      <c r="O383" s="20" t="str">
        <f t="shared" ref="O383:S383" si="871">SUBTOTAL(9,O381:O382)</f>
        <v>#REF!</v>
      </c>
      <c r="P383" s="20" t="str">
        <f t="shared" si="871"/>
        <v>#REF!</v>
      </c>
      <c r="Q383" s="20" t="str">
        <f t="shared" si="871"/>
        <v>#REF!</v>
      </c>
      <c r="R383" s="20" t="str">
        <f t="shared" si="871"/>
        <v>#REF!</v>
      </c>
      <c r="S383" s="20" t="str">
        <f t="shared" si="871"/>
        <v>#REF!</v>
      </c>
      <c r="T383" s="20" t="str">
        <f t="shared" si="13"/>
        <v>#REF!</v>
      </c>
      <c r="U383" s="19"/>
      <c r="V383" s="19"/>
      <c r="W383" s="19"/>
      <c r="X383" s="19"/>
      <c r="Y383" s="19"/>
      <c r="Z383" s="19">
        <f>SUBTOTAL(9,Z381:Z382)</f>
        <v>0</v>
      </c>
    </row>
    <row r="384" ht="14.25" customHeight="1" outlineLevel="2">
      <c r="A384" s="19" t="s">
        <v>185</v>
      </c>
      <c r="B384" s="18" t="s">
        <v>17</v>
      </c>
      <c r="C384" s="19" t="s">
        <v>324</v>
      </c>
      <c r="D384" s="20">
        <v>5.659139236E7</v>
      </c>
      <c r="E384" s="20">
        <v>3475868.69</v>
      </c>
      <c r="F384" s="20">
        <f>+D384/D387</f>
        <v>0.9963320313</v>
      </c>
      <c r="G384" s="20" t="str">
        <f t="shared" ref="G384:G386" si="872">VLOOKUP(A384,'[1]Hoja1'!$B$1:$F$126,3,0)</f>
        <v>#REF!</v>
      </c>
      <c r="H384" s="20" t="str">
        <f t="shared" ref="H384:H386" si="873">VLOOKUP(A384,'[2]Hoja1'!$B$1:$F$126,2,0)</f>
        <v>#REF!</v>
      </c>
      <c r="I384" s="20" t="str">
        <f t="shared" ref="I384:I386" si="874">+G384/11</f>
        <v>#REF!</v>
      </c>
      <c r="J384" s="20" t="str">
        <f t="shared" ref="J384:J386" si="875">+F384*I384</f>
        <v>#REF!</v>
      </c>
      <c r="K384" s="20">
        <v>0.0</v>
      </c>
      <c r="L384" s="20" t="str">
        <f t="shared" ref="L384:L386" si="876">VLOOKUP(A384,'[2]Hoja1'!$B$1:$F$126,5,0)</f>
        <v>#REF!</v>
      </c>
      <c r="M384" s="20"/>
      <c r="N384" s="20"/>
      <c r="O384" s="20" t="str">
        <f t="shared" ref="O384:O386" si="877">+D384-J384</f>
        <v>#REF!</v>
      </c>
      <c r="P384" s="20" t="str">
        <f t="shared" ref="P384:P386" si="878">+ROUND(O384,0)</f>
        <v>#REF!</v>
      </c>
      <c r="Q384" s="20" t="str">
        <f t="shared" ref="Q384:Q386" si="879">+K384+P384</f>
        <v>#REF!</v>
      </c>
      <c r="R384" s="59" t="str">
        <f t="shared" ref="R384:R386" si="880">+IF(D384-K384-P384&gt;1,D384-K384-P384,0)</f>
        <v>#REF!</v>
      </c>
      <c r="S384" s="20" t="str">
        <f t="shared" ref="S384:S386" si="881">+P384</f>
        <v>#REF!</v>
      </c>
      <c r="T384" s="20" t="str">
        <f t="shared" si="13"/>
        <v>#REF!</v>
      </c>
      <c r="U384" s="19"/>
      <c r="V384" s="19"/>
      <c r="W384" s="19"/>
      <c r="X384" s="19"/>
      <c r="Y384" s="19"/>
      <c r="Z384" s="19"/>
    </row>
    <row r="385" ht="14.25" customHeight="1" outlineLevel="2">
      <c r="A385" s="19" t="s">
        <v>185</v>
      </c>
      <c r="B385" s="18" t="s">
        <v>39</v>
      </c>
      <c r="C385" s="19" t="s">
        <v>40</v>
      </c>
      <c r="D385" s="20">
        <v>208339.64</v>
      </c>
      <c r="E385" s="20">
        <v>12796.31</v>
      </c>
      <c r="F385" s="20">
        <f>+D385/D387</f>
        <v>0.003667968715</v>
      </c>
      <c r="G385" s="20" t="str">
        <f t="shared" si="872"/>
        <v>#REF!</v>
      </c>
      <c r="H385" s="20" t="str">
        <f t="shared" si="873"/>
        <v>#REF!</v>
      </c>
      <c r="I385" s="20" t="str">
        <f t="shared" si="874"/>
        <v>#REF!</v>
      </c>
      <c r="J385" s="20" t="str">
        <f t="shared" si="875"/>
        <v>#REF!</v>
      </c>
      <c r="K385" s="20">
        <v>0.0</v>
      </c>
      <c r="L385" s="20" t="str">
        <f t="shared" si="876"/>
        <v>#REF!</v>
      </c>
      <c r="M385" s="20"/>
      <c r="N385" s="20"/>
      <c r="O385" s="20" t="str">
        <f t="shared" si="877"/>
        <v>#REF!</v>
      </c>
      <c r="P385" s="20" t="str">
        <f t="shared" si="878"/>
        <v>#REF!</v>
      </c>
      <c r="Q385" s="20" t="str">
        <f t="shared" si="879"/>
        <v>#REF!</v>
      </c>
      <c r="R385" s="59" t="str">
        <f t="shared" si="880"/>
        <v>#REF!</v>
      </c>
      <c r="S385" s="20" t="str">
        <f t="shared" si="881"/>
        <v>#REF!</v>
      </c>
      <c r="T385" s="20" t="str">
        <f t="shared" si="13"/>
        <v>#REF!</v>
      </c>
      <c r="U385" s="19"/>
      <c r="V385" s="19"/>
      <c r="W385" s="19"/>
      <c r="X385" s="19"/>
      <c r="Y385" s="19"/>
      <c r="Z385" s="19"/>
    </row>
    <row r="386" ht="14.25" customHeight="1" outlineLevel="2">
      <c r="A386" s="19" t="s">
        <v>185</v>
      </c>
      <c r="B386" s="18" t="s">
        <v>35</v>
      </c>
      <c r="C386" s="19" t="s">
        <v>36</v>
      </c>
      <c r="D386" s="20">
        <v>0.0</v>
      </c>
      <c r="E386" s="20">
        <v>0.0</v>
      </c>
      <c r="F386" s="20">
        <f>+D386/D387</f>
        <v>0</v>
      </c>
      <c r="G386" s="20" t="str">
        <f t="shared" si="872"/>
        <v>#REF!</v>
      </c>
      <c r="H386" s="20" t="str">
        <f t="shared" si="873"/>
        <v>#REF!</v>
      </c>
      <c r="I386" s="20" t="str">
        <f t="shared" si="874"/>
        <v>#REF!</v>
      </c>
      <c r="J386" s="20" t="str">
        <f t="shared" si="875"/>
        <v>#REF!</v>
      </c>
      <c r="K386" s="20" t="str">
        <f>+D386-P386</f>
        <v>#REF!</v>
      </c>
      <c r="L386" s="20" t="str">
        <f t="shared" si="876"/>
        <v>#REF!</v>
      </c>
      <c r="M386" s="20"/>
      <c r="N386" s="20"/>
      <c r="O386" s="20" t="str">
        <f t="shared" si="877"/>
        <v>#REF!</v>
      </c>
      <c r="P386" s="20" t="str">
        <f t="shared" si="878"/>
        <v>#REF!</v>
      </c>
      <c r="Q386" s="20" t="str">
        <f t="shared" si="879"/>
        <v>#REF!</v>
      </c>
      <c r="R386" s="59" t="str">
        <f t="shared" si="880"/>
        <v>#REF!</v>
      </c>
      <c r="S386" s="20" t="str">
        <f t="shared" si="881"/>
        <v>#REF!</v>
      </c>
      <c r="T386" s="20" t="str">
        <f t="shared" si="13"/>
        <v>#REF!</v>
      </c>
      <c r="U386" s="19"/>
      <c r="V386" s="19"/>
      <c r="W386" s="19"/>
      <c r="X386" s="19"/>
      <c r="Y386" s="19"/>
      <c r="Z386" s="19"/>
    </row>
    <row r="387" ht="14.25" customHeight="1" outlineLevel="1">
      <c r="A387" s="61" t="s">
        <v>394</v>
      </c>
      <c r="B387" s="18"/>
      <c r="C387" s="19"/>
      <c r="D387" s="20">
        <f t="shared" ref="D387:H387" si="882">SUBTOTAL(9,D384:D386)</f>
        <v>56799732</v>
      </c>
      <c r="E387" s="20">
        <f t="shared" si="882"/>
        <v>3488665</v>
      </c>
      <c r="F387" s="20">
        <f t="shared" si="882"/>
        <v>1</v>
      </c>
      <c r="G387" s="20" t="str">
        <f t="shared" si="882"/>
        <v>#REF!</v>
      </c>
      <c r="H387" s="20" t="str">
        <f t="shared" si="882"/>
        <v>#REF!</v>
      </c>
      <c r="I387" s="20"/>
      <c r="J387" s="20" t="str">
        <f t="shared" ref="J387:M387" si="883">SUBTOTAL(9,J384:J386)</f>
        <v>#REF!</v>
      </c>
      <c r="K387" s="20" t="str">
        <f t="shared" si="883"/>
        <v>#REF!</v>
      </c>
      <c r="L387" s="20" t="str">
        <f t="shared" si="883"/>
        <v>#REF!</v>
      </c>
      <c r="M387" s="20">
        <f t="shared" si="883"/>
        <v>0</v>
      </c>
      <c r="N387" s="20"/>
      <c r="O387" s="20" t="str">
        <f t="shared" ref="O387:S387" si="884">SUBTOTAL(9,O384:O386)</f>
        <v>#REF!</v>
      </c>
      <c r="P387" s="20" t="str">
        <f t="shared" si="884"/>
        <v>#REF!</v>
      </c>
      <c r="Q387" s="20" t="str">
        <f t="shared" si="884"/>
        <v>#REF!</v>
      </c>
      <c r="R387" s="20" t="str">
        <f t="shared" si="884"/>
        <v>#REF!</v>
      </c>
      <c r="S387" s="20" t="str">
        <f t="shared" si="884"/>
        <v>#REF!</v>
      </c>
      <c r="T387" s="20" t="str">
        <f t="shared" si="13"/>
        <v>#REF!</v>
      </c>
      <c r="U387" s="19"/>
      <c r="V387" s="19"/>
      <c r="W387" s="19"/>
      <c r="X387" s="19"/>
      <c r="Y387" s="19"/>
      <c r="Z387" s="19">
        <f>SUBTOTAL(9,Z384:Z386)</f>
        <v>0</v>
      </c>
    </row>
    <row r="388" ht="14.25" customHeight="1" outlineLevel="2">
      <c r="A388" s="19" t="s">
        <v>187</v>
      </c>
      <c r="B388" s="18" t="s">
        <v>39</v>
      </c>
      <c r="C388" s="19" t="s">
        <v>40</v>
      </c>
      <c r="D388" s="20">
        <v>8.102673929E7</v>
      </c>
      <c r="E388" s="20">
        <v>1.653673926E7</v>
      </c>
      <c r="F388" s="20">
        <f>+D388/D394</f>
        <v>0.9979660932</v>
      </c>
      <c r="G388" s="20" t="str">
        <f t="shared" ref="G388:G393" si="885">VLOOKUP(A388,'[1]Hoja1'!$B$1:$F$126,3,0)</f>
        <v>#REF!</v>
      </c>
      <c r="H388" s="20" t="str">
        <f t="shared" ref="H388:H393" si="886">VLOOKUP(A388,'[2]Hoja1'!$B$1:$F$126,2,0)</f>
        <v>#REF!</v>
      </c>
      <c r="I388" s="20" t="str">
        <f t="shared" ref="I388:I393" si="887">+G388/11</f>
        <v>#REF!</v>
      </c>
      <c r="J388" s="20" t="str">
        <f t="shared" ref="J388:J393" si="888">+F388*I388</f>
        <v>#REF!</v>
      </c>
      <c r="K388" s="20">
        <f t="shared" ref="K388:K393" si="889">+D388-P388</f>
        <v>6372450.29</v>
      </c>
      <c r="L388" s="20" t="str">
        <f t="shared" ref="L388:L393" si="890">VLOOKUP(A388,'[2]Hoja1'!$B$1:$F$126,5,0)</f>
        <v>#REF!</v>
      </c>
      <c r="M388" s="20"/>
      <c r="N388" s="20"/>
      <c r="O388" s="20">
        <v>7.465428872727273E7</v>
      </c>
      <c r="P388" s="20">
        <f t="shared" ref="P388:P393" si="891">+ROUND(O388,0)</f>
        <v>74654289</v>
      </c>
      <c r="Q388" s="20">
        <f t="shared" ref="Q388:Q393" si="892">+K388+P388</f>
        <v>81026739.29</v>
      </c>
      <c r="R388" s="59">
        <f t="shared" ref="R388:R393" si="893">+IF(D388-K388-P388&gt;1,D388-K388-P388,0)</f>
        <v>0</v>
      </c>
      <c r="S388" s="20">
        <f t="shared" ref="S388:S393" si="894">+P388</f>
        <v>74654289</v>
      </c>
      <c r="T388" s="20">
        <f t="shared" si="13"/>
        <v>0</v>
      </c>
      <c r="U388" s="19"/>
      <c r="V388" s="19"/>
      <c r="W388" s="19"/>
      <c r="X388" s="19"/>
      <c r="Y388" s="19"/>
      <c r="Z388" s="19"/>
    </row>
    <row r="389" ht="14.25" customHeight="1" outlineLevel="2">
      <c r="A389" s="19" t="s">
        <v>187</v>
      </c>
      <c r="B389" s="18" t="s">
        <v>19</v>
      </c>
      <c r="C389" s="19" t="s">
        <v>20</v>
      </c>
      <c r="D389" s="20">
        <v>14665.48</v>
      </c>
      <c r="E389" s="20">
        <v>2993.08</v>
      </c>
      <c r="F389" s="20">
        <f>+D389/D394</f>
        <v>0.0001806274312</v>
      </c>
      <c r="G389" s="20" t="str">
        <f t="shared" si="885"/>
        <v>#REF!</v>
      </c>
      <c r="H389" s="20" t="str">
        <f t="shared" si="886"/>
        <v>#REF!</v>
      </c>
      <c r="I389" s="20" t="str">
        <f t="shared" si="887"/>
        <v>#REF!</v>
      </c>
      <c r="J389" s="20" t="str">
        <f t="shared" si="888"/>
        <v>#REF!</v>
      </c>
      <c r="K389" s="20">
        <f t="shared" si="889"/>
        <v>14665.48</v>
      </c>
      <c r="L389" s="20" t="str">
        <f t="shared" si="890"/>
        <v>#REF!</v>
      </c>
      <c r="M389" s="20"/>
      <c r="N389" s="20"/>
      <c r="O389" s="60">
        <v>0.0</v>
      </c>
      <c r="P389" s="20">
        <f t="shared" si="891"/>
        <v>0</v>
      </c>
      <c r="Q389" s="20">
        <f t="shared" si="892"/>
        <v>14665.48</v>
      </c>
      <c r="R389" s="59">
        <f t="shared" si="893"/>
        <v>0</v>
      </c>
      <c r="S389" s="20">
        <f t="shared" si="894"/>
        <v>0</v>
      </c>
      <c r="T389" s="20">
        <f t="shared" si="13"/>
        <v>0</v>
      </c>
      <c r="U389" s="19"/>
      <c r="V389" s="19"/>
      <c r="W389" s="19"/>
      <c r="X389" s="19"/>
      <c r="Y389" s="19"/>
      <c r="Z389" s="19"/>
    </row>
    <row r="390" ht="14.25" customHeight="1" outlineLevel="2">
      <c r="A390" s="19" t="s">
        <v>187</v>
      </c>
      <c r="B390" s="18" t="s">
        <v>25</v>
      </c>
      <c r="C390" s="19" t="s">
        <v>26</v>
      </c>
      <c r="D390" s="20">
        <v>86459.23</v>
      </c>
      <c r="E390" s="20">
        <v>17645.46</v>
      </c>
      <c r="F390" s="20">
        <f>+D390/D394</f>
        <v>0.001064875382</v>
      </c>
      <c r="G390" s="20" t="str">
        <f t="shared" si="885"/>
        <v>#REF!</v>
      </c>
      <c r="H390" s="20" t="str">
        <f t="shared" si="886"/>
        <v>#REF!</v>
      </c>
      <c r="I390" s="20" t="str">
        <f t="shared" si="887"/>
        <v>#REF!</v>
      </c>
      <c r="J390" s="20" t="str">
        <f t="shared" si="888"/>
        <v>#REF!</v>
      </c>
      <c r="K390" s="20">
        <f t="shared" si="889"/>
        <v>86459.23</v>
      </c>
      <c r="L390" s="20" t="str">
        <f t="shared" si="890"/>
        <v>#REF!</v>
      </c>
      <c r="M390" s="20"/>
      <c r="N390" s="20"/>
      <c r="O390" s="60">
        <v>0.0</v>
      </c>
      <c r="P390" s="20">
        <f t="shared" si="891"/>
        <v>0</v>
      </c>
      <c r="Q390" s="20">
        <f t="shared" si="892"/>
        <v>86459.23</v>
      </c>
      <c r="R390" s="59">
        <f t="shared" si="893"/>
        <v>0</v>
      </c>
      <c r="S390" s="20">
        <f t="shared" si="894"/>
        <v>0</v>
      </c>
      <c r="T390" s="20">
        <f t="shared" si="13"/>
        <v>0</v>
      </c>
      <c r="U390" s="19"/>
      <c r="V390" s="19"/>
      <c r="W390" s="19"/>
      <c r="X390" s="19"/>
      <c r="Y390" s="19"/>
      <c r="Z390" s="19"/>
    </row>
    <row r="391" ht="14.25" customHeight="1" outlineLevel="2">
      <c r="A391" s="19" t="s">
        <v>187</v>
      </c>
      <c r="B391" s="18" t="s">
        <v>27</v>
      </c>
      <c r="C391" s="19" t="s">
        <v>28</v>
      </c>
      <c r="D391" s="20">
        <v>17832.3</v>
      </c>
      <c r="E391" s="20">
        <v>3639.39</v>
      </c>
      <c r="F391" s="20">
        <f>+D391/D394</f>
        <v>0.0002196315799</v>
      </c>
      <c r="G391" s="20" t="str">
        <f t="shared" si="885"/>
        <v>#REF!</v>
      </c>
      <c r="H391" s="20" t="str">
        <f t="shared" si="886"/>
        <v>#REF!</v>
      </c>
      <c r="I391" s="20" t="str">
        <f t="shared" si="887"/>
        <v>#REF!</v>
      </c>
      <c r="J391" s="20" t="str">
        <f t="shared" si="888"/>
        <v>#REF!</v>
      </c>
      <c r="K391" s="20">
        <f t="shared" si="889"/>
        <v>17832.3</v>
      </c>
      <c r="L391" s="20" t="str">
        <f t="shared" si="890"/>
        <v>#REF!</v>
      </c>
      <c r="M391" s="20"/>
      <c r="N391" s="20"/>
      <c r="O391" s="60">
        <v>0.0</v>
      </c>
      <c r="P391" s="20">
        <f t="shared" si="891"/>
        <v>0</v>
      </c>
      <c r="Q391" s="20">
        <f t="shared" si="892"/>
        <v>17832.3</v>
      </c>
      <c r="R391" s="59">
        <f t="shared" si="893"/>
        <v>0</v>
      </c>
      <c r="S391" s="20">
        <f t="shared" si="894"/>
        <v>0</v>
      </c>
      <c r="T391" s="20">
        <f t="shared" si="13"/>
        <v>0</v>
      </c>
      <c r="U391" s="19"/>
      <c r="V391" s="19"/>
      <c r="W391" s="19"/>
      <c r="X391" s="19"/>
      <c r="Y391" s="19"/>
      <c r="Z391" s="19"/>
    </row>
    <row r="392" ht="14.25" customHeight="1" outlineLevel="2">
      <c r="A392" s="19" t="s">
        <v>187</v>
      </c>
      <c r="B392" s="18" t="s">
        <v>33</v>
      </c>
      <c r="C392" s="19" t="s">
        <v>34</v>
      </c>
      <c r="D392" s="20">
        <v>46179.7</v>
      </c>
      <c r="E392" s="20">
        <v>9424.81</v>
      </c>
      <c r="F392" s="20">
        <f>+D392/D394</f>
        <v>0.0005687724225</v>
      </c>
      <c r="G392" s="20" t="str">
        <f t="shared" si="885"/>
        <v>#REF!</v>
      </c>
      <c r="H392" s="20" t="str">
        <f t="shared" si="886"/>
        <v>#REF!</v>
      </c>
      <c r="I392" s="20" t="str">
        <f t="shared" si="887"/>
        <v>#REF!</v>
      </c>
      <c r="J392" s="20" t="str">
        <f t="shared" si="888"/>
        <v>#REF!</v>
      </c>
      <c r="K392" s="20">
        <f t="shared" si="889"/>
        <v>46179.7</v>
      </c>
      <c r="L392" s="20" t="str">
        <f t="shared" si="890"/>
        <v>#REF!</v>
      </c>
      <c r="M392" s="20"/>
      <c r="N392" s="20"/>
      <c r="O392" s="60">
        <v>0.0</v>
      </c>
      <c r="P392" s="20">
        <f t="shared" si="891"/>
        <v>0</v>
      </c>
      <c r="Q392" s="20">
        <f t="shared" si="892"/>
        <v>46179.7</v>
      </c>
      <c r="R392" s="59">
        <f t="shared" si="893"/>
        <v>0</v>
      </c>
      <c r="S392" s="20">
        <f t="shared" si="894"/>
        <v>0</v>
      </c>
      <c r="T392" s="20">
        <f t="shared" si="13"/>
        <v>0</v>
      </c>
      <c r="U392" s="19"/>
      <c r="V392" s="19"/>
      <c r="W392" s="19"/>
      <c r="X392" s="19"/>
      <c r="Y392" s="19"/>
      <c r="Z392" s="19"/>
    </row>
    <row r="393" ht="14.25" customHeight="1" outlineLevel="2">
      <c r="A393" s="19" t="s">
        <v>187</v>
      </c>
      <c r="B393" s="18" t="s">
        <v>74</v>
      </c>
      <c r="C393" s="19" t="s">
        <v>75</v>
      </c>
      <c r="D393" s="20">
        <v>0.0</v>
      </c>
      <c r="E393" s="20">
        <v>0.0</v>
      </c>
      <c r="F393" s="20">
        <f>+D393/D394</f>
        <v>0</v>
      </c>
      <c r="G393" s="20" t="str">
        <f t="shared" si="885"/>
        <v>#REF!</v>
      </c>
      <c r="H393" s="20" t="str">
        <f t="shared" si="886"/>
        <v>#REF!</v>
      </c>
      <c r="I393" s="20" t="str">
        <f t="shared" si="887"/>
        <v>#REF!</v>
      </c>
      <c r="J393" s="20" t="str">
        <f t="shared" si="888"/>
        <v>#REF!</v>
      </c>
      <c r="K393" s="20" t="str">
        <f t="shared" si="889"/>
        <v>#REF!</v>
      </c>
      <c r="L393" s="20" t="str">
        <f t="shared" si="890"/>
        <v>#REF!</v>
      </c>
      <c r="M393" s="20"/>
      <c r="N393" s="20"/>
      <c r="O393" s="20" t="str">
        <f>+D393-J393</f>
        <v>#REF!</v>
      </c>
      <c r="P393" s="20" t="str">
        <f t="shared" si="891"/>
        <v>#REF!</v>
      </c>
      <c r="Q393" s="20" t="str">
        <f t="shared" si="892"/>
        <v>#REF!</v>
      </c>
      <c r="R393" s="59" t="str">
        <f t="shared" si="893"/>
        <v>#REF!</v>
      </c>
      <c r="S393" s="20" t="str">
        <f t="shared" si="894"/>
        <v>#REF!</v>
      </c>
      <c r="T393" s="20" t="str">
        <f t="shared" si="13"/>
        <v>#REF!</v>
      </c>
      <c r="U393" s="19"/>
      <c r="V393" s="19"/>
      <c r="W393" s="19"/>
      <c r="X393" s="19"/>
      <c r="Y393" s="19"/>
      <c r="Z393" s="19"/>
    </row>
    <row r="394" ht="14.25" customHeight="1" outlineLevel="1">
      <c r="A394" s="61" t="s">
        <v>395</v>
      </c>
      <c r="B394" s="18"/>
      <c r="C394" s="19"/>
      <c r="D394" s="20">
        <f t="shared" ref="D394:H394" si="895">SUBTOTAL(9,D388:D393)</f>
        <v>81191876</v>
      </c>
      <c r="E394" s="20">
        <f t="shared" si="895"/>
        <v>16570442</v>
      </c>
      <c r="F394" s="20">
        <f t="shared" si="895"/>
        <v>1</v>
      </c>
      <c r="G394" s="20" t="str">
        <f t="shared" si="895"/>
        <v>#REF!</v>
      </c>
      <c r="H394" s="20" t="str">
        <f t="shared" si="895"/>
        <v>#REF!</v>
      </c>
      <c r="I394" s="20"/>
      <c r="J394" s="20" t="str">
        <f t="shared" ref="J394:M394" si="896">SUBTOTAL(9,J388:J393)</f>
        <v>#REF!</v>
      </c>
      <c r="K394" s="20" t="str">
        <f t="shared" si="896"/>
        <v>#REF!</v>
      </c>
      <c r="L394" s="20" t="str">
        <f t="shared" si="896"/>
        <v>#REF!</v>
      </c>
      <c r="M394" s="20">
        <f t="shared" si="896"/>
        <v>0</v>
      </c>
      <c r="N394" s="20"/>
      <c r="O394" s="20" t="str">
        <f t="shared" ref="O394:S394" si="897">SUBTOTAL(9,O388:O393)</f>
        <v>#REF!</v>
      </c>
      <c r="P394" s="20" t="str">
        <f t="shared" si="897"/>
        <v>#REF!</v>
      </c>
      <c r="Q394" s="20" t="str">
        <f t="shared" si="897"/>
        <v>#REF!</v>
      </c>
      <c r="R394" s="20" t="str">
        <f t="shared" si="897"/>
        <v>#REF!</v>
      </c>
      <c r="S394" s="20" t="str">
        <f t="shared" si="897"/>
        <v>#REF!</v>
      </c>
      <c r="T394" s="20" t="str">
        <f t="shared" si="13"/>
        <v>#REF!</v>
      </c>
      <c r="U394" s="19"/>
      <c r="V394" s="19"/>
      <c r="W394" s="19"/>
      <c r="X394" s="19"/>
      <c r="Y394" s="19"/>
      <c r="Z394" s="19">
        <f>SUBTOTAL(9,Z388:Z393)</f>
        <v>0</v>
      </c>
    </row>
    <row r="395" ht="14.25" customHeight="1" outlineLevel="2">
      <c r="A395" s="19" t="s">
        <v>189</v>
      </c>
      <c r="B395" s="18" t="s">
        <v>39</v>
      </c>
      <c r="C395" s="19" t="s">
        <v>40</v>
      </c>
      <c r="D395" s="20">
        <v>1.954060128E7</v>
      </c>
      <c r="E395" s="20">
        <v>2299255.2</v>
      </c>
      <c r="F395" s="20">
        <f>+D395/D397</f>
        <v>0.9985226653</v>
      </c>
      <c r="G395" s="20" t="str">
        <f t="shared" ref="G395:G396" si="898">VLOOKUP(A395,'[1]Hoja1'!$B$1:$F$126,3,0)</f>
        <v>#REF!</v>
      </c>
      <c r="H395" s="20" t="str">
        <f t="shared" ref="H395:H396" si="899">VLOOKUP(A395,'[2]Hoja1'!$B$1:$F$126,2,0)</f>
        <v>#REF!</v>
      </c>
      <c r="I395" s="20" t="str">
        <f t="shared" ref="I395:I396" si="900">+G395/11</f>
        <v>#REF!</v>
      </c>
      <c r="J395" s="20" t="str">
        <f t="shared" ref="J395:J396" si="901">+F395*I395</f>
        <v>#REF!</v>
      </c>
      <c r="K395" s="20">
        <v>0.0</v>
      </c>
      <c r="L395" s="20" t="str">
        <f t="shared" ref="L395:L396" si="902">VLOOKUP(A395,'[2]Hoja1'!$B$1:$F$126,5,0)</f>
        <v>#REF!</v>
      </c>
      <c r="M395" s="20"/>
      <c r="N395" s="20"/>
      <c r="O395" s="20" t="str">
        <f>+D395-J395</f>
        <v>#REF!</v>
      </c>
      <c r="P395" s="20" t="str">
        <f t="shared" ref="P395:P396" si="903">+ROUND(O395,0)</f>
        <v>#REF!</v>
      </c>
      <c r="Q395" s="20" t="str">
        <f t="shared" ref="Q395:Q396" si="904">+K395+P395</f>
        <v>#REF!</v>
      </c>
      <c r="R395" s="59" t="str">
        <f t="shared" ref="R395:R396" si="905">+IF(D395-K395-P395&gt;1,D395-K395-P395,0)</f>
        <v>#REF!</v>
      </c>
      <c r="S395" s="20" t="str">
        <f t="shared" ref="S395:S396" si="906">+P395</f>
        <v>#REF!</v>
      </c>
      <c r="T395" s="20" t="str">
        <f t="shared" si="13"/>
        <v>#REF!</v>
      </c>
      <c r="U395" s="19"/>
      <c r="V395" s="19"/>
      <c r="W395" s="19"/>
      <c r="X395" s="19"/>
      <c r="Y395" s="19"/>
      <c r="Z395" s="19"/>
    </row>
    <row r="396" ht="14.25" customHeight="1" outlineLevel="2">
      <c r="A396" s="19" t="s">
        <v>189</v>
      </c>
      <c r="B396" s="18" t="s">
        <v>33</v>
      </c>
      <c r="C396" s="19" t="s">
        <v>34</v>
      </c>
      <c r="D396" s="20">
        <v>28910.72</v>
      </c>
      <c r="E396" s="20">
        <v>3401.8</v>
      </c>
      <c r="F396" s="20">
        <f>+D396/D397</f>
        <v>0.001477334744</v>
      </c>
      <c r="G396" s="20" t="str">
        <f t="shared" si="898"/>
        <v>#REF!</v>
      </c>
      <c r="H396" s="20" t="str">
        <f t="shared" si="899"/>
        <v>#REF!</v>
      </c>
      <c r="I396" s="20" t="str">
        <f t="shared" si="900"/>
        <v>#REF!</v>
      </c>
      <c r="J396" s="20" t="str">
        <f t="shared" si="901"/>
        <v>#REF!</v>
      </c>
      <c r="K396" s="20">
        <v>0.0</v>
      </c>
      <c r="L396" s="20" t="str">
        <f t="shared" si="902"/>
        <v>#REF!</v>
      </c>
      <c r="M396" s="20"/>
      <c r="N396" s="20"/>
      <c r="O396" s="60">
        <v>0.0</v>
      </c>
      <c r="P396" s="20">
        <f t="shared" si="903"/>
        <v>0</v>
      </c>
      <c r="Q396" s="20">
        <f t="shared" si="904"/>
        <v>0</v>
      </c>
      <c r="R396" s="59">
        <f t="shared" si="905"/>
        <v>28910.72</v>
      </c>
      <c r="S396" s="20">
        <f t="shared" si="906"/>
        <v>0</v>
      </c>
      <c r="T396" s="20">
        <f t="shared" si="13"/>
        <v>0</v>
      </c>
      <c r="U396" s="19"/>
      <c r="V396" s="19"/>
      <c r="W396" s="19"/>
      <c r="X396" s="19"/>
      <c r="Y396" s="19"/>
      <c r="Z396" s="19"/>
    </row>
    <row r="397" ht="14.25" customHeight="1" outlineLevel="1">
      <c r="A397" s="61" t="s">
        <v>396</v>
      </c>
      <c r="B397" s="18"/>
      <c r="C397" s="19"/>
      <c r="D397" s="20">
        <f t="shared" ref="D397:H397" si="907">SUBTOTAL(9,D395:D396)</f>
        <v>19569512</v>
      </c>
      <c r="E397" s="20">
        <f t="shared" si="907"/>
        <v>2302657</v>
      </c>
      <c r="F397" s="20">
        <f t="shared" si="907"/>
        <v>1</v>
      </c>
      <c r="G397" s="20" t="str">
        <f t="shared" si="907"/>
        <v>#REF!</v>
      </c>
      <c r="H397" s="20" t="str">
        <f t="shared" si="907"/>
        <v>#REF!</v>
      </c>
      <c r="I397" s="20"/>
      <c r="J397" s="20" t="str">
        <f t="shared" ref="J397:M397" si="908">SUBTOTAL(9,J395:J396)</f>
        <v>#REF!</v>
      </c>
      <c r="K397" s="20">
        <f t="shared" si="908"/>
        <v>0</v>
      </c>
      <c r="L397" s="20" t="str">
        <f t="shared" si="908"/>
        <v>#REF!</v>
      </c>
      <c r="M397" s="20">
        <f t="shared" si="908"/>
        <v>0</v>
      </c>
      <c r="N397" s="20"/>
      <c r="O397" s="20" t="str">
        <f t="shared" ref="O397:S397" si="909">SUBTOTAL(9,O395:O396)</f>
        <v>#REF!</v>
      </c>
      <c r="P397" s="20" t="str">
        <f t="shared" si="909"/>
        <v>#REF!</v>
      </c>
      <c r="Q397" s="20" t="str">
        <f t="shared" si="909"/>
        <v>#REF!</v>
      </c>
      <c r="R397" s="20" t="str">
        <f t="shared" si="909"/>
        <v>#REF!</v>
      </c>
      <c r="S397" s="20" t="str">
        <f t="shared" si="909"/>
        <v>#REF!</v>
      </c>
      <c r="T397" s="20" t="str">
        <f t="shared" si="13"/>
        <v>#REF!</v>
      </c>
      <c r="U397" s="19"/>
      <c r="V397" s="19"/>
      <c r="W397" s="19"/>
      <c r="X397" s="19"/>
      <c r="Y397" s="19"/>
      <c r="Z397" s="19">
        <f>SUBTOTAL(9,Z395:Z396)</f>
        <v>0</v>
      </c>
    </row>
    <row r="398" ht="14.25" customHeight="1" outlineLevel="2">
      <c r="A398" s="19" t="s">
        <v>191</v>
      </c>
      <c r="B398" s="18" t="s">
        <v>17</v>
      </c>
      <c r="C398" s="19" t="s">
        <v>324</v>
      </c>
      <c r="D398" s="20">
        <v>5532891.33</v>
      </c>
      <c r="E398" s="20">
        <v>352300.27</v>
      </c>
      <c r="F398" s="20">
        <f>+D398/D401</f>
        <v>0.6133745698</v>
      </c>
      <c r="G398" s="20" t="str">
        <f t="shared" ref="G398:G400" si="910">VLOOKUP(A398,'[1]Hoja1'!$B$1:$F$126,3,0)</f>
        <v>#REF!</v>
      </c>
      <c r="H398" s="20" t="str">
        <f t="shared" ref="H398:H400" si="911">VLOOKUP(A398,'[2]Hoja1'!$B$1:$F$126,2,0)</f>
        <v>#REF!</v>
      </c>
      <c r="I398" s="20" t="str">
        <f t="shared" ref="I398:I400" si="912">+G398/11</f>
        <v>#REF!</v>
      </c>
      <c r="J398" s="20" t="str">
        <f t="shared" ref="J398:J400" si="913">+F398*I398</f>
        <v>#REF!</v>
      </c>
      <c r="K398" s="20">
        <v>0.0</v>
      </c>
      <c r="L398" s="20" t="str">
        <f t="shared" ref="L398:L400" si="914">VLOOKUP(A398,'[2]Hoja1'!$B$1:$F$126,5,0)</f>
        <v>#REF!</v>
      </c>
      <c r="M398" s="20"/>
      <c r="N398" s="20"/>
      <c r="O398" s="20" t="str">
        <f t="shared" ref="O398:O399" si="915">+D398-J398</f>
        <v>#REF!</v>
      </c>
      <c r="P398" s="20" t="str">
        <f t="shared" ref="P398:P400" si="916">+ROUND(O398,0)</f>
        <v>#REF!</v>
      </c>
      <c r="Q398" s="20" t="str">
        <f t="shared" ref="Q398:Q400" si="917">+K398+P398</f>
        <v>#REF!</v>
      </c>
      <c r="R398" s="59" t="str">
        <f t="shared" ref="R398:R400" si="918">+IF(D398-K398-P398&gt;1,D398-K398-P398,0)</f>
        <v>#REF!</v>
      </c>
      <c r="S398" s="20" t="str">
        <f t="shared" ref="S398:S400" si="919">+P398</f>
        <v>#REF!</v>
      </c>
      <c r="T398" s="20" t="str">
        <f t="shared" si="13"/>
        <v>#REF!</v>
      </c>
      <c r="U398" s="19"/>
      <c r="V398" s="19"/>
      <c r="W398" s="19"/>
      <c r="X398" s="19"/>
      <c r="Y398" s="19"/>
      <c r="Z398" s="19"/>
    </row>
    <row r="399" ht="14.25" customHeight="1" outlineLevel="2">
      <c r="A399" s="19" t="s">
        <v>191</v>
      </c>
      <c r="B399" s="18" t="s">
        <v>68</v>
      </c>
      <c r="C399" s="19" t="s">
        <v>69</v>
      </c>
      <c r="D399" s="20">
        <v>3467567.58</v>
      </c>
      <c r="E399" s="20">
        <v>220793.24</v>
      </c>
      <c r="F399" s="20">
        <f>+D399/D401</f>
        <v>0.384413437</v>
      </c>
      <c r="G399" s="20" t="str">
        <f t="shared" si="910"/>
        <v>#REF!</v>
      </c>
      <c r="H399" s="20" t="str">
        <f t="shared" si="911"/>
        <v>#REF!</v>
      </c>
      <c r="I399" s="20" t="str">
        <f t="shared" si="912"/>
        <v>#REF!</v>
      </c>
      <c r="J399" s="20" t="str">
        <f t="shared" si="913"/>
        <v>#REF!</v>
      </c>
      <c r="K399" s="20">
        <v>0.0</v>
      </c>
      <c r="L399" s="20" t="str">
        <f t="shared" si="914"/>
        <v>#REF!</v>
      </c>
      <c r="M399" s="20"/>
      <c r="N399" s="20"/>
      <c r="O399" s="20" t="str">
        <f t="shared" si="915"/>
        <v>#REF!</v>
      </c>
      <c r="P399" s="20" t="str">
        <f t="shared" si="916"/>
        <v>#REF!</v>
      </c>
      <c r="Q399" s="20" t="str">
        <f t="shared" si="917"/>
        <v>#REF!</v>
      </c>
      <c r="R399" s="59" t="str">
        <f t="shared" si="918"/>
        <v>#REF!</v>
      </c>
      <c r="S399" s="20" t="str">
        <f t="shared" si="919"/>
        <v>#REF!</v>
      </c>
      <c r="T399" s="20" t="str">
        <f t="shared" si="13"/>
        <v>#REF!</v>
      </c>
      <c r="U399" s="19"/>
      <c r="V399" s="19"/>
      <c r="W399" s="19"/>
      <c r="X399" s="19"/>
      <c r="Y399" s="19"/>
      <c r="Z399" s="19"/>
    </row>
    <row r="400" ht="14.25" customHeight="1" outlineLevel="2">
      <c r="A400" s="19" t="s">
        <v>191</v>
      </c>
      <c r="B400" s="18" t="s">
        <v>33</v>
      </c>
      <c r="C400" s="19" t="s">
        <v>34</v>
      </c>
      <c r="D400" s="20">
        <v>19953.09</v>
      </c>
      <c r="E400" s="20">
        <v>1270.49</v>
      </c>
      <c r="F400" s="20">
        <f>+D400/D401</f>
        <v>0.002211993199</v>
      </c>
      <c r="G400" s="20" t="str">
        <f t="shared" si="910"/>
        <v>#REF!</v>
      </c>
      <c r="H400" s="20" t="str">
        <f t="shared" si="911"/>
        <v>#REF!</v>
      </c>
      <c r="I400" s="20" t="str">
        <f t="shared" si="912"/>
        <v>#REF!</v>
      </c>
      <c r="J400" s="20" t="str">
        <f t="shared" si="913"/>
        <v>#REF!</v>
      </c>
      <c r="K400" s="20">
        <v>0.0</v>
      </c>
      <c r="L400" s="20" t="str">
        <f t="shared" si="914"/>
        <v>#REF!</v>
      </c>
      <c r="M400" s="20"/>
      <c r="N400" s="20"/>
      <c r="O400" s="60">
        <v>0.0</v>
      </c>
      <c r="P400" s="20">
        <f t="shared" si="916"/>
        <v>0</v>
      </c>
      <c r="Q400" s="20">
        <f t="shared" si="917"/>
        <v>0</v>
      </c>
      <c r="R400" s="59">
        <f t="shared" si="918"/>
        <v>19953.09</v>
      </c>
      <c r="S400" s="20">
        <f t="shared" si="919"/>
        <v>0</v>
      </c>
      <c r="T400" s="20">
        <f t="shared" si="13"/>
        <v>0</v>
      </c>
      <c r="U400" s="19"/>
      <c r="V400" s="19"/>
      <c r="W400" s="19"/>
      <c r="X400" s="19"/>
      <c r="Y400" s="19"/>
      <c r="Z400" s="19"/>
    </row>
    <row r="401" ht="14.25" customHeight="1" outlineLevel="1">
      <c r="A401" s="61" t="s">
        <v>397</v>
      </c>
      <c r="B401" s="18"/>
      <c r="C401" s="19"/>
      <c r="D401" s="20">
        <f t="shared" ref="D401:H401" si="920">SUBTOTAL(9,D398:D400)</f>
        <v>9020412</v>
      </c>
      <c r="E401" s="20">
        <f t="shared" si="920"/>
        <v>574364</v>
      </c>
      <c r="F401" s="20">
        <f t="shared" si="920"/>
        <v>1</v>
      </c>
      <c r="G401" s="20" t="str">
        <f t="shared" si="920"/>
        <v>#REF!</v>
      </c>
      <c r="H401" s="20" t="str">
        <f t="shared" si="920"/>
        <v>#REF!</v>
      </c>
      <c r="I401" s="20"/>
      <c r="J401" s="20" t="str">
        <f t="shared" ref="J401:M401" si="921">SUBTOTAL(9,J398:J400)</f>
        <v>#REF!</v>
      </c>
      <c r="K401" s="20">
        <f t="shared" si="921"/>
        <v>0</v>
      </c>
      <c r="L401" s="20" t="str">
        <f t="shared" si="921"/>
        <v>#REF!</v>
      </c>
      <c r="M401" s="20">
        <f t="shared" si="921"/>
        <v>0</v>
      </c>
      <c r="N401" s="20"/>
      <c r="O401" s="20" t="str">
        <f t="shared" ref="O401:S401" si="922">SUBTOTAL(9,O398:O400)</f>
        <v>#REF!</v>
      </c>
      <c r="P401" s="20" t="str">
        <f t="shared" si="922"/>
        <v>#REF!</v>
      </c>
      <c r="Q401" s="20" t="str">
        <f t="shared" si="922"/>
        <v>#REF!</v>
      </c>
      <c r="R401" s="20" t="str">
        <f t="shared" si="922"/>
        <v>#REF!</v>
      </c>
      <c r="S401" s="20" t="str">
        <f t="shared" si="922"/>
        <v>#REF!</v>
      </c>
      <c r="T401" s="20" t="str">
        <f t="shared" si="13"/>
        <v>#REF!</v>
      </c>
      <c r="U401" s="19"/>
      <c r="V401" s="19"/>
      <c r="W401" s="19"/>
      <c r="X401" s="19"/>
      <c r="Y401" s="19"/>
      <c r="Z401" s="19">
        <f>SUBTOTAL(9,Z398:Z400)</f>
        <v>0</v>
      </c>
    </row>
    <row r="402" ht="14.25" customHeight="1" outlineLevel="2">
      <c r="A402" s="19" t="s">
        <v>193</v>
      </c>
      <c r="B402" s="18" t="s">
        <v>17</v>
      </c>
      <c r="C402" s="19" t="s">
        <v>324</v>
      </c>
      <c r="D402" s="20">
        <v>4.752478966E7</v>
      </c>
      <c r="E402" s="20">
        <v>3232596.59</v>
      </c>
      <c r="F402" s="20">
        <f>+D402/D407</f>
        <v>0.8056640759</v>
      </c>
      <c r="G402" s="20" t="str">
        <f t="shared" ref="G402:G406" si="923">VLOOKUP(A402,'[1]Hoja1'!$B$1:$F$126,3,0)</f>
        <v>#REF!</v>
      </c>
      <c r="H402" s="20" t="str">
        <f t="shared" ref="H402:H406" si="924">VLOOKUP(A402,'[2]Hoja1'!$B$1:$F$126,2,0)</f>
        <v>#REF!</v>
      </c>
      <c r="I402" s="20" t="str">
        <f t="shared" ref="I402:I406" si="925">+G402/11</f>
        <v>#REF!</v>
      </c>
      <c r="J402" s="20" t="str">
        <f t="shared" ref="J402:J406" si="926">+F402*I402</f>
        <v>#REF!</v>
      </c>
      <c r="K402" s="20">
        <v>0.0</v>
      </c>
      <c r="L402" s="20" t="str">
        <f t="shared" ref="L402:L406" si="927">VLOOKUP(A402,'[2]Hoja1'!$B$1:$F$126,5,0)</f>
        <v>#REF!</v>
      </c>
      <c r="M402" s="20"/>
      <c r="N402" s="20"/>
      <c r="O402" s="20" t="str">
        <f t="shared" ref="O402:O404" si="928">+D402-J402</f>
        <v>#REF!</v>
      </c>
      <c r="P402" s="20" t="str">
        <f t="shared" ref="P402:P406" si="929">+ROUND(O402,0)</f>
        <v>#REF!</v>
      </c>
      <c r="Q402" s="20" t="str">
        <f t="shared" ref="Q402:Q406" si="930">+K402+P402</f>
        <v>#REF!</v>
      </c>
      <c r="R402" s="59" t="str">
        <f t="shared" ref="R402:R406" si="931">+IF(D402-K402-P402&gt;1,D402-K402-P402,0)</f>
        <v>#REF!</v>
      </c>
      <c r="S402" s="20" t="str">
        <f t="shared" ref="S402:S406" si="932">+P402</f>
        <v>#REF!</v>
      </c>
      <c r="T402" s="20" t="str">
        <f t="shared" si="13"/>
        <v>#REF!</v>
      </c>
      <c r="U402" s="19"/>
      <c r="V402" s="19"/>
      <c r="W402" s="19"/>
      <c r="X402" s="19"/>
      <c r="Y402" s="19"/>
      <c r="Z402" s="19"/>
    </row>
    <row r="403" ht="14.25" customHeight="1" outlineLevel="2">
      <c r="A403" s="19" t="s">
        <v>193</v>
      </c>
      <c r="B403" s="18" t="s">
        <v>39</v>
      </c>
      <c r="C403" s="19" t="s">
        <v>40</v>
      </c>
      <c r="D403" s="20">
        <v>5023399.93</v>
      </c>
      <c r="E403" s="20">
        <v>341687.48</v>
      </c>
      <c r="F403" s="20">
        <f>+D403/D407</f>
        <v>0.08515919569</v>
      </c>
      <c r="G403" s="20" t="str">
        <f t="shared" si="923"/>
        <v>#REF!</v>
      </c>
      <c r="H403" s="20" t="str">
        <f t="shared" si="924"/>
        <v>#REF!</v>
      </c>
      <c r="I403" s="20" t="str">
        <f t="shared" si="925"/>
        <v>#REF!</v>
      </c>
      <c r="J403" s="20" t="str">
        <f t="shared" si="926"/>
        <v>#REF!</v>
      </c>
      <c r="K403" s="20">
        <v>0.0</v>
      </c>
      <c r="L403" s="20" t="str">
        <f t="shared" si="927"/>
        <v>#REF!</v>
      </c>
      <c r="M403" s="20"/>
      <c r="N403" s="20"/>
      <c r="O403" s="20" t="str">
        <f t="shared" si="928"/>
        <v>#REF!</v>
      </c>
      <c r="P403" s="20" t="str">
        <f t="shared" si="929"/>
        <v>#REF!</v>
      </c>
      <c r="Q403" s="20" t="str">
        <f t="shared" si="930"/>
        <v>#REF!</v>
      </c>
      <c r="R403" s="59" t="str">
        <f t="shared" si="931"/>
        <v>#REF!</v>
      </c>
      <c r="S403" s="20" t="str">
        <f t="shared" si="932"/>
        <v>#REF!</v>
      </c>
      <c r="T403" s="20" t="str">
        <f t="shared" si="13"/>
        <v>#REF!</v>
      </c>
      <c r="U403" s="19"/>
      <c r="V403" s="19"/>
      <c r="W403" s="19"/>
      <c r="X403" s="19"/>
      <c r="Y403" s="19"/>
      <c r="Z403" s="19"/>
    </row>
    <row r="404" ht="14.25" customHeight="1" outlineLevel="2">
      <c r="A404" s="19" t="s">
        <v>193</v>
      </c>
      <c r="B404" s="18" t="s">
        <v>68</v>
      </c>
      <c r="C404" s="19" t="s">
        <v>69</v>
      </c>
      <c r="D404" s="20">
        <v>6400915.84</v>
      </c>
      <c r="E404" s="20">
        <v>435384.96</v>
      </c>
      <c r="F404" s="20">
        <f>+D404/D407</f>
        <v>0.1085115364</v>
      </c>
      <c r="G404" s="20" t="str">
        <f t="shared" si="923"/>
        <v>#REF!</v>
      </c>
      <c r="H404" s="20" t="str">
        <f t="shared" si="924"/>
        <v>#REF!</v>
      </c>
      <c r="I404" s="20" t="str">
        <f t="shared" si="925"/>
        <v>#REF!</v>
      </c>
      <c r="J404" s="20" t="str">
        <f t="shared" si="926"/>
        <v>#REF!</v>
      </c>
      <c r="K404" s="20">
        <v>0.0</v>
      </c>
      <c r="L404" s="20" t="str">
        <f t="shared" si="927"/>
        <v>#REF!</v>
      </c>
      <c r="M404" s="20"/>
      <c r="N404" s="20"/>
      <c r="O404" s="20" t="str">
        <f t="shared" si="928"/>
        <v>#REF!</v>
      </c>
      <c r="P404" s="20" t="str">
        <f t="shared" si="929"/>
        <v>#REF!</v>
      </c>
      <c r="Q404" s="20" t="str">
        <f t="shared" si="930"/>
        <v>#REF!</v>
      </c>
      <c r="R404" s="59" t="str">
        <f t="shared" si="931"/>
        <v>#REF!</v>
      </c>
      <c r="S404" s="20" t="str">
        <f t="shared" si="932"/>
        <v>#REF!</v>
      </c>
      <c r="T404" s="20" t="str">
        <f t="shared" si="13"/>
        <v>#REF!</v>
      </c>
      <c r="U404" s="19"/>
      <c r="V404" s="19"/>
      <c r="W404" s="19"/>
      <c r="X404" s="19"/>
      <c r="Y404" s="19"/>
      <c r="Z404" s="19"/>
    </row>
    <row r="405" ht="14.25" customHeight="1" outlineLevel="2">
      <c r="A405" s="19" t="s">
        <v>193</v>
      </c>
      <c r="B405" s="18" t="s">
        <v>33</v>
      </c>
      <c r="C405" s="19" t="s">
        <v>34</v>
      </c>
      <c r="D405" s="20">
        <v>39238.57</v>
      </c>
      <c r="E405" s="20">
        <v>2668.97</v>
      </c>
      <c r="F405" s="20">
        <f>+D405/D407</f>
        <v>0.0006651919233</v>
      </c>
      <c r="G405" s="20" t="str">
        <f t="shared" si="923"/>
        <v>#REF!</v>
      </c>
      <c r="H405" s="20" t="str">
        <f t="shared" si="924"/>
        <v>#REF!</v>
      </c>
      <c r="I405" s="20" t="str">
        <f t="shared" si="925"/>
        <v>#REF!</v>
      </c>
      <c r="J405" s="20" t="str">
        <f t="shared" si="926"/>
        <v>#REF!</v>
      </c>
      <c r="K405" s="20">
        <v>0.0</v>
      </c>
      <c r="L405" s="20" t="str">
        <f t="shared" si="927"/>
        <v>#REF!</v>
      </c>
      <c r="M405" s="20"/>
      <c r="N405" s="20"/>
      <c r="O405" s="60">
        <v>0.0</v>
      </c>
      <c r="P405" s="20">
        <f t="shared" si="929"/>
        <v>0</v>
      </c>
      <c r="Q405" s="20">
        <f t="shared" si="930"/>
        <v>0</v>
      </c>
      <c r="R405" s="59">
        <f t="shared" si="931"/>
        <v>39238.57</v>
      </c>
      <c r="S405" s="20">
        <f t="shared" si="932"/>
        <v>0</v>
      </c>
      <c r="T405" s="20">
        <f t="shared" si="13"/>
        <v>0</v>
      </c>
      <c r="U405" s="19"/>
      <c r="V405" s="19"/>
      <c r="W405" s="19"/>
      <c r="X405" s="19"/>
      <c r="Y405" s="19"/>
      <c r="Z405" s="19"/>
    </row>
    <row r="406" ht="14.25" customHeight="1" outlineLevel="2">
      <c r="A406" s="19" t="s">
        <v>193</v>
      </c>
      <c r="B406" s="18" t="s">
        <v>35</v>
      </c>
      <c r="C406" s="19" t="s">
        <v>36</v>
      </c>
      <c r="D406" s="20">
        <v>0.0</v>
      </c>
      <c r="E406" s="20">
        <v>0.0</v>
      </c>
      <c r="F406" s="20">
        <f>+D406/D407</f>
        <v>0</v>
      </c>
      <c r="G406" s="20" t="str">
        <f t="shared" si="923"/>
        <v>#REF!</v>
      </c>
      <c r="H406" s="20" t="str">
        <f t="shared" si="924"/>
        <v>#REF!</v>
      </c>
      <c r="I406" s="20" t="str">
        <f t="shared" si="925"/>
        <v>#REF!</v>
      </c>
      <c r="J406" s="20" t="str">
        <f t="shared" si="926"/>
        <v>#REF!</v>
      </c>
      <c r="K406" s="20" t="str">
        <f>+D406-P406</f>
        <v>#REF!</v>
      </c>
      <c r="L406" s="20" t="str">
        <f t="shared" si="927"/>
        <v>#REF!</v>
      </c>
      <c r="M406" s="20"/>
      <c r="N406" s="20"/>
      <c r="O406" s="20" t="str">
        <f>+D406-J406</f>
        <v>#REF!</v>
      </c>
      <c r="P406" s="20" t="str">
        <f t="shared" si="929"/>
        <v>#REF!</v>
      </c>
      <c r="Q406" s="20" t="str">
        <f t="shared" si="930"/>
        <v>#REF!</v>
      </c>
      <c r="R406" s="59" t="str">
        <f t="shared" si="931"/>
        <v>#REF!</v>
      </c>
      <c r="S406" s="20" t="str">
        <f t="shared" si="932"/>
        <v>#REF!</v>
      </c>
      <c r="T406" s="20" t="str">
        <f t="shared" si="13"/>
        <v>#REF!</v>
      </c>
      <c r="U406" s="19"/>
      <c r="V406" s="19"/>
      <c r="W406" s="19"/>
      <c r="X406" s="19"/>
      <c r="Y406" s="19"/>
      <c r="Z406" s="19"/>
    </row>
    <row r="407" ht="14.25" customHeight="1" outlineLevel="1">
      <c r="A407" s="61" t="s">
        <v>398</v>
      </c>
      <c r="B407" s="18"/>
      <c r="C407" s="19"/>
      <c r="D407" s="20">
        <f t="shared" ref="D407:H407" si="933">SUBTOTAL(9,D402:D406)</f>
        <v>58988344</v>
      </c>
      <c r="E407" s="20">
        <f t="shared" si="933"/>
        <v>4012338</v>
      </c>
      <c r="F407" s="20">
        <f t="shared" si="933"/>
        <v>1</v>
      </c>
      <c r="G407" s="20" t="str">
        <f t="shared" si="933"/>
        <v>#REF!</v>
      </c>
      <c r="H407" s="20" t="str">
        <f t="shared" si="933"/>
        <v>#REF!</v>
      </c>
      <c r="I407" s="20"/>
      <c r="J407" s="20" t="str">
        <f t="shared" ref="J407:M407" si="934">SUBTOTAL(9,J402:J406)</f>
        <v>#REF!</v>
      </c>
      <c r="K407" s="20" t="str">
        <f t="shared" si="934"/>
        <v>#REF!</v>
      </c>
      <c r="L407" s="20" t="str">
        <f t="shared" si="934"/>
        <v>#REF!</v>
      </c>
      <c r="M407" s="20">
        <f t="shared" si="934"/>
        <v>0</v>
      </c>
      <c r="N407" s="20"/>
      <c r="O407" s="20" t="str">
        <f t="shared" ref="O407:S407" si="935">SUBTOTAL(9,O402:O406)</f>
        <v>#REF!</v>
      </c>
      <c r="P407" s="20" t="str">
        <f t="shared" si="935"/>
        <v>#REF!</v>
      </c>
      <c r="Q407" s="20" t="str">
        <f t="shared" si="935"/>
        <v>#REF!</v>
      </c>
      <c r="R407" s="20" t="str">
        <f t="shared" si="935"/>
        <v>#REF!</v>
      </c>
      <c r="S407" s="20" t="str">
        <f t="shared" si="935"/>
        <v>#REF!</v>
      </c>
      <c r="T407" s="20" t="str">
        <f t="shared" si="13"/>
        <v>#REF!</v>
      </c>
      <c r="U407" s="19"/>
      <c r="V407" s="19"/>
      <c r="W407" s="19"/>
      <c r="X407" s="19"/>
      <c r="Y407" s="19"/>
      <c r="Z407" s="19">
        <f>SUBTOTAL(9,Z402:Z406)</f>
        <v>0</v>
      </c>
    </row>
    <row r="408" ht="15.75" customHeight="1" outlineLevel="2">
      <c r="A408" s="19" t="s">
        <v>195</v>
      </c>
      <c r="B408" s="18" t="s">
        <v>17</v>
      </c>
      <c r="C408" s="19" t="s">
        <v>324</v>
      </c>
      <c r="D408" s="20">
        <v>4.3694912E7</v>
      </c>
      <c r="E408" s="20">
        <v>2296810.81</v>
      </c>
      <c r="F408" s="20">
        <f>+D408/D413</f>
        <v>0.9492997523</v>
      </c>
      <c r="G408" s="20" t="str">
        <f t="shared" ref="G408:G412" si="936">VLOOKUP(A408,'[1]Hoja1'!$B$1:$F$126,3,0)</f>
        <v>#REF!</v>
      </c>
      <c r="H408" s="20" t="str">
        <f t="shared" ref="H408:H412" si="937">VLOOKUP(A408,'[2]Hoja1'!$B$1:$F$126,2,0)</f>
        <v>#REF!</v>
      </c>
      <c r="I408" s="20" t="str">
        <f t="shared" ref="I408:I412" si="938">+G408/11</f>
        <v>#REF!</v>
      </c>
      <c r="J408" s="20" t="str">
        <f t="shared" ref="J408:J412" si="939">+F408*I408</f>
        <v>#REF!</v>
      </c>
      <c r="K408" s="20">
        <f t="shared" ref="K408:K412" si="940">+D408-P408</f>
        <v>2803263</v>
      </c>
      <c r="L408" s="20" t="str">
        <f t="shared" ref="L408:L412" si="941">VLOOKUP(A408,'[2]Hoja1'!$B$1:$F$126,5,0)</f>
        <v>#REF!</v>
      </c>
      <c r="M408" s="20"/>
      <c r="N408" s="20"/>
      <c r="O408" s="20">
        <v>4.0891648686035074E7</v>
      </c>
      <c r="P408" s="20">
        <f t="shared" ref="P408:P412" si="942">+ROUND(O408,0)</f>
        <v>40891649</v>
      </c>
      <c r="Q408" s="20">
        <f t="shared" ref="Q408:Q412" si="943">+K408+P408</f>
        <v>43694912</v>
      </c>
      <c r="R408" s="59">
        <f t="shared" ref="R408:R412" si="944">+IF(D408-K408-P408&gt;1,D408-K408-P408,0)</f>
        <v>0</v>
      </c>
      <c r="S408" s="20">
        <f t="shared" ref="S408:S412" si="945">+P408</f>
        <v>40891649</v>
      </c>
      <c r="T408" s="20">
        <f t="shared" si="13"/>
        <v>0</v>
      </c>
      <c r="U408" s="19"/>
      <c r="V408" s="19"/>
      <c r="W408" s="19"/>
      <c r="X408" s="19"/>
      <c r="Y408" s="19"/>
      <c r="Z408" s="19"/>
    </row>
    <row r="409" ht="15.75" customHeight="1" outlineLevel="2">
      <c r="A409" s="19" t="s">
        <v>195</v>
      </c>
      <c r="B409" s="18" t="s">
        <v>27</v>
      </c>
      <c r="C409" s="19" t="s">
        <v>28</v>
      </c>
      <c r="D409" s="20">
        <v>37865.41</v>
      </c>
      <c r="E409" s="20">
        <v>1990.38</v>
      </c>
      <c r="F409" s="20">
        <f>+D409/D413</f>
        <v>0.0008226501139</v>
      </c>
      <c r="G409" s="20" t="str">
        <f t="shared" si="936"/>
        <v>#REF!</v>
      </c>
      <c r="H409" s="20" t="str">
        <f t="shared" si="937"/>
        <v>#REF!</v>
      </c>
      <c r="I409" s="20" t="str">
        <f t="shared" si="938"/>
        <v>#REF!</v>
      </c>
      <c r="J409" s="20" t="str">
        <f t="shared" si="939"/>
        <v>#REF!</v>
      </c>
      <c r="K409" s="20">
        <f t="shared" si="940"/>
        <v>37865.41</v>
      </c>
      <c r="L409" s="20" t="str">
        <f t="shared" si="941"/>
        <v>#REF!</v>
      </c>
      <c r="M409" s="20"/>
      <c r="N409" s="20"/>
      <c r="O409" s="60">
        <v>0.0</v>
      </c>
      <c r="P409" s="20">
        <f t="shared" si="942"/>
        <v>0</v>
      </c>
      <c r="Q409" s="20">
        <f t="shared" si="943"/>
        <v>37865.41</v>
      </c>
      <c r="R409" s="59">
        <f t="shared" si="944"/>
        <v>0</v>
      </c>
      <c r="S409" s="20">
        <f t="shared" si="945"/>
        <v>0</v>
      </c>
      <c r="T409" s="20">
        <f t="shared" si="13"/>
        <v>0</v>
      </c>
      <c r="U409" s="19"/>
      <c r="V409" s="19"/>
      <c r="W409" s="19"/>
      <c r="X409" s="19"/>
      <c r="Y409" s="19"/>
      <c r="Z409" s="19"/>
    </row>
    <row r="410" ht="15.75" customHeight="1" outlineLevel="2">
      <c r="A410" s="19" t="s">
        <v>195</v>
      </c>
      <c r="B410" s="18" t="s">
        <v>33</v>
      </c>
      <c r="C410" s="19" t="s">
        <v>34</v>
      </c>
      <c r="D410" s="20">
        <v>42884.18</v>
      </c>
      <c r="E410" s="20">
        <v>2254.2</v>
      </c>
      <c r="F410" s="20">
        <f>+D410/D413</f>
        <v>0.000931686084</v>
      </c>
      <c r="G410" s="20" t="str">
        <f t="shared" si="936"/>
        <v>#REF!</v>
      </c>
      <c r="H410" s="20" t="str">
        <f t="shared" si="937"/>
        <v>#REF!</v>
      </c>
      <c r="I410" s="20" t="str">
        <f t="shared" si="938"/>
        <v>#REF!</v>
      </c>
      <c r="J410" s="20" t="str">
        <f t="shared" si="939"/>
        <v>#REF!</v>
      </c>
      <c r="K410" s="20">
        <f t="shared" si="940"/>
        <v>42884.18</v>
      </c>
      <c r="L410" s="20" t="str">
        <f t="shared" si="941"/>
        <v>#REF!</v>
      </c>
      <c r="M410" s="20"/>
      <c r="N410" s="20"/>
      <c r="O410" s="60">
        <v>0.0</v>
      </c>
      <c r="P410" s="20">
        <f t="shared" si="942"/>
        <v>0</v>
      </c>
      <c r="Q410" s="20">
        <f t="shared" si="943"/>
        <v>42884.18</v>
      </c>
      <c r="R410" s="59">
        <f t="shared" si="944"/>
        <v>0</v>
      </c>
      <c r="S410" s="20">
        <f t="shared" si="945"/>
        <v>0</v>
      </c>
      <c r="T410" s="20">
        <f t="shared" si="13"/>
        <v>0</v>
      </c>
      <c r="U410" s="19"/>
      <c r="V410" s="19"/>
      <c r="W410" s="19"/>
      <c r="X410" s="19"/>
      <c r="Y410" s="19"/>
      <c r="Z410" s="19"/>
    </row>
    <row r="411" ht="15.75" customHeight="1" outlineLevel="2">
      <c r="A411" s="19" t="s">
        <v>195</v>
      </c>
      <c r="B411" s="18" t="s">
        <v>74</v>
      </c>
      <c r="C411" s="19" t="s">
        <v>75</v>
      </c>
      <c r="D411" s="20">
        <v>0.0</v>
      </c>
      <c r="E411" s="20">
        <v>0.0</v>
      </c>
      <c r="F411" s="20">
        <f>+D411/D413</f>
        <v>0</v>
      </c>
      <c r="G411" s="20" t="str">
        <f t="shared" si="936"/>
        <v>#REF!</v>
      </c>
      <c r="H411" s="20" t="str">
        <f t="shared" si="937"/>
        <v>#REF!</v>
      </c>
      <c r="I411" s="20" t="str">
        <f t="shared" si="938"/>
        <v>#REF!</v>
      </c>
      <c r="J411" s="20" t="str">
        <f t="shared" si="939"/>
        <v>#REF!</v>
      </c>
      <c r="K411" s="20" t="str">
        <f t="shared" si="940"/>
        <v>#REF!</v>
      </c>
      <c r="L411" s="20" t="str">
        <f t="shared" si="941"/>
        <v>#REF!</v>
      </c>
      <c r="M411" s="20"/>
      <c r="N411" s="20"/>
      <c r="O411" s="20" t="str">
        <f t="shared" ref="O411:O412" si="946">+D411-J411</f>
        <v>#REF!</v>
      </c>
      <c r="P411" s="20" t="str">
        <f t="shared" si="942"/>
        <v>#REF!</v>
      </c>
      <c r="Q411" s="20" t="str">
        <f t="shared" si="943"/>
        <v>#REF!</v>
      </c>
      <c r="R411" s="59" t="str">
        <f t="shared" si="944"/>
        <v>#REF!</v>
      </c>
      <c r="S411" s="20" t="str">
        <f t="shared" si="945"/>
        <v>#REF!</v>
      </c>
      <c r="T411" s="20" t="str">
        <f t="shared" si="13"/>
        <v>#REF!</v>
      </c>
      <c r="U411" s="19"/>
      <c r="V411" s="19"/>
      <c r="W411" s="19"/>
      <c r="X411" s="19"/>
      <c r="Y411" s="19"/>
      <c r="Z411" s="19"/>
    </row>
    <row r="412" ht="15.75" customHeight="1" outlineLevel="2">
      <c r="A412" s="19" t="s">
        <v>195</v>
      </c>
      <c r="B412" s="18" t="s">
        <v>55</v>
      </c>
      <c r="C412" s="19" t="s">
        <v>56</v>
      </c>
      <c r="D412" s="20">
        <v>2252910.41</v>
      </c>
      <c r="E412" s="20">
        <v>118423.61</v>
      </c>
      <c r="F412" s="20">
        <f>+D412/D413</f>
        <v>0.04894591147</v>
      </c>
      <c r="G412" s="20" t="str">
        <f t="shared" si="936"/>
        <v>#REF!</v>
      </c>
      <c r="H412" s="20" t="str">
        <f t="shared" si="937"/>
        <v>#REF!</v>
      </c>
      <c r="I412" s="20" t="str">
        <f t="shared" si="938"/>
        <v>#REF!</v>
      </c>
      <c r="J412" s="20" t="str">
        <f t="shared" si="939"/>
        <v>#REF!</v>
      </c>
      <c r="K412" s="20" t="str">
        <f t="shared" si="940"/>
        <v>#REF!</v>
      </c>
      <c r="L412" s="20" t="str">
        <f t="shared" si="941"/>
        <v>#REF!</v>
      </c>
      <c r="M412" s="20"/>
      <c r="N412" s="20"/>
      <c r="O412" s="20" t="str">
        <f t="shared" si="946"/>
        <v>#REF!</v>
      </c>
      <c r="P412" s="20" t="str">
        <f t="shared" si="942"/>
        <v>#REF!</v>
      </c>
      <c r="Q412" s="20" t="str">
        <f t="shared" si="943"/>
        <v>#REF!</v>
      </c>
      <c r="R412" s="59" t="str">
        <f t="shared" si="944"/>
        <v>#REF!</v>
      </c>
      <c r="S412" s="20" t="str">
        <f t="shared" si="945"/>
        <v>#REF!</v>
      </c>
      <c r="T412" s="20" t="str">
        <f t="shared" si="13"/>
        <v>#REF!</v>
      </c>
      <c r="U412" s="19"/>
      <c r="V412" s="19"/>
      <c r="W412" s="19"/>
      <c r="X412" s="19"/>
      <c r="Y412" s="19"/>
      <c r="Z412" s="19"/>
    </row>
    <row r="413" ht="15.75" customHeight="1" outlineLevel="1">
      <c r="A413" s="61" t="s">
        <v>399</v>
      </c>
      <c r="B413" s="18"/>
      <c r="C413" s="19"/>
      <c r="D413" s="20">
        <f t="shared" ref="D413:H413" si="947">SUBTOTAL(9,D408:D412)</f>
        <v>46028572</v>
      </c>
      <c r="E413" s="20">
        <f t="shared" si="947"/>
        <v>2419479</v>
      </c>
      <c r="F413" s="20">
        <f t="shared" si="947"/>
        <v>1</v>
      </c>
      <c r="G413" s="20" t="str">
        <f t="shared" si="947"/>
        <v>#REF!</v>
      </c>
      <c r="H413" s="20" t="str">
        <f t="shared" si="947"/>
        <v>#REF!</v>
      </c>
      <c r="I413" s="20"/>
      <c r="J413" s="20" t="str">
        <f t="shared" ref="J413:M413" si="948">SUBTOTAL(9,J408:J412)</f>
        <v>#REF!</v>
      </c>
      <c r="K413" s="20" t="str">
        <f t="shared" si="948"/>
        <v>#REF!</v>
      </c>
      <c r="L413" s="20" t="str">
        <f t="shared" si="948"/>
        <v>#REF!</v>
      </c>
      <c r="M413" s="20">
        <f t="shared" si="948"/>
        <v>0</v>
      </c>
      <c r="N413" s="20"/>
      <c r="O413" s="20" t="str">
        <f t="shared" ref="O413:S413" si="949">SUBTOTAL(9,O408:O412)</f>
        <v>#REF!</v>
      </c>
      <c r="P413" s="20" t="str">
        <f t="shared" si="949"/>
        <v>#REF!</v>
      </c>
      <c r="Q413" s="20" t="str">
        <f t="shared" si="949"/>
        <v>#REF!</v>
      </c>
      <c r="R413" s="20" t="str">
        <f t="shared" si="949"/>
        <v>#REF!</v>
      </c>
      <c r="S413" s="20" t="str">
        <f t="shared" si="949"/>
        <v>#REF!</v>
      </c>
      <c r="T413" s="20" t="str">
        <f t="shared" si="13"/>
        <v>#REF!</v>
      </c>
      <c r="U413" s="19"/>
      <c r="V413" s="19"/>
      <c r="W413" s="19"/>
      <c r="X413" s="19"/>
      <c r="Y413" s="19"/>
      <c r="Z413" s="19">
        <f>SUBTOTAL(9,Z408:Z412)</f>
        <v>0</v>
      </c>
    </row>
    <row r="414" ht="14.25" customHeight="1" outlineLevel="2">
      <c r="A414" s="19" t="s">
        <v>197</v>
      </c>
      <c r="B414" s="18" t="s">
        <v>17</v>
      </c>
      <c r="C414" s="19" t="s">
        <v>324</v>
      </c>
      <c r="D414" s="20">
        <v>2.4908084797E8</v>
      </c>
      <c r="E414" s="20">
        <v>4614576.09</v>
      </c>
      <c r="F414" s="20">
        <f>+D414/D420</f>
        <v>0.4340786213</v>
      </c>
      <c r="G414" s="20" t="str">
        <f t="shared" ref="G414:G419" si="950">VLOOKUP(A414,'[1]Hoja1'!$B$1:$F$126,3,0)</f>
        <v>#REF!</v>
      </c>
      <c r="H414" s="20" t="str">
        <f t="shared" ref="H414:H419" si="951">VLOOKUP(A414,'[2]Hoja1'!$B$1:$F$126,2,0)</f>
        <v>#REF!</v>
      </c>
      <c r="I414" s="20" t="str">
        <f t="shared" ref="I414:I419" si="952">+G414/11</f>
        <v>#REF!</v>
      </c>
      <c r="J414" s="20" t="str">
        <f t="shared" ref="J414:J419" si="953">+F414*I414</f>
        <v>#REF!</v>
      </c>
      <c r="K414" s="20">
        <v>0.0</v>
      </c>
      <c r="L414" s="20" t="str">
        <f t="shared" ref="L414:L419" si="954">VLOOKUP(A414,'[2]Hoja1'!$B$1:$F$126,5,0)</f>
        <v>#REF!</v>
      </c>
      <c r="M414" s="20"/>
      <c r="N414" s="20"/>
      <c r="O414" s="20" t="str">
        <f t="shared" ref="O414:O416" si="955">+D414-J414</f>
        <v>#REF!</v>
      </c>
      <c r="P414" s="20" t="str">
        <f t="shared" ref="P414:P419" si="956">+ROUND(O414,0)</f>
        <v>#REF!</v>
      </c>
      <c r="Q414" s="20" t="str">
        <f t="shared" ref="Q414:Q419" si="957">+K414+P414</f>
        <v>#REF!</v>
      </c>
      <c r="R414" s="59" t="str">
        <f t="shared" ref="R414:R419" si="958">+IF(D414-K414-P414&gt;1,D414-K414-P414,0)</f>
        <v>#REF!</v>
      </c>
      <c r="S414" s="20" t="str">
        <f t="shared" ref="S414:S419" si="959">+P414</f>
        <v>#REF!</v>
      </c>
      <c r="T414" s="20" t="str">
        <f t="shared" si="13"/>
        <v>#REF!</v>
      </c>
      <c r="U414" s="19"/>
      <c r="V414" s="19"/>
      <c r="W414" s="19"/>
      <c r="X414" s="19"/>
      <c r="Y414" s="19"/>
      <c r="Z414" s="19"/>
    </row>
    <row r="415" ht="14.25" customHeight="1" outlineLevel="2">
      <c r="A415" s="19" t="s">
        <v>197</v>
      </c>
      <c r="B415" s="18" t="s">
        <v>39</v>
      </c>
      <c r="C415" s="19" t="s">
        <v>40</v>
      </c>
      <c r="D415" s="20">
        <v>2.422487094E7</v>
      </c>
      <c r="E415" s="20">
        <v>448800.1</v>
      </c>
      <c r="F415" s="20">
        <f>+D415/D420</f>
        <v>0.04221721046</v>
      </c>
      <c r="G415" s="20" t="str">
        <f t="shared" si="950"/>
        <v>#REF!</v>
      </c>
      <c r="H415" s="20" t="str">
        <f t="shared" si="951"/>
        <v>#REF!</v>
      </c>
      <c r="I415" s="20" t="str">
        <f t="shared" si="952"/>
        <v>#REF!</v>
      </c>
      <c r="J415" s="20" t="str">
        <f t="shared" si="953"/>
        <v>#REF!</v>
      </c>
      <c r="K415" s="20">
        <v>0.0</v>
      </c>
      <c r="L415" s="20" t="str">
        <f t="shared" si="954"/>
        <v>#REF!</v>
      </c>
      <c r="M415" s="20"/>
      <c r="N415" s="20"/>
      <c r="O415" s="20" t="str">
        <f t="shared" si="955"/>
        <v>#REF!</v>
      </c>
      <c r="P415" s="20" t="str">
        <f t="shared" si="956"/>
        <v>#REF!</v>
      </c>
      <c r="Q415" s="20" t="str">
        <f t="shared" si="957"/>
        <v>#REF!</v>
      </c>
      <c r="R415" s="59" t="str">
        <f t="shared" si="958"/>
        <v>#REF!</v>
      </c>
      <c r="S415" s="20" t="str">
        <f t="shared" si="959"/>
        <v>#REF!</v>
      </c>
      <c r="T415" s="20" t="str">
        <f t="shared" si="13"/>
        <v>#REF!</v>
      </c>
      <c r="U415" s="19"/>
      <c r="V415" s="19"/>
      <c r="W415" s="19"/>
      <c r="X415" s="19"/>
      <c r="Y415" s="19"/>
      <c r="Z415" s="19"/>
    </row>
    <row r="416" ht="14.25" customHeight="1" outlineLevel="2">
      <c r="A416" s="19" t="s">
        <v>197</v>
      </c>
      <c r="B416" s="18" t="s">
        <v>68</v>
      </c>
      <c r="C416" s="19" t="s">
        <v>69</v>
      </c>
      <c r="D416" s="20">
        <v>2.931445898E7</v>
      </c>
      <c r="E416" s="20">
        <v>543091.94</v>
      </c>
      <c r="F416" s="20">
        <f>+D416/D420</f>
        <v>0.05108694644</v>
      </c>
      <c r="G416" s="20" t="str">
        <f t="shared" si="950"/>
        <v>#REF!</v>
      </c>
      <c r="H416" s="20" t="str">
        <f t="shared" si="951"/>
        <v>#REF!</v>
      </c>
      <c r="I416" s="20" t="str">
        <f t="shared" si="952"/>
        <v>#REF!</v>
      </c>
      <c r="J416" s="20" t="str">
        <f t="shared" si="953"/>
        <v>#REF!</v>
      </c>
      <c r="K416" s="20">
        <v>0.0</v>
      </c>
      <c r="L416" s="20" t="str">
        <f t="shared" si="954"/>
        <v>#REF!</v>
      </c>
      <c r="M416" s="20"/>
      <c r="N416" s="20"/>
      <c r="O416" s="20" t="str">
        <f t="shared" si="955"/>
        <v>#REF!</v>
      </c>
      <c r="P416" s="20" t="str">
        <f t="shared" si="956"/>
        <v>#REF!</v>
      </c>
      <c r="Q416" s="20" t="str">
        <f t="shared" si="957"/>
        <v>#REF!</v>
      </c>
      <c r="R416" s="59" t="str">
        <f t="shared" si="958"/>
        <v>#REF!</v>
      </c>
      <c r="S416" s="20" t="str">
        <f t="shared" si="959"/>
        <v>#REF!</v>
      </c>
      <c r="T416" s="20" t="str">
        <f t="shared" si="13"/>
        <v>#REF!</v>
      </c>
      <c r="U416" s="19"/>
      <c r="V416" s="19"/>
      <c r="W416" s="19"/>
      <c r="X416" s="19"/>
      <c r="Y416" s="19"/>
      <c r="Z416" s="19"/>
    </row>
    <row r="417" ht="14.25" customHeight="1" outlineLevel="2">
      <c r="A417" s="19" t="s">
        <v>197</v>
      </c>
      <c r="B417" s="18" t="s">
        <v>27</v>
      </c>
      <c r="C417" s="19" t="s">
        <v>28</v>
      </c>
      <c r="D417" s="20">
        <v>27111.24</v>
      </c>
      <c r="E417" s="20">
        <v>502.27</v>
      </c>
      <c r="F417" s="20">
        <f>+D417/D420</f>
        <v>0.00004724734871</v>
      </c>
      <c r="G417" s="20" t="str">
        <f t="shared" si="950"/>
        <v>#REF!</v>
      </c>
      <c r="H417" s="20" t="str">
        <f t="shared" si="951"/>
        <v>#REF!</v>
      </c>
      <c r="I417" s="20" t="str">
        <f t="shared" si="952"/>
        <v>#REF!</v>
      </c>
      <c r="J417" s="20" t="str">
        <f t="shared" si="953"/>
        <v>#REF!</v>
      </c>
      <c r="K417" s="20">
        <v>0.0</v>
      </c>
      <c r="L417" s="20" t="str">
        <f t="shared" si="954"/>
        <v>#REF!</v>
      </c>
      <c r="M417" s="20"/>
      <c r="N417" s="20"/>
      <c r="O417" s="60">
        <v>0.0</v>
      </c>
      <c r="P417" s="20">
        <f t="shared" si="956"/>
        <v>0</v>
      </c>
      <c r="Q417" s="20">
        <f t="shared" si="957"/>
        <v>0</v>
      </c>
      <c r="R417" s="59">
        <f t="shared" si="958"/>
        <v>27111.24</v>
      </c>
      <c r="S417" s="20">
        <f t="shared" si="959"/>
        <v>0</v>
      </c>
      <c r="T417" s="20">
        <f t="shared" si="13"/>
        <v>0</v>
      </c>
      <c r="U417" s="19"/>
      <c r="V417" s="19"/>
      <c r="W417" s="19"/>
      <c r="X417" s="19"/>
      <c r="Y417" s="19"/>
      <c r="Z417" s="19"/>
    </row>
    <row r="418" ht="14.25" customHeight="1" outlineLevel="2">
      <c r="A418" s="19" t="s">
        <v>197</v>
      </c>
      <c r="B418" s="18" t="s">
        <v>33</v>
      </c>
      <c r="C418" s="19" t="s">
        <v>34</v>
      </c>
      <c r="D418" s="20">
        <v>203653.35</v>
      </c>
      <c r="E418" s="20">
        <v>3772.97</v>
      </c>
      <c r="F418" s="20">
        <f>+D418/D420</f>
        <v>0.0003549111307</v>
      </c>
      <c r="G418" s="20" t="str">
        <f t="shared" si="950"/>
        <v>#REF!</v>
      </c>
      <c r="H418" s="20" t="str">
        <f t="shared" si="951"/>
        <v>#REF!</v>
      </c>
      <c r="I418" s="20" t="str">
        <f t="shared" si="952"/>
        <v>#REF!</v>
      </c>
      <c r="J418" s="20" t="str">
        <f t="shared" si="953"/>
        <v>#REF!</v>
      </c>
      <c r="K418" s="20">
        <v>0.0</v>
      </c>
      <c r="L418" s="20" t="str">
        <f t="shared" si="954"/>
        <v>#REF!</v>
      </c>
      <c r="M418" s="20"/>
      <c r="N418" s="20"/>
      <c r="O418" s="20" t="str">
        <f t="shared" ref="O418:O419" si="960">+D418-J418</f>
        <v>#REF!</v>
      </c>
      <c r="P418" s="20" t="str">
        <f t="shared" si="956"/>
        <v>#REF!</v>
      </c>
      <c r="Q418" s="20" t="str">
        <f t="shared" si="957"/>
        <v>#REF!</v>
      </c>
      <c r="R418" s="59" t="str">
        <f t="shared" si="958"/>
        <v>#REF!</v>
      </c>
      <c r="S418" s="20" t="str">
        <f t="shared" si="959"/>
        <v>#REF!</v>
      </c>
      <c r="T418" s="20" t="str">
        <f t="shared" si="13"/>
        <v>#REF!</v>
      </c>
      <c r="U418" s="19"/>
      <c r="V418" s="19"/>
      <c r="W418" s="19"/>
      <c r="X418" s="19"/>
      <c r="Y418" s="19"/>
      <c r="Z418" s="19"/>
    </row>
    <row r="419" ht="14.25" customHeight="1" outlineLevel="2">
      <c r="A419" s="19" t="s">
        <v>197</v>
      </c>
      <c r="B419" s="18" t="s">
        <v>35</v>
      </c>
      <c r="C419" s="19" t="s">
        <v>36</v>
      </c>
      <c r="D419" s="20">
        <v>2.7096411252E8</v>
      </c>
      <c r="E419" s="20">
        <v>5019994.63</v>
      </c>
      <c r="F419" s="20">
        <f>+D419/D420</f>
        <v>0.4722150633</v>
      </c>
      <c r="G419" s="20" t="str">
        <f t="shared" si="950"/>
        <v>#REF!</v>
      </c>
      <c r="H419" s="20" t="str">
        <f t="shared" si="951"/>
        <v>#REF!</v>
      </c>
      <c r="I419" s="20" t="str">
        <f t="shared" si="952"/>
        <v>#REF!</v>
      </c>
      <c r="J419" s="20" t="str">
        <f t="shared" si="953"/>
        <v>#REF!</v>
      </c>
      <c r="K419" s="20">
        <v>0.0</v>
      </c>
      <c r="L419" s="20" t="str">
        <f t="shared" si="954"/>
        <v>#REF!</v>
      </c>
      <c r="M419" s="20"/>
      <c r="N419" s="20"/>
      <c r="O419" s="20" t="str">
        <f t="shared" si="960"/>
        <v>#REF!</v>
      </c>
      <c r="P419" s="20" t="str">
        <f t="shared" si="956"/>
        <v>#REF!</v>
      </c>
      <c r="Q419" s="20" t="str">
        <f t="shared" si="957"/>
        <v>#REF!</v>
      </c>
      <c r="R419" s="59" t="str">
        <f t="shared" si="958"/>
        <v>#REF!</v>
      </c>
      <c r="S419" s="20" t="str">
        <f t="shared" si="959"/>
        <v>#REF!</v>
      </c>
      <c r="T419" s="20" t="str">
        <f t="shared" si="13"/>
        <v>#REF!</v>
      </c>
      <c r="U419" s="19"/>
      <c r="V419" s="19"/>
      <c r="W419" s="19"/>
      <c r="X419" s="19"/>
      <c r="Y419" s="19"/>
      <c r="Z419" s="19"/>
    </row>
    <row r="420" ht="14.25" customHeight="1" outlineLevel="1">
      <c r="A420" s="61" t="s">
        <v>400</v>
      </c>
      <c r="B420" s="18"/>
      <c r="C420" s="19"/>
      <c r="D420" s="20">
        <f t="shared" ref="D420:H420" si="961">SUBTOTAL(9,D414:D419)</f>
        <v>573815055</v>
      </c>
      <c r="E420" s="20">
        <f t="shared" si="961"/>
        <v>10630738</v>
      </c>
      <c r="F420" s="20">
        <f t="shared" si="961"/>
        <v>1</v>
      </c>
      <c r="G420" s="20" t="str">
        <f t="shared" si="961"/>
        <v>#REF!</v>
      </c>
      <c r="H420" s="20" t="str">
        <f t="shared" si="961"/>
        <v>#REF!</v>
      </c>
      <c r="I420" s="20"/>
      <c r="J420" s="20" t="str">
        <f t="shared" ref="J420:M420" si="962">SUBTOTAL(9,J414:J419)</f>
        <v>#REF!</v>
      </c>
      <c r="K420" s="20">
        <f t="shared" si="962"/>
        <v>0</v>
      </c>
      <c r="L420" s="20" t="str">
        <f t="shared" si="962"/>
        <v>#REF!</v>
      </c>
      <c r="M420" s="20">
        <f t="shared" si="962"/>
        <v>0</v>
      </c>
      <c r="N420" s="20"/>
      <c r="O420" s="20" t="str">
        <f t="shared" ref="O420:S420" si="963">SUBTOTAL(9,O414:O419)</f>
        <v>#REF!</v>
      </c>
      <c r="P420" s="20" t="str">
        <f t="shared" si="963"/>
        <v>#REF!</v>
      </c>
      <c r="Q420" s="20" t="str">
        <f t="shared" si="963"/>
        <v>#REF!</v>
      </c>
      <c r="R420" s="20" t="str">
        <f t="shared" si="963"/>
        <v>#REF!</v>
      </c>
      <c r="S420" s="20" t="str">
        <f t="shared" si="963"/>
        <v>#REF!</v>
      </c>
      <c r="T420" s="20" t="str">
        <f t="shared" si="13"/>
        <v>#REF!</v>
      </c>
      <c r="U420" s="19"/>
      <c r="V420" s="19"/>
      <c r="W420" s="19"/>
      <c r="X420" s="19"/>
      <c r="Y420" s="19"/>
      <c r="Z420" s="19">
        <f>SUBTOTAL(9,Z414:Z419)</f>
        <v>0</v>
      </c>
    </row>
    <row r="421" ht="14.25" customHeight="1" outlineLevel="2">
      <c r="A421" s="19" t="s">
        <v>199</v>
      </c>
      <c r="B421" s="18" t="s">
        <v>39</v>
      </c>
      <c r="C421" s="19" t="s">
        <v>40</v>
      </c>
      <c r="D421" s="20">
        <v>1.964327283E7</v>
      </c>
      <c r="E421" s="20">
        <v>2058595.65</v>
      </c>
      <c r="F421" s="20">
        <f>+D421/D425</f>
        <v>0.3678712329</v>
      </c>
      <c r="G421" s="20" t="str">
        <f t="shared" ref="G421:G424" si="964">VLOOKUP(A421,'[1]Hoja1'!$B$1:$F$126,3,0)</f>
        <v>#REF!</v>
      </c>
      <c r="H421" s="20" t="str">
        <f t="shared" ref="H421:H424" si="965">VLOOKUP(A421,'[2]Hoja1'!$B$1:$F$126,2,0)</f>
        <v>#REF!</v>
      </c>
      <c r="I421" s="20" t="str">
        <f t="shared" ref="I421:I424" si="966">+G421/11</f>
        <v>#REF!</v>
      </c>
      <c r="J421" s="20" t="str">
        <f t="shared" ref="J421:J424" si="967">+F421*I421</f>
        <v>#REF!</v>
      </c>
      <c r="K421" s="20">
        <f t="shared" ref="K421:K424" si="968">+D421-P421</f>
        <v>1304000.83</v>
      </c>
      <c r="L421" s="20" t="str">
        <f t="shared" ref="L421:L424" si="969">VLOOKUP(A421,'[2]Hoja1'!$B$1:$F$126,5,0)</f>
        <v>#REF!</v>
      </c>
      <c r="M421" s="20"/>
      <c r="N421" s="20"/>
      <c r="O421" s="20">
        <v>1.83392722664069E7</v>
      </c>
      <c r="P421" s="20">
        <f t="shared" ref="P421:P424" si="970">+ROUND(O421,0)</f>
        <v>18339272</v>
      </c>
      <c r="Q421" s="20">
        <f t="shared" ref="Q421:Q424" si="971">+K421+P421</f>
        <v>19643272.83</v>
      </c>
      <c r="R421" s="59">
        <f t="shared" ref="R421:R424" si="972">+IF(D421-K421-P421&gt;1,D421-K421-P421,0)</f>
        <v>0</v>
      </c>
      <c r="S421" s="20">
        <f t="shared" ref="S421:S424" si="973">+P421</f>
        <v>18339272</v>
      </c>
      <c r="T421" s="20">
        <f t="shared" si="13"/>
        <v>0</v>
      </c>
      <c r="U421" s="19"/>
      <c r="V421" s="19"/>
      <c r="W421" s="19"/>
      <c r="X421" s="19"/>
      <c r="Y421" s="19"/>
      <c r="Z421" s="19"/>
    </row>
    <row r="422" ht="14.25" customHeight="1" outlineLevel="2">
      <c r="A422" s="19" t="s">
        <v>199</v>
      </c>
      <c r="B422" s="18" t="s">
        <v>27</v>
      </c>
      <c r="C422" s="19" t="s">
        <v>28</v>
      </c>
      <c r="D422" s="20">
        <v>81672.0</v>
      </c>
      <c r="E422" s="20">
        <v>8559.15</v>
      </c>
      <c r="F422" s="20">
        <f>+D422/D425</f>
        <v>0.001529520034</v>
      </c>
      <c r="G422" s="20" t="str">
        <f t="shared" si="964"/>
        <v>#REF!</v>
      </c>
      <c r="H422" s="20" t="str">
        <f t="shared" si="965"/>
        <v>#REF!</v>
      </c>
      <c r="I422" s="20" t="str">
        <f t="shared" si="966"/>
        <v>#REF!</v>
      </c>
      <c r="J422" s="20" t="str">
        <f t="shared" si="967"/>
        <v>#REF!</v>
      </c>
      <c r="K422" s="20">
        <f t="shared" si="968"/>
        <v>81672</v>
      </c>
      <c r="L422" s="20" t="str">
        <f t="shared" si="969"/>
        <v>#REF!</v>
      </c>
      <c r="M422" s="20"/>
      <c r="N422" s="20"/>
      <c r="O422" s="60">
        <v>0.0</v>
      </c>
      <c r="P422" s="20">
        <f t="shared" si="970"/>
        <v>0</v>
      </c>
      <c r="Q422" s="20">
        <f t="shared" si="971"/>
        <v>81672</v>
      </c>
      <c r="R422" s="59">
        <f t="shared" si="972"/>
        <v>0</v>
      </c>
      <c r="S422" s="20">
        <f t="shared" si="973"/>
        <v>0</v>
      </c>
      <c r="T422" s="20">
        <f t="shared" si="13"/>
        <v>0</v>
      </c>
      <c r="U422" s="19"/>
      <c r="V422" s="19"/>
      <c r="W422" s="19"/>
      <c r="X422" s="19"/>
      <c r="Y422" s="19"/>
      <c r="Z422" s="19"/>
    </row>
    <row r="423" ht="14.25" customHeight="1" outlineLevel="2">
      <c r="A423" s="19" t="s">
        <v>199</v>
      </c>
      <c r="B423" s="18" t="s">
        <v>35</v>
      </c>
      <c r="C423" s="19" t="s">
        <v>36</v>
      </c>
      <c r="D423" s="20">
        <v>1851532.73</v>
      </c>
      <c r="E423" s="20">
        <v>194038.81</v>
      </c>
      <c r="F423" s="20">
        <f>+D423/D425</f>
        <v>0.03467475273</v>
      </c>
      <c r="G423" s="20" t="str">
        <f t="shared" si="964"/>
        <v>#REF!</v>
      </c>
      <c r="H423" s="20" t="str">
        <f t="shared" si="965"/>
        <v>#REF!</v>
      </c>
      <c r="I423" s="20" t="str">
        <f t="shared" si="966"/>
        <v>#REF!</v>
      </c>
      <c r="J423" s="20" t="str">
        <f t="shared" si="967"/>
        <v>#REF!</v>
      </c>
      <c r="K423" s="20" t="str">
        <f t="shared" si="968"/>
        <v>#REF!</v>
      </c>
      <c r="L423" s="20" t="str">
        <f t="shared" si="969"/>
        <v>#REF!</v>
      </c>
      <c r="M423" s="20"/>
      <c r="N423" s="20"/>
      <c r="O423" s="20" t="str">
        <f t="shared" ref="O423:O424" si="974">+D423-J423</f>
        <v>#REF!</v>
      </c>
      <c r="P423" s="20" t="str">
        <f t="shared" si="970"/>
        <v>#REF!</v>
      </c>
      <c r="Q423" s="20" t="str">
        <f t="shared" si="971"/>
        <v>#REF!</v>
      </c>
      <c r="R423" s="59" t="str">
        <f t="shared" si="972"/>
        <v>#REF!</v>
      </c>
      <c r="S423" s="20" t="str">
        <f t="shared" si="973"/>
        <v>#REF!</v>
      </c>
      <c r="T423" s="20" t="str">
        <f t="shared" si="13"/>
        <v>#REF!</v>
      </c>
      <c r="U423" s="19"/>
      <c r="V423" s="19"/>
      <c r="W423" s="19"/>
      <c r="X423" s="19"/>
      <c r="Y423" s="19"/>
      <c r="Z423" s="19"/>
    </row>
    <row r="424" ht="14.25" customHeight="1" outlineLevel="2">
      <c r="A424" s="19" t="s">
        <v>199</v>
      </c>
      <c r="B424" s="18" t="s">
        <v>41</v>
      </c>
      <c r="C424" s="19" t="s">
        <v>42</v>
      </c>
      <c r="D424" s="20">
        <v>3.182066544E7</v>
      </c>
      <c r="E424" s="20">
        <v>3334774.39</v>
      </c>
      <c r="F424" s="20">
        <f>+D424/D425</f>
        <v>0.5959244943</v>
      </c>
      <c r="G424" s="20" t="str">
        <f t="shared" si="964"/>
        <v>#REF!</v>
      </c>
      <c r="H424" s="20" t="str">
        <f t="shared" si="965"/>
        <v>#REF!</v>
      </c>
      <c r="I424" s="20" t="str">
        <f t="shared" si="966"/>
        <v>#REF!</v>
      </c>
      <c r="J424" s="20" t="str">
        <f t="shared" si="967"/>
        <v>#REF!</v>
      </c>
      <c r="K424" s="20" t="str">
        <f t="shared" si="968"/>
        <v>#REF!</v>
      </c>
      <c r="L424" s="20" t="str">
        <f t="shared" si="969"/>
        <v>#REF!</v>
      </c>
      <c r="M424" s="20"/>
      <c r="N424" s="20"/>
      <c r="O424" s="20" t="str">
        <f t="shared" si="974"/>
        <v>#REF!</v>
      </c>
      <c r="P424" s="20" t="str">
        <f t="shared" si="970"/>
        <v>#REF!</v>
      </c>
      <c r="Q424" s="20" t="str">
        <f t="shared" si="971"/>
        <v>#REF!</v>
      </c>
      <c r="R424" s="59" t="str">
        <f t="shared" si="972"/>
        <v>#REF!</v>
      </c>
      <c r="S424" s="20" t="str">
        <f t="shared" si="973"/>
        <v>#REF!</v>
      </c>
      <c r="T424" s="20" t="str">
        <f t="shared" si="13"/>
        <v>#REF!</v>
      </c>
      <c r="U424" s="19"/>
      <c r="V424" s="19"/>
      <c r="W424" s="19"/>
      <c r="X424" s="19"/>
      <c r="Y424" s="19"/>
      <c r="Z424" s="19"/>
    </row>
    <row r="425" ht="14.25" customHeight="1" outlineLevel="1">
      <c r="A425" s="61" t="s">
        <v>401</v>
      </c>
      <c r="B425" s="18"/>
      <c r="C425" s="19"/>
      <c r="D425" s="20">
        <f t="shared" ref="D425:H425" si="975">SUBTOTAL(9,D421:D424)</f>
        <v>53397143</v>
      </c>
      <c r="E425" s="20">
        <f t="shared" si="975"/>
        <v>5595968</v>
      </c>
      <c r="F425" s="20">
        <f t="shared" si="975"/>
        <v>1</v>
      </c>
      <c r="G425" s="20" t="str">
        <f t="shared" si="975"/>
        <v>#REF!</v>
      </c>
      <c r="H425" s="20" t="str">
        <f t="shared" si="975"/>
        <v>#REF!</v>
      </c>
      <c r="I425" s="20"/>
      <c r="J425" s="20" t="str">
        <f t="shared" ref="J425:M425" si="976">SUBTOTAL(9,J421:J424)</f>
        <v>#REF!</v>
      </c>
      <c r="K425" s="20" t="str">
        <f t="shared" si="976"/>
        <v>#REF!</v>
      </c>
      <c r="L425" s="20" t="str">
        <f t="shared" si="976"/>
        <v>#REF!</v>
      </c>
      <c r="M425" s="20">
        <f t="shared" si="976"/>
        <v>0</v>
      </c>
      <c r="N425" s="20"/>
      <c r="O425" s="20" t="str">
        <f t="shared" ref="O425:S425" si="977">SUBTOTAL(9,O421:O424)</f>
        <v>#REF!</v>
      </c>
      <c r="P425" s="20" t="str">
        <f t="shared" si="977"/>
        <v>#REF!</v>
      </c>
      <c r="Q425" s="20" t="str">
        <f t="shared" si="977"/>
        <v>#REF!</v>
      </c>
      <c r="R425" s="20" t="str">
        <f t="shared" si="977"/>
        <v>#REF!</v>
      </c>
      <c r="S425" s="20" t="str">
        <f t="shared" si="977"/>
        <v>#REF!</v>
      </c>
      <c r="T425" s="20" t="str">
        <f t="shared" si="13"/>
        <v>#REF!</v>
      </c>
      <c r="U425" s="19"/>
      <c r="V425" s="19"/>
      <c r="W425" s="19"/>
      <c r="X425" s="19"/>
      <c r="Y425" s="19"/>
      <c r="Z425" s="19">
        <f>SUBTOTAL(9,Z421:Z424)</f>
        <v>0</v>
      </c>
    </row>
    <row r="426" ht="14.25" customHeight="1" outlineLevel="2">
      <c r="A426" s="19" t="s">
        <v>201</v>
      </c>
      <c r="B426" s="18" t="s">
        <v>17</v>
      </c>
      <c r="C426" s="19" t="s">
        <v>324</v>
      </c>
      <c r="D426" s="20">
        <v>1483433.83</v>
      </c>
      <c r="E426" s="20">
        <v>455404.47</v>
      </c>
      <c r="F426" s="20">
        <f>+D426/D428</f>
        <v>0.9994238521</v>
      </c>
      <c r="G426" s="20" t="str">
        <f t="shared" ref="G426:G427" si="978">VLOOKUP(A426,'[1]Hoja1'!$B$1:$F$126,3,0)</f>
        <v>#REF!</v>
      </c>
      <c r="H426" s="20" t="str">
        <f t="shared" ref="H426:H427" si="979">VLOOKUP(A426,'[2]Hoja1'!$B$1:$F$126,2,0)</f>
        <v>#REF!</v>
      </c>
      <c r="I426" s="20" t="str">
        <f t="shared" ref="I426:I427" si="980">+G426/11</f>
        <v>#REF!</v>
      </c>
      <c r="J426" s="20" t="str">
        <f t="shared" ref="J426:J427" si="981">+F426*I426</f>
        <v>#REF!</v>
      </c>
      <c r="K426" s="20">
        <v>0.0</v>
      </c>
      <c r="L426" s="20" t="str">
        <f t="shared" ref="L426:L427" si="982">VLOOKUP(A426,'[2]Hoja1'!$B$1:$F$126,5,0)</f>
        <v>#REF!</v>
      </c>
      <c r="M426" s="20"/>
      <c r="N426" s="20"/>
      <c r="O426" s="20" t="str">
        <f>+D426-J426</f>
        <v>#REF!</v>
      </c>
      <c r="P426" s="20" t="str">
        <f t="shared" ref="P426:P427" si="983">+ROUND(O426,0)</f>
        <v>#REF!</v>
      </c>
      <c r="Q426" s="20" t="str">
        <f t="shared" ref="Q426:Q427" si="984">+K426+P426</f>
        <v>#REF!</v>
      </c>
      <c r="R426" s="59" t="str">
        <f t="shared" ref="R426:R427" si="985">+IF(D426-K426-P426&gt;1,D426-K426-P426,0)</f>
        <v>#REF!</v>
      </c>
      <c r="S426" s="20" t="str">
        <f t="shared" ref="S426:S427" si="986">+P426</f>
        <v>#REF!</v>
      </c>
      <c r="T426" s="20" t="str">
        <f t="shared" si="13"/>
        <v>#REF!</v>
      </c>
      <c r="U426" s="19"/>
      <c r="V426" s="19"/>
      <c r="W426" s="19"/>
      <c r="X426" s="19"/>
      <c r="Y426" s="19"/>
      <c r="Z426" s="19"/>
    </row>
    <row r="427" ht="14.25" customHeight="1" outlineLevel="2">
      <c r="A427" s="19" t="s">
        <v>201</v>
      </c>
      <c r="B427" s="18" t="s">
        <v>33</v>
      </c>
      <c r="C427" s="19" t="s">
        <v>34</v>
      </c>
      <c r="D427" s="20">
        <v>855.17</v>
      </c>
      <c r="E427" s="20">
        <v>262.53</v>
      </c>
      <c r="F427" s="20">
        <f>+D427/D428</f>
        <v>0.0005761479065</v>
      </c>
      <c r="G427" s="20" t="str">
        <f t="shared" si="978"/>
        <v>#REF!</v>
      </c>
      <c r="H427" s="20" t="str">
        <f t="shared" si="979"/>
        <v>#REF!</v>
      </c>
      <c r="I427" s="20" t="str">
        <f t="shared" si="980"/>
        <v>#REF!</v>
      </c>
      <c r="J427" s="20" t="str">
        <f t="shared" si="981"/>
        <v>#REF!</v>
      </c>
      <c r="K427" s="20">
        <v>0.0</v>
      </c>
      <c r="L427" s="20" t="str">
        <f t="shared" si="982"/>
        <v>#REF!</v>
      </c>
      <c r="M427" s="20"/>
      <c r="N427" s="20"/>
      <c r="O427" s="60">
        <v>0.0</v>
      </c>
      <c r="P427" s="20">
        <f t="shared" si="983"/>
        <v>0</v>
      </c>
      <c r="Q427" s="20">
        <f t="shared" si="984"/>
        <v>0</v>
      </c>
      <c r="R427" s="59">
        <f t="shared" si="985"/>
        <v>855.17</v>
      </c>
      <c r="S427" s="20">
        <f t="shared" si="986"/>
        <v>0</v>
      </c>
      <c r="T427" s="20">
        <f t="shared" si="13"/>
        <v>0</v>
      </c>
      <c r="U427" s="19"/>
      <c r="V427" s="19"/>
      <c r="W427" s="19"/>
      <c r="X427" s="19"/>
      <c r="Y427" s="19"/>
      <c r="Z427" s="19"/>
    </row>
    <row r="428" ht="14.25" customHeight="1" outlineLevel="1">
      <c r="A428" s="61" t="s">
        <v>402</v>
      </c>
      <c r="B428" s="18"/>
      <c r="C428" s="19"/>
      <c r="D428" s="20">
        <f t="shared" ref="D428:H428" si="987">SUBTOTAL(9,D426:D427)</f>
        <v>1484289</v>
      </c>
      <c r="E428" s="20">
        <f t="shared" si="987"/>
        <v>455667</v>
      </c>
      <c r="F428" s="20">
        <f t="shared" si="987"/>
        <v>1</v>
      </c>
      <c r="G428" s="20" t="str">
        <f t="shared" si="987"/>
        <v>#REF!</v>
      </c>
      <c r="H428" s="20" t="str">
        <f t="shared" si="987"/>
        <v>#REF!</v>
      </c>
      <c r="I428" s="20"/>
      <c r="J428" s="20" t="str">
        <f t="shared" ref="J428:M428" si="988">SUBTOTAL(9,J426:J427)</f>
        <v>#REF!</v>
      </c>
      <c r="K428" s="20">
        <f t="shared" si="988"/>
        <v>0</v>
      </c>
      <c r="L428" s="20" t="str">
        <f t="shared" si="988"/>
        <v>#REF!</v>
      </c>
      <c r="M428" s="20">
        <f t="shared" si="988"/>
        <v>0</v>
      </c>
      <c r="N428" s="20"/>
      <c r="O428" s="20" t="str">
        <f t="shared" ref="O428:S428" si="989">SUBTOTAL(9,O426:O427)</f>
        <v>#REF!</v>
      </c>
      <c r="P428" s="20" t="str">
        <f t="shared" si="989"/>
        <v>#REF!</v>
      </c>
      <c r="Q428" s="20" t="str">
        <f t="shared" si="989"/>
        <v>#REF!</v>
      </c>
      <c r="R428" s="20" t="str">
        <f t="shared" si="989"/>
        <v>#REF!</v>
      </c>
      <c r="S428" s="20" t="str">
        <f t="shared" si="989"/>
        <v>#REF!</v>
      </c>
      <c r="T428" s="20" t="str">
        <f t="shared" si="13"/>
        <v>#REF!</v>
      </c>
      <c r="U428" s="19"/>
      <c r="V428" s="19"/>
      <c r="W428" s="19"/>
      <c r="X428" s="19"/>
      <c r="Y428" s="19"/>
      <c r="Z428" s="19">
        <f>SUBTOTAL(9,Z426:Z427)</f>
        <v>0</v>
      </c>
    </row>
    <row r="429" ht="15.75" customHeight="1" outlineLevel="2">
      <c r="A429" s="19" t="s">
        <v>203</v>
      </c>
      <c r="B429" s="18" t="s">
        <v>17</v>
      </c>
      <c r="C429" s="19" t="s">
        <v>324</v>
      </c>
      <c r="D429" s="20">
        <v>3.295712733E7</v>
      </c>
      <c r="E429" s="20">
        <v>8622685.12</v>
      </c>
      <c r="F429" s="20">
        <f>+D429/D433</f>
        <v>0.6532657419</v>
      </c>
      <c r="G429" s="20" t="str">
        <f t="shared" ref="G429:G432" si="990">VLOOKUP(A429,'[1]Hoja1'!$B$1:$F$126,3,0)</f>
        <v>#REF!</v>
      </c>
      <c r="H429" s="20" t="str">
        <f t="shared" ref="H429:H432" si="991">VLOOKUP(A429,'[2]Hoja1'!$B$1:$F$126,2,0)</f>
        <v>#REF!</v>
      </c>
      <c r="I429" s="20" t="str">
        <f t="shared" ref="I429:I432" si="992">+G429/11</f>
        <v>#REF!</v>
      </c>
      <c r="J429" s="20" t="str">
        <f t="shared" ref="J429:J432" si="993">+F429*I429</f>
        <v>#REF!</v>
      </c>
      <c r="K429" s="20">
        <v>0.0</v>
      </c>
      <c r="L429" s="20" t="str">
        <f t="shared" ref="L429:L432" si="994">VLOOKUP(A429,'[2]Hoja1'!$B$1:$F$126,5,0)</f>
        <v>#REF!</v>
      </c>
      <c r="M429" s="20"/>
      <c r="N429" s="20"/>
      <c r="O429" s="20" t="str">
        <f t="shared" ref="O429:O430" si="995">+D429-J429</f>
        <v>#REF!</v>
      </c>
      <c r="P429" s="20" t="str">
        <f t="shared" ref="P429:P432" si="996">+ROUND(O429,0)</f>
        <v>#REF!</v>
      </c>
      <c r="Q429" s="20" t="str">
        <f t="shared" ref="Q429:Q432" si="997">+K429+P429</f>
        <v>#REF!</v>
      </c>
      <c r="R429" s="59" t="str">
        <f t="shared" ref="R429:R432" si="998">+IF(D429-K429-P429&gt;1,D429-K429-P429,0)</f>
        <v>#REF!</v>
      </c>
      <c r="S429" s="20" t="str">
        <f t="shared" ref="S429:S432" si="999">+P429</f>
        <v>#REF!</v>
      </c>
      <c r="T429" s="20" t="str">
        <f t="shared" si="13"/>
        <v>#REF!</v>
      </c>
      <c r="U429" s="19"/>
      <c r="V429" s="19"/>
      <c r="W429" s="19"/>
      <c r="X429" s="19"/>
      <c r="Y429" s="19"/>
      <c r="Z429" s="19"/>
    </row>
    <row r="430" ht="15.75" customHeight="1" outlineLevel="2">
      <c r="A430" s="19" t="s">
        <v>203</v>
      </c>
      <c r="B430" s="18" t="s">
        <v>39</v>
      </c>
      <c r="C430" s="19" t="s">
        <v>40</v>
      </c>
      <c r="D430" s="20">
        <v>169545.37</v>
      </c>
      <c r="E430" s="20">
        <v>44358.73</v>
      </c>
      <c r="F430" s="20">
        <f>+D430/D433</f>
        <v>0.003360674637</v>
      </c>
      <c r="G430" s="20" t="str">
        <f t="shared" si="990"/>
        <v>#REF!</v>
      </c>
      <c r="H430" s="20" t="str">
        <f t="shared" si="991"/>
        <v>#REF!</v>
      </c>
      <c r="I430" s="20" t="str">
        <f t="shared" si="992"/>
        <v>#REF!</v>
      </c>
      <c r="J430" s="20" t="str">
        <f t="shared" si="993"/>
        <v>#REF!</v>
      </c>
      <c r="K430" s="20">
        <v>0.0</v>
      </c>
      <c r="L430" s="20" t="str">
        <f t="shared" si="994"/>
        <v>#REF!</v>
      </c>
      <c r="M430" s="20"/>
      <c r="N430" s="20"/>
      <c r="O430" s="20" t="str">
        <f t="shared" si="995"/>
        <v>#REF!</v>
      </c>
      <c r="P430" s="20" t="str">
        <f t="shared" si="996"/>
        <v>#REF!</v>
      </c>
      <c r="Q430" s="20" t="str">
        <f t="shared" si="997"/>
        <v>#REF!</v>
      </c>
      <c r="R430" s="59" t="str">
        <f t="shared" si="998"/>
        <v>#REF!</v>
      </c>
      <c r="S430" s="20" t="str">
        <f t="shared" si="999"/>
        <v>#REF!</v>
      </c>
      <c r="T430" s="20" t="str">
        <f t="shared" si="13"/>
        <v>#REF!</v>
      </c>
      <c r="U430" s="19"/>
      <c r="V430" s="19"/>
      <c r="W430" s="19"/>
      <c r="X430" s="19"/>
      <c r="Y430" s="19"/>
      <c r="Z430" s="19"/>
    </row>
    <row r="431" ht="15.75" customHeight="1" outlineLevel="2">
      <c r="A431" s="19" t="s">
        <v>203</v>
      </c>
      <c r="B431" s="18" t="s">
        <v>33</v>
      </c>
      <c r="C431" s="19" t="s">
        <v>34</v>
      </c>
      <c r="D431" s="20">
        <v>28787.82</v>
      </c>
      <c r="E431" s="20">
        <v>7531.86</v>
      </c>
      <c r="F431" s="20">
        <f>+D431/D433</f>
        <v>0.0005706230522</v>
      </c>
      <c r="G431" s="20" t="str">
        <f t="shared" si="990"/>
        <v>#REF!</v>
      </c>
      <c r="H431" s="20" t="str">
        <f t="shared" si="991"/>
        <v>#REF!</v>
      </c>
      <c r="I431" s="20" t="str">
        <f t="shared" si="992"/>
        <v>#REF!</v>
      </c>
      <c r="J431" s="20" t="str">
        <f t="shared" si="993"/>
        <v>#REF!</v>
      </c>
      <c r="K431" s="20">
        <v>0.0</v>
      </c>
      <c r="L431" s="20" t="str">
        <f t="shared" si="994"/>
        <v>#REF!</v>
      </c>
      <c r="M431" s="20"/>
      <c r="N431" s="20"/>
      <c r="O431" s="60">
        <v>0.0</v>
      </c>
      <c r="P431" s="20">
        <f t="shared" si="996"/>
        <v>0</v>
      </c>
      <c r="Q431" s="20">
        <f t="shared" si="997"/>
        <v>0</v>
      </c>
      <c r="R431" s="59">
        <f t="shared" si="998"/>
        <v>28787.82</v>
      </c>
      <c r="S431" s="20">
        <f t="shared" si="999"/>
        <v>0</v>
      </c>
      <c r="T431" s="20">
        <f t="shared" si="13"/>
        <v>0</v>
      </c>
      <c r="U431" s="19"/>
      <c r="V431" s="19"/>
      <c r="W431" s="19"/>
      <c r="X431" s="19"/>
      <c r="Y431" s="19"/>
      <c r="Z431" s="19"/>
    </row>
    <row r="432" ht="15.75" customHeight="1" outlineLevel="2">
      <c r="A432" s="19" t="s">
        <v>203</v>
      </c>
      <c r="B432" s="18" t="s">
        <v>55</v>
      </c>
      <c r="C432" s="19" t="s">
        <v>56</v>
      </c>
      <c r="D432" s="20">
        <v>1.729434148E7</v>
      </c>
      <c r="E432" s="20">
        <v>4524777.29</v>
      </c>
      <c r="F432" s="20">
        <f>+D432/D433</f>
        <v>0.3428029605</v>
      </c>
      <c r="G432" s="20" t="str">
        <f t="shared" si="990"/>
        <v>#REF!</v>
      </c>
      <c r="H432" s="20" t="str">
        <f t="shared" si="991"/>
        <v>#REF!</v>
      </c>
      <c r="I432" s="20" t="str">
        <f t="shared" si="992"/>
        <v>#REF!</v>
      </c>
      <c r="J432" s="20" t="str">
        <f t="shared" si="993"/>
        <v>#REF!</v>
      </c>
      <c r="K432" s="20">
        <v>0.0</v>
      </c>
      <c r="L432" s="20" t="str">
        <f t="shared" si="994"/>
        <v>#REF!</v>
      </c>
      <c r="M432" s="20"/>
      <c r="N432" s="20"/>
      <c r="O432" s="20" t="str">
        <f>+D432-J432</f>
        <v>#REF!</v>
      </c>
      <c r="P432" s="20" t="str">
        <f t="shared" si="996"/>
        <v>#REF!</v>
      </c>
      <c r="Q432" s="20" t="str">
        <f t="shared" si="997"/>
        <v>#REF!</v>
      </c>
      <c r="R432" s="59" t="str">
        <f t="shared" si="998"/>
        <v>#REF!</v>
      </c>
      <c r="S432" s="20" t="str">
        <f t="shared" si="999"/>
        <v>#REF!</v>
      </c>
      <c r="T432" s="20" t="str">
        <f t="shared" si="13"/>
        <v>#REF!</v>
      </c>
      <c r="U432" s="19"/>
      <c r="V432" s="19"/>
      <c r="W432" s="19"/>
      <c r="X432" s="19"/>
      <c r="Y432" s="19"/>
      <c r="Z432" s="19"/>
    </row>
    <row r="433" ht="15.75" customHeight="1" outlineLevel="1">
      <c r="A433" s="61" t="s">
        <v>403</v>
      </c>
      <c r="B433" s="18"/>
      <c r="C433" s="19"/>
      <c r="D433" s="20">
        <f t="shared" ref="D433:H433" si="1000">SUBTOTAL(9,D429:D432)</f>
        <v>50449802</v>
      </c>
      <c r="E433" s="20">
        <f t="shared" si="1000"/>
        <v>13199353</v>
      </c>
      <c r="F433" s="20">
        <f t="shared" si="1000"/>
        <v>1</v>
      </c>
      <c r="G433" s="20" t="str">
        <f t="shared" si="1000"/>
        <v>#REF!</v>
      </c>
      <c r="H433" s="20" t="str">
        <f t="shared" si="1000"/>
        <v>#REF!</v>
      </c>
      <c r="I433" s="20"/>
      <c r="J433" s="20" t="str">
        <f t="shared" ref="J433:M433" si="1001">SUBTOTAL(9,J429:J432)</f>
        <v>#REF!</v>
      </c>
      <c r="K433" s="20">
        <f t="shared" si="1001"/>
        <v>0</v>
      </c>
      <c r="L433" s="20" t="str">
        <f t="shared" si="1001"/>
        <v>#REF!</v>
      </c>
      <c r="M433" s="20">
        <f t="shared" si="1001"/>
        <v>0</v>
      </c>
      <c r="N433" s="20"/>
      <c r="O433" s="20" t="str">
        <f t="shared" ref="O433:S433" si="1002">SUBTOTAL(9,O429:O432)</f>
        <v>#REF!</v>
      </c>
      <c r="P433" s="20" t="str">
        <f t="shared" si="1002"/>
        <v>#REF!</v>
      </c>
      <c r="Q433" s="20" t="str">
        <f t="shared" si="1002"/>
        <v>#REF!</v>
      </c>
      <c r="R433" s="20" t="str">
        <f t="shared" si="1002"/>
        <v>#REF!</v>
      </c>
      <c r="S433" s="20" t="str">
        <f t="shared" si="1002"/>
        <v>#REF!</v>
      </c>
      <c r="T433" s="20" t="str">
        <f t="shared" si="13"/>
        <v>#REF!</v>
      </c>
      <c r="U433" s="19"/>
      <c r="V433" s="19"/>
      <c r="W433" s="19"/>
      <c r="X433" s="19"/>
      <c r="Y433" s="19"/>
      <c r="Z433" s="19">
        <f>SUBTOTAL(9,Z429:Z432)</f>
        <v>0</v>
      </c>
    </row>
    <row r="434" ht="14.25" customHeight="1" outlineLevel="2">
      <c r="A434" s="19" t="s">
        <v>205</v>
      </c>
      <c r="B434" s="18" t="s">
        <v>17</v>
      </c>
      <c r="C434" s="19" t="s">
        <v>324</v>
      </c>
      <c r="D434" s="20">
        <v>935946.23</v>
      </c>
      <c r="E434" s="20">
        <v>518083.01</v>
      </c>
      <c r="F434" s="20">
        <f>+D434/D438</f>
        <v>0.2982021551</v>
      </c>
      <c r="G434" s="20" t="str">
        <f t="shared" ref="G434:G437" si="1003">VLOOKUP(A434,'[1]Hoja1'!$B$1:$F$126,3,0)</f>
        <v>#REF!</v>
      </c>
      <c r="H434" s="20" t="str">
        <f t="shared" ref="H434:H437" si="1004">VLOOKUP(A434,'[2]Hoja1'!$B$1:$F$126,2,0)</f>
        <v>#REF!</v>
      </c>
      <c r="I434" s="20" t="str">
        <f t="shared" ref="I434:I437" si="1005">+G434/11</f>
        <v>#REF!</v>
      </c>
      <c r="J434" s="20" t="str">
        <f t="shared" ref="J434:J437" si="1006">+F434*I434</f>
        <v>#REF!</v>
      </c>
      <c r="K434" s="20">
        <v>0.0</v>
      </c>
      <c r="L434" s="20" t="str">
        <f t="shared" ref="L434:L437" si="1007">VLOOKUP(A434,'[2]Hoja1'!$B$1:$F$126,5,0)</f>
        <v>#REF!</v>
      </c>
      <c r="M434" s="20"/>
      <c r="N434" s="20"/>
      <c r="O434" s="20" t="str">
        <f t="shared" ref="O434:O435" si="1008">+D434-J434</f>
        <v>#REF!</v>
      </c>
      <c r="P434" s="20" t="str">
        <f t="shared" ref="P434:P437" si="1009">+ROUND(O434,0)</f>
        <v>#REF!</v>
      </c>
      <c r="Q434" s="20" t="str">
        <f t="shared" ref="Q434:Q437" si="1010">+K434+P434</f>
        <v>#REF!</v>
      </c>
      <c r="R434" s="59" t="str">
        <f t="shared" ref="R434:R437" si="1011">+IF(D434-K434-P434&gt;1,D434-K434-P434,0)</f>
        <v>#REF!</v>
      </c>
      <c r="S434" s="20" t="str">
        <f t="shared" ref="S434:S437" si="1012">+P434</f>
        <v>#REF!</v>
      </c>
      <c r="T434" s="20" t="str">
        <f t="shared" si="13"/>
        <v>#REF!</v>
      </c>
      <c r="U434" s="19"/>
      <c r="V434" s="19"/>
      <c r="W434" s="19"/>
      <c r="X434" s="19"/>
      <c r="Y434" s="19"/>
      <c r="Z434" s="19"/>
    </row>
    <row r="435" ht="14.25" customHeight="1" outlineLevel="2">
      <c r="A435" s="19" t="s">
        <v>205</v>
      </c>
      <c r="B435" s="18" t="s">
        <v>39</v>
      </c>
      <c r="C435" s="19" t="s">
        <v>40</v>
      </c>
      <c r="D435" s="20">
        <v>613244.64</v>
      </c>
      <c r="E435" s="20">
        <v>339455.0</v>
      </c>
      <c r="F435" s="20">
        <f>+D435/D438</f>
        <v>0.1953860888</v>
      </c>
      <c r="G435" s="20" t="str">
        <f t="shared" si="1003"/>
        <v>#REF!</v>
      </c>
      <c r="H435" s="20" t="str">
        <f t="shared" si="1004"/>
        <v>#REF!</v>
      </c>
      <c r="I435" s="20" t="str">
        <f t="shared" si="1005"/>
        <v>#REF!</v>
      </c>
      <c r="J435" s="20" t="str">
        <f t="shared" si="1006"/>
        <v>#REF!</v>
      </c>
      <c r="K435" s="20">
        <v>0.0</v>
      </c>
      <c r="L435" s="20" t="str">
        <f t="shared" si="1007"/>
        <v>#REF!</v>
      </c>
      <c r="M435" s="20"/>
      <c r="N435" s="20"/>
      <c r="O435" s="20" t="str">
        <f t="shared" si="1008"/>
        <v>#REF!</v>
      </c>
      <c r="P435" s="20" t="str">
        <f t="shared" si="1009"/>
        <v>#REF!</v>
      </c>
      <c r="Q435" s="20" t="str">
        <f t="shared" si="1010"/>
        <v>#REF!</v>
      </c>
      <c r="R435" s="59" t="str">
        <f t="shared" si="1011"/>
        <v>#REF!</v>
      </c>
      <c r="S435" s="20" t="str">
        <f t="shared" si="1012"/>
        <v>#REF!</v>
      </c>
      <c r="T435" s="20" t="str">
        <f t="shared" si="13"/>
        <v>#REF!</v>
      </c>
      <c r="U435" s="19"/>
      <c r="V435" s="19"/>
      <c r="W435" s="19"/>
      <c r="X435" s="19"/>
      <c r="Y435" s="19"/>
      <c r="Z435" s="19"/>
    </row>
    <row r="436" ht="14.25" customHeight="1" outlineLevel="2">
      <c r="A436" s="19" t="s">
        <v>205</v>
      </c>
      <c r="B436" s="18" t="s">
        <v>33</v>
      </c>
      <c r="C436" s="19" t="s">
        <v>34</v>
      </c>
      <c r="D436" s="20">
        <v>1321.78</v>
      </c>
      <c r="E436" s="20">
        <v>731.66</v>
      </c>
      <c r="F436" s="20">
        <f>+D436/D438</f>
        <v>0.0004211327872</v>
      </c>
      <c r="G436" s="20" t="str">
        <f t="shared" si="1003"/>
        <v>#REF!</v>
      </c>
      <c r="H436" s="20" t="str">
        <f t="shared" si="1004"/>
        <v>#REF!</v>
      </c>
      <c r="I436" s="20" t="str">
        <f t="shared" si="1005"/>
        <v>#REF!</v>
      </c>
      <c r="J436" s="20" t="str">
        <f t="shared" si="1006"/>
        <v>#REF!</v>
      </c>
      <c r="K436" s="20">
        <v>0.0</v>
      </c>
      <c r="L436" s="20" t="str">
        <f t="shared" si="1007"/>
        <v>#REF!</v>
      </c>
      <c r="M436" s="20"/>
      <c r="N436" s="20"/>
      <c r="O436" s="60">
        <v>0.0</v>
      </c>
      <c r="P436" s="20">
        <f t="shared" si="1009"/>
        <v>0</v>
      </c>
      <c r="Q436" s="20">
        <f t="shared" si="1010"/>
        <v>0</v>
      </c>
      <c r="R436" s="59">
        <f t="shared" si="1011"/>
        <v>1321.78</v>
      </c>
      <c r="S436" s="20">
        <f t="shared" si="1012"/>
        <v>0</v>
      </c>
      <c r="T436" s="20">
        <f t="shared" si="13"/>
        <v>0</v>
      </c>
      <c r="U436" s="19"/>
      <c r="V436" s="19"/>
      <c r="W436" s="19"/>
      <c r="X436" s="19"/>
      <c r="Y436" s="19"/>
      <c r="Z436" s="19"/>
    </row>
    <row r="437" ht="14.25" customHeight="1" outlineLevel="2">
      <c r="A437" s="19" t="s">
        <v>205</v>
      </c>
      <c r="B437" s="18" t="s">
        <v>41</v>
      </c>
      <c r="C437" s="19" t="s">
        <v>42</v>
      </c>
      <c r="D437" s="20">
        <v>1588117.35</v>
      </c>
      <c r="E437" s="20">
        <v>879085.33</v>
      </c>
      <c r="F437" s="20">
        <f>+D437/D438</f>
        <v>0.5059906233</v>
      </c>
      <c r="G437" s="20" t="str">
        <f t="shared" si="1003"/>
        <v>#REF!</v>
      </c>
      <c r="H437" s="20" t="str">
        <f t="shared" si="1004"/>
        <v>#REF!</v>
      </c>
      <c r="I437" s="20" t="str">
        <f t="shared" si="1005"/>
        <v>#REF!</v>
      </c>
      <c r="J437" s="20" t="str">
        <f t="shared" si="1006"/>
        <v>#REF!</v>
      </c>
      <c r="K437" s="20">
        <v>0.0</v>
      </c>
      <c r="L437" s="20" t="str">
        <f t="shared" si="1007"/>
        <v>#REF!</v>
      </c>
      <c r="M437" s="20"/>
      <c r="N437" s="20"/>
      <c r="O437" s="20" t="str">
        <f>+D437-J437</f>
        <v>#REF!</v>
      </c>
      <c r="P437" s="20" t="str">
        <f t="shared" si="1009"/>
        <v>#REF!</v>
      </c>
      <c r="Q437" s="20" t="str">
        <f t="shared" si="1010"/>
        <v>#REF!</v>
      </c>
      <c r="R437" s="59" t="str">
        <f t="shared" si="1011"/>
        <v>#REF!</v>
      </c>
      <c r="S437" s="20" t="str">
        <f t="shared" si="1012"/>
        <v>#REF!</v>
      </c>
      <c r="T437" s="20" t="str">
        <f t="shared" si="13"/>
        <v>#REF!</v>
      </c>
      <c r="U437" s="19"/>
      <c r="V437" s="19"/>
      <c r="W437" s="19"/>
      <c r="X437" s="19"/>
      <c r="Y437" s="19"/>
      <c r="Z437" s="19"/>
    </row>
    <row r="438" ht="14.25" customHeight="1" outlineLevel="1">
      <c r="A438" s="61" t="s">
        <v>404</v>
      </c>
      <c r="B438" s="18"/>
      <c r="C438" s="19"/>
      <c r="D438" s="20">
        <f t="shared" ref="D438:H438" si="1013">SUBTOTAL(9,D434:D437)</f>
        <v>3138630</v>
      </c>
      <c r="E438" s="20">
        <f t="shared" si="1013"/>
        <v>1737355</v>
      </c>
      <c r="F438" s="20">
        <f t="shared" si="1013"/>
        <v>1</v>
      </c>
      <c r="G438" s="20" t="str">
        <f t="shared" si="1013"/>
        <v>#REF!</v>
      </c>
      <c r="H438" s="20" t="str">
        <f t="shared" si="1013"/>
        <v>#REF!</v>
      </c>
      <c r="I438" s="20"/>
      <c r="J438" s="20" t="str">
        <f t="shared" ref="J438:M438" si="1014">SUBTOTAL(9,J434:J437)</f>
        <v>#REF!</v>
      </c>
      <c r="K438" s="20">
        <f t="shared" si="1014"/>
        <v>0</v>
      </c>
      <c r="L438" s="20" t="str">
        <f t="shared" si="1014"/>
        <v>#REF!</v>
      </c>
      <c r="M438" s="20">
        <f t="shared" si="1014"/>
        <v>0</v>
      </c>
      <c r="N438" s="20"/>
      <c r="O438" s="20" t="str">
        <f t="shared" ref="O438:S438" si="1015">SUBTOTAL(9,O434:O437)</f>
        <v>#REF!</v>
      </c>
      <c r="P438" s="20" t="str">
        <f t="shared" si="1015"/>
        <v>#REF!</v>
      </c>
      <c r="Q438" s="20" t="str">
        <f t="shared" si="1015"/>
        <v>#REF!</v>
      </c>
      <c r="R438" s="20" t="str">
        <f t="shared" si="1015"/>
        <v>#REF!</v>
      </c>
      <c r="S438" s="20" t="str">
        <f t="shared" si="1015"/>
        <v>#REF!</v>
      </c>
      <c r="T438" s="20" t="str">
        <f t="shared" si="13"/>
        <v>#REF!</v>
      </c>
      <c r="U438" s="19"/>
      <c r="V438" s="19"/>
      <c r="W438" s="19"/>
      <c r="X438" s="19"/>
      <c r="Y438" s="19"/>
      <c r="Z438" s="19">
        <f>SUBTOTAL(9,Z434:Z437)</f>
        <v>0</v>
      </c>
    </row>
    <row r="439" ht="14.25" customHeight="1" outlineLevel="2">
      <c r="A439" s="19" t="s">
        <v>207</v>
      </c>
      <c r="B439" s="18" t="s">
        <v>17</v>
      </c>
      <c r="C439" s="19" t="s">
        <v>324</v>
      </c>
      <c r="D439" s="20">
        <v>4183517.56</v>
      </c>
      <c r="E439" s="20">
        <v>232289.04</v>
      </c>
      <c r="F439" s="20">
        <f>+D439/D444</f>
        <v>0.1487891583</v>
      </c>
      <c r="G439" s="20" t="str">
        <f t="shared" ref="G439:G443" si="1016">VLOOKUP(A439,'[1]Hoja1'!$B$1:$F$126,3,0)</f>
        <v>#REF!</v>
      </c>
      <c r="H439" s="20" t="str">
        <f t="shared" ref="H439:H443" si="1017">VLOOKUP(A439,'[2]Hoja1'!$B$1:$F$126,2,0)</f>
        <v>#REF!</v>
      </c>
      <c r="I439" s="20" t="str">
        <f t="shared" ref="I439:I443" si="1018">+G439/11</f>
        <v>#REF!</v>
      </c>
      <c r="J439" s="20" t="str">
        <f t="shared" ref="J439:J443" si="1019">+F439*I439</f>
        <v>#REF!</v>
      </c>
      <c r="K439" s="20">
        <f t="shared" ref="K439:K443" si="1020">+D439-P439</f>
        <v>122857.56</v>
      </c>
      <c r="L439" s="20" t="str">
        <f t="shared" ref="L439:L443" si="1021">VLOOKUP(A439,'[2]Hoja1'!$B$1:$F$126,5,0)</f>
        <v>#REF!</v>
      </c>
      <c r="M439" s="20"/>
      <c r="N439" s="20"/>
      <c r="O439" s="20">
        <v>4060659.6243716935</v>
      </c>
      <c r="P439" s="20">
        <f t="shared" ref="P439:P443" si="1022">+ROUND(O439,0)</f>
        <v>4060660</v>
      </c>
      <c r="Q439" s="20">
        <f t="shared" ref="Q439:Q443" si="1023">+K439+P439</f>
        <v>4183517.56</v>
      </c>
      <c r="R439" s="59">
        <f t="shared" ref="R439:R443" si="1024">+IF(D439-K439-P439&gt;1,D439-K439-P439,0)</f>
        <v>0</v>
      </c>
      <c r="S439" s="20">
        <f t="shared" ref="S439:S443" si="1025">+P439</f>
        <v>4060660</v>
      </c>
      <c r="T439" s="20">
        <f t="shared" si="13"/>
        <v>0</v>
      </c>
      <c r="U439" s="19"/>
      <c r="V439" s="19"/>
      <c r="W439" s="19"/>
      <c r="X439" s="19"/>
      <c r="Y439" s="19"/>
      <c r="Z439" s="19"/>
    </row>
    <row r="440" ht="14.25" customHeight="1" outlineLevel="2">
      <c r="A440" s="19" t="s">
        <v>207</v>
      </c>
      <c r="B440" s="18" t="s">
        <v>39</v>
      </c>
      <c r="C440" s="19" t="s">
        <v>40</v>
      </c>
      <c r="D440" s="20">
        <v>6548785.45</v>
      </c>
      <c r="E440" s="20">
        <v>363620.1</v>
      </c>
      <c r="F440" s="20">
        <f>+D440/D444</f>
        <v>0.232911243</v>
      </c>
      <c r="G440" s="20" t="str">
        <f t="shared" si="1016"/>
        <v>#REF!</v>
      </c>
      <c r="H440" s="20" t="str">
        <f t="shared" si="1017"/>
        <v>#REF!</v>
      </c>
      <c r="I440" s="20" t="str">
        <f t="shared" si="1018"/>
        <v>#REF!</v>
      </c>
      <c r="J440" s="20" t="str">
        <f t="shared" si="1019"/>
        <v>#REF!</v>
      </c>
      <c r="K440" s="20" t="str">
        <f t="shared" si="1020"/>
        <v>#REF!</v>
      </c>
      <c r="L440" s="20" t="str">
        <f t="shared" si="1021"/>
        <v>#REF!</v>
      </c>
      <c r="M440" s="20"/>
      <c r="N440" s="20"/>
      <c r="O440" s="20" t="str">
        <f>+D440-J440</f>
        <v>#REF!</v>
      </c>
      <c r="P440" s="20" t="str">
        <f t="shared" si="1022"/>
        <v>#REF!</v>
      </c>
      <c r="Q440" s="20" t="str">
        <f t="shared" si="1023"/>
        <v>#REF!</v>
      </c>
      <c r="R440" s="59" t="str">
        <f t="shared" si="1024"/>
        <v>#REF!</v>
      </c>
      <c r="S440" s="20" t="str">
        <f t="shared" si="1025"/>
        <v>#REF!</v>
      </c>
      <c r="T440" s="20" t="str">
        <f t="shared" si="13"/>
        <v>#REF!</v>
      </c>
      <c r="U440" s="19"/>
      <c r="V440" s="19"/>
      <c r="W440" s="19"/>
      <c r="X440" s="19"/>
      <c r="Y440" s="19"/>
      <c r="Z440" s="19"/>
    </row>
    <row r="441" ht="14.25" customHeight="1" outlineLevel="2">
      <c r="A441" s="19" t="s">
        <v>207</v>
      </c>
      <c r="B441" s="18" t="s">
        <v>33</v>
      </c>
      <c r="C441" s="19" t="s">
        <v>34</v>
      </c>
      <c r="D441" s="20">
        <v>16858.86</v>
      </c>
      <c r="E441" s="20">
        <v>936.08</v>
      </c>
      <c r="F441" s="20">
        <f>+D441/D444</f>
        <v>0.0005995948513</v>
      </c>
      <c r="G441" s="20" t="str">
        <f t="shared" si="1016"/>
        <v>#REF!</v>
      </c>
      <c r="H441" s="20" t="str">
        <f t="shared" si="1017"/>
        <v>#REF!</v>
      </c>
      <c r="I441" s="20" t="str">
        <f t="shared" si="1018"/>
        <v>#REF!</v>
      </c>
      <c r="J441" s="20" t="str">
        <f t="shared" si="1019"/>
        <v>#REF!</v>
      </c>
      <c r="K441" s="20">
        <f t="shared" si="1020"/>
        <v>16858.86</v>
      </c>
      <c r="L441" s="20" t="str">
        <f t="shared" si="1021"/>
        <v>#REF!</v>
      </c>
      <c r="M441" s="20"/>
      <c r="N441" s="20"/>
      <c r="O441" s="60">
        <v>0.0</v>
      </c>
      <c r="P441" s="20">
        <f t="shared" si="1022"/>
        <v>0</v>
      </c>
      <c r="Q441" s="20">
        <f t="shared" si="1023"/>
        <v>16858.86</v>
      </c>
      <c r="R441" s="59">
        <f t="shared" si="1024"/>
        <v>0</v>
      </c>
      <c r="S441" s="20">
        <f t="shared" si="1025"/>
        <v>0</v>
      </c>
      <c r="T441" s="20">
        <f t="shared" si="13"/>
        <v>0</v>
      </c>
      <c r="U441" s="19"/>
      <c r="V441" s="19"/>
      <c r="W441" s="19"/>
      <c r="X441" s="19"/>
      <c r="Y441" s="19"/>
      <c r="Z441" s="19"/>
    </row>
    <row r="442" ht="14.25" customHeight="1" outlineLevel="2">
      <c r="A442" s="19" t="s">
        <v>207</v>
      </c>
      <c r="B442" s="18" t="s">
        <v>41</v>
      </c>
      <c r="C442" s="19" t="s">
        <v>42</v>
      </c>
      <c r="D442" s="20">
        <v>1.611995446E7</v>
      </c>
      <c r="E442" s="20">
        <v>895057.5</v>
      </c>
      <c r="F442" s="20">
        <f>+D442/D444</f>
        <v>0.5733152596</v>
      </c>
      <c r="G442" s="20" t="str">
        <f t="shared" si="1016"/>
        <v>#REF!</v>
      </c>
      <c r="H442" s="20" t="str">
        <f t="shared" si="1017"/>
        <v>#REF!</v>
      </c>
      <c r="I442" s="20" t="str">
        <f t="shared" si="1018"/>
        <v>#REF!</v>
      </c>
      <c r="J442" s="20" t="str">
        <f t="shared" si="1019"/>
        <v>#REF!</v>
      </c>
      <c r="K442" s="20" t="str">
        <f t="shared" si="1020"/>
        <v>#REF!</v>
      </c>
      <c r="L442" s="20" t="str">
        <f t="shared" si="1021"/>
        <v>#REF!</v>
      </c>
      <c r="M442" s="20"/>
      <c r="N442" s="20"/>
      <c r="O442" s="20" t="str">
        <f t="shared" ref="O442:O443" si="1026">+D442-J442</f>
        <v>#REF!</v>
      </c>
      <c r="P442" s="20" t="str">
        <f t="shared" si="1022"/>
        <v>#REF!</v>
      </c>
      <c r="Q442" s="20" t="str">
        <f t="shared" si="1023"/>
        <v>#REF!</v>
      </c>
      <c r="R442" s="59" t="str">
        <f t="shared" si="1024"/>
        <v>#REF!</v>
      </c>
      <c r="S442" s="20" t="str">
        <f t="shared" si="1025"/>
        <v>#REF!</v>
      </c>
      <c r="T442" s="20" t="str">
        <f t="shared" si="13"/>
        <v>#REF!</v>
      </c>
      <c r="U442" s="19"/>
      <c r="V442" s="19"/>
      <c r="W442" s="19"/>
      <c r="X442" s="19"/>
      <c r="Y442" s="19"/>
      <c r="Z442" s="19"/>
    </row>
    <row r="443" ht="14.25" customHeight="1" outlineLevel="2">
      <c r="A443" s="19" t="s">
        <v>207</v>
      </c>
      <c r="B443" s="18" t="s">
        <v>55</v>
      </c>
      <c r="C443" s="19" t="s">
        <v>56</v>
      </c>
      <c r="D443" s="20">
        <v>1247969.67</v>
      </c>
      <c r="E443" s="20">
        <v>69293.28</v>
      </c>
      <c r="F443" s="20">
        <f>+D443/D444</f>
        <v>0.04438474421</v>
      </c>
      <c r="G443" s="20" t="str">
        <f t="shared" si="1016"/>
        <v>#REF!</v>
      </c>
      <c r="H443" s="20" t="str">
        <f t="shared" si="1017"/>
        <v>#REF!</v>
      </c>
      <c r="I443" s="20" t="str">
        <f t="shared" si="1018"/>
        <v>#REF!</v>
      </c>
      <c r="J443" s="20" t="str">
        <f t="shared" si="1019"/>
        <v>#REF!</v>
      </c>
      <c r="K443" s="20" t="str">
        <f t="shared" si="1020"/>
        <v>#REF!</v>
      </c>
      <c r="L443" s="20" t="str">
        <f t="shared" si="1021"/>
        <v>#REF!</v>
      </c>
      <c r="M443" s="20"/>
      <c r="N443" s="20"/>
      <c r="O443" s="20" t="str">
        <f t="shared" si="1026"/>
        <v>#REF!</v>
      </c>
      <c r="P443" s="20" t="str">
        <f t="shared" si="1022"/>
        <v>#REF!</v>
      </c>
      <c r="Q443" s="20" t="str">
        <f t="shared" si="1023"/>
        <v>#REF!</v>
      </c>
      <c r="R443" s="59" t="str">
        <f t="shared" si="1024"/>
        <v>#REF!</v>
      </c>
      <c r="S443" s="20" t="str">
        <f t="shared" si="1025"/>
        <v>#REF!</v>
      </c>
      <c r="T443" s="20" t="str">
        <f t="shared" si="13"/>
        <v>#REF!</v>
      </c>
      <c r="U443" s="19"/>
      <c r="V443" s="19"/>
      <c r="W443" s="19"/>
      <c r="X443" s="19"/>
      <c r="Y443" s="19"/>
      <c r="Z443" s="19"/>
    </row>
    <row r="444" ht="14.25" customHeight="1" outlineLevel="1">
      <c r="A444" s="61" t="s">
        <v>405</v>
      </c>
      <c r="B444" s="18"/>
      <c r="C444" s="19"/>
      <c r="D444" s="20">
        <f t="shared" ref="D444:H444" si="1027">SUBTOTAL(9,D439:D443)</f>
        <v>28117086</v>
      </c>
      <c r="E444" s="20">
        <f t="shared" si="1027"/>
        <v>1561196</v>
      </c>
      <c r="F444" s="20">
        <f t="shared" si="1027"/>
        <v>1</v>
      </c>
      <c r="G444" s="20" t="str">
        <f t="shared" si="1027"/>
        <v>#REF!</v>
      </c>
      <c r="H444" s="20" t="str">
        <f t="shared" si="1027"/>
        <v>#REF!</v>
      </c>
      <c r="I444" s="20"/>
      <c r="J444" s="20" t="str">
        <f t="shared" ref="J444:M444" si="1028">SUBTOTAL(9,J439:J443)</f>
        <v>#REF!</v>
      </c>
      <c r="K444" s="20" t="str">
        <f t="shared" si="1028"/>
        <v>#REF!</v>
      </c>
      <c r="L444" s="20" t="str">
        <f t="shared" si="1028"/>
        <v>#REF!</v>
      </c>
      <c r="M444" s="20">
        <f t="shared" si="1028"/>
        <v>0</v>
      </c>
      <c r="N444" s="20"/>
      <c r="O444" s="20" t="str">
        <f t="shared" ref="O444:S444" si="1029">SUBTOTAL(9,O439:O443)</f>
        <v>#REF!</v>
      </c>
      <c r="P444" s="20" t="str">
        <f t="shared" si="1029"/>
        <v>#REF!</v>
      </c>
      <c r="Q444" s="20" t="str">
        <f t="shared" si="1029"/>
        <v>#REF!</v>
      </c>
      <c r="R444" s="20" t="str">
        <f t="shared" si="1029"/>
        <v>#REF!</v>
      </c>
      <c r="S444" s="20" t="str">
        <f t="shared" si="1029"/>
        <v>#REF!</v>
      </c>
      <c r="T444" s="20" t="str">
        <f t="shared" si="13"/>
        <v>#REF!</v>
      </c>
      <c r="U444" s="19"/>
      <c r="V444" s="19"/>
      <c r="W444" s="19"/>
      <c r="X444" s="19"/>
      <c r="Y444" s="19"/>
      <c r="Z444" s="19">
        <f>SUBTOTAL(9,Z439:Z443)</f>
        <v>0</v>
      </c>
    </row>
    <row r="445" ht="14.25" customHeight="1" outlineLevel="2">
      <c r="A445" s="19" t="s">
        <v>209</v>
      </c>
      <c r="B445" s="18" t="s">
        <v>17</v>
      </c>
      <c r="C445" s="19" t="s">
        <v>324</v>
      </c>
      <c r="D445" s="20">
        <v>2.1525131002E8</v>
      </c>
      <c r="E445" s="20">
        <v>2.672278252E7</v>
      </c>
      <c r="F445" s="20">
        <f>+D445/D450</f>
        <v>0.8963688036</v>
      </c>
      <c r="G445" s="20" t="str">
        <f t="shared" ref="G445:G449" si="1030">VLOOKUP(A445,'[1]Hoja1'!$B$1:$F$126,3,0)</f>
        <v>#REF!</v>
      </c>
      <c r="H445" s="20" t="str">
        <f t="shared" ref="H445:H449" si="1031">VLOOKUP(A445,'[2]Hoja1'!$B$1:$F$126,2,0)</f>
        <v>#REF!</v>
      </c>
      <c r="I445" s="20" t="str">
        <f t="shared" ref="I445:I449" si="1032">+G445/11</f>
        <v>#REF!</v>
      </c>
      <c r="J445" s="20" t="str">
        <f t="shared" ref="J445:J449" si="1033">+F445*I445</f>
        <v>#REF!</v>
      </c>
      <c r="K445" s="20">
        <f t="shared" ref="K445:K449" si="1034">+D445-P445</f>
        <v>74128303.02</v>
      </c>
      <c r="L445" s="20" t="str">
        <f t="shared" ref="L445:L449" si="1035">VLOOKUP(A445,'[2]Hoja1'!$B$1:$F$126,5,0)</f>
        <v>#REF!</v>
      </c>
      <c r="M445" s="20"/>
      <c r="N445" s="20"/>
      <c r="O445" s="20">
        <v>1.4112300746448267E8</v>
      </c>
      <c r="P445" s="20">
        <f t="shared" ref="P445:P449" si="1036">+ROUND(O445,0)</f>
        <v>141123007</v>
      </c>
      <c r="Q445" s="20">
        <f t="shared" ref="Q445:Q449" si="1037">+K445+P445</f>
        <v>215251310</v>
      </c>
      <c r="R445" s="59">
        <f t="shared" ref="R445:R449" si="1038">+IF(D445-K445-P445&gt;1,D445-K445-P445,0)</f>
        <v>0</v>
      </c>
      <c r="S445" s="20">
        <f t="shared" ref="S445:S449" si="1039">+P445</f>
        <v>141123007</v>
      </c>
      <c r="T445" s="20">
        <f t="shared" si="13"/>
        <v>0</v>
      </c>
      <c r="U445" s="19"/>
      <c r="V445" s="19"/>
      <c r="W445" s="19"/>
      <c r="X445" s="19"/>
      <c r="Y445" s="19"/>
      <c r="Z445" s="19"/>
    </row>
    <row r="446" ht="14.25" customHeight="1" outlineLevel="2">
      <c r="A446" s="19" t="s">
        <v>209</v>
      </c>
      <c r="B446" s="18" t="s">
        <v>39</v>
      </c>
      <c r="C446" s="19" t="s">
        <v>40</v>
      </c>
      <c r="D446" s="20">
        <v>874576.65</v>
      </c>
      <c r="E446" s="20">
        <v>108575.98</v>
      </c>
      <c r="F446" s="20">
        <f>+D446/D450</f>
        <v>0.003641990496</v>
      </c>
      <c r="G446" s="20" t="str">
        <f t="shared" si="1030"/>
        <v>#REF!</v>
      </c>
      <c r="H446" s="20" t="str">
        <f t="shared" si="1031"/>
        <v>#REF!</v>
      </c>
      <c r="I446" s="20" t="str">
        <f t="shared" si="1032"/>
        <v>#REF!</v>
      </c>
      <c r="J446" s="20" t="str">
        <f t="shared" si="1033"/>
        <v>#REF!</v>
      </c>
      <c r="K446" s="20" t="str">
        <f t="shared" si="1034"/>
        <v>#REF!</v>
      </c>
      <c r="L446" s="20" t="str">
        <f t="shared" si="1035"/>
        <v>#REF!</v>
      </c>
      <c r="M446" s="20"/>
      <c r="N446" s="20"/>
      <c r="O446" s="20" t="str">
        <f>+D446-J446</f>
        <v>#REF!</v>
      </c>
      <c r="P446" s="20" t="str">
        <f t="shared" si="1036"/>
        <v>#REF!</v>
      </c>
      <c r="Q446" s="20" t="str">
        <f t="shared" si="1037"/>
        <v>#REF!</v>
      </c>
      <c r="R446" s="59" t="str">
        <f t="shared" si="1038"/>
        <v>#REF!</v>
      </c>
      <c r="S446" s="20" t="str">
        <f t="shared" si="1039"/>
        <v>#REF!</v>
      </c>
      <c r="T446" s="20" t="str">
        <f t="shared" si="13"/>
        <v>#REF!</v>
      </c>
      <c r="U446" s="19"/>
      <c r="V446" s="19"/>
      <c r="W446" s="19"/>
      <c r="X446" s="19"/>
      <c r="Y446" s="19"/>
      <c r="Z446" s="19"/>
    </row>
    <row r="447" ht="14.25" customHeight="1" outlineLevel="2">
      <c r="A447" s="19" t="s">
        <v>209</v>
      </c>
      <c r="B447" s="18" t="s">
        <v>27</v>
      </c>
      <c r="C447" s="19" t="s">
        <v>28</v>
      </c>
      <c r="D447" s="20">
        <v>61576.89</v>
      </c>
      <c r="E447" s="20">
        <v>7644.58</v>
      </c>
      <c r="F447" s="20">
        <f>+D447/D450</f>
        <v>0.000256424006</v>
      </c>
      <c r="G447" s="20" t="str">
        <f t="shared" si="1030"/>
        <v>#REF!</v>
      </c>
      <c r="H447" s="20" t="str">
        <f t="shared" si="1031"/>
        <v>#REF!</v>
      </c>
      <c r="I447" s="20" t="str">
        <f t="shared" si="1032"/>
        <v>#REF!</v>
      </c>
      <c r="J447" s="20" t="str">
        <f t="shared" si="1033"/>
        <v>#REF!</v>
      </c>
      <c r="K447" s="20">
        <f t="shared" si="1034"/>
        <v>61576.89</v>
      </c>
      <c r="L447" s="20" t="str">
        <f t="shared" si="1035"/>
        <v>#REF!</v>
      </c>
      <c r="M447" s="20"/>
      <c r="N447" s="20"/>
      <c r="O447" s="60">
        <v>0.0</v>
      </c>
      <c r="P447" s="20">
        <f t="shared" si="1036"/>
        <v>0</v>
      </c>
      <c r="Q447" s="20">
        <f t="shared" si="1037"/>
        <v>61576.89</v>
      </c>
      <c r="R447" s="59">
        <f t="shared" si="1038"/>
        <v>0</v>
      </c>
      <c r="S447" s="20">
        <f t="shared" si="1039"/>
        <v>0</v>
      </c>
      <c r="T447" s="20">
        <f t="shared" si="13"/>
        <v>0</v>
      </c>
      <c r="U447" s="19"/>
      <c r="V447" s="19"/>
      <c r="W447" s="19"/>
      <c r="X447" s="19"/>
      <c r="Y447" s="19"/>
      <c r="Z447" s="19"/>
    </row>
    <row r="448" ht="14.25" customHeight="1" outlineLevel="2">
      <c r="A448" s="19" t="s">
        <v>209</v>
      </c>
      <c r="B448" s="18" t="s">
        <v>33</v>
      </c>
      <c r="C448" s="19" t="s">
        <v>34</v>
      </c>
      <c r="D448" s="20">
        <v>155535.19</v>
      </c>
      <c r="E448" s="20">
        <v>19309.21</v>
      </c>
      <c r="F448" s="20">
        <f>+D448/D450</f>
        <v>0.0006476935828</v>
      </c>
      <c r="G448" s="20" t="str">
        <f t="shared" si="1030"/>
        <v>#REF!</v>
      </c>
      <c r="H448" s="20" t="str">
        <f t="shared" si="1031"/>
        <v>#REF!</v>
      </c>
      <c r="I448" s="20" t="str">
        <f t="shared" si="1032"/>
        <v>#REF!</v>
      </c>
      <c r="J448" s="20" t="str">
        <f t="shared" si="1033"/>
        <v>#REF!</v>
      </c>
      <c r="K448" s="20" t="str">
        <f t="shared" si="1034"/>
        <v>#REF!</v>
      </c>
      <c r="L448" s="20" t="str">
        <f t="shared" si="1035"/>
        <v>#REF!</v>
      </c>
      <c r="M448" s="20"/>
      <c r="N448" s="20"/>
      <c r="O448" s="20" t="str">
        <f t="shared" ref="O448:O449" si="1040">+D448-J448</f>
        <v>#REF!</v>
      </c>
      <c r="P448" s="20" t="str">
        <f t="shared" si="1036"/>
        <v>#REF!</v>
      </c>
      <c r="Q448" s="20" t="str">
        <f t="shared" si="1037"/>
        <v>#REF!</v>
      </c>
      <c r="R448" s="59" t="str">
        <f t="shared" si="1038"/>
        <v>#REF!</v>
      </c>
      <c r="S448" s="20" t="str">
        <f t="shared" si="1039"/>
        <v>#REF!</v>
      </c>
      <c r="T448" s="20" t="str">
        <f t="shared" si="13"/>
        <v>#REF!</v>
      </c>
      <c r="U448" s="19"/>
      <c r="V448" s="19"/>
      <c r="W448" s="19"/>
      <c r="X448" s="19"/>
      <c r="Y448" s="19"/>
      <c r="Z448" s="19"/>
    </row>
    <row r="449" ht="14.25" customHeight="1" outlineLevel="2">
      <c r="A449" s="19" t="s">
        <v>209</v>
      </c>
      <c r="B449" s="18" t="s">
        <v>35</v>
      </c>
      <c r="C449" s="19" t="s">
        <v>36</v>
      </c>
      <c r="D449" s="20">
        <v>2.379399525E7</v>
      </c>
      <c r="E449" s="20">
        <v>2953950.71</v>
      </c>
      <c r="F449" s="20">
        <f>+D449/D450</f>
        <v>0.09908508828</v>
      </c>
      <c r="G449" s="20" t="str">
        <f t="shared" si="1030"/>
        <v>#REF!</v>
      </c>
      <c r="H449" s="20" t="str">
        <f t="shared" si="1031"/>
        <v>#REF!</v>
      </c>
      <c r="I449" s="20" t="str">
        <f t="shared" si="1032"/>
        <v>#REF!</v>
      </c>
      <c r="J449" s="20" t="str">
        <f t="shared" si="1033"/>
        <v>#REF!</v>
      </c>
      <c r="K449" s="20" t="str">
        <f t="shared" si="1034"/>
        <v>#REF!</v>
      </c>
      <c r="L449" s="20" t="str">
        <f t="shared" si="1035"/>
        <v>#REF!</v>
      </c>
      <c r="M449" s="20"/>
      <c r="N449" s="20"/>
      <c r="O449" s="20" t="str">
        <f t="shared" si="1040"/>
        <v>#REF!</v>
      </c>
      <c r="P449" s="20" t="str">
        <f t="shared" si="1036"/>
        <v>#REF!</v>
      </c>
      <c r="Q449" s="20" t="str">
        <f t="shared" si="1037"/>
        <v>#REF!</v>
      </c>
      <c r="R449" s="59" t="str">
        <f t="shared" si="1038"/>
        <v>#REF!</v>
      </c>
      <c r="S449" s="20" t="str">
        <f t="shared" si="1039"/>
        <v>#REF!</v>
      </c>
      <c r="T449" s="20" t="str">
        <f t="shared" si="13"/>
        <v>#REF!</v>
      </c>
      <c r="U449" s="19"/>
      <c r="V449" s="19"/>
      <c r="W449" s="19"/>
      <c r="X449" s="19"/>
      <c r="Y449" s="19"/>
      <c r="Z449" s="19"/>
    </row>
    <row r="450" ht="14.25" customHeight="1" outlineLevel="1">
      <c r="A450" s="61" t="s">
        <v>406</v>
      </c>
      <c r="B450" s="18"/>
      <c r="C450" s="19"/>
      <c r="D450" s="20">
        <f t="shared" ref="D450:H450" si="1041">SUBTOTAL(9,D445:D449)</f>
        <v>240136994</v>
      </c>
      <c r="E450" s="20">
        <f t="shared" si="1041"/>
        <v>29812263</v>
      </c>
      <c r="F450" s="20">
        <f t="shared" si="1041"/>
        <v>1</v>
      </c>
      <c r="G450" s="20" t="str">
        <f t="shared" si="1041"/>
        <v>#REF!</v>
      </c>
      <c r="H450" s="20" t="str">
        <f t="shared" si="1041"/>
        <v>#REF!</v>
      </c>
      <c r="I450" s="20"/>
      <c r="J450" s="20" t="str">
        <f t="shared" ref="J450:M450" si="1042">SUBTOTAL(9,J445:J449)</f>
        <v>#REF!</v>
      </c>
      <c r="K450" s="20" t="str">
        <f t="shared" si="1042"/>
        <v>#REF!</v>
      </c>
      <c r="L450" s="20" t="str">
        <f t="shared" si="1042"/>
        <v>#REF!</v>
      </c>
      <c r="M450" s="20">
        <f t="shared" si="1042"/>
        <v>0</v>
      </c>
      <c r="N450" s="20"/>
      <c r="O450" s="20" t="str">
        <f t="shared" ref="O450:S450" si="1043">SUBTOTAL(9,O445:O449)</f>
        <v>#REF!</v>
      </c>
      <c r="P450" s="20" t="str">
        <f t="shared" si="1043"/>
        <v>#REF!</v>
      </c>
      <c r="Q450" s="20" t="str">
        <f t="shared" si="1043"/>
        <v>#REF!</v>
      </c>
      <c r="R450" s="20" t="str">
        <f t="shared" si="1043"/>
        <v>#REF!</v>
      </c>
      <c r="S450" s="20" t="str">
        <f t="shared" si="1043"/>
        <v>#REF!</v>
      </c>
      <c r="T450" s="20" t="str">
        <f t="shared" si="13"/>
        <v>#REF!</v>
      </c>
      <c r="U450" s="19"/>
      <c r="V450" s="19"/>
      <c r="W450" s="19"/>
      <c r="X450" s="19"/>
      <c r="Y450" s="19"/>
      <c r="Z450" s="19">
        <f>SUBTOTAL(9,Z445:Z449)</f>
        <v>0</v>
      </c>
    </row>
    <row r="451" ht="14.25" customHeight="1" outlineLevel="2">
      <c r="A451" s="19" t="s">
        <v>211</v>
      </c>
      <c r="B451" s="18" t="s">
        <v>17</v>
      </c>
      <c r="C451" s="19" t="s">
        <v>324</v>
      </c>
      <c r="D451" s="20">
        <v>5.299027856E7</v>
      </c>
      <c r="E451" s="20">
        <v>2374231.56</v>
      </c>
      <c r="F451" s="20">
        <f>+D451/D453</f>
        <v>0.7888347109</v>
      </c>
      <c r="G451" s="20" t="str">
        <f t="shared" ref="G451:G452" si="1044">VLOOKUP(A451,'[1]Hoja1'!$B$1:$F$126,3,0)</f>
        <v>#REF!</v>
      </c>
      <c r="H451" s="20" t="str">
        <f t="shared" ref="H451:H452" si="1045">VLOOKUP(A451,'[2]Hoja1'!$B$1:$F$126,2,0)</f>
        <v>#REF!</v>
      </c>
      <c r="I451" s="20" t="str">
        <f t="shared" ref="I451:I452" si="1046">+G451/11</f>
        <v>#REF!</v>
      </c>
      <c r="J451" s="20" t="str">
        <f t="shared" ref="J451:J452" si="1047">+F451*I451</f>
        <v>#REF!</v>
      </c>
      <c r="K451" s="20">
        <v>0.0</v>
      </c>
      <c r="L451" s="20" t="str">
        <f t="shared" ref="L451:L452" si="1048">VLOOKUP(A451,'[2]Hoja1'!$B$1:$F$126,5,0)</f>
        <v>#REF!</v>
      </c>
      <c r="M451" s="20"/>
      <c r="N451" s="20"/>
      <c r="O451" s="20" t="str">
        <f t="shared" ref="O451:O452" si="1049">+D451-J451</f>
        <v>#REF!</v>
      </c>
      <c r="P451" s="20" t="str">
        <f t="shared" ref="P451:P452" si="1050">+ROUND(O451,0)</f>
        <v>#REF!</v>
      </c>
      <c r="Q451" s="20" t="str">
        <f t="shared" ref="Q451:Q452" si="1051">+K451+P451</f>
        <v>#REF!</v>
      </c>
      <c r="R451" s="59" t="str">
        <f t="shared" ref="R451:R452" si="1052">+IF(D451-K451-P451&gt;1,D451-K451-P451,0)</f>
        <v>#REF!</v>
      </c>
      <c r="S451" s="20" t="str">
        <f t="shared" ref="S451:S452" si="1053">+P451</f>
        <v>#REF!</v>
      </c>
      <c r="T451" s="20" t="str">
        <f t="shared" si="13"/>
        <v>#REF!</v>
      </c>
      <c r="U451" s="19"/>
      <c r="V451" s="19"/>
      <c r="W451" s="19"/>
      <c r="X451" s="19"/>
      <c r="Y451" s="19"/>
      <c r="Z451" s="19"/>
    </row>
    <row r="452" ht="14.25" customHeight="1" outlineLevel="2">
      <c r="A452" s="19" t="s">
        <v>211</v>
      </c>
      <c r="B452" s="18" t="s">
        <v>55</v>
      </c>
      <c r="C452" s="19" t="s">
        <v>56</v>
      </c>
      <c r="D452" s="20">
        <v>1.418511044E7</v>
      </c>
      <c r="E452" s="20">
        <v>635564.44</v>
      </c>
      <c r="F452" s="20">
        <f>+D452/D453</f>
        <v>0.2111652891</v>
      </c>
      <c r="G452" s="20" t="str">
        <f t="shared" si="1044"/>
        <v>#REF!</v>
      </c>
      <c r="H452" s="20" t="str">
        <f t="shared" si="1045"/>
        <v>#REF!</v>
      </c>
      <c r="I452" s="20" t="str">
        <f t="shared" si="1046"/>
        <v>#REF!</v>
      </c>
      <c r="J452" s="20" t="str">
        <f t="shared" si="1047"/>
        <v>#REF!</v>
      </c>
      <c r="K452" s="20">
        <v>0.0</v>
      </c>
      <c r="L452" s="20" t="str">
        <f t="shared" si="1048"/>
        <v>#REF!</v>
      </c>
      <c r="M452" s="20"/>
      <c r="N452" s="20"/>
      <c r="O452" s="20" t="str">
        <f t="shared" si="1049"/>
        <v>#REF!</v>
      </c>
      <c r="P452" s="20" t="str">
        <f t="shared" si="1050"/>
        <v>#REF!</v>
      </c>
      <c r="Q452" s="20" t="str">
        <f t="shared" si="1051"/>
        <v>#REF!</v>
      </c>
      <c r="R452" s="59" t="str">
        <f t="shared" si="1052"/>
        <v>#REF!</v>
      </c>
      <c r="S452" s="20" t="str">
        <f t="shared" si="1053"/>
        <v>#REF!</v>
      </c>
      <c r="T452" s="20" t="str">
        <f t="shared" si="13"/>
        <v>#REF!</v>
      </c>
      <c r="U452" s="19"/>
      <c r="V452" s="19"/>
      <c r="W452" s="19"/>
      <c r="X452" s="19"/>
      <c r="Y452" s="19"/>
      <c r="Z452" s="19"/>
    </row>
    <row r="453" ht="14.25" customHeight="1" outlineLevel="1">
      <c r="A453" s="61" t="s">
        <v>407</v>
      </c>
      <c r="B453" s="18"/>
      <c r="C453" s="19"/>
      <c r="D453" s="20">
        <f t="shared" ref="D453:H453" si="1054">SUBTOTAL(9,D451:D452)</f>
        <v>67175389</v>
      </c>
      <c r="E453" s="20">
        <f t="shared" si="1054"/>
        <v>3009796</v>
      </c>
      <c r="F453" s="20">
        <f t="shared" si="1054"/>
        <v>1</v>
      </c>
      <c r="G453" s="20" t="str">
        <f t="shared" si="1054"/>
        <v>#REF!</v>
      </c>
      <c r="H453" s="20" t="str">
        <f t="shared" si="1054"/>
        <v>#REF!</v>
      </c>
      <c r="I453" s="20"/>
      <c r="J453" s="20" t="str">
        <f t="shared" ref="J453:M453" si="1055">SUBTOTAL(9,J451:J452)</f>
        <v>#REF!</v>
      </c>
      <c r="K453" s="20">
        <f t="shared" si="1055"/>
        <v>0</v>
      </c>
      <c r="L453" s="20" t="str">
        <f t="shared" si="1055"/>
        <v>#REF!</v>
      </c>
      <c r="M453" s="20">
        <f t="shared" si="1055"/>
        <v>0</v>
      </c>
      <c r="N453" s="20"/>
      <c r="O453" s="20" t="str">
        <f t="shared" ref="O453:S453" si="1056">SUBTOTAL(9,O451:O452)</f>
        <v>#REF!</v>
      </c>
      <c r="P453" s="20" t="str">
        <f t="shared" si="1056"/>
        <v>#REF!</v>
      </c>
      <c r="Q453" s="20" t="str">
        <f t="shared" si="1056"/>
        <v>#REF!</v>
      </c>
      <c r="R453" s="20" t="str">
        <f t="shared" si="1056"/>
        <v>#REF!</v>
      </c>
      <c r="S453" s="20" t="str">
        <f t="shared" si="1056"/>
        <v>#REF!</v>
      </c>
      <c r="T453" s="20" t="str">
        <f t="shared" si="13"/>
        <v>#REF!</v>
      </c>
      <c r="U453" s="19"/>
      <c r="V453" s="19"/>
      <c r="W453" s="19"/>
      <c r="X453" s="19"/>
      <c r="Y453" s="19"/>
      <c r="Z453" s="19">
        <f>SUBTOTAL(9,Z451:Z452)</f>
        <v>0</v>
      </c>
    </row>
    <row r="454" ht="14.25" customHeight="1" outlineLevel="2">
      <c r="A454" s="19" t="s">
        <v>213</v>
      </c>
      <c r="B454" s="18" t="s">
        <v>17</v>
      </c>
      <c r="C454" s="19" t="s">
        <v>324</v>
      </c>
      <c r="D454" s="20">
        <v>6.572839332E7</v>
      </c>
      <c r="E454" s="20">
        <v>1933120.04</v>
      </c>
      <c r="F454" s="20">
        <f>+D454/D457</f>
        <v>0.7936916062</v>
      </c>
      <c r="G454" s="20" t="str">
        <f t="shared" ref="G454:G456" si="1057">VLOOKUP(A454,'[1]Hoja1'!$B$1:$F$126,3,0)</f>
        <v>#REF!</v>
      </c>
      <c r="H454" s="20" t="str">
        <f t="shared" ref="H454:H456" si="1058">VLOOKUP(A454,'[2]Hoja1'!$B$1:$F$126,2,0)</f>
        <v>#REF!</v>
      </c>
      <c r="I454" s="20" t="str">
        <f t="shared" ref="I454:I456" si="1059">+G454/11</f>
        <v>#REF!</v>
      </c>
      <c r="J454" s="20" t="str">
        <f t="shared" ref="J454:J456" si="1060">+F454*I454</f>
        <v>#REF!</v>
      </c>
      <c r="K454" s="20">
        <v>0.0</v>
      </c>
      <c r="L454" s="20" t="str">
        <f t="shared" ref="L454:L456" si="1061">VLOOKUP(A454,'[2]Hoja1'!$B$1:$F$126,5,0)</f>
        <v>#REF!</v>
      </c>
      <c r="M454" s="20"/>
      <c r="N454" s="20"/>
      <c r="O454" s="20" t="str">
        <f t="shared" ref="O454:O456" si="1062">+D454-J454</f>
        <v>#REF!</v>
      </c>
      <c r="P454" s="20" t="str">
        <f t="shared" ref="P454:P456" si="1063">+ROUND(O454,0)</f>
        <v>#REF!</v>
      </c>
      <c r="Q454" s="20" t="str">
        <f t="shared" ref="Q454:Q456" si="1064">+K454+P454</f>
        <v>#REF!</v>
      </c>
      <c r="R454" s="59" t="str">
        <f t="shared" ref="R454:R456" si="1065">+IF(D454-K454-P454&gt;1,D454-K454-P454,0)</f>
        <v>#REF!</v>
      </c>
      <c r="S454" s="20" t="str">
        <f t="shared" ref="S454:S456" si="1066">+P454</f>
        <v>#REF!</v>
      </c>
      <c r="T454" s="20" t="str">
        <f t="shared" si="13"/>
        <v>#REF!</v>
      </c>
      <c r="U454" s="19"/>
      <c r="V454" s="19"/>
      <c r="W454" s="19"/>
      <c r="X454" s="19"/>
      <c r="Y454" s="19"/>
      <c r="Z454" s="19"/>
    </row>
    <row r="455" ht="14.25" customHeight="1" outlineLevel="2">
      <c r="A455" s="19" t="s">
        <v>213</v>
      </c>
      <c r="B455" s="18" t="s">
        <v>33</v>
      </c>
      <c r="C455" s="19" t="s">
        <v>34</v>
      </c>
      <c r="D455" s="20">
        <v>102083.12</v>
      </c>
      <c r="E455" s="20">
        <v>3002.34</v>
      </c>
      <c r="F455" s="20">
        <f>+D455/D457</f>
        <v>0.001232686688</v>
      </c>
      <c r="G455" s="20" t="str">
        <f t="shared" si="1057"/>
        <v>#REF!</v>
      </c>
      <c r="H455" s="20" t="str">
        <f t="shared" si="1058"/>
        <v>#REF!</v>
      </c>
      <c r="I455" s="20" t="str">
        <f t="shared" si="1059"/>
        <v>#REF!</v>
      </c>
      <c r="J455" s="20" t="str">
        <f t="shared" si="1060"/>
        <v>#REF!</v>
      </c>
      <c r="K455" s="20">
        <v>0.0</v>
      </c>
      <c r="L455" s="20" t="str">
        <f t="shared" si="1061"/>
        <v>#REF!</v>
      </c>
      <c r="M455" s="20"/>
      <c r="N455" s="20"/>
      <c r="O455" s="20" t="str">
        <f t="shared" si="1062"/>
        <v>#REF!</v>
      </c>
      <c r="P455" s="20" t="str">
        <f t="shared" si="1063"/>
        <v>#REF!</v>
      </c>
      <c r="Q455" s="20" t="str">
        <f t="shared" si="1064"/>
        <v>#REF!</v>
      </c>
      <c r="R455" s="59" t="str">
        <f t="shared" si="1065"/>
        <v>#REF!</v>
      </c>
      <c r="S455" s="20" t="str">
        <f t="shared" si="1066"/>
        <v>#REF!</v>
      </c>
      <c r="T455" s="20" t="str">
        <f t="shared" si="13"/>
        <v>#REF!</v>
      </c>
      <c r="U455" s="19"/>
      <c r="V455" s="19"/>
      <c r="W455" s="19"/>
      <c r="X455" s="19"/>
      <c r="Y455" s="19"/>
      <c r="Z455" s="19"/>
    </row>
    <row r="456" ht="14.25" customHeight="1" outlineLevel="2">
      <c r="A456" s="19" t="s">
        <v>213</v>
      </c>
      <c r="B456" s="18" t="s">
        <v>55</v>
      </c>
      <c r="C456" s="19" t="s">
        <v>56</v>
      </c>
      <c r="D456" s="20">
        <v>1.698304056E7</v>
      </c>
      <c r="E456" s="20">
        <v>499483.62</v>
      </c>
      <c r="F456" s="20">
        <f>+D456/D457</f>
        <v>0.2050757071</v>
      </c>
      <c r="G456" s="20" t="str">
        <f t="shared" si="1057"/>
        <v>#REF!</v>
      </c>
      <c r="H456" s="20" t="str">
        <f t="shared" si="1058"/>
        <v>#REF!</v>
      </c>
      <c r="I456" s="20" t="str">
        <f t="shared" si="1059"/>
        <v>#REF!</v>
      </c>
      <c r="J456" s="20" t="str">
        <f t="shared" si="1060"/>
        <v>#REF!</v>
      </c>
      <c r="K456" s="20">
        <v>0.0</v>
      </c>
      <c r="L456" s="20" t="str">
        <f t="shared" si="1061"/>
        <v>#REF!</v>
      </c>
      <c r="M456" s="20"/>
      <c r="N456" s="20"/>
      <c r="O456" s="20" t="str">
        <f t="shared" si="1062"/>
        <v>#REF!</v>
      </c>
      <c r="P456" s="20" t="str">
        <f t="shared" si="1063"/>
        <v>#REF!</v>
      </c>
      <c r="Q456" s="20" t="str">
        <f t="shared" si="1064"/>
        <v>#REF!</v>
      </c>
      <c r="R456" s="59" t="str">
        <f t="shared" si="1065"/>
        <v>#REF!</v>
      </c>
      <c r="S456" s="20" t="str">
        <f t="shared" si="1066"/>
        <v>#REF!</v>
      </c>
      <c r="T456" s="20" t="str">
        <f t="shared" si="13"/>
        <v>#REF!</v>
      </c>
      <c r="U456" s="19"/>
      <c r="V456" s="19"/>
      <c r="W456" s="19"/>
      <c r="X456" s="19"/>
      <c r="Y456" s="19"/>
      <c r="Z456" s="19"/>
    </row>
    <row r="457" ht="14.25" customHeight="1" outlineLevel="1">
      <c r="A457" s="61" t="s">
        <v>408</v>
      </c>
      <c r="B457" s="18"/>
      <c r="C457" s="19"/>
      <c r="D457" s="20">
        <f t="shared" ref="D457:H457" si="1067">SUBTOTAL(9,D454:D456)</f>
        <v>82813517</v>
      </c>
      <c r="E457" s="20">
        <f t="shared" si="1067"/>
        <v>2435606</v>
      </c>
      <c r="F457" s="20">
        <f t="shared" si="1067"/>
        <v>1</v>
      </c>
      <c r="G457" s="20" t="str">
        <f t="shared" si="1067"/>
        <v>#REF!</v>
      </c>
      <c r="H457" s="20" t="str">
        <f t="shared" si="1067"/>
        <v>#REF!</v>
      </c>
      <c r="I457" s="20"/>
      <c r="J457" s="20" t="str">
        <f t="shared" ref="J457:M457" si="1068">SUBTOTAL(9,J454:J456)</f>
        <v>#REF!</v>
      </c>
      <c r="K457" s="20">
        <f t="shared" si="1068"/>
        <v>0</v>
      </c>
      <c r="L457" s="20" t="str">
        <f t="shared" si="1068"/>
        <v>#REF!</v>
      </c>
      <c r="M457" s="20">
        <f t="shared" si="1068"/>
        <v>0</v>
      </c>
      <c r="N457" s="20"/>
      <c r="O457" s="20" t="str">
        <f t="shared" ref="O457:S457" si="1069">SUBTOTAL(9,O454:O456)</f>
        <v>#REF!</v>
      </c>
      <c r="P457" s="20" t="str">
        <f t="shared" si="1069"/>
        <v>#REF!</v>
      </c>
      <c r="Q457" s="20" t="str">
        <f t="shared" si="1069"/>
        <v>#REF!</v>
      </c>
      <c r="R457" s="20" t="str">
        <f t="shared" si="1069"/>
        <v>#REF!</v>
      </c>
      <c r="S457" s="20" t="str">
        <f t="shared" si="1069"/>
        <v>#REF!</v>
      </c>
      <c r="T457" s="20" t="str">
        <f t="shared" si="13"/>
        <v>#REF!</v>
      </c>
      <c r="U457" s="19"/>
      <c r="V457" s="19"/>
      <c r="W457" s="19"/>
      <c r="X457" s="19"/>
      <c r="Y457" s="19"/>
      <c r="Z457" s="19">
        <f>SUBTOTAL(9,Z454:Z456)</f>
        <v>0</v>
      </c>
    </row>
    <row r="458" ht="14.25" customHeight="1" outlineLevel="2">
      <c r="A458" s="19" t="s">
        <v>215</v>
      </c>
      <c r="B458" s="18" t="s">
        <v>17</v>
      </c>
      <c r="C458" s="19" t="s">
        <v>324</v>
      </c>
      <c r="D458" s="20">
        <v>1.938550372E7</v>
      </c>
      <c r="E458" s="20">
        <v>786686.4</v>
      </c>
      <c r="F458" s="20">
        <f>+D458/D464</f>
        <v>0.1605688244</v>
      </c>
      <c r="G458" s="20" t="str">
        <f t="shared" ref="G458:G463" si="1070">VLOOKUP(A458,'[1]Hoja1'!$B$1:$F$126,3,0)</f>
        <v>#REF!</v>
      </c>
      <c r="H458" s="20" t="str">
        <f t="shared" ref="H458:H463" si="1071">VLOOKUP(A458,'[2]Hoja1'!$B$1:$F$126,2,0)</f>
        <v>#REF!</v>
      </c>
      <c r="I458" s="20" t="str">
        <f t="shared" ref="I458:I463" si="1072">+G458/11</f>
        <v>#REF!</v>
      </c>
      <c r="J458" s="20" t="str">
        <f t="shared" ref="J458:J463" si="1073">+F458*I458</f>
        <v>#REF!</v>
      </c>
      <c r="K458" s="20" t="str">
        <f t="shared" ref="K458:K463" si="1074">+D458-P458</f>
        <v>#REF!</v>
      </c>
      <c r="L458" s="20" t="str">
        <f t="shared" ref="L458:L463" si="1075">VLOOKUP(A458,'[2]Hoja1'!$B$1:$F$126,5,0)</f>
        <v>#REF!</v>
      </c>
      <c r="M458" s="20"/>
      <c r="N458" s="20"/>
      <c r="O458" s="20" t="str">
        <f>+D458-J458</f>
        <v>#REF!</v>
      </c>
      <c r="P458" s="20" t="str">
        <f t="shared" ref="P458:P463" si="1076">+ROUND(O458,0)</f>
        <v>#REF!</v>
      </c>
      <c r="Q458" s="20" t="str">
        <f t="shared" ref="Q458:Q463" si="1077">+K458+P458</f>
        <v>#REF!</v>
      </c>
      <c r="R458" s="59" t="str">
        <f t="shared" ref="R458:R463" si="1078">+IF(D458-K458-P458&gt;1,D458-K458-P458,0)</f>
        <v>#REF!</v>
      </c>
      <c r="S458" s="20" t="str">
        <f t="shared" ref="S458:S463" si="1079">+P458</f>
        <v>#REF!</v>
      </c>
      <c r="T458" s="20" t="str">
        <f t="shared" si="13"/>
        <v>#REF!</v>
      </c>
      <c r="U458" s="19"/>
      <c r="V458" s="19"/>
      <c r="W458" s="19"/>
      <c r="X458" s="19"/>
      <c r="Y458" s="19"/>
      <c r="Z458" s="19"/>
    </row>
    <row r="459" ht="14.25" customHeight="1" outlineLevel="2">
      <c r="A459" s="19" t="s">
        <v>215</v>
      </c>
      <c r="B459" s="18" t="s">
        <v>39</v>
      </c>
      <c r="C459" s="19" t="s">
        <v>40</v>
      </c>
      <c r="D459" s="20">
        <v>2.509663815E7</v>
      </c>
      <c r="E459" s="20">
        <v>1018450.91</v>
      </c>
      <c r="F459" s="20">
        <f>+D459/D464</f>
        <v>0.2078737671</v>
      </c>
      <c r="G459" s="20" t="str">
        <f t="shared" si="1070"/>
        <v>#REF!</v>
      </c>
      <c r="H459" s="20" t="str">
        <f t="shared" si="1071"/>
        <v>#REF!</v>
      </c>
      <c r="I459" s="20" t="str">
        <f t="shared" si="1072"/>
        <v>#REF!</v>
      </c>
      <c r="J459" s="20" t="str">
        <f t="shared" si="1073"/>
        <v>#REF!</v>
      </c>
      <c r="K459" s="20">
        <f t="shared" si="1074"/>
        <v>2099045.15</v>
      </c>
      <c r="L459" s="20" t="str">
        <f t="shared" si="1075"/>
        <v>#REF!</v>
      </c>
      <c r="M459" s="20"/>
      <c r="N459" s="20"/>
      <c r="O459" s="20">
        <v>2.2997592538719933E7</v>
      </c>
      <c r="P459" s="20">
        <f t="shared" si="1076"/>
        <v>22997593</v>
      </c>
      <c r="Q459" s="20">
        <f t="shared" si="1077"/>
        <v>25096638.15</v>
      </c>
      <c r="R459" s="59">
        <f t="shared" si="1078"/>
        <v>0</v>
      </c>
      <c r="S459" s="20">
        <f t="shared" si="1079"/>
        <v>22997593</v>
      </c>
      <c r="T459" s="20">
        <f t="shared" si="13"/>
        <v>0</v>
      </c>
      <c r="U459" s="19"/>
      <c r="V459" s="19"/>
      <c r="W459" s="19"/>
      <c r="X459" s="19"/>
      <c r="Y459" s="19"/>
      <c r="Z459" s="19"/>
    </row>
    <row r="460" ht="14.25" customHeight="1" outlineLevel="2">
      <c r="A460" s="19" t="s">
        <v>215</v>
      </c>
      <c r="B460" s="18" t="s">
        <v>53</v>
      </c>
      <c r="C460" s="19" t="s">
        <v>54</v>
      </c>
      <c r="D460" s="20">
        <v>0.0</v>
      </c>
      <c r="E460" s="20">
        <v>0.0</v>
      </c>
      <c r="F460" s="20">
        <f>+D460/D464</f>
        <v>0</v>
      </c>
      <c r="G460" s="20" t="str">
        <f t="shared" si="1070"/>
        <v>#REF!</v>
      </c>
      <c r="H460" s="20" t="str">
        <f t="shared" si="1071"/>
        <v>#REF!</v>
      </c>
      <c r="I460" s="20" t="str">
        <f t="shared" si="1072"/>
        <v>#REF!</v>
      </c>
      <c r="J460" s="20" t="str">
        <f t="shared" si="1073"/>
        <v>#REF!</v>
      </c>
      <c r="K460" s="20" t="str">
        <f t="shared" si="1074"/>
        <v>#REF!</v>
      </c>
      <c r="L460" s="20" t="str">
        <f t="shared" si="1075"/>
        <v>#REF!</v>
      </c>
      <c r="M460" s="20"/>
      <c r="N460" s="20"/>
      <c r="O460" s="20" t="str">
        <f>+D460-J460</f>
        <v>#REF!</v>
      </c>
      <c r="P460" s="20" t="str">
        <f t="shared" si="1076"/>
        <v>#REF!</v>
      </c>
      <c r="Q460" s="20" t="str">
        <f t="shared" si="1077"/>
        <v>#REF!</v>
      </c>
      <c r="R460" s="59" t="str">
        <f t="shared" si="1078"/>
        <v>#REF!</v>
      </c>
      <c r="S460" s="20" t="str">
        <f t="shared" si="1079"/>
        <v>#REF!</v>
      </c>
      <c r="T460" s="20" t="str">
        <f t="shared" si="13"/>
        <v>#REF!</v>
      </c>
      <c r="U460" s="19"/>
      <c r="V460" s="19"/>
      <c r="W460" s="19"/>
      <c r="X460" s="19"/>
      <c r="Y460" s="19"/>
      <c r="Z460" s="19"/>
    </row>
    <row r="461" ht="14.25" customHeight="1" outlineLevel="2">
      <c r="A461" s="19" t="s">
        <v>215</v>
      </c>
      <c r="B461" s="18" t="s">
        <v>27</v>
      </c>
      <c r="C461" s="19" t="s">
        <v>28</v>
      </c>
      <c r="D461" s="20">
        <v>74629.49</v>
      </c>
      <c r="E461" s="20">
        <v>3028.55</v>
      </c>
      <c r="F461" s="20">
        <f>+D461/D464</f>
        <v>0.0006181510499</v>
      </c>
      <c r="G461" s="20" t="str">
        <f t="shared" si="1070"/>
        <v>#REF!</v>
      </c>
      <c r="H461" s="20" t="str">
        <f t="shared" si="1071"/>
        <v>#REF!</v>
      </c>
      <c r="I461" s="20" t="str">
        <f t="shared" si="1072"/>
        <v>#REF!</v>
      </c>
      <c r="J461" s="20" t="str">
        <f t="shared" si="1073"/>
        <v>#REF!</v>
      </c>
      <c r="K461" s="20">
        <f t="shared" si="1074"/>
        <v>74629.49</v>
      </c>
      <c r="L461" s="20" t="str">
        <f t="shared" si="1075"/>
        <v>#REF!</v>
      </c>
      <c r="M461" s="20"/>
      <c r="N461" s="20"/>
      <c r="O461" s="60">
        <v>0.0</v>
      </c>
      <c r="P461" s="20">
        <f t="shared" si="1076"/>
        <v>0</v>
      </c>
      <c r="Q461" s="20">
        <f t="shared" si="1077"/>
        <v>74629.49</v>
      </c>
      <c r="R461" s="59">
        <f t="shared" si="1078"/>
        <v>0</v>
      </c>
      <c r="S461" s="20">
        <f t="shared" si="1079"/>
        <v>0</v>
      </c>
      <c r="T461" s="20">
        <f t="shared" si="13"/>
        <v>0</v>
      </c>
      <c r="U461" s="19"/>
      <c r="V461" s="19"/>
      <c r="W461" s="19"/>
      <c r="X461" s="19"/>
      <c r="Y461" s="19"/>
      <c r="Z461" s="19"/>
    </row>
    <row r="462" ht="14.25" customHeight="1" outlineLevel="2">
      <c r="A462" s="19" t="s">
        <v>215</v>
      </c>
      <c r="B462" s="18" t="s">
        <v>33</v>
      </c>
      <c r="C462" s="19" t="s">
        <v>34</v>
      </c>
      <c r="D462" s="20">
        <v>102533.08</v>
      </c>
      <c r="E462" s="20">
        <v>4160.91</v>
      </c>
      <c r="F462" s="20">
        <f>+D462/D464</f>
        <v>0.0008492746106</v>
      </c>
      <c r="G462" s="20" t="str">
        <f t="shared" si="1070"/>
        <v>#REF!</v>
      </c>
      <c r="H462" s="20" t="str">
        <f t="shared" si="1071"/>
        <v>#REF!</v>
      </c>
      <c r="I462" s="20" t="str">
        <f t="shared" si="1072"/>
        <v>#REF!</v>
      </c>
      <c r="J462" s="20" t="str">
        <f t="shared" si="1073"/>
        <v>#REF!</v>
      </c>
      <c r="K462" s="20">
        <f t="shared" si="1074"/>
        <v>102533.08</v>
      </c>
      <c r="L462" s="20" t="str">
        <f t="shared" si="1075"/>
        <v>#REF!</v>
      </c>
      <c r="M462" s="20"/>
      <c r="N462" s="20"/>
      <c r="O462" s="60">
        <v>0.0</v>
      </c>
      <c r="P462" s="20">
        <f t="shared" si="1076"/>
        <v>0</v>
      </c>
      <c r="Q462" s="20">
        <f t="shared" si="1077"/>
        <v>102533.08</v>
      </c>
      <c r="R462" s="59">
        <f t="shared" si="1078"/>
        <v>0</v>
      </c>
      <c r="S462" s="20">
        <f t="shared" si="1079"/>
        <v>0</v>
      </c>
      <c r="T462" s="20">
        <f t="shared" si="13"/>
        <v>0</v>
      </c>
      <c r="U462" s="19"/>
      <c r="V462" s="19"/>
      <c r="W462" s="19"/>
      <c r="X462" s="19"/>
      <c r="Y462" s="19"/>
      <c r="Z462" s="19"/>
    </row>
    <row r="463" ht="14.25" customHeight="1" outlineLevel="2">
      <c r="A463" s="19" t="s">
        <v>215</v>
      </c>
      <c r="B463" s="18" t="s">
        <v>41</v>
      </c>
      <c r="C463" s="19" t="s">
        <v>42</v>
      </c>
      <c r="D463" s="20">
        <v>7.607087956E7</v>
      </c>
      <c r="E463" s="20">
        <v>3087045.23</v>
      </c>
      <c r="F463" s="20">
        <f>+D463/D464</f>
        <v>0.6300899828</v>
      </c>
      <c r="G463" s="20" t="str">
        <f t="shared" si="1070"/>
        <v>#REF!</v>
      </c>
      <c r="H463" s="20" t="str">
        <f t="shared" si="1071"/>
        <v>#REF!</v>
      </c>
      <c r="I463" s="20" t="str">
        <f t="shared" si="1072"/>
        <v>#REF!</v>
      </c>
      <c r="J463" s="20" t="str">
        <f t="shared" si="1073"/>
        <v>#REF!</v>
      </c>
      <c r="K463" s="20" t="str">
        <f t="shared" si="1074"/>
        <v>#REF!</v>
      </c>
      <c r="L463" s="20" t="str">
        <f t="shared" si="1075"/>
        <v>#REF!</v>
      </c>
      <c r="M463" s="20"/>
      <c r="N463" s="20"/>
      <c r="O463" s="20" t="str">
        <f>+D463-J463</f>
        <v>#REF!</v>
      </c>
      <c r="P463" s="20" t="str">
        <f t="shared" si="1076"/>
        <v>#REF!</v>
      </c>
      <c r="Q463" s="20" t="str">
        <f t="shared" si="1077"/>
        <v>#REF!</v>
      </c>
      <c r="R463" s="59" t="str">
        <f t="shared" si="1078"/>
        <v>#REF!</v>
      </c>
      <c r="S463" s="20" t="str">
        <f t="shared" si="1079"/>
        <v>#REF!</v>
      </c>
      <c r="T463" s="20" t="str">
        <f t="shared" si="13"/>
        <v>#REF!</v>
      </c>
      <c r="U463" s="19"/>
      <c r="V463" s="19"/>
      <c r="W463" s="19"/>
      <c r="X463" s="19"/>
      <c r="Y463" s="19"/>
      <c r="Z463" s="19"/>
    </row>
    <row r="464" ht="14.25" customHeight="1" outlineLevel="1">
      <c r="A464" s="61" t="s">
        <v>409</v>
      </c>
      <c r="B464" s="18"/>
      <c r="C464" s="19"/>
      <c r="D464" s="20">
        <f t="shared" ref="D464:H464" si="1080">SUBTOTAL(9,D458:D463)</f>
        <v>120730184</v>
      </c>
      <c r="E464" s="20">
        <f t="shared" si="1080"/>
        <v>4899372</v>
      </c>
      <c r="F464" s="20">
        <f t="shared" si="1080"/>
        <v>1</v>
      </c>
      <c r="G464" s="20" t="str">
        <f t="shared" si="1080"/>
        <v>#REF!</v>
      </c>
      <c r="H464" s="20" t="str">
        <f t="shared" si="1080"/>
        <v>#REF!</v>
      </c>
      <c r="I464" s="20"/>
      <c r="J464" s="20" t="str">
        <f t="shared" ref="J464:M464" si="1081">SUBTOTAL(9,J458:J463)</f>
        <v>#REF!</v>
      </c>
      <c r="K464" s="20" t="str">
        <f t="shared" si="1081"/>
        <v>#REF!</v>
      </c>
      <c r="L464" s="20" t="str">
        <f t="shared" si="1081"/>
        <v>#REF!</v>
      </c>
      <c r="M464" s="20">
        <f t="shared" si="1081"/>
        <v>0</v>
      </c>
      <c r="N464" s="20"/>
      <c r="O464" s="20" t="str">
        <f t="shared" ref="O464:S464" si="1082">SUBTOTAL(9,O458:O463)</f>
        <v>#REF!</v>
      </c>
      <c r="P464" s="20" t="str">
        <f t="shared" si="1082"/>
        <v>#REF!</v>
      </c>
      <c r="Q464" s="20" t="str">
        <f t="shared" si="1082"/>
        <v>#REF!</v>
      </c>
      <c r="R464" s="20" t="str">
        <f t="shared" si="1082"/>
        <v>#REF!</v>
      </c>
      <c r="S464" s="20" t="str">
        <f t="shared" si="1082"/>
        <v>#REF!</v>
      </c>
      <c r="T464" s="20" t="str">
        <f t="shared" si="13"/>
        <v>#REF!</v>
      </c>
      <c r="U464" s="19"/>
      <c r="V464" s="19"/>
      <c r="W464" s="19"/>
      <c r="X464" s="19"/>
      <c r="Y464" s="19"/>
      <c r="Z464" s="19">
        <f>SUBTOTAL(9,Z458:Z463)</f>
        <v>0</v>
      </c>
    </row>
    <row r="465" ht="14.25" customHeight="1" outlineLevel="2">
      <c r="A465" s="19" t="s">
        <v>217</v>
      </c>
      <c r="B465" s="18" t="s">
        <v>17</v>
      </c>
      <c r="C465" s="19" t="s">
        <v>324</v>
      </c>
      <c r="D465" s="20">
        <v>6226275.74</v>
      </c>
      <c r="E465" s="20">
        <v>1.064383811E7</v>
      </c>
      <c r="F465" s="20">
        <f>+D465/D469</f>
        <v>0.9124468951</v>
      </c>
      <c r="G465" s="20" t="str">
        <f t="shared" ref="G465:G468" si="1083">VLOOKUP(A465,'[1]Hoja1'!$B$1:$F$126,3,0)</f>
        <v>#REF!</v>
      </c>
      <c r="H465" s="20" t="str">
        <f t="shared" ref="H465:H468" si="1084">VLOOKUP(A465,'[2]Hoja1'!$B$1:$F$126,2,0)</f>
        <v>#REF!</v>
      </c>
      <c r="I465" s="20" t="str">
        <f t="shared" ref="I465:I468" si="1085">+G465/11</f>
        <v>#REF!</v>
      </c>
      <c r="J465" s="20" t="str">
        <f t="shared" ref="J465:J468" si="1086">+F465*I465</f>
        <v>#REF!</v>
      </c>
      <c r="K465" s="20">
        <v>0.0</v>
      </c>
      <c r="L465" s="20" t="str">
        <f t="shared" ref="L465:L468" si="1087">VLOOKUP(A465,'[2]Hoja1'!$B$1:$F$126,5,0)</f>
        <v>#REF!</v>
      </c>
      <c r="M465" s="20"/>
      <c r="N465" s="20"/>
      <c r="O465" s="20" t="str">
        <f>+D465-J465</f>
        <v>#REF!</v>
      </c>
      <c r="P465" s="20" t="str">
        <f t="shared" ref="P465:P468" si="1088">+ROUND(O465,0)</f>
        <v>#REF!</v>
      </c>
      <c r="Q465" s="20" t="str">
        <f t="shared" ref="Q465:Q468" si="1089">+K465+P465</f>
        <v>#REF!</v>
      </c>
      <c r="R465" s="59" t="str">
        <f t="shared" ref="R465:R468" si="1090">+IF(D465-K465-P465&gt;1,D465-K465-P465,0)</f>
        <v>#REF!</v>
      </c>
      <c r="S465" s="20" t="str">
        <f t="shared" ref="S465:S468" si="1091">+P465</f>
        <v>#REF!</v>
      </c>
      <c r="T465" s="20" t="str">
        <f t="shared" si="13"/>
        <v>#REF!</v>
      </c>
      <c r="U465" s="19"/>
      <c r="V465" s="19"/>
      <c r="W465" s="19"/>
      <c r="X465" s="19"/>
      <c r="Y465" s="19"/>
      <c r="Z465" s="19"/>
    </row>
    <row r="466" ht="14.25" customHeight="1" outlineLevel="2">
      <c r="A466" s="19" t="s">
        <v>217</v>
      </c>
      <c r="B466" s="18" t="s">
        <v>25</v>
      </c>
      <c r="C466" s="19" t="s">
        <v>26</v>
      </c>
      <c r="D466" s="20">
        <v>1882.21</v>
      </c>
      <c r="E466" s="20">
        <v>3217.64</v>
      </c>
      <c r="F466" s="20">
        <f>+D466/D469</f>
        <v>0.0002758336993</v>
      </c>
      <c r="G466" s="20" t="str">
        <f t="shared" si="1083"/>
        <v>#REF!</v>
      </c>
      <c r="H466" s="20" t="str">
        <f t="shared" si="1084"/>
        <v>#REF!</v>
      </c>
      <c r="I466" s="20" t="str">
        <f t="shared" si="1085"/>
        <v>#REF!</v>
      </c>
      <c r="J466" s="20" t="str">
        <f t="shared" si="1086"/>
        <v>#REF!</v>
      </c>
      <c r="K466" s="20">
        <v>0.0</v>
      </c>
      <c r="L466" s="20" t="str">
        <f t="shared" si="1087"/>
        <v>#REF!</v>
      </c>
      <c r="M466" s="20"/>
      <c r="N466" s="20"/>
      <c r="O466" s="60">
        <v>0.0</v>
      </c>
      <c r="P466" s="20">
        <f t="shared" si="1088"/>
        <v>0</v>
      </c>
      <c r="Q466" s="20">
        <f t="shared" si="1089"/>
        <v>0</v>
      </c>
      <c r="R466" s="59">
        <f t="shared" si="1090"/>
        <v>1882.21</v>
      </c>
      <c r="S466" s="20">
        <f t="shared" si="1091"/>
        <v>0</v>
      </c>
      <c r="T466" s="20">
        <f t="shared" si="13"/>
        <v>0</v>
      </c>
      <c r="U466" s="19"/>
      <c r="V466" s="19"/>
      <c r="W466" s="19"/>
      <c r="X466" s="19"/>
      <c r="Y466" s="19"/>
      <c r="Z466" s="19"/>
    </row>
    <row r="467" ht="14.25" customHeight="1" outlineLevel="2">
      <c r="A467" s="19" t="s">
        <v>217</v>
      </c>
      <c r="B467" s="18" t="s">
        <v>33</v>
      </c>
      <c r="C467" s="19" t="s">
        <v>34</v>
      </c>
      <c r="D467" s="20">
        <v>23456.53</v>
      </c>
      <c r="E467" s="20">
        <v>40099.02</v>
      </c>
      <c r="F467" s="20">
        <f>+D467/D469</f>
        <v>0.003437502427</v>
      </c>
      <c r="G467" s="20" t="str">
        <f t="shared" si="1083"/>
        <v>#REF!</v>
      </c>
      <c r="H467" s="20" t="str">
        <f t="shared" si="1084"/>
        <v>#REF!</v>
      </c>
      <c r="I467" s="20" t="str">
        <f t="shared" si="1085"/>
        <v>#REF!</v>
      </c>
      <c r="J467" s="20" t="str">
        <f t="shared" si="1086"/>
        <v>#REF!</v>
      </c>
      <c r="K467" s="20">
        <v>0.0</v>
      </c>
      <c r="L467" s="20" t="str">
        <f t="shared" si="1087"/>
        <v>#REF!</v>
      </c>
      <c r="M467" s="20"/>
      <c r="N467" s="20"/>
      <c r="O467" s="60">
        <v>0.0</v>
      </c>
      <c r="P467" s="20">
        <f t="shared" si="1088"/>
        <v>0</v>
      </c>
      <c r="Q467" s="20">
        <f t="shared" si="1089"/>
        <v>0</v>
      </c>
      <c r="R467" s="59">
        <f t="shared" si="1090"/>
        <v>23456.53</v>
      </c>
      <c r="S467" s="20">
        <f t="shared" si="1091"/>
        <v>0</v>
      </c>
      <c r="T467" s="20">
        <f t="shared" si="13"/>
        <v>0</v>
      </c>
      <c r="U467" s="19"/>
      <c r="V467" s="19"/>
      <c r="W467" s="19"/>
      <c r="X467" s="19"/>
      <c r="Y467" s="19"/>
      <c r="Z467" s="19"/>
    </row>
    <row r="468" ht="14.25" customHeight="1" outlineLevel="2">
      <c r="A468" s="19" t="s">
        <v>217</v>
      </c>
      <c r="B468" s="18" t="s">
        <v>55</v>
      </c>
      <c r="C468" s="19" t="s">
        <v>56</v>
      </c>
      <c r="D468" s="20">
        <v>572098.52</v>
      </c>
      <c r="E468" s="20">
        <v>978004.23</v>
      </c>
      <c r="F468" s="20">
        <f>+D468/D469</f>
        <v>0.08383976876</v>
      </c>
      <c r="G468" s="20" t="str">
        <f t="shared" si="1083"/>
        <v>#REF!</v>
      </c>
      <c r="H468" s="20" t="str">
        <f t="shared" si="1084"/>
        <v>#REF!</v>
      </c>
      <c r="I468" s="20" t="str">
        <f t="shared" si="1085"/>
        <v>#REF!</v>
      </c>
      <c r="J468" s="20" t="str">
        <f t="shared" si="1086"/>
        <v>#REF!</v>
      </c>
      <c r="K468" s="20">
        <v>0.0</v>
      </c>
      <c r="L468" s="20" t="str">
        <f t="shared" si="1087"/>
        <v>#REF!</v>
      </c>
      <c r="M468" s="20"/>
      <c r="N468" s="20"/>
      <c r="O468" s="20" t="str">
        <f>+D468-J468</f>
        <v>#REF!</v>
      </c>
      <c r="P468" s="20" t="str">
        <f t="shared" si="1088"/>
        <v>#REF!</v>
      </c>
      <c r="Q468" s="20" t="str">
        <f t="shared" si="1089"/>
        <v>#REF!</v>
      </c>
      <c r="R468" s="59" t="str">
        <f t="shared" si="1090"/>
        <v>#REF!</v>
      </c>
      <c r="S468" s="20" t="str">
        <f t="shared" si="1091"/>
        <v>#REF!</v>
      </c>
      <c r="T468" s="20" t="str">
        <f t="shared" si="13"/>
        <v>#REF!</v>
      </c>
      <c r="U468" s="19"/>
      <c r="V468" s="19"/>
      <c r="W468" s="19"/>
      <c r="X468" s="19"/>
      <c r="Y468" s="19"/>
      <c r="Z468" s="19"/>
    </row>
    <row r="469" ht="14.25" customHeight="1" outlineLevel="1">
      <c r="A469" s="61" t="s">
        <v>410</v>
      </c>
      <c r="B469" s="18"/>
      <c r="C469" s="19"/>
      <c r="D469" s="20">
        <f t="shared" ref="D469:H469" si="1092">SUBTOTAL(9,D465:D468)</f>
        <v>6823713</v>
      </c>
      <c r="E469" s="20">
        <f t="shared" si="1092"/>
        <v>11665159</v>
      </c>
      <c r="F469" s="20">
        <f t="shared" si="1092"/>
        <v>1</v>
      </c>
      <c r="G469" s="20" t="str">
        <f t="shared" si="1092"/>
        <v>#REF!</v>
      </c>
      <c r="H469" s="20" t="str">
        <f t="shared" si="1092"/>
        <v>#REF!</v>
      </c>
      <c r="I469" s="20"/>
      <c r="J469" s="20" t="str">
        <f t="shared" ref="J469:M469" si="1093">SUBTOTAL(9,J465:J468)</f>
        <v>#REF!</v>
      </c>
      <c r="K469" s="20">
        <f t="shared" si="1093"/>
        <v>0</v>
      </c>
      <c r="L469" s="20" t="str">
        <f t="shared" si="1093"/>
        <v>#REF!</v>
      </c>
      <c r="M469" s="20">
        <f t="shared" si="1093"/>
        <v>0</v>
      </c>
      <c r="N469" s="20"/>
      <c r="O469" s="20" t="str">
        <f t="shared" ref="O469:S469" si="1094">SUBTOTAL(9,O465:O468)</f>
        <v>#REF!</v>
      </c>
      <c r="P469" s="20" t="str">
        <f t="shared" si="1094"/>
        <v>#REF!</v>
      </c>
      <c r="Q469" s="20" t="str">
        <f t="shared" si="1094"/>
        <v>#REF!</v>
      </c>
      <c r="R469" s="20" t="str">
        <f t="shared" si="1094"/>
        <v>#REF!</v>
      </c>
      <c r="S469" s="20" t="str">
        <f t="shared" si="1094"/>
        <v>#REF!</v>
      </c>
      <c r="T469" s="20" t="str">
        <f t="shared" si="13"/>
        <v>#REF!</v>
      </c>
      <c r="U469" s="19"/>
      <c r="V469" s="19"/>
      <c r="W469" s="19"/>
      <c r="X469" s="19"/>
      <c r="Y469" s="19"/>
      <c r="Z469" s="19">
        <f>SUBTOTAL(9,Z465:Z468)</f>
        <v>0</v>
      </c>
    </row>
    <row r="470" ht="14.25" customHeight="1" outlineLevel="2">
      <c r="A470" s="19" t="s">
        <v>219</v>
      </c>
      <c r="B470" s="18" t="s">
        <v>17</v>
      </c>
      <c r="C470" s="19" t="s">
        <v>324</v>
      </c>
      <c r="D470" s="20">
        <v>0.0</v>
      </c>
      <c r="E470" s="20">
        <v>2.735105686E7</v>
      </c>
      <c r="F470" s="20">
        <v>0.0</v>
      </c>
      <c r="G470" s="20" t="str">
        <f t="shared" ref="G470:G475" si="1095">VLOOKUP(A470,'[1]Hoja1'!$B$1:$F$126,3,0)</f>
        <v>#REF!</v>
      </c>
      <c r="H470" s="20" t="str">
        <f t="shared" ref="H470:H475" si="1096">VLOOKUP(A470,'[2]Hoja1'!$B$1:$F$126,2,0)</f>
        <v>#REF!</v>
      </c>
      <c r="I470" s="20" t="str">
        <f t="shared" ref="I470:I475" si="1097">+G470/11</f>
        <v>#REF!</v>
      </c>
      <c r="J470" s="20" t="str">
        <f t="shared" ref="J470:J475" si="1098">+F470*I470</f>
        <v>#REF!</v>
      </c>
      <c r="K470" s="20" t="str">
        <f t="shared" ref="K470:K475" si="1099">+D470-P470</f>
        <v>#REF!</v>
      </c>
      <c r="L470" s="20" t="str">
        <f t="shared" ref="L470:L475" si="1100">VLOOKUP(A470,'[2]Hoja1'!$B$1:$F$126,5,0)</f>
        <v>#REF!</v>
      </c>
      <c r="M470" s="20"/>
      <c r="N470" s="20"/>
      <c r="O470" s="20" t="str">
        <f t="shared" ref="O470:O475" si="1101">+D470-J470</f>
        <v>#REF!</v>
      </c>
      <c r="P470" s="20" t="str">
        <f t="shared" ref="P470:P475" si="1102">+ROUND(O470,0)</f>
        <v>#REF!</v>
      </c>
      <c r="Q470" s="20" t="str">
        <f t="shared" ref="Q470:Q475" si="1103">+K470+P470</f>
        <v>#REF!</v>
      </c>
      <c r="R470" s="59" t="str">
        <f t="shared" ref="R470:R475" si="1104">+IF(D470-K470-P470&gt;1,D470-K470-P470,0)</f>
        <v>#REF!</v>
      </c>
      <c r="S470" s="20" t="str">
        <f t="shared" ref="S470:S475" si="1105">+P470</f>
        <v>#REF!</v>
      </c>
      <c r="T470" s="20" t="str">
        <f t="shared" si="13"/>
        <v>#REF!</v>
      </c>
      <c r="U470" s="19"/>
      <c r="V470" s="19"/>
      <c r="W470" s="19"/>
      <c r="X470" s="19"/>
      <c r="Y470" s="19"/>
      <c r="Z470" s="19"/>
    </row>
    <row r="471" ht="14.25" customHeight="1" outlineLevel="2">
      <c r="A471" s="19" t="s">
        <v>219</v>
      </c>
      <c r="B471" s="18" t="s">
        <v>19</v>
      </c>
      <c r="C471" s="19" t="s">
        <v>20</v>
      </c>
      <c r="D471" s="20">
        <v>0.0</v>
      </c>
      <c r="E471" s="20">
        <v>6940.24</v>
      </c>
      <c r="F471" s="20">
        <v>0.0</v>
      </c>
      <c r="G471" s="20" t="str">
        <f t="shared" si="1095"/>
        <v>#REF!</v>
      </c>
      <c r="H471" s="20" t="str">
        <f t="shared" si="1096"/>
        <v>#REF!</v>
      </c>
      <c r="I471" s="20" t="str">
        <f t="shared" si="1097"/>
        <v>#REF!</v>
      </c>
      <c r="J471" s="20" t="str">
        <f t="shared" si="1098"/>
        <v>#REF!</v>
      </c>
      <c r="K471" s="20" t="str">
        <f t="shared" si="1099"/>
        <v>#REF!</v>
      </c>
      <c r="L471" s="20" t="str">
        <f t="shared" si="1100"/>
        <v>#REF!</v>
      </c>
      <c r="M471" s="20"/>
      <c r="N471" s="20"/>
      <c r="O471" s="20" t="str">
        <f t="shared" si="1101"/>
        <v>#REF!</v>
      </c>
      <c r="P471" s="20" t="str">
        <f t="shared" si="1102"/>
        <v>#REF!</v>
      </c>
      <c r="Q471" s="20" t="str">
        <f t="shared" si="1103"/>
        <v>#REF!</v>
      </c>
      <c r="R471" s="59" t="str">
        <f t="shared" si="1104"/>
        <v>#REF!</v>
      </c>
      <c r="S471" s="20" t="str">
        <f t="shared" si="1105"/>
        <v>#REF!</v>
      </c>
      <c r="T471" s="20" t="str">
        <f t="shared" si="13"/>
        <v>#REF!</v>
      </c>
      <c r="U471" s="19"/>
      <c r="V471" s="19"/>
      <c r="W471" s="19"/>
      <c r="X471" s="19"/>
      <c r="Y471" s="19"/>
      <c r="Z471" s="19"/>
    </row>
    <row r="472" ht="14.25" customHeight="1" outlineLevel="2">
      <c r="A472" s="19" t="s">
        <v>219</v>
      </c>
      <c r="B472" s="18" t="s">
        <v>25</v>
      </c>
      <c r="C472" s="19" t="s">
        <v>26</v>
      </c>
      <c r="D472" s="20">
        <v>0.0</v>
      </c>
      <c r="E472" s="20">
        <v>168445.82</v>
      </c>
      <c r="F472" s="20">
        <v>0.0</v>
      </c>
      <c r="G472" s="20" t="str">
        <f t="shared" si="1095"/>
        <v>#REF!</v>
      </c>
      <c r="H472" s="20" t="str">
        <f t="shared" si="1096"/>
        <v>#REF!</v>
      </c>
      <c r="I472" s="20" t="str">
        <f t="shared" si="1097"/>
        <v>#REF!</v>
      </c>
      <c r="J472" s="20" t="str">
        <f t="shared" si="1098"/>
        <v>#REF!</v>
      </c>
      <c r="K472" s="20" t="str">
        <f t="shared" si="1099"/>
        <v>#REF!</v>
      </c>
      <c r="L472" s="20" t="str">
        <f t="shared" si="1100"/>
        <v>#REF!</v>
      </c>
      <c r="M472" s="20"/>
      <c r="N472" s="20"/>
      <c r="O472" s="20" t="str">
        <f t="shared" si="1101"/>
        <v>#REF!</v>
      </c>
      <c r="P472" s="20" t="str">
        <f t="shared" si="1102"/>
        <v>#REF!</v>
      </c>
      <c r="Q472" s="20" t="str">
        <f t="shared" si="1103"/>
        <v>#REF!</v>
      </c>
      <c r="R472" s="59" t="str">
        <f t="shared" si="1104"/>
        <v>#REF!</v>
      </c>
      <c r="S472" s="20" t="str">
        <f t="shared" si="1105"/>
        <v>#REF!</v>
      </c>
      <c r="T472" s="20" t="str">
        <f t="shared" si="13"/>
        <v>#REF!</v>
      </c>
      <c r="U472" s="19"/>
      <c r="V472" s="19"/>
      <c r="W472" s="19"/>
      <c r="X472" s="19"/>
      <c r="Y472" s="19"/>
      <c r="Z472" s="19"/>
    </row>
    <row r="473" ht="14.25" customHeight="1" outlineLevel="2">
      <c r="A473" s="19" t="s">
        <v>219</v>
      </c>
      <c r="B473" s="18" t="s">
        <v>27</v>
      </c>
      <c r="C473" s="19" t="s">
        <v>28</v>
      </c>
      <c r="D473" s="20">
        <v>0.0</v>
      </c>
      <c r="E473" s="20">
        <v>6468.21</v>
      </c>
      <c r="F473" s="20">
        <v>0.0</v>
      </c>
      <c r="G473" s="20" t="str">
        <f t="shared" si="1095"/>
        <v>#REF!</v>
      </c>
      <c r="H473" s="20" t="str">
        <f t="shared" si="1096"/>
        <v>#REF!</v>
      </c>
      <c r="I473" s="20" t="str">
        <f t="shared" si="1097"/>
        <v>#REF!</v>
      </c>
      <c r="J473" s="20" t="str">
        <f t="shared" si="1098"/>
        <v>#REF!</v>
      </c>
      <c r="K473" s="20" t="str">
        <f t="shared" si="1099"/>
        <v>#REF!</v>
      </c>
      <c r="L473" s="20" t="str">
        <f t="shared" si="1100"/>
        <v>#REF!</v>
      </c>
      <c r="M473" s="20"/>
      <c r="N473" s="20"/>
      <c r="O473" s="20" t="str">
        <f t="shared" si="1101"/>
        <v>#REF!</v>
      </c>
      <c r="P473" s="20" t="str">
        <f t="shared" si="1102"/>
        <v>#REF!</v>
      </c>
      <c r="Q473" s="20" t="str">
        <f t="shared" si="1103"/>
        <v>#REF!</v>
      </c>
      <c r="R473" s="59" t="str">
        <f t="shared" si="1104"/>
        <v>#REF!</v>
      </c>
      <c r="S473" s="20" t="str">
        <f t="shared" si="1105"/>
        <v>#REF!</v>
      </c>
      <c r="T473" s="20" t="str">
        <f t="shared" si="13"/>
        <v>#REF!</v>
      </c>
      <c r="U473" s="19"/>
      <c r="V473" s="19"/>
      <c r="W473" s="19"/>
      <c r="X473" s="19"/>
      <c r="Y473" s="19"/>
      <c r="Z473" s="19"/>
    </row>
    <row r="474" ht="14.25" customHeight="1" outlineLevel="2">
      <c r="A474" s="19" t="s">
        <v>219</v>
      </c>
      <c r="B474" s="18" t="s">
        <v>33</v>
      </c>
      <c r="C474" s="19" t="s">
        <v>34</v>
      </c>
      <c r="D474" s="20">
        <v>0.0</v>
      </c>
      <c r="E474" s="20">
        <v>74434.06</v>
      </c>
      <c r="F474" s="20">
        <v>0.0</v>
      </c>
      <c r="G474" s="20" t="str">
        <f t="shared" si="1095"/>
        <v>#REF!</v>
      </c>
      <c r="H474" s="20" t="str">
        <f t="shared" si="1096"/>
        <v>#REF!</v>
      </c>
      <c r="I474" s="20" t="str">
        <f t="shared" si="1097"/>
        <v>#REF!</v>
      </c>
      <c r="J474" s="20" t="str">
        <f t="shared" si="1098"/>
        <v>#REF!</v>
      </c>
      <c r="K474" s="20" t="str">
        <f t="shared" si="1099"/>
        <v>#REF!</v>
      </c>
      <c r="L474" s="20" t="str">
        <f t="shared" si="1100"/>
        <v>#REF!</v>
      </c>
      <c r="M474" s="20"/>
      <c r="N474" s="20"/>
      <c r="O474" s="20" t="str">
        <f t="shared" si="1101"/>
        <v>#REF!</v>
      </c>
      <c r="P474" s="20" t="str">
        <f t="shared" si="1102"/>
        <v>#REF!</v>
      </c>
      <c r="Q474" s="20" t="str">
        <f t="shared" si="1103"/>
        <v>#REF!</v>
      </c>
      <c r="R474" s="59" t="str">
        <f t="shared" si="1104"/>
        <v>#REF!</v>
      </c>
      <c r="S474" s="20" t="str">
        <f t="shared" si="1105"/>
        <v>#REF!</v>
      </c>
      <c r="T474" s="20" t="str">
        <f t="shared" si="13"/>
        <v>#REF!</v>
      </c>
      <c r="U474" s="19"/>
      <c r="V474" s="19"/>
      <c r="W474" s="19"/>
      <c r="X474" s="19"/>
      <c r="Y474" s="19"/>
      <c r="Z474" s="19"/>
    </row>
    <row r="475" ht="14.25" customHeight="1" outlineLevel="2">
      <c r="A475" s="19" t="s">
        <v>219</v>
      </c>
      <c r="B475" s="18" t="s">
        <v>55</v>
      </c>
      <c r="C475" s="19" t="s">
        <v>56</v>
      </c>
      <c r="D475" s="20">
        <v>0.0</v>
      </c>
      <c r="E475" s="20">
        <v>3417422.81</v>
      </c>
      <c r="F475" s="20">
        <v>0.0</v>
      </c>
      <c r="G475" s="20" t="str">
        <f t="shared" si="1095"/>
        <v>#REF!</v>
      </c>
      <c r="H475" s="20" t="str">
        <f t="shared" si="1096"/>
        <v>#REF!</v>
      </c>
      <c r="I475" s="20" t="str">
        <f t="shared" si="1097"/>
        <v>#REF!</v>
      </c>
      <c r="J475" s="20" t="str">
        <f t="shared" si="1098"/>
        <v>#REF!</v>
      </c>
      <c r="K475" s="20" t="str">
        <f t="shared" si="1099"/>
        <v>#REF!</v>
      </c>
      <c r="L475" s="20" t="str">
        <f t="shared" si="1100"/>
        <v>#REF!</v>
      </c>
      <c r="M475" s="20"/>
      <c r="N475" s="20"/>
      <c r="O475" s="20" t="str">
        <f t="shared" si="1101"/>
        <v>#REF!</v>
      </c>
      <c r="P475" s="20" t="str">
        <f t="shared" si="1102"/>
        <v>#REF!</v>
      </c>
      <c r="Q475" s="20" t="str">
        <f t="shared" si="1103"/>
        <v>#REF!</v>
      </c>
      <c r="R475" s="59" t="str">
        <f t="shared" si="1104"/>
        <v>#REF!</v>
      </c>
      <c r="S475" s="20" t="str">
        <f t="shared" si="1105"/>
        <v>#REF!</v>
      </c>
      <c r="T475" s="20" t="str">
        <f t="shared" si="13"/>
        <v>#REF!</v>
      </c>
      <c r="U475" s="19"/>
      <c r="V475" s="19"/>
      <c r="W475" s="19"/>
      <c r="X475" s="19"/>
      <c r="Y475" s="19"/>
      <c r="Z475" s="19"/>
    </row>
    <row r="476" ht="14.25" customHeight="1" outlineLevel="1">
      <c r="A476" s="61" t="s">
        <v>411</v>
      </c>
      <c r="B476" s="18"/>
      <c r="C476" s="19"/>
      <c r="D476" s="20">
        <f t="shared" ref="D476:E476" si="1106">SUBTOTAL(9,D470:D475)</f>
        <v>0</v>
      </c>
      <c r="E476" s="20">
        <f t="shared" si="1106"/>
        <v>31024768</v>
      </c>
      <c r="F476" s="20">
        <v>1.0</v>
      </c>
      <c r="G476" s="20" t="str">
        <f t="shared" ref="G476:H476" si="1107">SUBTOTAL(9,G470:G475)</f>
        <v>#REF!</v>
      </c>
      <c r="H476" s="20" t="str">
        <f t="shared" si="1107"/>
        <v>#REF!</v>
      </c>
      <c r="I476" s="20"/>
      <c r="J476" s="20" t="str">
        <f t="shared" ref="J476:M476" si="1108">SUBTOTAL(9,J470:J475)</f>
        <v>#REF!</v>
      </c>
      <c r="K476" s="20" t="str">
        <f t="shared" si="1108"/>
        <v>#REF!</v>
      </c>
      <c r="L476" s="20" t="str">
        <f t="shared" si="1108"/>
        <v>#REF!</v>
      </c>
      <c r="M476" s="20">
        <f t="shared" si="1108"/>
        <v>0</v>
      </c>
      <c r="N476" s="20"/>
      <c r="O476" s="20" t="str">
        <f t="shared" ref="O476:S476" si="1109">SUBTOTAL(9,O470:O475)</f>
        <v>#REF!</v>
      </c>
      <c r="P476" s="20" t="str">
        <f t="shared" si="1109"/>
        <v>#REF!</v>
      </c>
      <c r="Q476" s="20" t="str">
        <f t="shared" si="1109"/>
        <v>#REF!</v>
      </c>
      <c r="R476" s="20" t="str">
        <f t="shared" si="1109"/>
        <v>#REF!</v>
      </c>
      <c r="S476" s="20" t="str">
        <f t="shared" si="1109"/>
        <v>#REF!</v>
      </c>
      <c r="T476" s="20" t="str">
        <f t="shared" si="13"/>
        <v>#REF!</v>
      </c>
      <c r="U476" s="19"/>
      <c r="V476" s="19"/>
      <c r="W476" s="19"/>
      <c r="X476" s="19"/>
      <c r="Y476" s="19"/>
      <c r="Z476" s="19">
        <f>SUBTOTAL(9,Z470:Z475)</f>
        <v>0</v>
      </c>
    </row>
    <row r="477" ht="14.25" customHeight="1" outlineLevel="2">
      <c r="A477" s="19" t="s">
        <v>221</v>
      </c>
      <c r="B477" s="18" t="s">
        <v>17</v>
      </c>
      <c r="C477" s="19" t="s">
        <v>324</v>
      </c>
      <c r="D477" s="20">
        <v>2.572151208E7</v>
      </c>
      <c r="E477" s="20">
        <v>1464962.44</v>
      </c>
      <c r="F477" s="20">
        <f>+D477/D481</f>
        <v>0.8711738371</v>
      </c>
      <c r="G477" s="20" t="str">
        <f t="shared" ref="G477:G480" si="1110">VLOOKUP(A477,'[1]Hoja1'!$B$1:$F$126,3,0)</f>
        <v>#REF!</v>
      </c>
      <c r="H477" s="20" t="str">
        <f t="shared" ref="H477:H480" si="1111">VLOOKUP(A477,'[2]Hoja1'!$B$1:$F$126,2,0)</f>
        <v>#REF!</v>
      </c>
      <c r="I477" s="20" t="str">
        <f t="shared" ref="I477:I480" si="1112">+G477/11</f>
        <v>#REF!</v>
      </c>
      <c r="J477" s="20" t="str">
        <f t="shared" ref="J477:J480" si="1113">+F477*I477</f>
        <v>#REF!</v>
      </c>
      <c r="K477" s="20">
        <v>0.0</v>
      </c>
      <c r="L477" s="20" t="str">
        <f t="shared" ref="L477:L480" si="1114">VLOOKUP(A477,'[2]Hoja1'!$B$1:$F$126,5,0)</f>
        <v>#REF!</v>
      </c>
      <c r="M477" s="20"/>
      <c r="N477" s="20"/>
      <c r="O477" s="20" t="str">
        <f t="shared" ref="O477:O478" si="1115">+D477-J477</f>
        <v>#REF!</v>
      </c>
      <c r="P477" s="20" t="str">
        <f t="shared" ref="P477:P480" si="1116">+ROUND(O477,0)</f>
        <v>#REF!</v>
      </c>
      <c r="Q477" s="20" t="str">
        <f t="shared" ref="Q477:Q480" si="1117">+K477+P477</f>
        <v>#REF!</v>
      </c>
      <c r="R477" s="59" t="str">
        <f t="shared" ref="R477:R480" si="1118">+IF(D477-K477-P477&gt;1,D477-K477-P477,0)</f>
        <v>#REF!</v>
      </c>
      <c r="S477" s="20" t="str">
        <f t="shared" ref="S477:S480" si="1119">+P477</f>
        <v>#REF!</v>
      </c>
      <c r="T477" s="20" t="str">
        <f t="shared" si="13"/>
        <v>#REF!</v>
      </c>
      <c r="U477" s="19"/>
      <c r="V477" s="19"/>
      <c r="W477" s="19"/>
      <c r="X477" s="19"/>
      <c r="Y477" s="19"/>
      <c r="Z477" s="19"/>
    </row>
    <row r="478" ht="14.25" customHeight="1" outlineLevel="2">
      <c r="A478" s="19" t="s">
        <v>221</v>
      </c>
      <c r="B478" s="18" t="s">
        <v>39</v>
      </c>
      <c r="C478" s="19" t="s">
        <v>40</v>
      </c>
      <c r="D478" s="20">
        <v>3289973.42</v>
      </c>
      <c r="E478" s="20">
        <v>187379.63</v>
      </c>
      <c r="F478" s="20">
        <f>+D478/D481</f>
        <v>0.1114296375</v>
      </c>
      <c r="G478" s="20" t="str">
        <f t="shared" si="1110"/>
        <v>#REF!</v>
      </c>
      <c r="H478" s="20" t="str">
        <f t="shared" si="1111"/>
        <v>#REF!</v>
      </c>
      <c r="I478" s="20" t="str">
        <f t="shared" si="1112"/>
        <v>#REF!</v>
      </c>
      <c r="J478" s="20" t="str">
        <f t="shared" si="1113"/>
        <v>#REF!</v>
      </c>
      <c r="K478" s="20">
        <v>0.0</v>
      </c>
      <c r="L478" s="20" t="str">
        <f t="shared" si="1114"/>
        <v>#REF!</v>
      </c>
      <c r="M478" s="20"/>
      <c r="N478" s="20"/>
      <c r="O478" s="20" t="str">
        <f t="shared" si="1115"/>
        <v>#REF!</v>
      </c>
      <c r="P478" s="20" t="str">
        <f t="shared" si="1116"/>
        <v>#REF!</v>
      </c>
      <c r="Q478" s="20" t="str">
        <f t="shared" si="1117"/>
        <v>#REF!</v>
      </c>
      <c r="R478" s="59" t="str">
        <f t="shared" si="1118"/>
        <v>#REF!</v>
      </c>
      <c r="S478" s="20" t="str">
        <f t="shared" si="1119"/>
        <v>#REF!</v>
      </c>
      <c r="T478" s="20" t="str">
        <f t="shared" si="13"/>
        <v>#REF!</v>
      </c>
      <c r="U478" s="19"/>
      <c r="V478" s="19"/>
      <c r="W478" s="19"/>
      <c r="X478" s="19"/>
      <c r="Y478" s="19"/>
      <c r="Z478" s="19"/>
    </row>
    <row r="479" ht="14.25" customHeight="1" outlineLevel="2">
      <c r="A479" s="19" t="s">
        <v>221</v>
      </c>
      <c r="B479" s="18" t="s">
        <v>27</v>
      </c>
      <c r="C479" s="19" t="s">
        <v>28</v>
      </c>
      <c r="D479" s="20">
        <v>10130.36</v>
      </c>
      <c r="E479" s="20">
        <v>576.97</v>
      </c>
      <c r="F479" s="20">
        <f>+D479/D481</f>
        <v>0.0003431098671</v>
      </c>
      <c r="G479" s="20" t="str">
        <f t="shared" si="1110"/>
        <v>#REF!</v>
      </c>
      <c r="H479" s="20" t="str">
        <f t="shared" si="1111"/>
        <v>#REF!</v>
      </c>
      <c r="I479" s="20" t="str">
        <f t="shared" si="1112"/>
        <v>#REF!</v>
      </c>
      <c r="J479" s="20" t="str">
        <f t="shared" si="1113"/>
        <v>#REF!</v>
      </c>
      <c r="K479" s="20">
        <v>0.0</v>
      </c>
      <c r="L479" s="20" t="str">
        <f t="shared" si="1114"/>
        <v>#REF!</v>
      </c>
      <c r="M479" s="20"/>
      <c r="N479" s="20"/>
      <c r="O479" s="60">
        <v>0.0</v>
      </c>
      <c r="P479" s="20">
        <f t="shared" si="1116"/>
        <v>0</v>
      </c>
      <c r="Q479" s="20">
        <f t="shared" si="1117"/>
        <v>0</v>
      </c>
      <c r="R479" s="59">
        <f t="shared" si="1118"/>
        <v>10130.36</v>
      </c>
      <c r="S479" s="20">
        <f t="shared" si="1119"/>
        <v>0</v>
      </c>
      <c r="T479" s="20">
        <f t="shared" si="13"/>
        <v>0</v>
      </c>
      <c r="U479" s="19"/>
      <c r="V479" s="19"/>
      <c r="W479" s="19"/>
      <c r="X479" s="19"/>
      <c r="Y479" s="19"/>
      <c r="Z479" s="19"/>
    </row>
    <row r="480" ht="14.25" customHeight="1" outlineLevel="2">
      <c r="A480" s="19" t="s">
        <v>221</v>
      </c>
      <c r="B480" s="18" t="s">
        <v>55</v>
      </c>
      <c r="C480" s="19" t="s">
        <v>56</v>
      </c>
      <c r="D480" s="20">
        <v>503504.14</v>
      </c>
      <c r="E480" s="20">
        <v>28676.96</v>
      </c>
      <c r="F480" s="20">
        <f>+D480/D481</f>
        <v>0.01705341553</v>
      </c>
      <c r="G480" s="20" t="str">
        <f t="shared" si="1110"/>
        <v>#REF!</v>
      </c>
      <c r="H480" s="20" t="str">
        <f t="shared" si="1111"/>
        <v>#REF!</v>
      </c>
      <c r="I480" s="20" t="str">
        <f t="shared" si="1112"/>
        <v>#REF!</v>
      </c>
      <c r="J480" s="20" t="str">
        <f t="shared" si="1113"/>
        <v>#REF!</v>
      </c>
      <c r="K480" s="20">
        <v>0.0</v>
      </c>
      <c r="L480" s="20" t="str">
        <f t="shared" si="1114"/>
        <v>#REF!</v>
      </c>
      <c r="M480" s="20"/>
      <c r="N480" s="20"/>
      <c r="O480" s="20" t="str">
        <f>+D480-J480</f>
        <v>#REF!</v>
      </c>
      <c r="P480" s="20" t="str">
        <f t="shared" si="1116"/>
        <v>#REF!</v>
      </c>
      <c r="Q480" s="20" t="str">
        <f t="shared" si="1117"/>
        <v>#REF!</v>
      </c>
      <c r="R480" s="59" t="str">
        <f t="shared" si="1118"/>
        <v>#REF!</v>
      </c>
      <c r="S480" s="20" t="str">
        <f t="shared" si="1119"/>
        <v>#REF!</v>
      </c>
      <c r="T480" s="20" t="str">
        <f t="shared" si="13"/>
        <v>#REF!</v>
      </c>
      <c r="U480" s="19"/>
      <c r="V480" s="19"/>
      <c r="W480" s="19"/>
      <c r="X480" s="19"/>
      <c r="Y480" s="19"/>
      <c r="Z480" s="19"/>
    </row>
    <row r="481" ht="14.25" customHeight="1" outlineLevel="1">
      <c r="A481" s="61" t="s">
        <v>412</v>
      </c>
      <c r="B481" s="18"/>
      <c r="C481" s="19"/>
      <c r="D481" s="20">
        <f t="shared" ref="D481:H481" si="1120">SUBTOTAL(9,D477:D480)</f>
        <v>29525120</v>
      </c>
      <c r="E481" s="20">
        <f t="shared" si="1120"/>
        <v>1681596</v>
      </c>
      <c r="F481" s="20">
        <f t="shared" si="1120"/>
        <v>1</v>
      </c>
      <c r="G481" s="20" t="str">
        <f t="shared" si="1120"/>
        <v>#REF!</v>
      </c>
      <c r="H481" s="20" t="str">
        <f t="shared" si="1120"/>
        <v>#REF!</v>
      </c>
      <c r="I481" s="20"/>
      <c r="J481" s="20" t="str">
        <f t="shared" ref="J481:M481" si="1121">SUBTOTAL(9,J477:J480)</f>
        <v>#REF!</v>
      </c>
      <c r="K481" s="20">
        <f t="shared" si="1121"/>
        <v>0</v>
      </c>
      <c r="L481" s="20" t="str">
        <f t="shared" si="1121"/>
        <v>#REF!</v>
      </c>
      <c r="M481" s="20">
        <f t="shared" si="1121"/>
        <v>0</v>
      </c>
      <c r="N481" s="20"/>
      <c r="O481" s="20" t="str">
        <f t="shared" ref="O481:S481" si="1122">SUBTOTAL(9,O477:O480)</f>
        <v>#REF!</v>
      </c>
      <c r="P481" s="20" t="str">
        <f t="shared" si="1122"/>
        <v>#REF!</v>
      </c>
      <c r="Q481" s="20" t="str">
        <f t="shared" si="1122"/>
        <v>#REF!</v>
      </c>
      <c r="R481" s="20" t="str">
        <f t="shared" si="1122"/>
        <v>#REF!</v>
      </c>
      <c r="S481" s="20" t="str">
        <f t="shared" si="1122"/>
        <v>#REF!</v>
      </c>
      <c r="T481" s="20" t="str">
        <f t="shared" si="13"/>
        <v>#REF!</v>
      </c>
      <c r="U481" s="19"/>
      <c r="V481" s="19"/>
      <c r="W481" s="19"/>
      <c r="X481" s="19"/>
      <c r="Y481" s="19"/>
      <c r="Z481" s="19">
        <f>SUBTOTAL(9,Z477:Z480)</f>
        <v>0</v>
      </c>
    </row>
    <row r="482" ht="14.25" customHeight="1" outlineLevel="2">
      <c r="A482" s="19" t="s">
        <v>223</v>
      </c>
      <c r="B482" s="18" t="s">
        <v>17</v>
      </c>
      <c r="C482" s="19" t="s">
        <v>324</v>
      </c>
      <c r="D482" s="20">
        <v>0.0</v>
      </c>
      <c r="E482" s="20">
        <v>4.762283006E7</v>
      </c>
      <c r="F482" s="20">
        <v>0.0</v>
      </c>
      <c r="G482" s="20" t="str">
        <f t="shared" ref="G482:G486" si="1123">VLOOKUP(A482,'[1]Hoja1'!$B$1:$F$126,3,0)</f>
        <v>#REF!</v>
      </c>
      <c r="H482" s="20" t="str">
        <f t="shared" ref="H482:H486" si="1124">VLOOKUP(A482,'[2]Hoja1'!$B$1:$F$126,2,0)</f>
        <v>#REF!</v>
      </c>
      <c r="I482" s="20" t="str">
        <f t="shared" ref="I482:I486" si="1125">+G482/11</f>
        <v>#REF!</v>
      </c>
      <c r="J482" s="20" t="str">
        <f t="shared" ref="J482:J486" si="1126">+F482*I482</f>
        <v>#REF!</v>
      </c>
      <c r="K482" s="20" t="str">
        <f t="shared" ref="K482:K486" si="1127">+D482-P482</f>
        <v>#REF!</v>
      </c>
      <c r="L482" s="20" t="str">
        <f t="shared" ref="L482:L486" si="1128">VLOOKUP(A482,'[2]Hoja1'!$B$1:$F$126,5,0)</f>
        <v>#REF!</v>
      </c>
      <c r="M482" s="20"/>
      <c r="N482" s="20"/>
      <c r="O482" s="20" t="str">
        <f t="shared" ref="O482:O486" si="1129">+D482-J482</f>
        <v>#REF!</v>
      </c>
      <c r="P482" s="20" t="str">
        <f t="shared" ref="P482:P486" si="1130">+ROUND(O482,0)</f>
        <v>#REF!</v>
      </c>
      <c r="Q482" s="20" t="str">
        <f t="shared" ref="Q482:Q486" si="1131">+K482+P482</f>
        <v>#REF!</v>
      </c>
      <c r="R482" s="59" t="str">
        <f t="shared" ref="R482:R486" si="1132">+IF(D482-K482-P482&gt;1,D482-K482-P482,0)</f>
        <v>#REF!</v>
      </c>
      <c r="S482" s="20" t="str">
        <f t="shared" ref="S482:S486" si="1133">+P482</f>
        <v>#REF!</v>
      </c>
      <c r="T482" s="20" t="str">
        <f t="shared" si="13"/>
        <v>#REF!</v>
      </c>
      <c r="U482" s="19"/>
      <c r="V482" s="19"/>
      <c r="W482" s="19"/>
      <c r="X482" s="19"/>
      <c r="Y482" s="19"/>
      <c r="Z482" s="19"/>
    </row>
    <row r="483" ht="14.25" customHeight="1" outlineLevel="2">
      <c r="A483" s="19" t="s">
        <v>223</v>
      </c>
      <c r="B483" s="18" t="s">
        <v>39</v>
      </c>
      <c r="C483" s="19" t="s">
        <v>40</v>
      </c>
      <c r="D483" s="20">
        <v>0.0</v>
      </c>
      <c r="E483" s="20">
        <v>407853.93</v>
      </c>
      <c r="F483" s="20">
        <v>0.0</v>
      </c>
      <c r="G483" s="20" t="str">
        <f t="shared" si="1123"/>
        <v>#REF!</v>
      </c>
      <c r="H483" s="20" t="str">
        <f t="shared" si="1124"/>
        <v>#REF!</v>
      </c>
      <c r="I483" s="20" t="str">
        <f t="shared" si="1125"/>
        <v>#REF!</v>
      </c>
      <c r="J483" s="20" t="str">
        <f t="shared" si="1126"/>
        <v>#REF!</v>
      </c>
      <c r="K483" s="20" t="str">
        <f t="shared" si="1127"/>
        <v>#REF!</v>
      </c>
      <c r="L483" s="20" t="str">
        <f t="shared" si="1128"/>
        <v>#REF!</v>
      </c>
      <c r="M483" s="20"/>
      <c r="N483" s="20"/>
      <c r="O483" s="20" t="str">
        <f t="shared" si="1129"/>
        <v>#REF!</v>
      </c>
      <c r="P483" s="20" t="str">
        <f t="shared" si="1130"/>
        <v>#REF!</v>
      </c>
      <c r="Q483" s="20" t="str">
        <f t="shared" si="1131"/>
        <v>#REF!</v>
      </c>
      <c r="R483" s="59" t="str">
        <f t="shared" si="1132"/>
        <v>#REF!</v>
      </c>
      <c r="S483" s="20" t="str">
        <f t="shared" si="1133"/>
        <v>#REF!</v>
      </c>
      <c r="T483" s="20" t="str">
        <f t="shared" si="13"/>
        <v>#REF!</v>
      </c>
      <c r="U483" s="19"/>
      <c r="V483" s="19"/>
      <c r="W483" s="19"/>
      <c r="X483" s="19"/>
      <c r="Y483" s="19"/>
      <c r="Z483" s="19"/>
    </row>
    <row r="484" ht="14.25" customHeight="1" outlineLevel="2">
      <c r="A484" s="19" t="s">
        <v>223</v>
      </c>
      <c r="B484" s="18" t="s">
        <v>53</v>
      </c>
      <c r="C484" s="19" t="s">
        <v>54</v>
      </c>
      <c r="D484" s="20">
        <v>0.0</v>
      </c>
      <c r="E484" s="20">
        <v>0.0</v>
      </c>
      <c r="F484" s="20">
        <v>0.0</v>
      </c>
      <c r="G484" s="20" t="str">
        <f t="shared" si="1123"/>
        <v>#REF!</v>
      </c>
      <c r="H484" s="20" t="str">
        <f t="shared" si="1124"/>
        <v>#REF!</v>
      </c>
      <c r="I484" s="20" t="str">
        <f t="shared" si="1125"/>
        <v>#REF!</v>
      </c>
      <c r="J484" s="20" t="str">
        <f t="shared" si="1126"/>
        <v>#REF!</v>
      </c>
      <c r="K484" s="20" t="str">
        <f t="shared" si="1127"/>
        <v>#REF!</v>
      </c>
      <c r="L484" s="20" t="str">
        <f t="shared" si="1128"/>
        <v>#REF!</v>
      </c>
      <c r="M484" s="20"/>
      <c r="N484" s="20"/>
      <c r="O484" s="20" t="str">
        <f t="shared" si="1129"/>
        <v>#REF!</v>
      </c>
      <c r="P484" s="20" t="str">
        <f t="shared" si="1130"/>
        <v>#REF!</v>
      </c>
      <c r="Q484" s="20" t="str">
        <f t="shared" si="1131"/>
        <v>#REF!</v>
      </c>
      <c r="R484" s="59" t="str">
        <f t="shared" si="1132"/>
        <v>#REF!</v>
      </c>
      <c r="S484" s="20" t="str">
        <f t="shared" si="1133"/>
        <v>#REF!</v>
      </c>
      <c r="T484" s="20" t="str">
        <f t="shared" si="13"/>
        <v>#REF!</v>
      </c>
      <c r="U484" s="19"/>
      <c r="V484" s="19"/>
      <c r="W484" s="19"/>
      <c r="X484" s="19"/>
      <c r="Y484" s="19"/>
      <c r="Z484" s="19"/>
    </row>
    <row r="485" ht="14.25" customHeight="1" outlineLevel="2">
      <c r="A485" s="19" t="s">
        <v>223</v>
      </c>
      <c r="B485" s="18" t="s">
        <v>25</v>
      </c>
      <c r="C485" s="19" t="s">
        <v>26</v>
      </c>
      <c r="D485" s="20">
        <v>0.0</v>
      </c>
      <c r="E485" s="20">
        <v>243147.22</v>
      </c>
      <c r="F485" s="20">
        <v>0.0</v>
      </c>
      <c r="G485" s="20" t="str">
        <f t="shared" si="1123"/>
        <v>#REF!</v>
      </c>
      <c r="H485" s="20" t="str">
        <f t="shared" si="1124"/>
        <v>#REF!</v>
      </c>
      <c r="I485" s="20" t="str">
        <f t="shared" si="1125"/>
        <v>#REF!</v>
      </c>
      <c r="J485" s="20" t="str">
        <f t="shared" si="1126"/>
        <v>#REF!</v>
      </c>
      <c r="K485" s="20" t="str">
        <f t="shared" si="1127"/>
        <v>#REF!</v>
      </c>
      <c r="L485" s="20" t="str">
        <f t="shared" si="1128"/>
        <v>#REF!</v>
      </c>
      <c r="M485" s="20"/>
      <c r="N485" s="20"/>
      <c r="O485" s="20" t="str">
        <f t="shared" si="1129"/>
        <v>#REF!</v>
      </c>
      <c r="P485" s="20" t="str">
        <f t="shared" si="1130"/>
        <v>#REF!</v>
      </c>
      <c r="Q485" s="20" t="str">
        <f t="shared" si="1131"/>
        <v>#REF!</v>
      </c>
      <c r="R485" s="59" t="str">
        <f t="shared" si="1132"/>
        <v>#REF!</v>
      </c>
      <c r="S485" s="20" t="str">
        <f t="shared" si="1133"/>
        <v>#REF!</v>
      </c>
      <c r="T485" s="20" t="str">
        <f t="shared" si="13"/>
        <v>#REF!</v>
      </c>
      <c r="U485" s="19"/>
      <c r="V485" s="19"/>
      <c r="W485" s="19"/>
      <c r="X485" s="19"/>
      <c r="Y485" s="19"/>
      <c r="Z485" s="19"/>
    </row>
    <row r="486" ht="14.25" customHeight="1" outlineLevel="2">
      <c r="A486" s="19" t="s">
        <v>223</v>
      </c>
      <c r="B486" s="18" t="s">
        <v>33</v>
      </c>
      <c r="C486" s="19" t="s">
        <v>34</v>
      </c>
      <c r="D486" s="20">
        <v>0.0</v>
      </c>
      <c r="E486" s="20">
        <v>92987.79</v>
      </c>
      <c r="F486" s="20">
        <v>0.0</v>
      </c>
      <c r="G486" s="20" t="str">
        <f t="shared" si="1123"/>
        <v>#REF!</v>
      </c>
      <c r="H486" s="20" t="str">
        <f t="shared" si="1124"/>
        <v>#REF!</v>
      </c>
      <c r="I486" s="20" t="str">
        <f t="shared" si="1125"/>
        <v>#REF!</v>
      </c>
      <c r="J486" s="20" t="str">
        <f t="shared" si="1126"/>
        <v>#REF!</v>
      </c>
      <c r="K486" s="20" t="str">
        <f t="shared" si="1127"/>
        <v>#REF!</v>
      </c>
      <c r="L486" s="20" t="str">
        <f t="shared" si="1128"/>
        <v>#REF!</v>
      </c>
      <c r="M486" s="20"/>
      <c r="N486" s="20"/>
      <c r="O486" s="20" t="str">
        <f t="shared" si="1129"/>
        <v>#REF!</v>
      </c>
      <c r="P486" s="20" t="str">
        <f t="shared" si="1130"/>
        <v>#REF!</v>
      </c>
      <c r="Q486" s="20" t="str">
        <f t="shared" si="1131"/>
        <v>#REF!</v>
      </c>
      <c r="R486" s="59" t="str">
        <f t="shared" si="1132"/>
        <v>#REF!</v>
      </c>
      <c r="S486" s="20" t="str">
        <f t="shared" si="1133"/>
        <v>#REF!</v>
      </c>
      <c r="T486" s="20" t="str">
        <f t="shared" si="13"/>
        <v>#REF!</v>
      </c>
      <c r="U486" s="19"/>
      <c r="V486" s="19"/>
      <c r="W486" s="19"/>
      <c r="X486" s="19"/>
      <c r="Y486" s="19"/>
      <c r="Z486" s="19"/>
    </row>
    <row r="487" ht="14.25" customHeight="1" outlineLevel="1">
      <c r="A487" s="61" t="s">
        <v>413</v>
      </c>
      <c r="B487" s="18"/>
      <c r="C487" s="19"/>
      <c r="D487" s="20">
        <f t="shared" ref="D487:E487" si="1134">SUBTOTAL(9,D482:D486)</f>
        <v>0</v>
      </c>
      <c r="E487" s="20">
        <f t="shared" si="1134"/>
        <v>48366819</v>
      </c>
      <c r="F487" s="20">
        <v>1.0</v>
      </c>
      <c r="G487" s="20" t="str">
        <f t="shared" ref="G487:H487" si="1135">SUBTOTAL(9,G482:G486)</f>
        <v>#REF!</v>
      </c>
      <c r="H487" s="20" t="str">
        <f t="shared" si="1135"/>
        <v>#REF!</v>
      </c>
      <c r="I487" s="20"/>
      <c r="J487" s="20" t="str">
        <f t="shared" ref="J487:M487" si="1136">SUBTOTAL(9,J482:J486)</f>
        <v>#REF!</v>
      </c>
      <c r="K487" s="20" t="str">
        <f t="shared" si="1136"/>
        <v>#REF!</v>
      </c>
      <c r="L487" s="20" t="str">
        <f t="shared" si="1136"/>
        <v>#REF!</v>
      </c>
      <c r="M487" s="20">
        <f t="shared" si="1136"/>
        <v>0</v>
      </c>
      <c r="N487" s="20"/>
      <c r="O487" s="20" t="str">
        <f t="shared" ref="O487:S487" si="1137">SUBTOTAL(9,O482:O486)</f>
        <v>#REF!</v>
      </c>
      <c r="P487" s="20" t="str">
        <f t="shared" si="1137"/>
        <v>#REF!</v>
      </c>
      <c r="Q487" s="20" t="str">
        <f t="shared" si="1137"/>
        <v>#REF!</v>
      </c>
      <c r="R487" s="20" t="str">
        <f t="shared" si="1137"/>
        <v>#REF!</v>
      </c>
      <c r="S487" s="20" t="str">
        <f t="shared" si="1137"/>
        <v>#REF!</v>
      </c>
      <c r="T487" s="20" t="str">
        <f t="shared" si="13"/>
        <v>#REF!</v>
      </c>
      <c r="U487" s="19"/>
      <c r="V487" s="19"/>
      <c r="W487" s="19"/>
      <c r="X487" s="19"/>
      <c r="Y487" s="19"/>
      <c r="Z487" s="19">
        <f>SUBTOTAL(9,Z482:Z486)</f>
        <v>0</v>
      </c>
    </row>
    <row r="488" ht="14.25" customHeight="1" outlineLevel="2">
      <c r="A488" s="19" t="s">
        <v>225</v>
      </c>
      <c r="B488" s="18" t="s">
        <v>17</v>
      </c>
      <c r="C488" s="19" t="s">
        <v>324</v>
      </c>
      <c r="D488" s="20">
        <v>2.511595075E7</v>
      </c>
      <c r="E488" s="20">
        <v>2236578.6</v>
      </c>
      <c r="F488" s="20">
        <f>+D488/D492</f>
        <v>0.5046632262</v>
      </c>
      <c r="G488" s="20" t="str">
        <f t="shared" ref="G488:G491" si="1138">VLOOKUP(A488,'[1]Hoja1'!$B$1:$F$126,3,0)</f>
        <v>#REF!</v>
      </c>
      <c r="H488" s="20" t="str">
        <f t="shared" ref="H488:H491" si="1139">VLOOKUP(A488,'[2]Hoja1'!$B$1:$F$126,2,0)</f>
        <v>#REF!</v>
      </c>
      <c r="I488" s="20" t="str">
        <f t="shared" ref="I488:I491" si="1140">+G488/11</f>
        <v>#REF!</v>
      </c>
      <c r="J488" s="20" t="str">
        <f t="shared" ref="J488:J491" si="1141">+F488*I488</f>
        <v>#REF!</v>
      </c>
      <c r="K488" s="20">
        <v>0.0</v>
      </c>
      <c r="L488" s="20" t="str">
        <f t="shared" ref="L488:L491" si="1142">VLOOKUP(A488,'[2]Hoja1'!$B$1:$F$126,5,0)</f>
        <v>#REF!</v>
      </c>
      <c r="M488" s="20"/>
      <c r="N488" s="20"/>
      <c r="O488" s="20" t="str">
        <f t="shared" ref="O488:O489" si="1143">+D488-J488</f>
        <v>#REF!</v>
      </c>
      <c r="P488" s="20" t="str">
        <f t="shared" ref="P488:P491" si="1144">+ROUND(O488,0)</f>
        <v>#REF!</v>
      </c>
      <c r="Q488" s="20" t="str">
        <f t="shared" ref="Q488:Q491" si="1145">+K488+P488</f>
        <v>#REF!</v>
      </c>
      <c r="R488" s="59" t="str">
        <f t="shared" ref="R488:R491" si="1146">+IF(D488-K488-P488&gt;1,D488-K488-P488,0)</f>
        <v>#REF!</v>
      </c>
      <c r="S488" s="20" t="str">
        <f t="shared" ref="S488:S491" si="1147">+P488</f>
        <v>#REF!</v>
      </c>
      <c r="T488" s="20" t="str">
        <f t="shared" si="13"/>
        <v>#REF!</v>
      </c>
      <c r="U488" s="19"/>
      <c r="V488" s="19"/>
      <c r="W488" s="19"/>
      <c r="X488" s="19"/>
      <c r="Y488" s="19"/>
      <c r="Z488" s="19"/>
    </row>
    <row r="489" ht="14.25" customHeight="1" outlineLevel="2">
      <c r="A489" s="19" t="s">
        <v>225</v>
      </c>
      <c r="B489" s="18" t="s">
        <v>39</v>
      </c>
      <c r="C489" s="19" t="s">
        <v>40</v>
      </c>
      <c r="D489" s="20">
        <v>0.0</v>
      </c>
      <c r="E489" s="20">
        <v>0.0</v>
      </c>
      <c r="F489" s="20">
        <f>+D489/D492</f>
        <v>0</v>
      </c>
      <c r="G489" s="20" t="str">
        <f t="shared" si="1138"/>
        <v>#REF!</v>
      </c>
      <c r="H489" s="20" t="str">
        <f t="shared" si="1139"/>
        <v>#REF!</v>
      </c>
      <c r="I489" s="20" t="str">
        <f t="shared" si="1140"/>
        <v>#REF!</v>
      </c>
      <c r="J489" s="20" t="str">
        <f t="shared" si="1141"/>
        <v>#REF!</v>
      </c>
      <c r="K489" s="20">
        <v>0.0</v>
      </c>
      <c r="L489" s="20" t="str">
        <f t="shared" si="1142"/>
        <v>#REF!</v>
      </c>
      <c r="M489" s="20"/>
      <c r="N489" s="20"/>
      <c r="O489" s="20" t="str">
        <f t="shared" si="1143"/>
        <v>#REF!</v>
      </c>
      <c r="P489" s="20" t="str">
        <f t="shared" si="1144"/>
        <v>#REF!</v>
      </c>
      <c r="Q489" s="20" t="str">
        <f t="shared" si="1145"/>
        <v>#REF!</v>
      </c>
      <c r="R489" s="59" t="str">
        <f t="shared" si="1146"/>
        <v>#REF!</v>
      </c>
      <c r="S489" s="20" t="str">
        <f t="shared" si="1147"/>
        <v>#REF!</v>
      </c>
      <c r="T489" s="20" t="str">
        <f t="shared" si="13"/>
        <v>#REF!</v>
      </c>
      <c r="U489" s="19"/>
      <c r="V489" s="19"/>
      <c r="W489" s="19"/>
      <c r="X489" s="19"/>
      <c r="Y489" s="19"/>
      <c r="Z489" s="19"/>
    </row>
    <row r="490" ht="14.25" customHeight="1" outlineLevel="2">
      <c r="A490" s="19" t="s">
        <v>225</v>
      </c>
      <c r="B490" s="18" t="s">
        <v>33</v>
      </c>
      <c r="C490" s="19" t="s">
        <v>34</v>
      </c>
      <c r="D490" s="20">
        <v>22438.26</v>
      </c>
      <c r="E490" s="20">
        <v>1998.13</v>
      </c>
      <c r="F490" s="20">
        <f>+D490/D492</f>
        <v>0.0004508594874</v>
      </c>
      <c r="G490" s="20" t="str">
        <f t="shared" si="1138"/>
        <v>#REF!</v>
      </c>
      <c r="H490" s="20" t="str">
        <f t="shared" si="1139"/>
        <v>#REF!</v>
      </c>
      <c r="I490" s="20" t="str">
        <f t="shared" si="1140"/>
        <v>#REF!</v>
      </c>
      <c r="J490" s="20" t="str">
        <f t="shared" si="1141"/>
        <v>#REF!</v>
      </c>
      <c r="K490" s="20">
        <v>0.0</v>
      </c>
      <c r="L490" s="20" t="str">
        <f t="shared" si="1142"/>
        <v>#REF!</v>
      </c>
      <c r="M490" s="20"/>
      <c r="N490" s="20"/>
      <c r="O490" s="60">
        <v>0.0</v>
      </c>
      <c r="P490" s="20">
        <f t="shared" si="1144"/>
        <v>0</v>
      </c>
      <c r="Q490" s="20">
        <f t="shared" si="1145"/>
        <v>0</v>
      </c>
      <c r="R490" s="59">
        <f t="shared" si="1146"/>
        <v>22438.26</v>
      </c>
      <c r="S490" s="20">
        <f t="shared" si="1147"/>
        <v>0</v>
      </c>
      <c r="T490" s="20">
        <f t="shared" si="13"/>
        <v>0</v>
      </c>
      <c r="U490" s="19"/>
      <c r="V490" s="19"/>
      <c r="W490" s="19"/>
      <c r="X490" s="19"/>
      <c r="Y490" s="19"/>
      <c r="Z490" s="19"/>
    </row>
    <row r="491" ht="14.25" customHeight="1" outlineLevel="2">
      <c r="A491" s="19" t="s">
        <v>225</v>
      </c>
      <c r="B491" s="18" t="s">
        <v>55</v>
      </c>
      <c r="C491" s="19" t="s">
        <v>56</v>
      </c>
      <c r="D491" s="20">
        <v>2.462935599E7</v>
      </c>
      <c r="E491" s="20">
        <v>2193247.27</v>
      </c>
      <c r="F491" s="20">
        <f>+D491/D492</f>
        <v>0.4948859144</v>
      </c>
      <c r="G491" s="20" t="str">
        <f t="shared" si="1138"/>
        <v>#REF!</v>
      </c>
      <c r="H491" s="20" t="str">
        <f t="shared" si="1139"/>
        <v>#REF!</v>
      </c>
      <c r="I491" s="20" t="str">
        <f t="shared" si="1140"/>
        <v>#REF!</v>
      </c>
      <c r="J491" s="20" t="str">
        <f t="shared" si="1141"/>
        <v>#REF!</v>
      </c>
      <c r="K491" s="20">
        <v>0.0</v>
      </c>
      <c r="L491" s="20" t="str">
        <f t="shared" si="1142"/>
        <v>#REF!</v>
      </c>
      <c r="M491" s="20"/>
      <c r="N491" s="20"/>
      <c r="O491" s="20" t="str">
        <f>+D491-J491</f>
        <v>#REF!</v>
      </c>
      <c r="P491" s="20" t="str">
        <f t="shared" si="1144"/>
        <v>#REF!</v>
      </c>
      <c r="Q491" s="20" t="str">
        <f t="shared" si="1145"/>
        <v>#REF!</v>
      </c>
      <c r="R491" s="59" t="str">
        <f t="shared" si="1146"/>
        <v>#REF!</v>
      </c>
      <c r="S491" s="20" t="str">
        <f t="shared" si="1147"/>
        <v>#REF!</v>
      </c>
      <c r="T491" s="20" t="str">
        <f t="shared" si="13"/>
        <v>#REF!</v>
      </c>
      <c r="U491" s="19"/>
      <c r="V491" s="19"/>
      <c r="W491" s="19"/>
      <c r="X491" s="19"/>
      <c r="Y491" s="19"/>
      <c r="Z491" s="19"/>
    </row>
    <row r="492" ht="14.25" customHeight="1" outlineLevel="1">
      <c r="A492" s="61" t="s">
        <v>414</v>
      </c>
      <c r="B492" s="18"/>
      <c r="C492" s="19"/>
      <c r="D492" s="20">
        <f t="shared" ref="D492:H492" si="1148">SUBTOTAL(9,D488:D491)</f>
        <v>49767745</v>
      </c>
      <c r="E492" s="20">
        <f t="shared" si="1148"/>
        <v>4431824</v>
      </c>
      <c r="F492" s="20">
        <f t="shared" si="1148"/>
        <v>1</v>
      </c>
      <c r="G492" s="20" t="str">
        <f t="shared" si="1148"/>
        <v>#REF!</v>
      </c>
      <c r="H492" s="20" t="str">
        <f t="shared" si="1148"/>
        <v>#REF!</v>
      </c>
      <c r="I492" s="20"/>
      <c r="J492" s="20" t="str">
        <f t="shared" ref="J492:M492" si="1149">SUBTOTAL(9,J488:J491)</f>
        <v>#REF!</v>
      </c>
      <c r="K492" s="20">
        <f t="shared" si="1149"/>
        <v>0</v>
      </c>
      <c r="L492" s="20" t="str">
        <f t="shared" si="1149"/>
        <v>#REF!</v>
      </c>
      <c r="M492" s="20">
        <f t="shared" si="1149"/>
        <v>0</v>
      </c>
      <c r="N492" s="20"/>
      <c r="O492" s="20" t="str">
        <f t="shared" ref="O492:S492" si="1150">SUBTOTAL(9,O488:O491)</f>
        <v>#REF!</v>
      </c>
      <c r="P492" s="20" t="str">
        <f t="shared" si="1150"/>
        <v>#REF!</v>
      </c>
      <c r="Q492" s="20" t="str">
        <f t="shared" si="1150"/>
        <v>#REF!</v>
      </c>
      <c r="R492" s="20" t="str">
        <f t="shared" si="1150"/>
        <v>#REF!</v>
      </c>
      <c r="S492" s="20" t="str">
        <f t="shared" si="1150"/>
        <v>#REF!</v>
      </c>
      <c r="T492" s="20" t="str">
        <f t="shared" si="13"/>
        <v>#REF!</v>
      </c>
      <c r="U492" s="19"/>
      <c r="V492" s="19"/>
      <c r="W492" s="19"/>
      <c r="X492" s="19"/>
      <c r="Y492" s="19"/>
      <c r="Z492" s="19">
        <f>SUBTOTAL(9,Z488:Z491)</f>
        <v>0</v>
      </c>
    </row>
    <row r="493" ht="14.25" customHeight="1" outlineLevel="2">
      <c r="A493" s="19" t="s">
        <v>227</v>
      </c>
      <c r="B493" s="18" t="s">
        <v>17</v>
      </c>
      <c r="C493" s="19" t="s">
        <v>324</v>
      </c>
      <c r="D493" s="20">
        <v>1.14681675E7</v>
      </c>
      <c r="E493" s="20">
        <v>951075.31</v>
      </c>
      <c r="F493" s="20">
        <f>+D493/D496</f>
        <v>0.7606436153</v>
      </c>
      <c r="G493" s="20" t="str">
        <f t="shared" ref="G493:G495" si="1151">VLOOKUP(A493,'[1]Hoja1'!$B$1:$F$126,3,0)</f>
        <v>#REF!</v>
      </c>
      <c r="H493" s="20" t="str">
        <f t="shared" ref="H493:H495" si="1152">VLOOKUP(A493,'[2]Hoja1'!$B$1:$F$126,2,0)</f>
        <v>#REF!</v>
      </c>
      <c r="I493" s="20" t="str">
        <f t="shared" ref="I493:I495" si="1153">+G493/11</f>
        <v>#REF!</v>
      </c>
      <c r="J493" s="20" t="str">
        <f t="shared" ref="J493:J495" si="1154">+F493*I493</f>
        <v>#REF!</v>
      </c>
      <c r="K493" s="20">
        <v>0.0</v>
      </c>
      <c r="L493" s="20" t="str">
        <f t="shared" ref="L493:L495" si="1155">VLOOKUP(A493,'[2]Hoja1'!$B$1:$F$126,5,0)</f>
        <v>#REF!</v>
      </c>
      <c r="M493" s="20"/>
      <c r="N493" s="20"/>
      <c r="O493" s="20" t="str">
        <f t="shared" ref="O493:O494" si="1156">+D493-J493</f>
        <v>#REF!</v>
      </c>
      <c r="P493" s="20" t="str">
        <f t="shared" ref="P493:P495" si="1157">+ROUND(O493,0)</f>
        <v>#REF!</v>
      </c>
      <c r="Q493" s="20" t="str">
        <f t="shared" ref="Q493:Q495" si="1158">+K493+P493</f>
        <v>#REF!</v>
      </c>
      <c r="R493" s="59" t="str">
        <f t="shared" ref="R493:R495" si="1159">+IF(D493-K493-P493&gt;1,D493-K493-P493,0)</f>
        <v>#REF!</v>
      </c>
      <c r="S493" s="20" t="str">
        <f t="shared" ref="S493:S495" si="1160">+P493</f>
        <v>#REF!</v>
      </c>
      <c r="T493" s="20" t="str">
        <f t="shared" si="13"/>
        <v>#REF!</v>
      </c>
      <c r="U493" s="19"/>
      <c r="V493" s="19"/>
      <c r="W493" s="19"/>
      <c r="X493" s="19"/>
      <c r="Y493" s="19"/>
      <c r="Z493" s="19"/>
    </row>
    <row r="494" ht="14.25" customHeight="1" outlineLevel="2">
      <c r="A494" s="19" t="s">
        <v>227</v>
      </c>
      <c r="B494" s="18" t="s">
        <v>39</v>
      </c>
      <c r="C494" s="19" t="s">
        <v>40</v>
      </c>
      <c r="D494" s="20">
        <v>3592680.86</v>
      </c>
      <c r="E494" s="20">
        <v>297947.34</v>
      </c>
      <c r="F494" s="20">
        <f>+D494/D496</f>
        <v>0.2382900108</v>
      </c>
      <c r="G494" s="20" t="str">
        <f t="shared" si="1151"/>
        <v>#REF!</v>
      </c>
      <c r="H494" s="20" t="str">
        <f t="shared" si="1152"/>
        <v>#REF!</v>
      </c>
      <c r="I494" s="20" t="str">
        <f t="shared" si="1153"/>
        <v>#REF!</v>
      </c>
      <c r="J494" s="20" t="str">
        <f t="shared" si="1154"/>
        <v>#REF!</v>
      </c>
      <c r="K494" s="20">
        <v>0.0</v>
      </c>
      <c r="L494" s="20" t="str">
        <f t="shared" si="1155"/>
        <v>#REF!</v>
      </c>
      <c r="M494" s="20"/>
      <c r="N494" s="20"/>
      <c r="O494" s="20" t="str">
        <f t="shared" si="1156"/>
        <v>#REF!</v>
      </c>
      <c r="P494" s="20" t="str">
        <f t="shared" si="1157"/>
        <v>#REF!</v>
      </c>
      <c r="Q494" s="20" t="str">
        <f t="shared" si="1158"/>
        <v>#REF!</v>
      </c>
      <c r="R494" s="59" t="str">
        <f t="shared" si="1159"/>
        <v>#REF!</v>
      </c>
      <c r="S494" s="20" t="str">
        <f t="shared" si="1160"/>
        <v>#REF!</v>
      </c>
      <c r="T494" s="20" t="str">
        <f t="shared" si="13"/>
        <v>#REF!</v>
      </c>
      <c r="U494" s="19"/>
      <c r="V494" s="19"/>
      <c r="W494" s="19"/>
      <c r="X494" s="19"/>
      <c r="Y494" s="19"/>
      <c r="Z494" s="19"/>
    </row>
    <row r="495" ht="14.25" customHeight="1" outlineLevel="2">
      <c r="A495" s="19" t="s">
        <v>227</v>
      </c>
      <c r="B495" s="18" t="s">
        <v>33</v>
      </c>
      <c r="C495" s="19" t="s">
        <v>34</v>
      </c>
      <c r="D495" s="20">
        <v>16077.64</v>
      </c>
      <c r="E495" s="20">
        <v>1333.35</v>
      </c>
      <c r="F495" s="20">
        <f>+D495/D496</f>
        <v>0.001066373875</v>
      </c>
      <c r="G495" s="20" t="str">
        <f t="shared" si="1151"/>
        <v>#REF!</v>
      </c>
      <c r="H495" s="20" t="str">
        <f t="shared" si="1152"/>
        <v>#REF!</v>
      </c>
      <c r="I495" s="20" t="str">
        <f t="shared" si="1153"/>
        <v>#REF!</v>
      </c>
      <c r="J495" s="20" t="str">
        <f t="shared" si="1154"/>
        <v>#REF!</v>
      </c>
      <c r="K495" s="20">
        <v>0.0</v>
      </c>
      <c r="L495" s="20" t="str">
        <f t="shared" si="1155"/>
        <v>#REF!</v>
      </c>
      <c r="M495" s="20"/>
      <c r="N495" s="20"/>
      <c r="O495" s="60">
        <v>0.0</v>
      </c>
      <c r="P495" s="20">
        <f t="shared" si="1157"/>
        <v>0</v>
      </c>
      <c r="Q495" s="20">
        <f t="shared" si="1158"/>
        <v>0</v>
      </c>
      <c r="R495" s="59">
        <f t="shared" si="1159"/>
        <v>16077.64</v>
      </c>
      <c r="S495" s="20">
        <f t="shared" si="1160"/>
        <v>0</v>
      </c>
      <c r="T495" s="20">
        <f t="shared" si="13"/>
        <v>0</v>
      </c>
      <c r="U495" s="19"/>
      <c r="V495" s="19"/>
      <c r="W495" s="19"/>
      <c r="X495" s="19"/>
      <c r="Y495" s="19"/>
      <c r="Z495" s="19"/>
    </row>
    <row r="496" ht="14.25" customHeight="1" outlineLevel="1">
      <c r="A496" s="61" t="s">
        <v>415</v>
      </c>
      <c r="B496" s="18"/>
      <c r="C496" s="19"/>
      <c r="D496" s="20">
        <f t="shared" ref="D496:H496" si="1161">SUBTOTAL(9,D493:D495)</f>
        <v>15076926</v>
      </c>
      <c r="E496" s="20">
        <f t="shared" si="1161"/>
        <v>1250356</v>
      </c>
      <c r="F496" s="20">
        <f t="shared" si="1161"/>
        <v>1</v>
      </c>
      <c r="G496" s="20" t="str">
        <f t="shared" si="1161"/>
        <v>#REF!</v>
      </c>
      <c r="H496" s="20" t="str">
        <f t="shared" si="1161"/>
        <v>#REF!</v>
      </c>
      <c r="I496" s="20"/>
      <c r="J496" s="20" t="str">
        <f t="shared" ref="J496:M496" si="1162">SUBTOTAL(9,J493:J495)</f>
        <v>#REF!</v>
      </c>
      <c r="K496" s="20">
        <f t="shared" si="1162"/>
        <v>0</v>
      </c>
      <c r="L496" s="20" t="str">
        <f t="shared" si="1162"/>
        <v>#REF!</v>
      </c>
      <c r="M496" s="20">
        <f t="shared" si="1162"/>
        <v>0</v>
      </c>
      <c r="N496" s="20"/>
      <c r="O496" s="20" t="str">
        <f t="shared" ref="O496:S496" si="1163">SUBTOTAL(9,O493:O495)</f>
        <v>#REF!</v>
      </c>
      <c r="P496" s="20" t="str">
        <f t="shared" si="1163"/>
        <v>#REF!</v>
      </c>
      <c r="Q496" s="20" t="str">
        <f t="shared" si="1163"/>
        <v>#REF!</v>
      </c>
      <c r="R496" s="20" t="str">
        <f t="shared" si="1163"/>
        <v>#REF!</v>
      </c>
      <c r="S496" s="20" t="str">
        <f t="shared" si="1163"/>
        <v>#REF!</v>
      </c>
      <c r="T496" s="20" t="str">
        <f t="shared" si="13"/>
        <v>#REF!</v>
      </c>
      <c r="U496" s="19"/>
      <c r="V496" s="19"/>
      <c r="W496" s="19"/>
      <c r="X496" s="19"/>
      <c r="Y496" s="19"/>
      <c r="Z496" s="19">
        <f>SUBTOTAL(9,Z493:Z495)</f>
        <v>0</v>
      </c>
    </row>
    <row r="497" ht="14.25" customHeight="1" outlineLevel="2">
      <c r="A497" s="19" t="s">
        <v>229</v>
      </c>
      <c r="B497" s="18" t="s">
        <v>17</v>
      </c>
      <c r="C497" s="19" t="s">
        <v>324</v>
      </c>
      <c r="D497" s="20">
        <v>0.0</v>
      </c>
      <c r="E497" s="20">
        <v>2126147.53</v>
      </c>
      <c r="F497" s="20">
        <v>0.0</v>
      </c>
      <c r="G497" s="20" t="str">
        <f t="shared" ref="G497:G500" si="1164">VLOOKUP(A497,'[1]Hoja1'!$B$1:$F$126,3,0)</f>
        <v>#REF!</v>
      </c>
      <c r="H497" s="20" t="str">
        <f t="shared" ref="H497:H500" si="1165">VLOOKUP(A497,'[2]Hoja1'!$B$1:$F$126,2,0)</f>
        <v>#REF!</v>
      </c>
      <c r="I497" s="20" t="str">
        <f t="shared" ref="I497:I500" si="1166">+G497/11</f>
        <v>#REF!</v>
      </c>
      <c r="J497" s="20" t="str">
        <f t="shared" ref="J497:J500" si="1167">+F497*I497</f>
        <v>#REF!</v>
      </c>
      <c r="K497" s="20" t="str">
        <f t="shared" ref="K497:K500" si="1168">+D497-P497</f>
        <v>#REF!</v>
      </c>
      <c r="L497" s="20" t="str">
        <f t="shared" ref="L497:L500" si="1169">VLOOKUP(A497,'[2]Hoja1'!$B$1:$F$126,5,0)</f>
        <v>#REF!</v>
      </c>
      <c r="M497" s="20"/>
      <c r="N497" s="20"/>
      <c r="O497" s="20" t="str">
        <f t="shared" ref="O497:O500" si="1170">+D497-J497</f>
        <v>#REF!</v>
      </c>
      <c r="P497" s="20" t="str">
        <f t="shared" ref="P497:P500" si="1171">+ROUND(O497,0)</f>
        <v>#REF!</v>
      </c>
      <c r="Q497" s="20" t="str">
        <f t="shared" ref="Q497:Q500" si="1172">+K497+P497</f>
        <v>#REF!</v>
      </c>
      <c r="R497" s="59" t="str">
        <f t="shared" ref="R497:R500" si="1173">+IF(D497-K497-P497&gt;1,D497-K497-P497,0)</f>
        <v>#REF!</v>
      </c>
      <c r="S497" s="20" t="str">
        <f t="shared" ref="S497:S500" si="1174">+P497</f>
        <v>#REF!</v>
      </c>
      <c r="T497" s="20" t="str">
        <f t="shared" si="13"/>
        <v>#REF!</v>
      </c>
      <c r="U497" s="19"/>
      <c r="V497" s="19"/>
      <c r="W497" s="19"/>
      <c r="X497" s="19"/>
      <c r="Y497" s="19"/>
      <c r="Z497" s="19"/>
    </row>
    <row r="498" ht="14.25" customHeight="1" outlineLevel="2">
      <c r="A498" s="19" t="s">
        <v>229</v>
      </c>
      <c r="B498" s="18" t="s">
        <v>27</v>
      </c>
      <c r="C498" s="19" t="s">
        <v>28</v>
      </c>
      <c r="D498" s="20">
        <v>0.0</v>
      </c>
      <c r="E498" s="20">
        <v>1444.88</v>
      </c>
      <c r="F498" s="20">
        <v>0.0</v>
      </c>
      <c r="G498" s="20" t="str">
        <f t="shared" si="1164"/>
        <v>#REF!</v>
      </c>
      <c r="H498" s="20" t="str">
        <f t="shared" si="1165"/>
        <v>#REF!</v>
      </c>
      <c r="I498" s="20" t="str">
        <f t="shared" si="1166"/>
        <v>#REF!</v>
      </c>
      <c r="J498" s="20" t="str">
        <f t="shared" si="1167"/>
        <v>#REF!</v>
      </c>
      <c r="K498" s="20" t="str">
        <f t="shared" si="1168"/>
        <v>#REF!</v>
      </c>
      <c r="L498" s="20" t="str">
        <f t="shared" si="1169"/>
        <v>#REF!</v>
      </c>
      <c r="M498" s="20"/>
      <c r="N498" s="20"/>
      <c r="O498" s="20" t="str">
        <f t="shared" si="1170"/>
        <v>#REF!</v>
      </c>
      <c r="P498" s="20" t="str">
        <f t="shared" si="1171"/>
        <v>#REF!</v>
      </c>
      <c r="Q498" s="20" t="str">
        <f t="shared" si="1172"/>
        <v>#REF!</v>
      </c>
      <c r="R498" s="59" t="str">
        <f t="shared" si="1173"/>
        <v>#REF!</v>
      </c>
      <c r="S498" s="20" t="str">
        <f t="shared" si="1174"/>
        <v>#REF!</v>
      </c>
      <c r="T498" s="20" t="str">
        <f t="shared" si="13"/>
        <v>#REF!</v>
      </c>
      <c r="U498" s="19"/>
      <c r="V498" s="19"/>
      <c r="W498" s="19"/>
      <c r="X498" s="19"/>
      <c r="Y498" s="19"/>
      <c r="Z498" s="19"/>
    </row>
    <row r="499" ht="14.25" customHeight="1" outlineLevel="2">
      <c r="A499" s="19" t="s">
        <v>229</v>
      </c>
      <c r="B499" s="18" t="s">
        <v>33</v>
      </c>
      <c r="C499" s="19" t="s">
        <v>34</v>
      </c>
      <c r="D499" s="20">
        <v>0.0</v>
      </c>
      <c r="E499" s="20">
        <v>1693.25</v>
      </c>
      <c r="F499" s="20">
        <v>0.0</v>
      </c>
      <c r="G499" s="20" t="str">
        <f t="shared" si="1164"/>
        <v>#REF!</v>
      </c>
      <c r="H499" s="20" t="str">
        <f t="shared" si="1165"/>
        <v>#REF!</v>
      </c>
      <c r="I499" s="20" t="str">
        <f t="shared" si="1166"/>
        <v>#REF!</v>
      </c>
      <c r="J499" s="20" t="str">
        <f t="shared" si="1167"/>
        <v>#REF!</v>
      </c>
      <c r="K499" s="20" t="str">
        <f t="shared" si="1168"/>
        <v>#REF!</v>
      </c>
      <c r="L499" s="20" t="str">
        <f t="shared" si="1169"/>
        <v>#REF!</v>
      </c>
      <c r="M499" s="20"/>
      <c r="N499" s="20"/>
      <c r="O499" s="20" t="str">
        <f t="shared" si="1170"/>
        <v>#REF!</v>
      </c>
      <c r="P499" s="20" t="str">
        <f t="shared" si="1171"/>
        <v>#REF!</v>
      </c>
      <c r="Q499" s="20" t="str">
        <f t="shared" si="1172"/>
        <v>#REF!</v>
      </c>
      <c r="R499" s="59" t="str">
        <f t="shared" si="1173"/>
        <v>#REF!</v>
      </c>
      <c r="S499" s="20" t="str">
        <f t="shared" si="1174"/>
        <v>#REF!</v>
      </c>
      <c r="T499" s="20" t="str">
        <f t="shared" si="13"/>
        <v>#REF!</v>
      </c>
      <c r="U499" s="19"/>
      <c r="V499" s="19"/>
      <c r="W499" s="19"/>
      <c r="X499" s="19"/>
      <c r="Y499" s="19"/>
      <c r="Z499" s="19"/>
    </row>
    <row r="500" ht="14.25" customHeight="1" outlineLevel="2">
      <c r="A500" s="19" t="s">
        <v>229</v>
      </c>
      <c r="B500" s="18" t="s">
        <v>55</v>
      </c>
      <c r="C500" s="19" t="s">
        <v>56</v>
      </c>
      <c r="D500" s="20">
        <v>0.0</v>
      </c>
      <c r="E500" s="20">
        <v>1269776.34</v>
      </c>
      <c r="F500" s="20">
        <v>0.0</v>
      </c>
      <c r="G500" s="20" t="str">
        <f t="shared" si="1164"/>
        <v>#REF!</v>
      </c>
      <c r="H500" s="20" t="str">
        <f t="shared" si="1165"/>
        <v>#REF!</v>
      </c>
      <c r="I500" s="20" t="str">
        <f t="shared" si="1166"/>
        <v>#REF!</v>
      </c>
      <c r="J500" s="20" t="str">
        <f t="shared" si="1167"/>
        <v>#REF!</v>
      </c>
      <c r="K500" s="20" t="str">
        <f t="shared" si="1168"/>
        <v>#REF!</v>
      </c>
      <c r="L500" s="20" t="str">
        <f t="shared" si="1169"/>
        <v>#REF!</v>
      </c>
      <c r="M500" s="20"/>
      <c r="N500" s="20"/>
      <c r="O500" s="20" t="str">
        <f t="shared" si="1170"/>
        <v>#REF!</v>
      </c>
      <c r="P500" s="20" t="str">
        <f t="shared" si="1171"/>
        <v>#REF!</v>
      </c>
      <c r="Q500" s="20" t="str">
        <f t="shared" si="1172"/>
        <v>#REF!</v>
      </c>
      <c r="R500" s="59" t="str">
        <f t="shared" si="1173"/>
        <v>#REF!</v>
      </c>
      <c r="S500" s="20" t="str">
        <f t="shared" si="1174"/>
        <v>#REF!</v>
      </c>
      <c r="T500" s="20" t="str">
        <f t="shared" si="13"/>
        <v>#REF!</v>
      </c>
      <c r="U500" s="19"/>
      <c r="V500" s="19"/>
      <c r="W500" s="19"/>
      <c r="X500" s="19"/>
      <c r="Y500" s="19"/>
      <c r="Z500" s="19"/>
    </row>
    <row r="501" ht="14.25" customHeight="1" outlineLevel="1">
      <c r="A501" s="61" t="s">
        <v>416</v>
      </c>
      <c r="B501" s="18"/>
      <c r="C501" s="19"/>
      <c r="D501" s="20">
        <f t="shared" ref="D501:E501" si="1175">SUBTOTAL(9,D497:D500)</f>
        <v>0</v>
      </c>
      <c r="E501" s="20">
        <f t="shared" si="1175"/>
        <v>3399062</v>
      </c>
      <c r="F501" s="20">
        <v>1.0</v>
      </c>
      <c r="G501" s="20" t="str">
        <f t="shared" ref="G501:H501" si="1176">SUBTOTAL(9,G497:G500)</f>
        <v>#REF!</v>
      </c>
      <c r="H501" s="20" t="str">
        <f t="shared" si="1176"/>
        <v>#REF!</v>
      </c>
      <c r="I501" s="20"/>
      <c r="J501" s="20" t="str">
        <f t="shared" ref="J501:M501" si="1177">SUBTOTAL(9,J497:J500)</f>
        <v>#REF!</v>
      </c>
      <c r="K501" s="20" t="str">
        <f t="shared" si="1177"/>
        <v>#REF!</v>
      </c>
      <c r="L501" s="20" t="str">
        <f t="shared" si="1177"/>
        <v>#REF!</v>
      </c>
      <c r="M501" s="20">
        <f t="shared" si="1177"/>
        <v>0</v>
      </c>
      <c r="N501" s="20"/>
      <c r="O501" s="20" t="str">
        <f t="shared" ref="O501:S501" si="1178">SUBTOTAL(9,O497:O500)</f>
        <v>#REF!</v>
      </c>
      <c r="P501" s="20" t="str">
        <f t="shared" si="1178"/>
        <v>#REF!</v>
      </c>
      <c r="Q501" s="20" t="str">
        <f t="shared" si="1178"/>
        <v>#REF!</v>
      </c>
      <c r="R501" s="20" t="str">
        <f t="shared" si="1178"/>
        <v>#REF!</v>
      </c>
      <c r="S501" s="20" t="str">
        <f t="shared" si="1178"/>
        <v>#REF!</v>
      </c>
      <c r="T501" s="20" t="str">
        <f t="shared" si="13"/>
        <v>#REF!</v>
      </c>
      <c r="U501" s="19"/>
      <c r="V501" s="19"/>
      <c r="W501" s="19"/>
      <c r="X501" s="19"/>
      <c r="Y501" s="19"/>
      <c r="Z501" s="19">
        <f>SUBTOTAL(9,Z497:Z500)</f>
        <v>0</v>
      </c>
    </row>
    <row r="502" ht="14.25" customHeight="1" outlineLevel="2">
      <c r="A502" s="19" t="s">
        <v>231</v>
      </c>
      <c r="B502" s="18" t="s">
        <v>17</v>
      </c>
      <c r="C502" s="19" t="s">
        <v>324</v>
      </c>
      <c r="D502" s="20">
        <v>921194.05</v>
      </c>
      <c r="E502" s="20">
        <v>1359589.25</v>
      </c>
      <c r="F502" s="20">
        <f>+D502/D505</f>
        <v>0.9932803803</v>
      </c>
      <c r="G502" s="20" t="str">
        <f t="shared" ref="G502:G504" si="1179">VLOOKUP(A502,'[1]Hoja1'!$B$1:$F$126,3,0)</f>
        <v>#REF!</v>
      </c>
      <c r="H502" s="20" t="str">
        <f t="shared" ref="H502:H504" si="1180">VLOOKUP(A502,'[2]Hoja1'!$B$1:$F$126,2,0)</f>
        <v>#REF!</v>
      </c>
      <c r="I502" s="20" t="str">
        <f t="shared" ref="I502:I504" si="1181">+G502/11</f>
        <v>#REF!</v>
      </c>
      <c r="J502" s="20" t="str">
        <f t="shared" ref="J502:J504" si="1182">+F502*I502</f>
        <v>#REF!</v>
      </c>
      <c r="K502" s="20">
        <v>0.0</v>
      </c>
      <c r="L502" s="20" t="str">
        <f t="shared" ref="L502:L504" si="1183">VLOOKUP(A502,'[2]Hoja1'!$B$1:$F$126,5,0)</f>
        <v>#REF!</v>
      </c>
      <c r="M502" s="20"/>
      <c r="N502" s="20"/>
      <c r="O502" s="20" t="str">
        <f>+D502-J502</f>
        <v>#REF!</v>
      </c>
      <c r="P502" s="20" t="str">
        <f t="shared" ref="P502:P504" si="1184">+ROUND(O502,0)</f>
        <v>#REF!</v>
      </c>
      <c r="Q502" s="20" t="str">
        <f t="shared" ref="Q502:Q504" si="1185">+K502+P502</f>
        <v>#REF!</v>
      </c>
      <c r="R502" s="59" t="str">
        <f t="shared" ref="R502:R504" si="1186">+IF(D502-K502-P502&gt;1,D502-K502-P502,0)</f>
        <v>#REF!</v>
      </c>
      <c r="S502" s="20" t="str">
        <f t="shared" ref="S502:S504" si="1187">+P502</f>
        <v>#REF!</v>
      </c>
      <c r="T502" s="20" t="str">
        <f t="shared" si="13"/>
        <v>#REF!</v>
      </c>
      <c r="U502" s="19"/>
      <c r="V502" s="19"/>
      <c r="W502" s="19"/>
      <c r="X502" s="19"/>
      <c r="Y502" s="19"/>
      <c r="Z502" s="19"/>
    </row>
    <row r="503" ht="14.25" customHeight="1" outlineLevel="2">
      <c r="A503" s="19" t="s">
        <v>231</v>
      </c>
      <c r="B503" s="18" t="s">
        <v>39</v>
      </c>
      <c r="C503" s="19" t="s">
        <v>40</v>
      </c>
      <c r="D503" s="20">
        <v>6049.58</v>
      </c>
      <c r="E503" s="20">
        <v>8928.58</v>
      </c>
      <c r="F503" s="20">
        <f>+D503/D505</f>
        <v>0.006522978653</v>
      </c>
      <c r="G503" s="20" t="str">
        <f t="shared" si="1179"/>
        <v>#REF!</v>
      </c>
      <c r="H503" s="20" t="str">
        <f t="shared" si="1180"/>
        <v>#REF!</v>
      </c>
      <c r="I503" s="20" t="str">
        <f t="shared" si="1181"/>
        <v>#REF!</v>
      </c>
      <c r="J503" s="20" t="str">
        <f t="shared" si="1182"/>
        <v>#REF!</v>
      </c>
      <c r="K503" s="20">
        <v>0.0</v>
      </c>
      <c r="L503" s="20" t="str">
        <f t="shared" si="1183"/>
        <v>#REF!</v>
      </c>
      <c r="M503" s="20"/>
      <c r="N503" s="20"/>
      <c r="O503" s="60">
        <v>0.0</v>
      </c>
      <c r="P503" s="20">
        <f t="shared" si="1184"/>
        <v>0</v>
      </c>
      <c r="Q503" s="20">
        <f t="shared" si="1185"/>
        <v>0</v>
      </c>
      <c r="R503" s="59">
        <f t="shared" si="1186"/>
        <v>6049.58</v>
      </c>
      <c r="S503" s="20">
        <f t="shared" si="1187"/>
        <v>0</v>
      </c>
      <c r="T503" s="20">
        <f t="shared" si="13"/>
        <v>0</v>
      </c>
      <c r="U503" s="19"/>
      <c r="V503" s="19"/>
      <c r="W503" s="19"/>
      <c r="X503" s="19"/>
      <c r="Y503" s="19"/>
      <c r="Z503" s="19"/>
    </row>
    <row r="504" ht="14.25" customHeight="1" outlineLevel="2">
      <c r="A504" s="19" t="s">
        <v>231</v>
      </c>
      <c r="B504" s="18" t="s">
        <v>33</v>
      </c>
      <c r="C504" s="19" t="s">
        <v>34</v>
      </c>
      <c r="D504" s="20">
        <v>182.37</v>
      </c>
      <c r="E504" s="20">
        <v>269.17</v>
      </c>
      <c r="F504" s="20">
        <f>+D504/D505</f>
        <v>0.0001966410258</v>
      </c>
      <c r="G504" s="20" t="str">
        <f t="shared" si="1179"/>
        <v>#REF!</v>
      </c>
      <c r="H504" s="20" t="str">
        <f t="shared" si="1180"/>
        <v>#REF!</v>
      </c>
      <c r="I504" s="20" t="str">
        <f t="shared" si="1181"/>
        <v>#REF!</v>
      </c>
      <c r="J504" s="20" t="str">
        <f t="shared" si="1182"/>
        <v>#REF!</v>
      </c>
      <c r="K504" s="20">
        <v>0.0</v>
      </c>
      <c r="L504" s="20" t="str">
        <f t="shared" si="1183"/>
        <v>#REF!</v>
      </c>
      <c r="M504" s="20"/>
      <c r="N504" s="20"/>
      <c r="O504" s="60">
        <v>0.0</v>
      </c>
      <c r="P504" s="20">
        <f t="shared" si="1184"/>
        <v>0</v>
      </c>
      <c r="Q504" s="20">
        <f t="shared" si="1185"/>
        <v>0</v>
      </c>
      <c r="R504" s="59">
        <f t="shared" si="1186"/>
        <v>182.37</v>
      </c>
      <c r="S504" s="20">
        <f t="shared" si="1187"/>
        <v>0</v>
      </c>
      <c r="T504" s="20">
        <f t="shared" si="13"/>
        <v>0</v>
      </c>
      <c r="U504" s="19"/>
      <c r="V504" s="19"/>
      <c r="W504" s="19"/>
      <c r="X504" s="19"/>
      <c r="Y504" s="19"/>
      <c r="Z504" s="19"/>
    </row>
    <row r="505" ht="14.25" customHeight="1" outlineLevel="1">
      <c r="A505" s="61" t="s">
        <v>417</v>
      </c>
      <c r="B505" s="18"/>
      <c r="C505" s="19"/>
      <c r="D505" s="20">
        <f t="shared" ref="D505:H505" si="1188">SUBTOTAL(9,D502:D504)</f>
        <v>927426</v>
      </c>
      <c r="E505" s="20">
        <f t="shared" si="1188"/>
        <v>1368787</v>
      </c>
      <c r="F505" s="20">
        <f t="shared" si="1188"/>
        <v>1</v>
      </c>
      <c r="G505" s="20" t="str">
        <f t="shared" si="1188"/>
        <v>#REF!</v>
      </c>
      <c r="H505" s="20" t="str">
        <f t="shared" si="1188"/>
        <v>#REF!</v>
      </c>
      <c r="I505" s="20"/>
      <c r="J505" s="20" t="str">
        <f t="shared" ref="J505:M505" si="1189">SUBTOTAL(9,J502:J504)</f>
        <v>#REF!</v>
      </c>
      <c r="K505" s="20">
        <f t="shared" si="1189"/>
        <v>0</v>
      </c>
      <c r="L505" s="20" t="str">
        <f t="shared" si="1189"/>
        <v>#REF!</v>
      </c>
      <c r="M505" s="20">
        <f t="shared" si="1189"/>
        <v>0</v>
      </c>
      <c r="N505" s="20"/>
      <c r="O505" s="20" t="str">
        <f t="shared" ref="O505:S505" si="1190">SUBTOTAL(9,O502:O504)</f>
        <v>#REF!</v>
      </c>
      <c r="P505" s="20" t="str">
        <f t="shared" si="1190"/>
        <v>#REF!</v>
      </c>
      <c r="Q505" s="20" t="str">
        <f t="shared" si="1190"/>
        <v>#REF!</v>
      </c>
      <c r="R505" s="20" t="str">
        <f t="shared" si="1190"/>
        <v>#REF!</v>
      </c>
      <c r="S505" s="20" t="str">
        <f t="shared" si="1190"/>
        <v>#REF!</v>
      </c>
      <c r="T505" s="20" t="str">
        <f t="shared" si="13"/>
        <v>#REF!</v>
      </c>
      <c r="U505" s="19"/>
      <c r="V505" s="19"/>
      <c r="W505" s="19"/>
      <c r="X505" s="19"/>
      <c r="Y505" s="19"/>
      <c r="Z505" s="19">
        <f>SUBTOTAL(9,Z502:Z504)</f>
        <v>0</v>
      </c>
    </row>
    <row r="506" ht="14.25" customHeight="1" outlineLevel="2">
      <c r="A506" s="19" t="s">
        <v>233</v>
      </c>
      <c r="B506" s="18" t="s">
        <v>17</v>
      </c>
      <c r="C506" s="19" t="s">
        <v>324</v>
      </c>
      <c r="D506" s="20">
        <v>9392172.66</v>
      </c>
      <c r="E506" s="20">
        <v>903289.58</v>
      </c>
      <c r="F506" s="20">
        <f>+D506/D510</f>
        <v>0.2598561444</v>
      </c>
      <c r="G506" s="20" t="str">
        <f t="shared" ref="G506:G509" si="1191">VLOOKUP(A506,'[1]Hoja1'!$B$1:$F$126,3,0)</f>
        <v>#REF!</v>
      </c>
      <c r="H506" s="20" t="str">
        <f t="shared" ref="H506:H509" si="1192">VLOOKUP(A506,'[2]Hoja1'!$B$1:$F$126,2,0)</f>
        <v>#REF!</v>
      </c>
      <c r="I506" s="20" t="str">
        <f t="shared" ref="I506:I509" si="1193">+G506/11</f>
        <v>#REF!</v>
      </c>
      <c r="J506" s="20" t="str">
        <f t="shared" ref="J506:J509" si="1194">+F506*I506</f>
        <v>#REF!</v>
      </c>
      <c r="K506" s="20">
        <f t="shared" ref="K506:K509" si="1195">+D506-P506</f>
        <v>3329298.66</v>
      </c>
      <c r="L506" s="20" t="str">
        <f t="shared" ref="L506:L509" si="1196">VLOOKUP(A506,'[2]Hoja1'!$B$1:$F$126,5,0)</f>
        <v>#REF!</v>
      </c>
      <c r="M506" s="20"/>
      <c r="N506" s="20"/>
      <c r="O506" s="20">
        <v>6062874.352256556</v>
      </c>
      <c r="P506" s="20">
        <f t="shared" ref="P506:P509" si="1197">+ROUND(O506,0)</f>
        <v>6062874</v>
      </c>
      <c r="Q506" s="20">
        <f t="shared" ref="Q506:Q509" si="1198">+K506+P506</f>
        <v>9392172.66</v>
      </c>
      <c r="R506" s="59">
        <f t="shared" ref="R506:R509" si="1199">+IF(D506-K506-P506&gt;1,D506-K506-P506,0)</f>
        <v>0</v>
      </c>
      <c r="S506" s="20">
        <f t="shared" ref="S506:S509" si="1200">+P506</f>
        <v>6062874</v>
      </c>
      <c r="T506" s="20">
        <f t="shared" si="13"/>
        <v>0</v>
      </c>
      <c r="U506" s="19"/>
      <c r="V506" s="19"/>
      <c r="W506" s="19"/>
      <c r="X506" s="19"/>
      <c r="Y506" s="19"/>
      <c r="Z506" s="19"/>
    </row>
    <row r="507" ht="14.25" customHeight="1" outlineLevel="2">
      <c r="A507" s="19" t="s">
        <v>233</v>
      </c>
      <c r="B507" s="18" t="s">
        <v>39</v>
      </c>
      <c r="C507" s="19" t="s">
        <v>40</v>
      </c>
      <c r="D507" s="20">
        <v>2.421817154E7</v>
      </c>
      <c r="E507" s="20">
        <v>2329175.88</v>
      </c>
      <c r="F507" s="20">
        <f>+D507/D510</f>
        <v>0.6700516385</v>
      </c>
      <c r="G507" s="20" t="str">
        <f t="shared" si="1191"/>
        <v>#REF!</v>
      </c>
      <c r="H507" s="20" t="str">
        <f t="shared" si="1192"/>
        <v>#REF!</v>
      </c>
      <c r="I507" s="20" t="str">
        <f t="shared" si="1193"/>
        <v>#REF!</v>
      </c>
      <c r="J507" s="20" t="str">
        <f t="shared" si="1194"/>
        <v>#REF!</v>
      </c>
      <c r="K507" s="20" t="str">
        <f t="shared" si="1195"/>
        <v>#REF!</v>
      </c>
      <c r="L507" s="20" t="str">
        <f t="shared" si="1196"/>
        <v>#REF!</v>
      </c>
      <c r="M507" s="20"/>
      <c r="N507" s="20"/>
      <c r="O507" s="20" t="str">
        <f>+D507-J507</f>
        <v>#REF!</v>
      </c>
      <c r="P507" s="20" t="str">
        <f t="shared" si="1197"/>
        <v>#REF!</v>
      </c>
      <c r="Q507" s="20" t="str">
        <f t="shared" si="1198"/>
        <v>#REF!</v>
      </c>
      <c r="R507" s="59" t="str">
        <f t="shared" si="1199"/>
        <v>#REF!</v>
      </c>
      <c r="S507" s="20" t="str">
        <f t="shared" si="1200"/>
        <v>#REF!</v>
      </c>
      <c r="T507" s="20" t="str">
        <f t="shared" si="13"/>
        <v>#REF!</v>
      </c>
      <c r="U507" s="19"/>
      <c r="V507" s="19"/>
      <c r="W507" s="19"/>
      <c r="X507" s="19"/>
      <c r="Y507" s="19"/>
      <c r="Z507" s="19"/>
    </row>
    <row r="508" ht="14.25" customHeight="1" outlineLevel="2">
      <c r="A508" s="19" t="s">
        <v>233</v>
      </c>
      <c r="B508" s="18" t="s">
        <v>33</v>
      </c>
      <c r="C508" s="19" t="s">
        <v>34</v>
      </c>
      <c r="D508" s="20">
        <v>30770.14</v>
      </c>
      <c r="E508" s="20">
        <v>2959.31</v>
      </c>
      <c r="F508" s="20">
        <f>+D508/D510</f>
        <v>0.0008513269753</v>
      </c>
      <c r="G508" s="20" t="str">
        <f t="shared" si="1191"/>
        <v>#REF!</v>
      </c>
      <c r="H508" s="20" t="str">
        <f t="shared" si="1192"/>
        <v>#REF!</v>
      </c>
      <c r="I508" s="20" t="str">
        <f t="shared" si="1193"/>
        <v>#REF!</v>
      </c>
      <c r="J508" s="20" t="str">
        <f t="shared" si="1194"/>
        <v>#REF!</v>
      </c>
      <c r="K508" s="20">
        <f t="shared" si="1195"/>
        <v>30770.14</v>
      </c>
      <c r="L508" s="20" t="str">
        <f t="shared" si="1196"/>
        <v>#REF!</v>
      </c>
      <c r="M508" s="20"/>
      <c r="N508" s="20"/>
      <c r="O508" s="60">
        <v>0.0</v>
      </c>
      <c r="P508" s="20">
        <f t="shared" si="1197"/>
        <v>0</v>
      </c>
      <c r="Q508" s="20">
        <f t="shared" si="1198"/>
        <v>30770.14</v>
      </c>
      <c r="R508" s="59">
        <f t="shared" si="1199"/>
        <v>0</v>
      </c>
      <c r="S508" s="20">
        <f t="shared" si="1200"/>
        <v>0</v>
      </c>
      <c r="T508" s="20">
        <f t="shared" si="13"/>
        <v>0</v>
      </c>
      <c r="U508" s="19"/>
      <c r="V508" s="19"/>
      <c r="W508" s="19"/>
      <c r="X508" s="19"/>
      <c r="Y508" s="19"/>
      <c r="Z508" s="19"/>
    </row>
    <row r="509" ht="14.25" customHeight="1" outlineLevel="2">
      <c r="A509" s="19" t="s">
        <v>233</v>
      </c>
      <c r="B509" s="18" t="s">
        <v>55</v>
      </c>
      <c r="C509" s="19" t="s">
        <v>56</v>
      </c>
      <c r="D509" s="20">
        <v>2502624.66</v>
      </c>
      <c r="E509" s="20">
        <v>240689.23</v>
      </c>
      <c r="F509" s="20">
        <f>+D509/D510</f>
        <v>0.0692408901</v>
      </c>
      <c r="G509" s="20" t="str">
        <f t="shared" si="1191"/>
        <v>#REF!</v>
      </c>
      <c r="H509" s="20" t="str">
        <f t="shared" si="1192"/>
        <v>#REF!</v>
      </c>
      <c r="I509" s="20" t="str">
        <f t="shared" si="1193"/>
        <v>#REF!</v>
      </c>
      <c r="J509" s="20" t="str">
        <f t="shared" si="1194"/>
        <v>#REF!</v>
      </c>
      <c r="K509" s="20" t="str">
        <f t="shared" si="1195"/>
        <v>#REF!</v>
      </c>
      <c r="L509" s="20" t="str">
        <f t="shared" si="1196"/>
        <v>#REF!</v>
      </c>
      <c r="M509" s="20"/>
      <c r="N509" s="20"/>
      <c r="O509" s="20" t="str">
        <f>+D509-J509</f>
        <v>#REF!</v>
      </c>
      <c r="P509" s="20" t="str">
        <f t="shared" si="1197"/>
        <v>#REF!</v>
      </c>
      <c r="Q509" s="20" t="str">
        <f t="shared" si="1198"/>
        <v>#REF!</v>
      </c>
      <c r="R509" s="59" t="str">
        <f t="shared" si="1199"/>
        <v>#REF!</v>
      </c>
      <c r="S509" s="20" t="str">
        <f t="shared" si="1200"/>
        <v>#REF!</v>
      </c>
      <c r="T509" s="20" t="str">
        <f t="shared" si="13"/>
        <v>#REF!</v>
      </c>
      <c r="U509" s="19"/>
      <c r="V509" s="19"/>
      <c r="W509" s="19"/>
      <c r="X509" s="19"/>
      <c r="Y509" s="19"/>
      <c r="Z509" s="19"/>
    </row>
    <row r="510" ht="14.25" customHeight="1" outlineLevel="1">
      <c r="A510" s="61" t="s">
        <v>418</v>
      </c>
      <c r="B510" s="18"/>
      <c r="C510" s="19"/>
      <c r="D510" s="20">
        <f t="shared" ref="D510:H510" si="1201">SUBTOTAL(9,D506:D509)</f>
        <v>36143739</v>
      </c>
      <c r="E510" s="20">
        <f t="shared" si="1201"/>
        <v>3476114</v>
      </c>
      <c r="F510" s="20">
        <f t="shared" si="1201"/>
        <v>1</v>
      </c>
      <c r="G510" s="20" t="str">
        <f t="shared" si="1201"/>
        <v>#REF!</v>
      </c>
      <c r="H510" s="20" t="str">
        <f t="shared" si="1201"/>
        <v>#REF!</v>
      </c>
      <c r="I510" s="20"/>
      <c r="J510" s="20" t="str">
        <f t="shared" ref="J510:M510" si="1202">SUBTOTAL(9,J506:J509)</f>
        <v>#REF!</v>
      </c>
      <c r="K510" s="20" t="str">
        <f t="shared" si="1202"/>
        <v>#REF!</v>
      </c>
      <c r="L510" s="20" t="str">
        <f t="shared" si="1202"/>
        <v>#REF!</v>
      </c>
      <c r="M510" s="20">
        <f t="shared" si="1202"/>
        <v>0</v>
      </c>
      <c r="N510" s="20"/>
      <c r="O510" s="20" t="str">
        <f t="shared" ref="O510:S510" si="1203">SUBTOTAL(9,O506:O509)</f>
        <v>#REF!</v>
      </c>
      <c r="P510" s="20" t="str">
        <f t="shared" si="1203"/>
        <v>#REF!</v>
      </c>
      <c r="Q510" s="20" t="str">
        <f t="shared" si="1203"/>
        <v>#REF!</v>
      </c>
      <c r="R510" s="20" t="str">
        <f t="shared" si="1203"/>
        <v>#REF!</v>
      </c>
      <c r="S510" s="20" t="str">
        <f t="shared" si="1203"/>
        <v>#REF!</v>
      </c>
      <c r="T510" s="20" t="str">
        <f t="shared" si="13"/>
        <v>#REF!</v>
      </c>
      <c r="U510" s="19"/>
      <c r="V510" s="19"/>
      <c r="W510" s="19"/>
      <c r="X510" s="19"/>
      <c r="Y510" s="19"/>
      <c r="Z510" s="19">
        <f>SUBTOTAL(9,Z506:Z509)</f>
        <v>0</v>
      </c>
    </row>
    <row r="511" ht="14.25" customHeight="1" outlineLevel="2">
      <c r="A511" s="19" t="s">
        <v>235</v>
      </c>
      <c r="B511" s="18" t="s">
        <v>17</v>
      </c>
      <c r="C511" s="19" t="s">
        <v>324</v>
      </c>
      <c r="D511" s="20">
        <v>868328.7</v>
      </c>
      <c r="E511" s="20">
        <v>429178.08</v>
      </c>
      <c r="F511" s="20">
        <f>+D511/D514</f>
        <v>0.857262301</v>
      </c>
      <c r="G511" s="20" t="str">
        <f t="shared" ref="G511:G513" si="1204">VLOOKUP(A511,'[1]Hoja1'!$B$1:$F$126,3,0)</f>
        <v>#REF!</v>
      </c>
      <c r="H511" s="20" t="str">
        <f t="shared" ref="H511:H513" si="1205">VLOOKUP(A511,'[2]Hoja1'!$B$1:$F$126,2,0)</f>
        <v>#REF!</v>
      </c>
      <c r="I511" s="20" t="str">
        <f t="shared" ref="I511:I513" si="1206">+G511/11</f>
        <v>#REF!</v>
      </c>
      <c r="J511" s="20" t="str">
        <f t="shared" ref="J511:J513" si="1207">+F511*I511</f>
        <v>#REF!</v>
      </c>
      <c r="K511" s="20">
        <v>0.0</v>
      </c>
      <c r="L511" s="20" t="str">
        <f t="shared" ref="L511:L513" si="1208">VLOOKUP(A511,'[2]Hoja1'!$B$1:$F$126,5,0)</f>
        <v>#REF!</v>
      </c>
      <c r="M511" s="20"/>
      <c r="N511" s="20"/>
      <c r="O511" s="20" t="str">
        <f t="shared" ref="O511:O512" si="1209">+D511-J511</f>
        <v>#REF!</v>
      </c>
      <c r="P511" s="20" t="str">
        <f t="shared" ref="P511:P513" si="1210">+ROUND(O511,0)</f>
        <v>#REF!</v>
      </c>
      <c r="Q511" s="20" t="str">
        <f t="shared" ref="Q511:Q513" si="1211">+K511+P511</f>
        <v>#REF!</v>
      </c>
      <c r="R511" s="59" t="str">
        <f t="shared" ref="R511:R513" si="1212">+IF(D511-K511-P511&gt;1,D511-K511-P511,0)</f>
        <v>#REF!</v>
      </c>
      <c r="S511" s="20" t="str">
        <f t="shared" ref="S511:S513" si="1213">+P511</f>
        <v>#REF!</v>
      </c>
      <c r="T511" s="20" t="str">
        <f t="shared" si="13"/>
        <v>#REF!</v>
      </c>
      <c r="U511" s="19"/>
      <c r="V511" s="19"/>
      <c r="W511" s="19"/>
      <c r="X511" s="19"/>
      <c r="Y511" s="19"/>
      <c r="Z511" s="19"/>
    </row>
    <row r="512" ht="14.25" customHeight="1" outlineLevel="2">
      <c r="A512" s="19" t="s">
        <v>235</v>
      </c>
      <c r="B512" s="18" t="s">
        <v>39</v>
      </c>
      <c r="C512" s="19" t="s">
        <v>40</v>
      </c>
      <c r="D512" s="20">
        <v>143384.35</v>
      </c>
      <c r="E512" s="20">
        <v>70868.81</v>
      </c>
      <c r="F512" s="20">
        <f>+D512/D514</f>
        <v>0.1415569908</v>
      </c>
      <c r="G512" s="20" t="str">
        <f t="shared" si="1204"/>
        <v>#REF!</v>
      </c>
      <c r="H512" s="20" t="str">
        <f t="shared" si="1205"/>
        <v>#REF!</v>
      </c>
      <c r="I512" s="20" t="str">
        <f t="shared" si="1206"/>
        <v>#REF!</v>
      </c>
      <c r="J512" s="20" t="str">
        <f t="shared" si="1207"/>
        <v>#REF!</v>
      </c>
      <c r="K512" s="20">
        <v>0.0</v>
      </c>
      <c r="L512" s="20" t="str">
        <f t="shared" si="1208"/>
        <v>#REF!</v>
      </c>
      <c r="M512" s="20"/>
      <c r="N512" s="20"/>
      <c r="O512" s="20" t="str">
        <f t="shared" si="1209"/>
        <v>#REF!</v>
      </c>
      <c r="P512" s="20" t="str">
        <f t="shared" si="1210"/>
        <v>#REF!</v>
      </c>
      <c r="Q512" s="20" t="str">
        <f t="shared" si="1211"/>
        <v>#REF!</v>
      </c>
      <c r="R512" s="59" t="str">
        <f t="shared" si="1212"/>
        <v>#REF!</v>
      </c>
      <c r="S512" s="20" t="str">
        <f t="shared" si="1213"/>
        <v>#REF!</v>
      </c>
      <c r="T512" s="20" t="str">
        <f t="shared" si="13"/>
        <v>#REF!</v>
      </c>
      <c r="U512" s="19"/>
      <c r="V512" s="19"/>
      <c r="W512" s="19"/>
      <c r="X512" s="19"/>
      <c r="Y512" s="19"/>
      <c r="Z512" s="19"/>
    </row>
    <row r="513" ht="14.25" customHeight="1" outlineLevel="2">
      <c r="A513" s="19" t="s">
        <v>235</v>
      </c>
      <c r="B513" s="18" t="s">
        <v>33</v>
      </c>
      <c r="C513" s="19" t="s">
        <v>34</v>
      </c>
      <c r="D513" s="20">
        <v>1195.95</v>
      </c>
      <c r="E513" s="20">
        <v>591.11</v>
      </c>
      <c r="F513" s="20">
        <f>+D513/D514</f>
        <v>0.001180708237</v>
      </c>
      <c r="G513" s="20" t="str">
        <f t="shared" si="1204"/>
        <v>#REF!</v>
      </c>
      <c r="H513" s="20" t="str">
        <f t="shared" si="1205"/>
        <v>#REF!</v>
      </c>
      <c r="I513" s="20" t="str">
        <f t="shared" si="1206"/>
        <v>#REF!</v>
      </c>
      <c r="J513" s="20" t="str">
        <f t="shared" si="1207"/>
        <v>#REF!</v>
      </c>
      <c r="K513" s="20">
        <v>0.0</v>
      </c>
      <c r="L513" s="20" t="str">
        <f t="shared" si="1208"/>
        <v>#REF!</v>
      </c>
      <c r="M513" s="20"/>
      <c r="N513" s="20"/>
      <c r="O513" s="60">
        <v>0.0</v>
      </c>
      <c r="P513" s="20">
        <f t="shared" si="1210"/>
        <v>0</v>
      </c>
      <c r="Q513" s="20">
        <f t="shared" si="1211"/>
        <v>0</v>
      </c>
      <c r="R513" s="59">
        <f t="shared" si="1212"/>
        <v>1195.95</v>
      </c>
      <c r="S513" s="20">
        <f t="shared" si="1213"/>
        <v>0</v>
      </c>
      <c r="T513" s="20">
        <f t="shared" si="13"/>
        <v>0</v>
      </c>
      <c r="U513" s="19"/>
      <c r="V513" s="19"/>
      <c r="W513" s="19"/>
      <c r="X513" s="19"/>
      <c r="Y513" s="19"/>
      <c r="Z513" s="19"/>
    </row>
    <row r="514" ht="14.25" customHeight="1" outlineLevel="1">
      <c r="A514" s="61" t="s">
        <v>419</v>
      </c>
      <c r="B514" s="18"/>
      <c r="C514" s="19"/>
      <c r="D514" s="20">
        <f t="shared" ref="D514:H514" si="1214">SUBTOTAL(9,D511:D513)</f>
        <v>1012909</v>
      </c>
      <c r="E514" s="20">
        <f t="shared" si="1214"/>
        <v>500638</v>
      </c>
      <c r="F514" s="20">
        <f t="shared" si="1214"/>
        <v>1</v>
      </c>
      <c r="G514" s="20" t="str">
        <f t="shared" si="1214"/>
        <v>#REF!</v>
      </c>
      <c r="H514" s="20" t="str">
        <f t="shared" si="1214"/>
        <v>#REF!</v>
      </c>
      <c r="I514" s="20"/>
      <c r="J514" s="20" t="str">
        <f t="shared" ref="J514:M514" si="1215">SUBTOTAL(9,J511:J513)</f>
        <v>#REF!</v>
      </c>
      <c r="K514" s="20">
        <f t="shared" si="1215"/>
        <v>0</v>
      </c>
      <c r="L514" s="20" t="str">
        <f t="shared" si="1215"/>
        <v>#REF!</v>
      </c>
      <c r="M514" s="20">
        <f t="shared" si="1215"/>
        <v>0</v>
      </c>
      <c r="N514" s="20"/>
      <c r="O514" s="20" t="str">
        <f t="shared" ref="O514:S514" si="1216">SUBTOTAL(9,O511:O513)</f>
        <v>#REF!</v>
      </c>
      <c r="P514" s="20" t="str">
        <f t="shared" si="1216"/>
        <v>#REF!</v>
      </c>
      <c r="Q514" s="20" t="str">
        <f t="shared" si="1216"/>
        <v>#REF!</v>
      </c>
      <c r="R514" s="20" t="str">
        <f t="shared" si="1216"/>
        <v>#REF!</v>
      </c>
      <c r="S514" s="20" t="str">
        <f t="shared" si="1216"/>
        <v>#REF!</v>
      </c>
      <c r="T514" s="20" t="str">
        <f t="shared" si="13"/>
        <v>#REF!</v>
      </c>
      <c r="U514" s="19"/>
      <c r="V514" s="19"/>
      <c r="W514" s="19"/>
      <c r="X514" s="19"/>
      <c r="Y514" s="19"/>
      <c r="Z514" s="19">
        <f>SUBTOTAL(9,Z511:Z513)</f>
        <v>0</v>
      </c>
    </row>
    <row r="515" ht="14.25" customHeight="1" outlineLevel="2">
      <c r="A515" s="19" t="s">
        <v>237</v>
      </c>
      <c r="B515" s="18" t="s">
        <v>17</v>
      </c>
      <c r="C515" s="19" t="s">
        <v>324</v>
      </c>
      <c r="D515" s="20">
        <v>4.900194561E7</v>
      </c>
      <c r="E515" s="20">
        <v>4661757.57</v>
      </c>
      <c r="F515" s="20">
        <f>+D515/D522</f>
        <v>0.9208952093</v>
      </c>
      <c r="G515" s="20" t="str">
        <f t="shared" ref="G515:G521" si="1217">VLOOKUP(A515,'[1]Hoja1'!$B$1:$F$126,3,0)</f>
        <v>#REF!</v>
      </c>
      <c r="H515" s="20" t="str">
        <f t="shared" ref="H515:H521" si="1218">VLOOKUP(A515,'[2]Hoja1'!$B$1:$F$126,2,0)</f>
        <v>#REF!</v>
      </c>
      <c r="I515" s="20" t="str">
        <f t="shared" ref="I515:I521" si="1219">+G515/11</f>
        <v>#REF!</v>
      </c>
      <c r="J515" s="20" t="str">
        <f t="shared" ref="J515:J521" si="1220">+F515*I515</f>
        <v>#REF!</v>
      </c>
      <c r="K515" s="20">
        <v>0.0</v>
      </c>
      <c r="L515" s="20" t="str">
        <f t="shared" ref="L515:L521" si="1221">VLOOKUP(A515,'[2]Hoja1'!$B$1:$F$126,5,0)</f>
        <v>#REF!</v>
      </c>
      <c r="M515" s="20"/>
      <c r="N515" s="20"/>
      <c r="O515" s="20" t="str">
        <f t="shared" ref="O515:O518" si="1222">+D515-J515</f>
        <v>#REF!</v>
      </c>
      <c r="P515" s="20" t="str">
        <f t="shared" ref="P515:P521" si="1223">+ROUND(O515,0)</f>
        <v>#REF!</v>
      </c>
      <c r="Q515" s="20" t="str">
        <f t="shared" ref="Q515:Q521" si="1224">+K515+P515</f>
        <v>#REF!</v>
      </c>
      <c r="R515" s="59" t="str">
        <f t="shared" ref="R515:R521" si="1225">+IF(D515-K515-P515&gt;1,D515-K515-P515,0)</f>
        <v>#REF!</v>
      </c>
      <c r="S515" s="20" t="str">
        <f t="shared" ref="S515:S521" si="1226">+P515</f>
        <v>#REF!</v>
      </c>
      <c r="T515" s="20" t="str">
        <f t="shared" si="13"/>
        <v>#REF!</v>
      </c>
      <c r="U515" s="19"/>
      <c r="V515" s="19"/>
      <c r="W515" s="19"/>
      <c r="X515" s="19"/>
      <c r="Y515" s="19"/>
      <c r="Z515" s="19"/>
    </row>
    <row r="516" ht="14.25" customHeight="1" outlineLevel="2">
      <c r="A516" s="19" t="s">
        <v>237</v>
      </c>
      <c r="B516" s="18" t="s">
        <v>39</v>
      </c>
      <c r="C516" s="19" t="s">
        <v>40</v>
      </c>
      <c r="D516" s="20">
        <v>712969.44</v>
      </c>
      <c r="E516" s="20">
        <v>67827.73</v>
      </c>
      <c r="F516" s="20">
        <f>+D516/D522</f>
        <v>0.01339885863</v>
      </c>
      <c r="G516" s="20" t="str">
        <f t="shared" si="1217"/>
        <v>#REF!</v>
      </c>
      <c r="H516" s="20" t="str">
        <f t="shared" si="1218"/>
        <v>#REF!</v>
      </c>
      <c r="I516" s="20" t="str">
        <f t="shared" si="1219"/>
        <v>#REF!</v>
      </c>
      <c r="J516" s="20" t="str">
        <f t="shared" si="1220"/>
        <v>#REF!</v>
      </c>
      <c r="K516" s="20">
        <v>0.0</v>
      </c>
      <c r="L516" s="20" t="str">
        <f t="shared" si="1221"/>
        <v>#REF!</v>
      </c>
      <c r="M516" s="20"/>
      <c r="N516" s="20"/>
      <c r="O516" s="20" t="str">
        <f t="shared" si="1222"/>
        <v>#REF!</v>
      </c>
      <c r="P516" s="20" t="str">
        <f t="shared" si="1223"/>
        <v>#REF!</v>
      </c>
      <c r="Q516" s="20" t="str">
        <f t="shared" si="1224"/>
        <v>#REF!</v>
      </c>
      <c r="R516" s="59" t="str">
        <f t="shared" si="1225"/>
        <v>#REF!</v>
      </c>
      <c r="S516" s="20" t="str">
        <f t="shared" si="1226"/>
        <v>#REF!</v>
      </c>
      <c r="T516" s="20" t="str">
        <f t="shared" si="13"/>
        <v>#REF!</v>
      </c>
      <c r="U516" s="19"/>
      <c r="V516" s="19"/>
      <c r="W516" s="19"/>
      <c r="X516" s="19"/>
      <c r="Y516" s="19"/>
      <c r="Z516" s="19"/>
    </row>
    <row r="517" ht="14.25" customHeight="1" outlineLevel="2">
      <c r="A517" s="19" t="s">
        <v>237</v>
      </c>
      <c r="B517" s="18" t="s">
        <v>96</v>
      </c>
      <c r="C517" s="19" t="s">
        <v>97</v>
      </c>
      <c r="D517" s="20">
        <v>0.0</v>
      </c>
      <c r="E517" s="20">
        <v>0.0</v>
      </c>
      <c r="F517" s="20">
        <f>+D517/D522</f>
        <v>0</v>
      </c>
      <c r="G517" s="20" t="str">
        <f t="shared" si="1217"/>
        <v>#REF!</v>
      </c>
      <c r="H517" s="20" t="str">
        <f t="shared" si="1218"/>
        <v>#REF!</v>
      </c>
      <c r="I517" s="20" t="str">
        <f t="shared" si="1219"/>
        <v>#REF!</v>
      </c>
      <c r="J517" s="20" t="str">
        <f t="shared" si="1220"/>
        <v>#REF!</v>
      </c>
      <c r="K517" s="20" t="str">
        <f>+D517-P517</f>
        <v>#REF!</v>
      </c>
      <c r="L517" s="20" t="str">
        <f t="shared" si="1221"/>
        <v>#REF!</v>
      </c>
      <c r="M517" s="20"/>
      <c r="N517" s="20"/>
      <c r="O517" s="20" t="str">
        <f t="shared" si="1222"/>
        <v>#REF!</v>
      </c>
      <c r="P517" s="20" t="str">
        <f t="shared" si="1223"/>
        <v>#REF!</v>
      </c>
      <c r="Q517" s="20" t="str">
        <f t="shared" si="1224"/>
        <v>#REF!</v>
      </c>
      <c r="R517" s="59" t="str">
        <f t="shared" si="1225"/>
        <v>#REF!</v>
      </c>
      <c r="S517" s="20" t="str">
        <f t="shared" si="1226"/>
        <v>#REF!</v>
      </c>
      <c r="T517" s="20" t="str">
        <f t="shared" si="13"/>
        <v>#REF!</v>
      </c>
      <c r="U517" s="19"/>
      <c r="V517" s="19"/>
      <c r="W517" s="19"/>
      <c r="X517" s="19"/>
      <c r="Y517" s="19"/>
      <c r="Z517" s="19"/>
    </row>
    <row r="518" ht="14.25" customHeight="1" outlineLevel="2">
      <c r="A518" s="19" t="s">
        <v>237</v>
      </c>
      <c r="B518" s="18" t="s">
        <v>68</v>
      </c>
      <c r="C518" s="19" t="s">
        <v>69</v>
      </c>
      <c r="D518" s="20">
        <v>3476452.45</v>
      </c>
      <c r="E518" s="20">
        <v>330729.29</v>
      </c>
      <c r="F518" s="20">
        <f>+D518/D522</f>
        <v>0.06533308763</v>
      </c>
      <c r="G518" s="20" t="str">
        <f t="shared" si="1217"/>
        <v>#REF!</v>
      </c>
      <c r="H518" s="20" t="str">
        <f t="shared" si="1218"/>
        <v>#REF!</v>
      </c>
      <c r="I518" s="20" t="str">
        <f t="shared" si="1219"/>
        <v>#REF!</v>
      </c>
      <c r="J518" s="20" t="str">
        <f t="shared" si="1220"/>
        <v>#REF!</v>
      </c>
      <c r="K518" s="20">
        <v>0.0</v>
      </c>
      <c r="L518" s="20" t="str">
        <f t="shared" si="1221"/>
        <v>#REF!</v>
      </c>
      <c r="M518" s="20"/>
      <c r="N518" s="20"/>
      <c r="O518" s="20" t="str">
        <f t="shared" si="1222"/>
        <v>#REF!</v>
      </c>
      <c r="P518" s="20" t="str">
        <f t="shared" si="1223"/>
        <v>#REF!</v>
      </c>
      <c r="Q518" s="20" t="str">
        <f t="shared" si="1224"/>
        <v>#REF!</v>
      </c>
      <c r="R518" s="59" t="str">
        <f t="shared" si="1225"/>
        <v>#REF!</v>
      </c>
      <c r="S518" s="20" t="str">
        <f t="shared" si="1226"/>
        <v>#REF!</v>
      </c>
      <c r="T518" s="20" t="str">
        <f t="shared" si="13"/>
        <v>#REF!</v>
      </c>
      <c r="U518" s="19"/>
      <c r="V518" s="19"/>
      <c r="W518" s="19"/>
      <c r="X518" s="19"/>
      <c r="Y518" s="19"/>
      <c r="Z518" s="19"/>
    </row>
    <row r="519" ht="14.25" customHeight="1" outlineLevel="2">
      <c r="A519" s="19" t="s">
        <v>237</v>
      </c>
      <c r="B519" s="18" t="s">
        <v>27</v>
      </c>
      <c r="C519" s="19" t="s">
        <v>28</v>
      </c>
      <c r="D519" s="20">
        <v>12837.14</v>
      </c>
      <c r="E519" s="20">
        <v>1221.25</v>
      </c>
      <c r="F519" s="20">
        <f>+D519/D522</f>
        <v>0.0002412488031</v>
      </c>
      <c r="G519" s="20" t="str">
        <f t="shared" si="1217"/>
        <v>#REF!</v>
      </c>
      <c r="H519" s="20" t="str">
        <f t="shared" si="1218"/>
        <v>#REF!</v>
      </c>
      <c r="I519" s="20" t="str">
        <f t="shared" si="1219"/>
        <v>#REF!</v>
      </c>
      <c r="J519" s="20" t="str">
        <f t="shared" si="1220"/>
        <v>#REF!</v>
      </c>
      <c r="K519" s="20">
        <v>0.0</v>
      </c>
      <c r="L519" s="20" t="str">
        <f t="shared" si="1221"/>
        <v>#REF!</v>
      </c>
      <c r="M519" s="20"/>
      <c r="N519" s="20"/>
      <c r="O519" s="60">
        <v>0.0</v>
      </c>
      <c r="P519" s="20">
        <f t="shared" si="1223"/>
        <v>0</v>
      </c>
      <c r="Q519" s="20">
        <f t="shared" si="1224"/>
        <v>0</v>
      </c>
      <c r="R519" s="59">
        <f t="shared" si="1225"/>
        <v>12837.14</v>
      </c>
      <c r="S519" s="20">
        <f t="shared" si="1226"/>
        <v>0</v>
      </c>
      <c r="T519" s="20">
        <f t="shared" si="13"/>
        <v>0</v>
      </c>
      <c r="U519" s="19"/>
      <c r="V519" s="19"/>
      <c r="W519" s="19"/>
      <c r="X519" s="19"/>
      <c r="Y519" s="19"/>
      <c r="Z519" s="19"/>
    </row>
    <row r="520" ht="14.25" customHeight="1" outlineLevel="2">
      <c r="A520" s="19" t="s">
        <v>237</v>
      </c>
      <c r="B520" s="18" t="s">
        <v>33</v>
      </c>
      <c r="C520" s="19" t="s">
        <v>34</v>
      </c>
      <c r="D520" s="20">
        <v>7002.36</v>
      </c>
      <c r="E520" s="20">
        <v>666.16</v>
      </c>
      <c r="F520" s="20">
        <f>+D520/D522</f>
        <v>0.0001315955866</v>
      </c>
      <c r="G520" s="20" t="str">
        <f t="shared" si="1217"/>
        <v>#REF!</v>
      </c>
      <c r="H520" s="20" t="str">
        <f t="shared" si="1218"/>
        <v>#REF!</v>
      </c>
      <c r="I520" s="20" t="str">
        <f t="shared" si="1219"/>
        <v>#REF!</v>
      </c>
      <c r="J520" s="20" t="str">
        <f t="shared" si="1220"/>
        <v>#REF!</v>
      </c>
      <c r="K520" s="20">
        <v>0.0</v>
      </c>
      <c r="L520" s="20" t="str">
        <f t="shared" si="1221"/>
        <v>#REF!</v>
      </c>
      <c r="M520" s="20"/>
      <c r="N520" s="20"/>
      <c r="O520" s="60">
        <v>0.0</v>
      </c>
      <c r="P520" s="20">
        <f t="shared" si="1223"/>
        <v>0</v>
      </c>
      <c r="Q520" s="20">
        <f t="shared" si="1224"/>
        <v>0</v>
      </c>
      <c r="R520" s="59">
        <f t="shared" si="1225"/>
        <v>7002.36</v>
      </c>
      <c r="S520" s="20">
        <f t="shared" si="1226"/>
        <v>0</v>
      </c>
      <c r="T520" s="20">
        <f t="shared" si="13"/>
        <v>0</v>
      </c>
      <c r="U520" s="19"/>
      <c r="V520" s="19"/>
      <c r="W520" s="19"/>
      <c r="X520" s="19"/>
      <c r="Y520" s="19"/>
      <c r="Z520" s="19"/>
    </row>
    <row r="521" ht="14.25" customHeight="1" outlineLevel="2">
      <c r="A521" s="19" t="s">
        <v>237</v>
      </c>
      <c r="B521" s="18" t="s">
        <v>35</v>
      </c>
      <c r="C521" s="19" t="s">
        <v>36</v>
      </c>
      <c r="D521" s="20">
        <v>0.0</v>
      </c>
      <c r="E521" s="20">
        <v>0.0</v>
      </c>
      <c r="F521" s="20">
        <f>+D521/D522</f>
        <v>0</v>
      </c>
      <c r="G521" s="20" t="str">
        <f t="shared" si="1217"/>
        <v>#REF!</v>
      </c>
      <c r="H521" s="20" t="str">
        <f t="shared" si="1218"/>
        <v>#REF!</v>
      </c>
      <c r="I521" s="20" t="str">
        <f t="shared" si="1219"/>
        <v>#REF!</v>
      </c>
      <c r="J521" s="20" t="str">
        <f t="shared" si="1220"/>
        <v>#REF!</v>
      </c>
      <c r="K521" s="20" t="str">
        <f>+D521-P521</f>
        <v>#REF!</v>
      </c>
      <c r="L521" s="20" t="str">
        <f t="shared" si="1221"/>
        <v>#REF!</v>
      </c>
      <c r="M521" s="20"/>
      <c r="N521" s="20"/>
      <c r="O521" s="20" t="str">
        <f>+D521-J521</f>
        <v>#REF!</v>
      </c>
      <c r="P521" s="20" t="str">
        <f t="shared" si="1223"/>
        <v>#REF!</v>
      </c>
      <c r="Q521" s="20" t="str">
        <f t="shared" si="1224"/>
        <v>#REF!</v>
      </c>
      <c r="R521" s="59" t="str">
        <f t="shared" si="1225"/>
        <v>#REF!</v>
      </c>
      <c r="S521" s="20" t="str">
        <f t="shared" si="1226"/>
        <v>#REF!</v>
      </c>
      <c r="T521" s="20" t="str">
        <f t="shared" si="13"/>
        <v>#REF!</v>
      </c>
      <c r="U521" s="19"/>
      <c r="V521" s="19"/>
      <c r="W521" s="19"/>
      <c r="X521" s="19"/>
      <c r="Y521" s="19"/>
      <c r="Z521" s="19"/>
    </row>
    <row r="522" ht="14.25" customHeight="1" outlineLevel="1">
      <c r="A522" s="61" t="s">
        <v>420</v>
      </c>
      <c r="B522" s="18"/>
      <c r="C522" s="19"/>
      <c r="D522" s="20">
        <f t="shared" ref="D522:H522" si="1227">SUBTOTAL(9,D515:D521)</f>
        <v>53211207</v>
      </c>
      <c r="E522" s="20">
        <f t="shared" si="1227"/>
        <v>5062202</v>
      </c>
      <c r="F522" s="20">
        <f t="shared" si="1227"/>
        <v>1</v>
      </c>
      <c r="G522" s="20" t="str">
        <f t="shared" si="1227"/>
        <v>#REF!</v>
      </c>
      <c r="H522" s="20" t="str">
        <f t="shared" si="1227"/>
        <v>#REF!</v>
      </c>
      <c r="I522" s="20"/>
      <c r="J522" s="20" t="str">
        <f t="shared" ref="J522:M522" si="1228">SUBTOTAL(9,J515:J521)</f>
        <v>#REF!</v>
      </c>
      <c r="K522" s="20" t="str">
        <f t="shared" si="1228"/>
        <v>#REF!</v>
      </c>
      <c r="L522" s="20" t="str">
        <f t="shared" si="1228"/>
        <v>#REF!</v>
      </c>
      <c r="M522" s="20">
        <f t="shared" si="1228"/>
        <v>0</v>
      </c>
      <c r="N522" s="20"/>
      <c r="O522" s="20" t="str">
        <f t="shared" ref="O522:S522" si="1229">SUBTOTAL(9,O515:O521)</f>
        <v>#REF!</v>
      </c>
      <c r="P522" s="20" t="str">
        <f t="shared" si="1229"/>
        <v>#REF!</v>
      </c>
      <c r="Q522" s="20" t="str">
        <f t="shared" si="1229"/>
        <v>#REF!</v>
      </c>
      <c r="R522" s="20" t="str">
        <f t="shared" si="1229"/>
        <v>#REF!</v>
      </c>
      <c r="S522" s="20" t="str">
        <f t="shared" si="1229"/>
        <v>#REF!</v>
      </c>
      <c r="T522" s="20" t="str">
        <f t="shared" si="13"/>
        <v>#REF!</v>
      </c>
      <c r="U522" s="19"/>
      <c r="V522" s="19"/>
      <c r="W522" s="19"/>
      <c r="X522" s="19"/>
      <c r="Y522" s="19"/>
      <c r="Z522" s="19">
        <f>SUBTOTAL(9,Z515:Z521)</f>
        <v>0</v>
      </c>
    </row>
    <row r="523" ht="14.25" customHeight="1" outlineLevel="2">
      <c r="A523" s="19" t="s">
        <v>239</v>
      </c>
      <c r="B523" s="18" t="s">
        <v>17</v>
      </c>
      <c r="C523" s="19" t="s">
        <v>324</v>
      </c>
      <c r="D523" s="20">
        <v>1.954426213E7</v>
      </c>
      <c r="E523" s="20">
        <v>3928200.89</v>
      </c>
      <c r="F523" s="20">
        <f>+D523/D528</f>
        <v>0.9795101067</v>
      </c>
      <c r="G523" s="20" t="str">
        <f t="shared" ref="G523:G527" si="1230">VLOOKUP(A523,'[1]Hoja1'!$B$1:$F$126,3,0)</f>
        <v>#REF!</v>
      </c>
      <c r="H523" s="20" t="str">
        <f t="shared" ref="H523:H527" si="1231">VLOOKUP(A523,'[2]Hoja1'!$B$1:$F$126,2,0)</f>
        <v>#REF!</v>
      </c>
      <c r="I523" s="20" t="str">
        <f t="shared" ref="I523:I527" si="1232">+G523/11</f>
        <v>#REF!</v>
      </c>
      <c r="J523" s="20" t="str">
        <f t="shared" ref="J523:J527" si="1233">+F523*I523</f>
        <v>#REF!</v>
      </c>
      <c r="K523" s="20">
        <v>0.0</v>
      </c>
      <c r="L523" s="20" t="str">
        <f t="shared" ref="L523:L527" si="1234">VLOOKUP(A523,'[2]Hoja1'!$B$1:$F$126,5,0)</f>
        <v>#REF!</v>
      </c>
      <c r="M523" s="20"/>
      <c r="N523" s="20"/>
      <c r="O523" s="20" t="str">
        <f t="shared" ref="O523:O525" si="1235">+D523-J523</f>
        <v>#REF!</v>
      </c>
      <c r="P523" s="20" t="str">
        <f t="shared" ref="P523:P527" si="1236">+ROUND(O523,0)</f>
        <v>#REF!</v>
      </c>
      <c r="Q523" s="20" t="str">
        <f t="shared" ref="Q523:Q527" si="1237">+K523+P523</f>
        <v>#REF!</v>
      </c>
      <c r="R523" s="59" t="str">
        <f t="shared" ref="R523:R527" si="1238">+IF(D523-K523-P523&gt;1,D523-K523-P523,0)</f>
        <v>#REF!</v>
      </c>
      <c r="S523" s="20" t="str">
        <f t="shared" ref="S523:S527" si="1239">+P523</f>
        <v>#REF!</v>
      </c>
      <c r="T523" s="20" t="str">
        <f t="shared" si="13"/>
        <v>#REF!</v>
      </c>
      <c r="U523" s="19"/>
      <c r="V523" s="19"/>
      <c r="W523" s="19"/>
      <c r="X523" s="19"/>
      <c r="Y523" s="19"/>
      <c r="Z523" s="19"/>
    </row>
    <row r="524" ht="14.25" customHeight="1" outlineLevel="2">
      <c r="A524" s="19" t="s">
        <v>239</v>
      </c>
      <c r="B524" s="18" t="s">
        <v>39</v>
      </c>
      <c r="C524" s="19" t="s">
        <v>40</v>
      </c>
      <c r="D524" s="20">
        <v>344669.15</v>
      </c>
      <c r="E524" s="20">
        <v>69275.05</v>
      </c>
      <c r="F524" s="20">
        <f>+D524/D528</f>
        <v>0.01727396581</v>
      </c>
      <c r="G524" s="20" t="str">
        <f t="shared" si="1230"/>
        <v>#REF!</v>
      </c>
      <c r="H524" s="20" t="str">
        <f t="shared" si="1231"/>
        <v>#REF!</v>
      </c>
      <c r="I524" s="20" t="str">
        <f t="shared" si="1232"/>
        <v>#REF!</v>
      </c>
      <c r="J524" s="20" t="str">
        <f t="shared" si="1233"/>
        <v>#REF!</v>
      </c>
      <c r="K524" s="20">
        <v>0.0</v>
      </c>
      <c r="L524" s="20" t="str">
        <f t="shared" si="1234"/>
        <v>#REF!</v>
      </c>
      <c r="M524" s="20"/>
      <c r="N524" s="20"/>
      <c r="O524" s="20" t="str">
        <f t="shared" si="1235"/>
        <v>#REF!</v>
      </c>
      <c r="P524" s="20" t="str">
        <f t="shared" si="1236"/>
        <v>#REF!</v>
      </c>
      <c r="Q524" s="20" t="str">
        <f t="shared" si="1237"/>
        <v>#REF!</v>
      </c>
      <c r="R524" s="59" t="str">
        <f t="shared" si="1238"/>
        <v>#REF!</v>
      </c>
      <c r="S524" s="20" t="str">
        <f t="shared" si="1239"/>
        <v>#REF!</v>
      </c>
      <c r="T524" s="20" t="str">
        <f t="shared" si="13"/>
        <v>#REF!</v>
      </c>
      <c r="U524" s="19"/>
      <c r="V524" s="19"/>
      <c r="W524" s="19"/>
      <c r="X524" s="19"/>
      <c r="Y524" s="19"/>
      <c r="Z524" s="19"/>
    </row>
    <row r="525" ht="14.25" customHeight="1" outlineLevel="2">
      <c r="A525" s="19" t="s">
        <v>239</v>
      </c>
      <c r="B525" s="18" t="s">
        <v>53</v>
      </c>
      <c r="C525" s="19" t="s">
        <v>54</v>
      </c>
      <c r="D525" s="20">
        <v>0.0</v>
      </c>
      <c r="E525" s="20">
        <v>0.0</v>
      </c>
      <c r="F525" s="20">
        <f>+D525/D528</f>
        <v>0</v>
      </c>
      <c r="G525" s="20" t="str">
        <f t="shared" si="1230"/>
        <v>#REF!</v>
      </c>
      <c r="H525" s="20" t="str">
        <f t="shared" si="1231"/>
        <v>#REF!</v>
      </c>
      <c r="I525" s="20" t="str">
        <f t="shared" si="1232"/>
        <v>#REF!</v>
      </c>
      <c r="J525" s="20" t="str">
        <f t="shared" si="1233"/>
        <v>#REF!</v>
      </c>
      <c r="K525" s="20" t="str">
        <f>+D525-P525</f>
        <v>#REF!</v>
      </c>
      <c r="L525" s="20" t="str">
        <f t="shared" si="1234"/>
        <v>#REF!</v>
      </c>
      <c r="M525" s="20"/>
      <c r="N525" s="20"/>
      <c r="O525" s="20" t="str">
        <f t="shared" si="1235"/>
        <v>#REF!</v>
      </c>
      <c r="P525" s="20" t="str">
        <f t="shared" si="1236"/>
        <v>#REF!</v>
      </c>
      <c r="Q525" s="20" t="str">
        <f t="shared" si="1237"/>
        <v>#REF!</v>
      </c>
      <c r="R525" s="59" t="str">
        <f t="shared" si="1238"/>
        <v>#REF!</v>
      </c>
      <c r="S525" s="20" t="str">
        <f t="shared" si="1239"/>
        <v>#REF!</v>
      </c>
      <c r="T525" s="20" t="str">
        <f t="shared" si="13"/>
        <v>#REF!</v>
      </c>
      <c r="U525" s="19"/>
      <c r="V525" s="19"/>
      <c r="W525" s="19"/>
      <c r="X525" s="19"/>
      <c r="Y525" s="19"/>
      <c r="Z525" s="19"/>
    </row>
    <row r="526" ht="14.25" customHeight="1" outlineLevel="2">
      <c r="A526" s="19" t="s">
        <v>239</v>
      </c>
      <c r="B526" s="18" t="s">
        <v>27</v>
      </c>
      <c r="C526" s="19" t="s">
        <v>28</v>
      </c>
      <c r="D526" s="20">
        <v>13628.17</v>
      </c>
      <c r="E526" s="20">
        <v>2739.12</v>
      </c>
      <c r="F526" s="20">
        <f>+D526/D528</f>
        <v>0.0006830101931</v>
      </c>
      <c r="G526" s="20" t="str">
        <f t="shared" si="1230"/>
        <v>#REF!</v>
      </c>
      <c r="H526" s="20" t="str">
        <f t="shared" si="1231"/>
        <v>#REF!</v>
      </c>
      <c r="I526" s="20" t="str">
        <f t="shared" si="1232"/>
        <v>#REF!</v>
      </c>
      <c r="J526" s="20" t="str">
        <f t="shared" si="1233"/>
        <v>#REF!</v>
      </c>
      <c r="K526" s="20">
        <v>0.0</v>
      </c>
      <c r="L526" s="20" t="str">
        <f t="shared" si="1234"/>
        <v>#REF!</v>
      </c>
      <c r="M526" s="20"/>
      <c r="N526" s="20"/>
      <c r="O526" s="60">
        <v>0.0</v>
      </c>
      <c r="P526" s="20">
        <f t="shared" si="1236"/>
        <v>0</v>
      </c>
      <c r="Q526" s="20">
        <f t="shared" si="1237"/>
        <v>0</v>
      </c>
      <c r="R526" s="59">
        <f t="shared" si="1238"/>
        <v>13628.17</v>
      </c>
      <c r="S526" s="20">
        <f t="shared" si="1239"/>
        <v>0</v>
      </c>
      <c r="T526" s="20">
        <f t="shared" si="13"/>
        <v>0</v>
      </c>
      <c r="U526" s="19"/>
      <c r="V526" s="19"/>
      <c r="W526" s="19"/>
      <c r="X526" s="19"/>
      <c r="Y526" s="19"/>
      <c r="Z526" s="19"/>
    </row>
    <row r="527" ht="14.25" customHeight="1" outlineLevel="2">
      <c r="A527" s="19" t="s">
        <v>239</v>
      </c>
      <c r="B527" s="18" t="s">
        <v>33</v>
      </c>
      <c r="C527" s="19" t="s">
        <v>34</v>
      </c>
      <c r="D527" s="20">
        <v>50539.55</v>
      </c>
      <c r="E527" s="20">
        <v>10157.94</v>
      </c>
      <c r="F527" s="20">
        <f>+D527/D528</f>
        <v>0.002532917318</v>
      </c>
      <c r="G527" s="20" t="str">
        <f t="shared" si="1230"/>
        <v>#REF!</v>
      </c>
      <c r="H527" s="20" t="str">
        <f t="shared" si="1231"/>
        <v>#REF!</v>
      </c>
      <c r="I527" s="20" t="str">
        <f t="shared" si="1232"/>
        <v>#REF!</v>
      </c>
      <c r="J527" s="20" t="str">
        <f t="shared" si="1233"/>
        <v>#REF!</v>
      </c>
      <c r="K527" s="20">
        <v>0.0</v>
      </c>
      <c r="L527" s="20" t="str">
        <f t="shared" si="1234"/>
        <v>#REF!</v>
      </c>
      <c r="M527" s="20"/>
      <c r="N527" s="20"/>
      <c r="O527" s="60">
        <v>0.0</v>
      </c>
      <c r="P527" s="20">
        <f t="shared" si="1236"/>
        <v>0</v>
      </c>
      <c r="Q527" s="20">
        <f t="shared" si="1237"/>
        <v>0</v>
      </c>
      <c r="R527" s="59">
        <f t="shared" si="1238"/>
        <v>50539.55</v>
      </c>
      <c r="S527" s="20">
        <f t="shared" si="1239"/>
        <v>0</v>
      </c>
      <c r="T527" s="20">
        <f t="shared" si="13"/>
        <v>0</v>
      </c>
      <c r="U527" s="19"/>
      <c r="V527" s="19"/>
      <c r="W527" s="19"/>
      <c r="X527" s="19"/>
      <c r="Y527" s="19"/>
      <c r="Z527" s="19"/>
    </row>
    <row r="528" ht="14.25" customHeight="1" outlineLevel="1">
      <c r="A528" s="61" t="s">
        <v>421</v>
      </c>
      <c r="B528" s="18"/>
      <c r="C528" s="19"/>
      <c r="D528" s="20">
        <f t="shared" ref="D528:H528" si="1240">SUBTOTAL(9,D523:D527)</f>
        <v>19953099</v>
      </c>
      <c r="E528" s="20">
        <f t="shared" si="1240"/>
        <v>4010373</v>
      </c>
      <c r="F528" s="20">
        <f t="shared" si="1240"/>
        <v>1</v>
      </c>
      <c r="G528" s="20" t="str">
        <f t="shared" si="1240"/>
        <v>#REF!</v>
      </c>
      <c r="H528" s="20" t="str">
        <f t="shared" si="1240"/>
        <v>#REF!</v>
      </c>
      <c r="I528" s="20"/>
      <c r="J528" s="20" t="str">
        <f t="shared" ref="J528:M528" si="1241">SUBTOTAL(9,J523:J527)</f>
        <v>#REF!</v>
      </c>
      <c r="K528" s="20" t="str">
        <f t="shared" si="1241"/>
        <v>#REF!</v>
      </c>
      <c r="L528" s="20" t="str">
        <f t="shared" si="1241"/>
        <v>#REF!</v>
      </c>
      <c r="M528" s="20">
        <f t="shared" si="1241"/>
        <v>0</v>
      </c>
      <c r="N528" s="20"/>
      <c r="O528" s="20" t="str">
        <f t="shared" ref="O528:S528" si="1242">SUBTOTAL(9,O523:O527)</f>
        <v>#REF!</v>
      </c>
      <c r="P528" s="20" t="str">
        <f t="shared" si="1242"/>
        <v>#REF!</v>
      </c>
      <c r="Q528" s="20" t="str">
        <f t="shared" si="1242"/>
        <v>#REF!</v>
      </c>
      <c r="R528" s="20" t="str">
        <f t="shared" si="1242"/>
        <v>#REF!</v>
      </c>
      <c r="S528" s="20" t="str">
        <f t="shared" si="1242"/>
        <v>#REF!</v>
      </c>
      <c r="T528" s="20" t="str">
        <f t="shared" si="13"/>
        <v>#REF!</v>
      </c>
      <c r="U528" s="19"/>
      <c r="V528" s="19"/>
      <c r="W528" s="19"/>
      <c r="X528" s="19"/>
      <c r="Y528" s="19"/>
      <c r="Z528" s="19">
        <f>SUBTOTAL(9,Z523:Z527)</f>
        <v>0</v>
      </c>
    </row>
    <row r="529" ht="14.25" customHeight="1" outlineLevel="2">
      <c r="A529" s="19" t="s">
        <v>241</v>
      </c>
      <c r="B529" s="18" t="s">
        <v>17</v>
      </c>
      <c r="C529" s="19" t="s">
        <v>324</v>
      </c>
      <c r="D529" s="20">
        <v>0.0</v>
      </c>
      <c r="E529" s="20">
        <v>1.090861071E7</v>
      </c>
      <c r="F529" s="20">
        <v>0.0</v>
      </c>
      <c r="G529" s="20" t="str">
        <f t="shared" ref="G529:G531" si="1243">VLOOKUP(A529,'[1]Hoja1'!$B$1:$F$126,3,0)</f>
        <v>#REF!</v>
      </c>
      <c r="H529" s="20" t="str">
        <f t="shared" ref="H529:H531" si="1244">VLOOKUP(A529,'[2]Hoja1'!$B$1:$F$126,2,0)</f>
        <v>#REF!</v>
      </c>
      <c r="I529" s="20" t="str">
        <f t="shared" ref="I529:I531" si="1245">+G529/11</f>
        <v>#REF!</v>
      </c>
      <c r="J529" s="20" t="str">
        <f t="shared" ref="J529:J531" si="1246">+F529*I529</f>
        <v>#REF!</v>
      </c>
      <c r="K529" s="20" t="str">
        <f t="shared" ref="K529:K531" si="1247">+D529-P529</f>
        <v>#REF!</v>
      </c>
      <c r="L529" s="20" t="str">
        <f t="shared" ref="L529:L531" si="1248">VLOOKUP(A529,'[2]Hoja1'!$B$1:$F$126,5,0)</f>
        <v>#REF!</v>
      </c>
      <c r="M529" s="20"/>
      <c r="N529" s="20"/>
      <c r="O529" s="20" t="str">
        <f t="shared" ref="O529:O531" si="1249">+D529-J529</f>
        <v>#REF!</v>
      </c>
      <c r="P529" s="20" t="str">
        <f t="shared" ref="P529:P531" si="1250">+ROUND(O529,0)</f>
        <v>#REF!</v>
      </c>
      <c r="Q529" s="20" t="str">
        <f t="shared" ref="Q529:Q531" si="1251">+K529+P529</f>
        <v>#REF!</v>
      </c>
      <c r="R529" s="59" t="str">
        <f t="shared" ref="R529:R531" si="1252">+IF(D529-K529-P529&gt;1,D529-K529-P529,0)</f>
        <v>#REF!</v>
      </c>
      <c r="S529" s="20" t="str">
        <f t="shared" ref="S529:S531" si="1253">+P529</f>
        <v>#REF!</v>
      </c>
      <c r="T529" s="20" t="str">
        <f t="shared" si="13"/>
        <v>#REF!</v>
      </c>
      <c r="U529" s="19"/>
      <c r="V529" s="19"/>
      <c r="W529" s="19"/>
      <c r="X529" s="19"/>
      <c r="Y529" s="19"/>
      <c r="Z529" s="19"/>
    </row>
    <row r="530" ht="14.25" customHeight="1" outlineLevel="2">
      <c r="A530" s="19" t="s">
        <v>241</v>
      </c>
      <c r="B530" s="18" t="s">
        <v>19</v>
      </c>
      <c r="C530" s="19" t="s">
        <v>20</v>
      </c>
      <c r="D530" s="20">
        <v>0.0</v>
      </c>
      <c r="E530" s="20">
        <v>3062.29</v>
      </c>
      <c r="F530" s="20">
        <v>0.0</v>
      </c>
      <c r="G530" s="20" t="str">
        <f t="shared" si="1243"/>
        <v>#REF!</v>
      </c>
      <c r="H530" s="20" t="str">
        <f t="shared" si="1244"/>
        <v>#REF!</v>
      </c>
      <c r="I530" s="20" t="str">
        <f t="shared" si="1245"/>
        <v>#REF!</v>
      </c>
      <c r="J530" s="20" t="str">
        <f t="shared" si="1246"/>
        <v>#REF!</v>
      </c>
      <c r="K530" s="20" t="str">
        <f t="shared" si="1247"/>
        <v>#REF!</v>
      </c>
      <c r="L530" s="20" t="str">
        <f t="shared" si="1248"/>
        <v>#REF!</v>
      </c>
      <c r="M530" s="20"/>
      <c r="N530" s="20"/>
      <c r="O530" s="20" t="str">
        <f t="shared" si="1249"/>
        <v>#REF!</v>
      </c>
      <c r="P530" s="20" t="str">
        <f t="shared" si="1250"/>
        <v>#REF!</v>
      </c>
      <c r="Q530" s="20" t="str">
        <f t="shared" si="1251"/>
        <v>#REF!</v>
      </c>
      <c r="R530" s="59" t="str">
        <f t="shared" si="1252"/>
        <v>#REF!</v>
      </c>
      <c r="S530" s="20" t="str">
        <f t="shared" si="1253"/>
        <v>#REF!</v>
      </c>
      <c r="T530" s="20" t="str">
        <f t="shared" si="13"/>
        <v>#REF!</v>
      </c>
      <c r="U530" s="19"/>
      <c r="V530" s="19"/>
      <c r="W530" s="19"/>
      <c r="X530" s="19"/>
      <c r="Y530" s="19"/>
      <c r="Z530" s="19"/>
    </row>
    <row r="531" ht="14.25" customHeight="1" outlineLevel="2">
      <c r="A531" s="19" t="s">
        <v>241</v>
      </c>
      <c r="B531" s="18" t="s">
        <v>53</v>
      </c>
      <c r="C531" s="19" t="s">
        <v>54</v>
      </c>
      <c r="D531" s="20">
        <v>0.0</v>
      </c>
      <c r="E531" s="20">
        <v>0.0</v>
      </c>
      <c r="F531" s="20">
        <v>0.0</v>
      </c>
      <c r="G531" s="20" t="str">
        <f t="shared" si="1243"/>
        <v>#REF!</v>
      </c>
      <c r="H531" s="20" t="str">
        <f t="shared" si="1244"/>
        <v>#REF!</v>
      </c>
      <c r="I531" s="20" t="str">
        <f t="shared" si="1245"/>
        <v>#REF!</v>
      </c>
      <c r="J531" s="20" t="str">
        <f t="shared" si="1246"/>
        <v>#REF!</v>
      </c>
      <c r="K531" s="20" t="str">
        <f t="shared" si="1247"/>
        <v>#REF!</v>
      </c>
      <c r="L531" s="20" t="str">
        <f t="shared" si="1248"/>
        <v>#REF!</v>
      </c>
      <c r="M531" s="20"/>
      <c r="N531" s="20"/>
      <c r="O531" s="20" t="str">
        <f t="shared" si="1249"/>
        <v>#REF!</v>
      </c>
      <c r="P531" s="20" t="str">
        <f t="shared" si="1250"/>
        <v>#REF!</v>
      </c>
      <c r="Q531" s="20" t="str">
        <f t="shared" si="1251"/>
        <v>#REF!</v>
      </c>
      <c r="R531" s="59" t="str">
        <f t="shared" si="1252"/>
        <v>#REF!</v>
      </c>
      <c r="S531" s="20" t="str">
        <f t="shared" si="1253"/>
        <v>#REF!</v>
      </c>
      <c r="T531" s="20" t="str">
        <f t="shared" si="13"/>
        <v>#REF!</v>
      </c>
      <c r="U531" s="19"/>
      <c r="V531" s="19"/>
      <c r="W531" s="19"/>
      <c r="X531" s="19"/>
      <c r="Y531" s="19"/>
      <c r="Z531" s="19"/>
    </row>
    <row r="532" ht="14.25" customHeight="1" outlineLevel="1">
      <c r="A532" s="61" t="s">
        <v>422</v>
      </c>
      <c r="B532" s="18"/>
      <c r="C532" s="19"/>
      <c r="D532" s="20">
        <f t="shared" ref="D532:E532" si="1254">SUBTOTAL(9,D529:D531)</f>
        <v>0</v>
      </c>
      <c r="E532" s="20">
        <f t="shared" si="1254"/>
        <v>10911673</v>
      </c>
      <c r="F532" s="20">
        <v>1.0</v>
      </c>
      <c r="G532" s="20" t="str">
        <f t="shared" ref="G532:H532" si="1255">SUBTOTAL(9,G529:G531)</f>
        <v>#REF!</v>
      </c>
      <c r="H532" s="20" t="str">
        <f t="shared" si="1255"/>
        <v>#REF!</v>
      </c>
      <c r="I532" s="20"/>
      <c r="J532" s="20" t="str">
        <f t="shared" ref="J532:M532" si="1256">SUBTOTAL(9,J529:J531)</f>
        <v>#REF!</v>
      </c>
      <c r="K532" s="20" t="str">
        <f t="shared" si="1256"/>
        <v>#REF!</v>
      </c>
      <c r="L532" s="20" t="str">
        <f t="shared" si="1256"/>
        <v>#REF!</v>
      </c>
      <c r="M532" s="20">
        <f t="shared" si="1256"/>
        <v>0</v>
      </c>
      <c r="N532" s="20"/>
      <c r="O532" s="20" t="str">
        <f t="shared" ref="O532:S532" si="1257">SUBTOTAL(9,O529:O531)</f>
        <v>#REF!</v>
      </c>
      <c r="P532" s="20" t="str">
        <f t="shared" si="1257"/>
        <v>#REF!</v>
      </c>
      <c r="Q532" s="20" t="str">
        <f t="shared" si="1257"/>
        <v>#REF!</v>
      </c>
      <c r="R532" s="20" t="str">
        <f t="shared" si="1257"/>
        <v>#REF!</v>
      </c>
      <c r="S532" s="20" t="str">
        <f t="shared" si="1257"/>
        <v>#REF!</v>
      </c>
      <c r="T532" s="20" t="str">
        <f t="shared" si="13"/>
        <v>#REF!</v>
      </c>
      <c r="U532" s="19"/>
      <c r="V532" s="19"/>
      <c r="W532" s="19"/>
      <c r="X532" s="19"/>
      <c r="Y532" s="19"/>
      <c r="Z532" s="19">
        <f>SUBTOTAL(9,Z529:Z531)</f>
        <v>0</v>
      </c>
    </row>
    <row r="533" ht="14.25" customHeight="1" outlineLevel="2">
      <c r="A533" s="19" t="s">
        <v>243</v>
      </c>
      <c r="B533" s="18" t="s">
        <v>17</v>
      </c>
      <c r="C533" s="19" t="s">
        <v>324</v>
      </c>
      <c r="D533" s="20">
        <v>1.1163712081E8</v>
      </c>
      <c r="E533" s="20">
        <v>7373901.99</v>
      </c>
      <c r="F533" s="20">
        <f>+D533/D540</f>
        <v>0.9917762431</v>
      </c>
      <c r="G533" s="20" t="str">
        <f t="shared" ref="G533:G539" si="1258">VLOOKUP(A533,'[1]Hoja1'!$B$1:$F$126,3,0)</f>
        <v>#REF!</v>
      </c>
      <c r="H533" s="20" t="str">
        <f t="shared" ref="H533:H539" si="1259">VLOOKUP(A533,'[2]Hoja1'!$B$1:$F$126,2,0)</f>
        <v>#REF!</v>
      </c>
      <c r="I533" s="20" t="str">
        <f t="shared" ref="I533:I539" si="1260">+G533/11</f>
        <v>#REF!</v>
      </c>
      <c r="J533" s="20" t="str">
        <f t="shared" ref="J533:J539" si="1261">+F533*I533</f>
        <v>#REF!</v>
      </c>
      <c r="K533" s="20">
        <v>0.0</v>
      </c>
      <c r="L533" s="20" t="str">
        <f t="shared" ref="L533:L539" si="1262">VLOOKUP(A533,'[2]Hoja1'!$B$1:$F$126,5,0)</f>
        <v>#REF!</v>
      </c>
      <c r="M533" s="20"/>
      <c r="N533" s="20"/>
      <c r="O533" s="20" t="str">
        <f t="shared" ref="O533:O536" si="1263">+D533-J533</f>
        <v>#REF!</v>
      </c>
      <c r="P533" s="20" t="str">
        <f t="shared" ref="P533:P539" si="1264">+ROUND(O533,0)</f>
        <v>#REF!</v>
      </c>
      <c r="Q533" s="20" t="str">
        <f t="shared" ref="Q533:Q539" si="1265">+K533+P533</f>
        <v>#REF!</v>
      </c>
      <c r="R533" s="59" t="str">
        <f t="shared" ref="R533:R539" si="1266">+IF(D533-K533-P533&gt;1,D533-K533-P533,0)</f>
        <v>#REF!</v>
      </c>
      <c r="S533" s="20" t="str">
        <f t="shared" ref="S533:S539" si="1267">+P533</f>
        <v>#REF!</v>
      </c>
      <c r="T533" s="20" t="str">
        <f t="shared" si="13"/>
        <v>#REF!</v>
      </c>
      <c r="U533" s="19"/>
      <c r="V533" s="19"/>
      <c r="W533" s="19"/>
      <c r="X533" s="19"/>
      <c r="Y533" s="19"/>
      <c r="Z533" s="19"/>
    </row>
    <row r="534" ht="14.25" customHeight="1" outlineLevel="2">
      <c r="A534" s="19" t="s">
        <v>243</v>
      </c>
      <c r="B534" s="18" t="s">
        <v>39</v>
      </c>
      <c r="C534" s="19" t="s">
        <v>40</v>
      </c>
      <c r="D534" s="20">
        <v>910557.91</v>
      </c>
      <c r="E534" s="20">
        <v>60144.55</v>
      </c>
      <c r="F534" s="20">
        <f>+D534/D540</f>
        <v>0.008089331725</v>
      </c>
      <c r="G534" s="20" t="str">
        <f t="shared" si="1258"/>
        <v>#REF!</v>
      </c>
      <c r="H534" s="20" t="str">
        <f t="shared" si="1259"/>
        <v>#REF!</v>
      </c>
      <c r="I534" s="20" t="str">
        <f t="shared" si="1260"/>
        <v>#REF!</v>
      </c>
      <c r="J534" s="20" t="str">
        <f t="shared" si="1261"/>
        <v>#REF!</v>
      </c>
      <c r="K534" s="20">
        <v>0.0</v>
      </c>
      <c r="L534" s="20" t="str">
        <f t="shared" si="1262"/>
        <v>#REF!</v>
      </c>
      <c r="M534" s="20"/>
      <c r="N534" s="20"/>
      <c r="O534" s="20" t="str">
        <f t="shared" si="1263"/>
        <v>#REF!</v>
      </c>
      <c r="P534" s="20" t="str">
        <f t="shared" si="1264"/>
        <v>#REF!</v>
      </c>
      <c r="Q534" s="20" t="str">
        <f t="shared" si="1265"/>
        <v>#REF!</v>
      </c>
      <c r="R534" s="59" t="str">
        <f t="shared" si="1266"/>
        <v>#REF!</v>
      </c>
      <c r="S534" s="20" t="str">
        <f t="shared" si="1267"/>
        <v>#REF!</v>
      </c>
      <c r="T534" s="20" t="str">
        <f t="shared" si="13"/>
        <v>#REF!</v>
      </c>
      <c r="U534" s="19"/>
      <c r="V534" s="19"/>
      <c r="W534" s="19"/>
      <c r="X534" s="19"/>
      <c r="Y534" s="19"/>
      <c r="Z534" s="19"/>
    </row>
    <row r="535" ht="14.25" customHeight="1" outlineLevel="2">
      <c r="A535" s="19" t="s">
        <v>243</v>
      </c>
      <c r="B535" s="18" t="s">
        <v>120</v>
      </c>
      <c r="C535" s="19" t="s">
        <v>121</v>
      </c>
      <c r="D535" s="20">
        <v>0.0</v>
      </c>
      <c r="E535" s="20">
        <v>0.0</v>
      </c>
      <c r="F535" s="20">
        <f>+D535/D540</f>
        <v>0</v>
      </c>
      <c r="G535" s="20" t="str">
        <f t="shared" si="1258"/>
        <v>#REF!</v>
      </c>
      <c r="H535" s="20" t="str">
        <f t="shared" si="1259"/>
        <v>#REF!</v>
      </c>
      <c r="I535" s="20" t="str">
        <f t="shared" si="1260"/>
        <v>#REF!</v>
      </c>
      <c r="J535" s="20" t="str">
        <f t="shared" si="1261"/>
        <v>#REF!</v>
      </c>
      <c r="K535" s="20" t="str">
        <f t="shared" ref="K535:K536" si="1268">+D535-P535</f>
        <v>#REF!</v>
      </c>
      <c r="L535" s="20" t="str">
        <f t="shared" si="1262"/>
        <v>#REF!</v>
      </c>
      <c r="M535" s="20"/>
      <c r="N535" s="20"/>
      <c r="O535" s="20" t="str">
        <f t="shared" si="1263"/>
        <v>#REF!</v>
      </c>
      <c r="P535" s="20" t="str">
        <f t="shared" si="1264"/>
        <v>#REF!</v>
      </c>
      <c r="Q535" s="20" t="str">
        <f t="shared" si="1265"/>
        <v>#REF!</v>
      </c>
      <c r="R535" s="59" t="str">
        <f t="shared" si="1266"/>
        <v>#REF!</v>
      </c>
      <c r="S535" s="20" t="str">
        <f t="shared" si="1267"/>
        <v>#REF!</v>
      </c>
      <c r="T535" s="20" t="str">
        <f t="shared" si="13"/>
        <v>#REF!</v>
      </c>
      <c r="U535" s="19"/>
      <c r="V535" s="19"/>
      <c r="W535" s="19"/>
      <c r="X535" s="19"/>
      <c r="Y535" s="19"/>
      <c r="Z535" s="19"/>
    </row>
    <row r="536" ht="14.25" customHeight="1" outlineLevel="2">
      <c r="A536" s="19" t="s">
        <v>243</v>
      </c>
      <c r="B536" s="18" t="s">
        <v>53</v>
      </c>
      <c r="C536" s="19" t="s">
        <v>54</v>
      </c>
      <c r="D536" s="20">
        <v>0.0</v>
      </c>
      <c r="E536" s="20">
        <v>0.0</v>
      </c>
      <c r="F536" s="20">
        <f>+D536/D540</f>
        <v>0</v>
      </c>
      <c r="G536" s="20" t="str">
        <f t="shared" si="1258"/>
        <v>#REF!</v>
      </c>
      <c r="H536" s="20" t="str">
        <f t="shared" si="1259"/>
        <v>#REF!</v>
      </c>
      <c r="I536" s="20" t="str">
        <f t="shared" si="1260"/>
        <v>#REF!</v>
      </c>
      <c r="J536" s="20" t="str">
        <f t="shared" si="1261"/>
        <v>#REF!</v>
      </c>
      <c r="K536" s="20" t="str">
        <f t="shared" si="1268"/>
        <v>#REF!</v>
      </c>
      <c r="L536" s="20" t="str">
        <f t="shared" si="1262"/>
        <v>#REF!</v>
      </c>
      <c r="M536" s="20"/>
      <c r="N536" s="20"/>
      <c r="O536" s="20" t="str">
        <f t="shared" si="1263"/>
        <v>#REF!</v>
      </c>
      <c r="P536" s="20" t="str">
        <f t="shared" si="1264"/>
        <v>#REF!</v>
      </c>
      <c r="Q536" s="20" t="str">
        <f t="shared" si="1265"/>
        <v>#REF!</v>
      </c>
      <c r="R536" s="59" t="str">
        <f t="shared" si="1266"/>
        <v>#REF!</v>
      </c>
      <c r="S536" s="20" t="str">
        <f t="shared" si="1267"/>
        <v>#REF!</v>
      </c>
      <c r="T536" s="20" t="str">
        <f t="shared" si="13"/>
        <v>#REF!</v>
      </c>
      <c r="U536" s="19"/>
      <c r="V536" s="19"/>
      <c r="W536" s="19"/>
      <c r="X536" s="19"/>
      <c r="Y536" s="19"/>
      <c r="Z536" s="19"/>
    </row>
    <row r="537" ht="14.25" customHeight="1" outlineLevel="2">
      <c r="A537" s="19" t="s">
        <v>243</v>
      </c>
      <c r="B537" s="18" t="s">
        <v>27</v>
      </c>
      <c r="C537" s="19" t="s">
        <v>28</v>
      </c>
      <c r="D537" s="20">
        <v>5162.44</v>
      </c>
      <c r="E537" s="20">
        <v>340.99</v>
      </c>
      <c r="F537" s="20">
        <f>+D537/D540</f>
        <v>0.00004586274987</v>
      </c>
      <c r="G537" s="20" t="str">
        <f t="shared" si="1258"/>
        <v>#REF!</v>
      </c>
      <c r="H537" s="20" t="str">
        <f t="shared" si="1259"/>
        <v>#REF!</v>
      </c>
      <c r="I537" s="20" t="str">
        <f t="shared" si="1260"/>
        <v>#REF!</v>
      </c>
      <c r="J537" s="20" t="str">
        <f t="shared" si="1261"/>
        <v>#REF!</v>
      </c>
      <c r="K537" s="20">
        <v>0.0</v>
      </c>
      <c r="L537" s="20" t="str">
        <f t="shared" si="1262"/>
        <v>#REF!</v>
      </c>
      <c r="M537" s="20"/>
      <c r="N537" s="20"/>
      <c r="O537" s="60">
        <v>0.0</v>
      </c>
      <c r="P537" s="20">
        <f t="shared" si="1264"/>
        <v>0</v>
      </c>
      <c r="Q537" s="20">
        <f t="shared" si="1265"/>
        <v>0</v>
      </c>
      <c r="R537" s="59">
        <f t="shared" si="1266"/>
        <v>5162.44</v>
      </c>
      <c r="S537" s="20">
        <f t="shared" si="1267"/>
        <v>0</v>
      </c>
      <c r="T537" s="20">
        <f t="shared" si="13"/>
        <v>0</v>
      </c>
      <c r="U537" s="19"/>
      <c r="V537" s="19"/>
      <c r="W537" s="19"/>
      <c r="X537" s="19"/>
      <c r="Y537" s="19"/>
      <c r="Z537" s="19"/>
    </row>
    <row r="538" ht="14.25" customHeight="1" outlineLevel="2">
      <c r="A538" s="19" t="s">
        <v>243</v>
      </c>
      <c r="B538" s="18" t="s">
        <v>33</v>
      </c>
      <c r="C538" s="19" t="s">
        <v>34</v>
      </c>
      <c r="D538" s="20">
        <v>9968.84</v>
      </c>
      <c r="E538" s="20">
        <v>658.47</v>
      </c>
      <c r="F538" s="20">
        <f>+D538/D540</f>
        <v>0.0000885624657</v>
      </c>
      <c r="G538" s="20" t="str">
        <f t="shared" si="1258"/>
        <v>#REF!</v>
      </c>
      <c r="H538" s="20" t="str">
        <f t="shared" si="1259"/>
        <v>#REF!</v>
      </c>
      <c r="I538" s="20" t="str">
        <f t="shared" si="1260"/>
        <v>#REF!</v>
      </c>
      <c r="J538" s="20" t="str">
        <f t="shared" si="1261"/>
        <v>#REF!</v>
      </c>
      <c r="K538" s="20">
        <v>0.0</v>
      </c>
      <c r="L538" s="20" t="str">
        <f t="shared" si="1262"/>
        <v>#REF!</v>
      </c>
      <c r="M538" s="20"/>
      <c r="N538" s="20"/>
      <c r="O538" s="60">
        <v>0.0</v>
      </c>
      <c r="P538" s="20">
        <f t="shared" si="1264"/>
        <v>0</v>
      </c>
      <c r="Q538" s="20">
        <f t="shared" si="1265"/>
        <v>0</v>
      </c>
      <c r="R538" s="59">
        <f t="shared" si="1266"/>
        <v>9968.84</v>
      </c>
      <c r="S538" s="20">
        <f t="shared" si="1267"/>
        <v>0</v>
      </c>
      <c r="T538" s="20">
        <f t="shared" si="13"/>
        <v>0</v>
      </c>
      <c r="U538" s="19"/>
      <c r="V538" s="19"/>
      <c r="W538" s="19"/>
      <c r="X538" s="19"/>
      <c r="Y538" s="19"/>
      <c r="Z538" s="19"/>
    </row>
    <row r="539" ht="14.25" customHeight="1" outlineLevel="2">
      <c r="A539" s="19" t="s">
        <v>243</v>
      </c>
      <c r="B539" s="18" t="s">
        <v>35</v>
      </c>
      <c r="C539" s="19" t="s">
        <v>36</v>
      </c>
      <c r="D539" s="20">
        <v>0.0</v>
      </c>
      <c r="E539" s="20">
        <v>0.0</v>
      </c>
      <c r="F539" s="20">
        <f>+D539/D540</f>
        <v>0</v>
      </c>
      <c r="G539" s="20" t="str">
        <f t="shared" si="1258"/>
        <v>#REF!</v>
      </c>
      <c r="H539" s="20" t="str">
        <f t="shared" si="1259"/>
        <v>#REF!</v>
      </c>
      <c r="I539" s="20" t="str">
        <f t="shared" si="1260"/>
        <v>#REF!</v>
      </c>
      <c r="J539" s="20" t="str">
        <f t="shared" si="1261"/>
        <v>#REF!</v>
      </c>
      <c r="K539" s="20" t="str">
        <f>+D539-P539</f>
        <v>#REF!</v>
      </c>
      <c r="L539" s="20" t="str">
        <f t="shared" si="1262"/>
        <v>#REF!</v>
      </c>
      <c r="M539" s="20"/>
      <c r="N539" s="20"/>
      <c r="O539" s="20" t="str">
        <f>+D539-J539</f>
        <v>#REF!</v>
      </c>
      <c r="P539" s="20" t="str">
        <f t="shared" si="1264"/>
        <v>#REF!</v>
      </c>
      <c r="Q539" s="20" t="str">
        <f t="shared" si="1265"/>
        <v>#REF!</v>
      </c>
      <c r="R539" s="59" t="str">
        <f t="shared" si="1266"/>
        <v>#REF!</v>
      </c>
      <c r="S539" s="20" t="str">
        <f t="shared" si="1267"/>
        <v>#REF!</v>
      </c>
      <c r="T539" s="20" t="str">
        <f t="shared" si="13"/>
        <v>#REF!</v>
      </c>
      <c r="U539" s="19"/>
      <c r="V539" s="19"/>
      <c r="W539" s="19"/>
      <c r="X539" s="19"/>
      <c r="Y539" s="19"/>
      <c r="Z539" s="19"/>
    </row>
    <row r="540" ht="14.25" customHeight="1" outlineLevel="1">
      <c r="A540" s="61" t="s">
        <v>423</v>
      </c>
      <c r="B540" s="18"/>
      <c r="C540" s="19"/>
      <c r="D540" s="20">
        <f t="shared" ref="D540:H540" si="1269">SUBTOTAL(9,D533:D539)</f>
        <v>112562810</v>
      </c>
      <c r="E540" s="20">
        <f t="shared" si="1269"/>
        <v>7435046</v>
      </c>
      <c r="F540" s="20">
        <f t="shared" si="1269"/>
        <v>1</v>
      </c>
      <c r="G540" s="20" t="str">
        <f t="shared" si="1269"/>
        <v>#REF!</v>
      </c>
      <c r="H540" s="20" t="str">
        <f t="shared" si="1269"/>
        <v>#REF!</v>
      </c>
      <c r="I540" s="20"/>
      <c r="J540" s="20" t="str">
        <f t="shared" ref="J540:M540" si="1270">SUBTOTAL(9,J533:J539)</f>
        <v>#REF!</v>
      </c>
      <c r="K540" s="20" t="str">
        <f t="shared" si="1270"/>
        <v>#REF!</v>
      </c>
      <c r="L540" s="20" t="str">
        <f t="shared" si="1270"/>
        <v>#REF!</v>
      </c>
      <c r="M540" s="20">
        <f t="shared" si="1270"/>
        <v>0</v>
      </c>
      <c r="N540" s="20"/>
      <c r="O540" s="20" t="str">
        <f t="shared" ref="O540:S540" si="1271">SUBTOTAL(9,O533:O539)</f>
        <v>#REF!</v>
      </c>
      <c r="P540" s="20" t="str">
        <f t="shared" si="1271"/>
        <v>#REF!</v>
      </c>
      <c r="Q540" s="20" t="str">
        <f t="shared" si="1271"/>
        <v>#REF!</v>
      </c>
      <c r="R540" s="20" t="str">
        <f t="shared" si="1271"/>
        <v>#REF!</v>
      </c>
      <c r="S540" s="20" t="str">
        <f t="shared" si="1271"/>
        <v>#REF!</v>
      </c>
      <c r="T540" s="20" t="str">
        <f t="shared" si="13"/>
        <v>#REF!</v>
      </c>
      <c r="U540" s="19"/>
      <c r="V540" s="19"/>
      <c r="W540" s="19"/>
      <c r="X540" s="19"/>
      <c r="Y540" s="19"/>
      <c r="Z540" s="19">
        <f>SUBTOTAL(9,Z533:Z539)</f>
        <v>0</v>
      </c>
    </row>
    <row r="541" ht="14.25" customHeight="1" outlineLevel="2">
      <c r="A541" s="19" t="s">
        <v>245</v>
      </c>
      <c r="B541" s="18" t="s">
        <v>17</v>
      </c>
      <c r="C541" s="19" t="s">
        <v>324</v>
      </c>
      <c r="D541" s="20">
        <v>3.591913285E7</v>
      </c>
      <c r="E541" s="20">
        <v>1.005613291E7</v>
      </c>
      <c r="F541" s="20">
        <f>+D541/D544</f>
        <v>0.9323006189</v>
      </c>
      <c r="G541" s="20" t="str">
        <f t="shared" ref="G541:G543" si="1272">VLOOKUP(A541,'[1]Hoja1'!$B$1:$F$126,3,0)</f>
        <v>#REF!</v>
      </c>
      <c r="H541" s="20" t="str">
        <f t="shared" ref="H541:H543" si="1273">VLOOKUP(A541,'[2]Hoja1'!$B$1:$F$126,2,0)</f>
        <v>#REF!</v>
      </c>
      <c r="I541" s="20" t="str">
        <f t="shared" ref="I541:I543" si="1274">+G541/11</f>
        <v>#REF!</v>
      </c>
      <c r="J541" s="20" t="str">
        <f t="shared" ref="J541:J543" si="1275">+F541*I541</f>
        <v>#REF!</v>
      </c>
      <c r="K541" s="20">
        <v>0.0</v>
      </c>
      <c r="L541" s="20" t="str">
        <f t="shared" ref="L541:L543" si="1276">VLOOKUP(A541,'[2]Hoja1'!$B$1:$F$126,5,0)</f>
        <v>#REF!</v>
      </c>
      <c r="M541" s="20"/>
      <c r="N541" s="20"/>
      <c r="O541" s="20" t="str">
        <f>+D541-J541</f>
        <v>#REF!</v>
      </c>
      <c r="P541" s="20" t="str">
        <f t="shared" ref="P541:P543" si="1277">+ROUND(O541,0)</f>
        <v>#REF!</v>
      </c>
      <c r="Q541" s="20" t="str">
        <f t="shared" ref="Q541:Q543" si="1278">+K541+P541</f>
        <v>#REF!</v>
      </c>
      <c r="R541" s="59" t="str">
        <f t="shared" ref="R541:R543" si="1279">+IF(D541-K541-P541&gt;1,D541-K541-P541,0)</f>
        <v>#REF!</v>
      </c>
      <c r="S541" s="20" t="str">
        <f t="shared" ref="S541:S543" si="1280">+P541</f>
        <v>#REF!</v>
      </c>
      <c r="T541" s="20" t="str">
        <f t="shared" si="13"/>
        <v>#REF!</v>
      </c>
      <c r="U541" s="19"/>
      <c r="V541" s="19"/>
      <c r="W541" s="19"/>
      <c r="X541" s="19"/>
      <c r="Y541" s="19"/>
      <c r="Z541" s="19"/>
    </row>
    <row r="542" ht="14.25" customHeight="1" outlineLevel="2">
      <c r="A542" s="19" t="s">
        <v>245</v>
      </c>
      <c r="B542" s="18" t="s">
        <v>33</v>
      </c>
      <c r="C542" s="19" t="s">
        <v>34</v>
      </c>
      <c r="D542" s="20">
        <v>10581.02</v>
      </c>
      <c r="E542" s="20">
        <v>2962.32</v>
      </c>
      <c r="F542" s="20">
        <f>+D542/D544</f>
        <v>0.000274636126</v>
      </c>
      <c r="G542" s="20" t="str">
        <f t="shared" si="1272"/>
        <v>#REF!</v>
      </c>
      <c r="H542" s="20" t="str">
        <f t="shared" si="1273"/>
        <v>#REF!</v>
      </c>
      <c r="I542" s="20" t="str">
        <f t="shared" si="1274"/>
        <v>#REF!</v>
      </c>
      <c r="J542" s="20" t="str">
        <f t="shared" si="1275"/>
        <v>#REF!</v>
      </c>
      <c r="K542" s="20">
        <v>0.0</v>
      </c>
      <c r="L542" s="20" t="str">
        <f t="shared" si="1276"/>
        <v>#REF!</v>
      </c>
      <c r="M542" s="20"/>
      <c r="N542" s="20"/>
      <c r="O542" s="60">
        <v>0.0</v>
      </c>
      <c r="P542" s="20">
        <f t="shared" si="1277"/>
        <v>0</v>
      </c>
      <c r="Q542" s="20">
        <f t="shared" si="1278"/>
        <v>0</v>
      </c>
      <c r="R542" s="59">
        <f t="shared" si="1279"/>
        <v>10581.02</v>
      </c>
      <c r="S542" s="20">
        <f t="shared" si="1280"/>
        <v>0</v>
      </c>
      <c r="T542" s="20">
        <f t="shared" si="13"/>
        <v>0</v>
      </c>
      <c r="U542" s="19"/>
      <c r="V542" s="19"/>
      <c r="W542" s="19"/>
      <c r="X542" s="19"/>
      <c r="Y542" s="19"/>
      <c r="Z542" s="19"/>
    </row>
    <row r="543" ht="14.25" customHeight="1" outlineLevel="2">
      <c r="A543" s="19" t="s">
        <v>245</v>
      </c>
      <c r="B543" s="18" t="s">
        <v>55</v>
      </c>
      <c r="C543" s="19" t="s">
        <v>56</v>
      </c>
      <c r="D543" s="20">
        <v>2597701.13</v>
      </c>
      <c r="E543" s="20">
        <v>727267.77</v>
      </c>
      <c r="F543" s="20">
        <f>+D543/D544</f>
        <v>0.06742474495</v>
      </c>
      <c r="G543" s="20" t="str">
        <f t="shared" si="1272"/>
        <v>#REF!</v>
      </c>
      <c r="H543" s="20" t="str">
        <f t="shared" si="1273"/>
        <v>#REF!</v>
      </c>
      <c r="I543" s="20" t="str">
        <f t="shared" si="1274"/>
        <v>#REF!</v>
      </c>
      <c r="J543" s="20" t="str">
        <f t="shared" si="1275"/>
        <v>#REF!</v>
      </c>
      <c r="K543" s="20">
        <v>0.0</v>
      </c>
      <c r="L543" s="20" t="str">
        <f t="shared" si="1276"/>
        <v>#REF!</v>
      </c>
      <c r="M543" s="20"/>
      <c r="N543" s="20"/>
      <c r="O543" s="20" t="str">
        <f>+D543-J543</f>
        <v>#REF!</v>
      </c>
      <c r="P543" s="20" t="str">
        <f t="shared" si="1277"/>
        <v>#REF!</v>
      </c>
      <c r="Q543" s="20" t="str">
        <f t="shared" si="1278"/>
        <v>#REF!</v>
      </c>
      <c r="R543" s="59" t="str">
        <f t="shared" si="1279"/>
        <v>#REF!</v>
      </c>
      <c r="S543" s="20" t="str">
        <f t="shared" si="1280"/>
        <v>#REF!</v>
      </c>
      <c r="T543" s="20" t="str">
        <f t="shared" si="13"/>
        <v>#REF!</v>
      </c>
      <c r="U543" s="19"/>
      <c r="V543" s="19"/>
      <c r="W543" s="19"/>
      <c r="X543" s="19"/>
      <c r="Y543" s="19"/>
      <c r="Z543" s="19"/>
    </row>
    <row r="544" ht="14.25" customHeight="1" outlineLevel="1">
      <c r="A544" s="61" t="s">
        <v>424</v>
      </c>
      <c r="B544" s="18"/>
      <c r="C544" s="19"/>
      <c r="D544" s="20">
        <f t="shared" ref="D544:H544" si="1281">SUBTOTAL(9,D541:D543)</f>
        <v>38527415</v>
      </c>
      <c r="E544" s="20">
        <f t="shared" si="1281"/>
        <v>10786363</v>
      </c>
      <c r="F544" s="20">
        <f t="shared" si="1281"/>
        <v>1</v>
      </c>
      <c r="G544" s="20" t="str">
        <f t="shared" si="1281"/>
        <v>#REF!</v>
      </c>
      <c r="H544" s="20" t="str">
        <f t="shared" si="1281"/>
        <v>#REF!</v>
      </c>
      <c r="I544" s="20"/>
      <c r="J544" s="20" t="str">
        <f t="shared" ref="J544:M544" si="1282">SUBTOTAL(9,J541:J543)</f>
        <v>#REF!</v>
      </c>
      <c r="K544" s="20">
        <f t="shared" si="1282"/>
        <v>0</v>
      </c>
      <c r="L544" s="20" t="str">
        <f t="shared" si="1282"/>
        <v>#REF!</v>
      </c>
      <c r="M544" s="20">
        <f t="shared" si="1282"/>
        <v>0</v>
      </c>
      <c r="N544" s="20"/>
      <c r="O544" s="20" t="str">
        <f t="shared" ref="O544:S544" si="1283">SUBTOTAL(9,O541:O543)</f>
        <v>#REF!</v>
      </c>
      <c r="P544" s="20" t="str">
        <f t="shared" si="1283"/>
        <v>#REF!</v>
      </c>
      <c r="Q544" s="20" t="str">
        <f t="shared" si="1283"/>
        <v>#REF!</v>
      </c>
      <c r="R544" s="20" t="str">
        <f t="shared" si="1283"/>
        <v>#REF!</v>
      </c>
      <c r="S544" s="20" t="str">
        <f t="shared" si="1283"/>
        <v>#REF!</v>
      </c>
      <c r="T544" s="20" t="str">
        <f t="shared" si="13"/>
        <v>#REF!</v>
      </c>
      <c r="U544" s="19"/>
      <c r="V544" s="19"/>
      <c r="W544" s="19"/>
      <c r="X544" s="19"/>
      <c r="Y544" s="19"/>
      <c r="Z544" s="19">
        <f>SUBTOTAL(9,Z541:Z543)</f>
        <v>0</v>
      </c>
    </row>
    <row r="545" ht="14.25" customHeight="1" outlineLevel="2">
      <c r="A545" s="19" t="s">
        <v>247</v>
      </c>
      <c r="B545" s="18" t="s">
        <v>17</v>
      </c>
      <c r="C545" s="19" t="s">
        <v>324</v>
      </c>
      <c r="D545" s="20">
        <v>5.535698824E7</v>
      </c>
      <c r="E545" s="20">
        <v>7677405.62</v>
      </c>
      <c r="F545" s="20">
        <f>+D545/D552</f>
        <v>0.9704947792</v>
      </c>
      <c r="G545" s="20" t="str">
        <f t="shared" ref="G545:G551" si="1284">VLOOKUP(A545,'[1]Hoja1'!$B$1:$F$126,3,0)</f>
        <v>#REF!</v>
      </c>
      <c r="H545" s="20" t="str">
        <f t="shared" ref="H545:H551" si="1285">VLOOKUP(A545,'[2]Hoja1'!$B$1:$F$126,2,0)</f>
        <v>#REF!</v>
      </c>
      <c r="I545" s="20" t="str">
        <f t="shared" ref="I545:I551" si="1286">+G545/11</f>
        <v>#REF!</v>
      </c>
      <c r="J545" s="20" t="str">
        <f t="shared" ref="J545:J551" si="1287">+F545*I545</f>
        <v>#REF!</v>
      </c>
      <c r="K545" s="20">
        <f t="shared" ref="K545:K551" si="1288">+D545-P545</f>
        <v>13288467.24</v>
      </c>
      <c r="L545" s="20" t="str">
        <f t="shared" ref="L545:L551" si="1289">VLOOKUP(A545,'[2]Hoja1'!$B$1:$F$126,5,0)</f>
        <v>#REF!</v>
      </c>
      <c r="M545" s="20"/>
      <c r="N545" s="20"/>
      <c r="O545" s="20">
        <v>4.206852104499446E7</v>
      </c>
      <c r="P545" s="20">
        <f t="shared" ref="P545:P551" si="1290">+ROUND(O545,0)</f>
        <v>42068521</v>
      </c>
      <c r="Q545" s="20">
        <f t="shared" ref="Q545:Q551" si="1291">+K545+P545</f>
        <v>55356988.24</v>
      </c>
      <c r="R545" s="59">
        <f t="shared" ref="R545:R551" si="1292">+IF(D545-K545-P545&gt;1,D545-K545-P545,0)</f>
        <v>0</v>
      </c>
      <c r="S545" s="20">
        <f t="shared" ref="S545:S551" si="1293">+P545</f>
        <v>42068521</v>
      </c>
      <c r="T545" s="20">
        <f t="shared" si="13"/>
        <v>0</v>
      </c>
      <c r="U545" s="19"/>
      <c r="V545" s="19"/>
      <c r="W545" s="19"/>
      <c r="X545" s="19"/>
      <c r="Y545" s="19"/>
      <c r="Z545" s="19"/>
    </row>
    <row r="546" ht="14.25" customHeight="1" outlineLevel="2">
      <c r="A546" s="19" t="s">
        <v>247</v>
      </c>
      <c r="B546" s="18" t="s">
        <v>39</v>
      </c>
      <c r="C546" s="19" t="s">
        <v>40</v>
      </c>
      <c r="D546" s="20">
        <v>1633511.5</v>
      </c>
      <c r="E546" s="20">
        <v>226550.09</v>
      </c>
      <c r="F546" s="20">
        <f>+D546/D552</f>
        <v>0.02863801722</v>
      </c>
      <c r="G546" s="20" t="str">
        <f t="shared" si="1284"/>
        <v>#REF!</v>
      </c>
      <c r="H546" s="20" t="str">
        <f t="shared" si="1285"/>
        <v>#REF!</v>
      </c>
      <c r="I546" s="20" t="str">
        <f t="shared" si="1286"/>
        <v>#REF!</v>
      </c>
      <c r="J546" s="20" t="str">
        <f t="shared" si="1287"/>
        <v>#REF!</v>
      </c>
      <c r="K546" s="20" t="str">
        <f t="shared" si="1288"/>
        <v>#REF!</v>
      </c>
      <c r="L546" s="20" t="str">
        <f t="shared" si="1289"/>
        <v>#REF!</v>
      </c>
      <c r="M546" s="20"/>
      <c r="N546" s="20"/>
      <c r="O546" s="20" t="str">
        <f t="shared" ref="O546:O547" si="1294">+D546-J546</f>
        <v>#REF!</v>
      </c>
      <c r="P546" s="20" t="str">
        <f t="shared" si="1290"/>
        <v>#REF!</v>
      </c>
      <c r="Q546" s="20" t="str">
        <f t="shared" si="1291"/>
        <v>#REF!</v>
      </c>
      <c r="R546" s="59" t="str">
        <f t="shared" si="1292"/>
        <v>#REF!</v>
      </c>
      <c r="S546" s="20" t="str">
        <f t="shared" si="1293"/>
        <v>#REF!</v>
      </c>
      <c r="T546" s="20" t="str">
        <f t="shared" si="13"/>
        <v>#REF!</v>
      </c>
      <c r="U546" s="19"/>
      <c r="V546" s="19"/>
      <c r="W546" s="19"/>
      <c r="X546" s="19"/>
      <c r="Y546" s="19"/>
      <c r="Z546" s="19"/>
    </row>
    <row r="547" ht="14.25" customHeight="1" outlineLevel="2">
      <c r="A547" s="19" t="s">
        <v>247</v>
      </c>
      <c r="B547" s="18" t="s">
        <v>53</v>
      </c>
      <c r="C547" s="19" t="s">
        <v>54</v>
      </c>
      <c r="D547" s="20">
        <v>0.0</v>
      </c>
      <c r="E547" s="20">
        <v>0.0</v>
      </c>
      <c r="F547" s="20">
        <f>+D547/D552</f>
        <v>0</v>
      </c>
      <c r="G547" s="20" t="str">
        <f t="shared" si="1284"/>
        <v>#REF!</v>
      </c>
      <c r="H547" s="20" t="str">
        <f t="shared" si="1285"/>
        <v>#REF!</v>
      </c>
      <c r="I547" s="20" t="str">
        <f t="shared" si="1286"/>
        <v>#REF!</v>
      </c>
      <c r="J547" s="20" t="str">
        <f t="shared" si="1287"/>
        <v>#REF!</v>
      </c>
      <c r="K547" s="20" t="str">
        <f t="shared" si="1288"/>
        <v>#REF!</v>
      </c>
      <c r="L547" s="20" t="str">
        <f t="shared" si="1289"/>
        <v>#REF!</v>
      </c>
      <c r="M547" s="20"/>
      <c r="N547" s="20"/>
      <c r="O547" s="20" t="str">
        <f t="shared" si="1294"/>
        <v>#REF!</v>
      </c>
      <c r="P547" s="20" t="str">
        <f t="shared" si="1290"/>
        <v>#REF!</v>
      </c>
      <c r="Q547" s="20" t="str">
        <f t="shared" si="1291"/>
        <v>#REF!</v>
      </c>
      <c r="R547" s="59" t="str">
        <f t="shared" si="1292"/>
        <v>#REF!</v>
      </c>
      <c r="S547" s="20" t="str">
        <f t="shared" si="1293"/>
        <v>#REF!</v>
      </c>
      <c r="T547" s="20" t="str">
        <f t="shared" si="13"/>
        <v>#REF!</v>
      </c>
      <c r="U547" s="19"/>
      <c r="V547" s="19"/>
      <c r="W547" s="19"/>
      <c r="X547" s="19"/>
      <c r="Y547" s="19"/>
      <c r="Z547" s="19"/>
    </row>
    <row r="548" ht="14.25" customHeight="1" outlineLevel="2">
      <c r="A548" s="19" t="s">
        <v>247</v>
      </c>
      <c r="B548" s="18" t="s">
        <v>27</v>
      </c>
      <c r="C548" s="19" t="s">
        <v>28</v>
      </c>
      <c r="D548" s="20">
        <v>15839.45</v>
      </c>
      <c r="E548" s="20">
        <v>2196.76</v>
      </c>
      <c r="F548" s="20">
        <f>+D548/D552</f>
        <v>0.0002776903878</v>
      </c>
      <c r="G548" s="20" t="str">
        <f t="shared" si="1284"/>
        <v>#REF!</v>
      </c>
      <c r="H548" s="20" t="str">
        <f t="shared" si="1285"/>
        <v>#REF!</v>
      </c>
      <c r="I548" s="20" t="str">
        <f t="shared" si="1286"/>
        <v>#REF!</v>
      </c>
      <c r="J548" s="20" t="str">
        <f t="shared" si="1287"/>
        <v>#REF!</v>
      </c>
      <c r="K548" s="20">
        <f t="shared" si="1288"/>
        <v>15839.45</v>
      </c>
      <c r="L548" s="20" t="str">
        <f t="shared" si="1289"/>
        <v>#REF!</v>
      </c>
      <c r="M548" s="20"/>
      <c r="N548" s="20"/>
      <c r="O548" s="60">
        <v>0.0</v>
      </c>
      <c r="P548" s="20">
        <f t="shared" si="1290"/>
        <v>0</v>
      </c>
      <c r="Q548" s="20">
        <f t="shared" si="1291"/>
        <v>15839.45</v>
      </c>
      <c r="R548" s="59">
        <f t="shared" si="1292"/>
        <v>0</v>
      </c>
      <c r="S548" s="20">
        <f t="shared" si="1293"/>
        <v>0</v>
      </c>
      <c r="T548" s="20">
        <f t="shared" si="13"/>
        <v>0</v>
      </c>
      <c r="U548" s="19"/>
      <c r="V548" s="19"/>
      <c r="W548" s="19"/>
      <c r="X548" s="19"/>
      <c r="Y548" s="19"/>
      <c r="Z548" s="19"/>
    </row>
    <row r="549" ht="14.25" customHeight="1" outlineLevel="2">
      <c r="A549" s="19" t="s">
        <v>247</v>
      </c>
      <c r="B549" s="18" t="s">
        <v>33</v>
      </c>
      <c r="C549" s="19" t="s">
        <v>34</v>
      </c>
      <c r="D549" s="20">
        <v>33625.81</v>
      </c>
      <c r="E549" s="20">
        <v>4663.53</v>
      </c>
      <c r="F549" s="20">
        <f>+D549/D552</f>
        <v>0.0005895131598</v>
      </c>
      <c r="G549" s="20" t="str">
        <f t="shared" si="1284"/>
        <v>#REF!</v>
      </c>
      <c r="H549" s="20" t="str">
        <f t="shared" si="1285"/>
        <v>#REF!</v>
      </c>
      <c r="I549" s="20" t="str">
        <f t="shared" si="1286"/>
        <v>#REF!</v>
      </c>
      <c r="J549" s="20" t="str">
        <f t="shared" si="1287"/>
        <v>#REF!</v>
      </c>
      <c r="K549" s="20">
        <f t="shared" si="1288"/>
        <v>33625.81</v>
      </c>
      <c r="L549" s="20" t="str">
        <f t="shared" si="1289"/>
        <v>#REF!</v>
      </c>
      <c r="M549" s="20"/>
      <c r="N549" s="20"/>
      <c r="O549" s="60">
        <v>0.0</v>
      </c>
      <c r="P549" s="20">
        <f t="shared" si="1290"/>
        <v>0</v>
      </c>
      <c r="Q549" s="20">
        <f t="shared" si="1291"/>
        <v>33625.81</v>
      </c>
      <c r="R549" s="59">
        <f t="shared" si="1292"/>
        <v>0</v>
      </c>
      <c r="S549" s="20">
        <f t="shared" si="1293"/>
        <v>0</v>
      </c>
      <c r="T549" s="20">
        <f t="shared" si="13"/>
        <v>0</v>
      </c>
      <c r="U549" s="19"/>
      <c r="V549" s="19"/>
      <c r="W549" s="19"/>
      <c r="X549" s="19"/>
      <c r="Y549" s="19"/>
      <c r="Z549" s="19"/>
    </row>
    <row r="550" ht="14.25" customHeight="1" outlineLevel="2">
      <c r="A550" s="19" t="s">
        <v>247</v>
      </c>
      <c r="B550" s="18" t="s">
        <v>35</v>
      </c>
      <c r="C550" s="19" t="s">
        <v>36</v>
      </c>
      <c r="D550" s="20">
        <v>0.0</v>
      </c>
      <c r="E550" s="20">
        <v>0.0</v>
      </c>
      <c r="F550" s="20">
        <f>+D550/D552</f>
        <v>0</v>
      </c>
      <c r="G550" s="20" t="str">
        <f t="shared" si="1284"/>
        <v>#REF!</v>
      </c>
      <c r="H550" s="20" t="str">
        <f t="shared" si="1285"/>
        <v>#REF!</v>
      </c>
      <c r="I550" s="20" t="str">
        <f t="shared" si="1286"/>
        <v>#REF!</v>
      </c>
      <c r="J550" s="20" t="str">
        <f t="shared" si="1287"/>
        <v>#REF!</v>
      </c>
      <c r="K550" s="20" t="str">
        <f t="shared" si="1288"/>
        <v>#REF!</v>
      </c>
      <c r="L550" s="20" t="str">
        <f t="shared" si="1289"/>
        <v>#REF!</v>
      </c>
      <c r="M550" s="20"/>
      <c r="N550" s="20"/>
      <c r="O550" s="20" t="str">
        <f t="shared" ref="O550:O551" si="1295">+D550-J550</f>
        <v>#REF!</v>
      </c>
      <c r="P550" s="20" t="str">
        <f t="shared" si="1290"/>
        <v>#REF!</v>
      </c>
      <c r="Q550" s="20" t="str">
        <f t="shared" si="1291"/>
        <v>#REF!</v>
      </c>
      <c r="R550" s="59" t="str">
        <f t="shared" si="1292"/>
        <v>#REF!</v>
      </c>
      <c r="S550" s="20" t="str">
        <f t="shared" si="1293"/>
        <v>#REF!</v>
      </c>
      <c r="T550" s="20" t="str">
        <f t="shared" si="13"/>
        <v>#REF!</v>
      </c>
      <c r="U550" s="19"/>
      <c r="V550" s="19"/>
      <c r="W550" s="19"/>
      <c r="X550" s="19"/>
      <c r="Y550" s="19"/>
      <c r="Z550" s="19"/>
    </row>
    <row r="551" ht="14.25" customHeight="1" outlineLevel="2">
      <c r="A551" s="19" t="s">
        <v>247</v>
      </c>
      <c r="B551" s="18" t="s">
        <v>74</v>
      </c>
      <c r="C551" s="19" t="s">
        <v>75</v>
      </c>
      <c r="D551" s="20">
        <v>0.0</v>
      </c>
      <c r="E551" s="20">
        <v>0.0</v>
      </c>
      <c r="F551" s="20">
        <f>+D551/D552</f>
        <v>0</v>
      </c>
      <c r="G551" s="20" t="str">
        <f t="shared" si="1284"/>
        <v>#REF!</v>
      </c>
      <c r="H551" s="20" t="str">
        <f t="shared" si="1285"/>
        <v>#REF!</v>
      </c>
      <c r="I551" s="20" t="str">
        <f t="shared" si="1286"/>
        <v>#REF!</v>
      </c>
      <c r="J551" s="20" t="str">
        <f t="shared" si="1287"/>
        <v>#REF!</v>
      </c>
      <c r="K551" s="20" t="str">
        <f t="shared" si="1288"/>
        <v>#REF!</v>
      </c>
      <c r="L551" s="20" t="str">
        <f t="shared" si="1289"/>
        <v>#REF!</v>
      </c>
      <c r="M551" s="20"/>
      <c r="N551" s="20"/>
      <c r="O551" s="20" t="str">
        <f t="shared" si="1295"/>
        <v>#REF!</v>
      </c>
      <c r="P551" s="20" t="str">
        <f t="shared" si="1290"/>
        <v>#REF!</v>
      </c>
      <c r="Q551" s="20" t="str">
        <f t="shared" si="1291"/>
        <v>#REF!</v>
      </c>
      <c r="R551" s="59" t="str">
        <f t="shared" si="1292"/>
        <v>#REF!</v>
      </c>
      <c r="S551" s="20" t="str">
        <f t="shared" si="1293"/>
        <v>#REF!</v>
      </c>
      <c r="T551" s="20" t="str">
        <f t="shared" si="13"/>
        <v>#REF!</v>
      </c>
      <c r="U551" s="19"/>
      <c r="V551" s="19"/>
      <c r="W551" s="19"/>
      <c r="X551" s="19"/>
      <c r="Y551" s="19"/>
      <c r="Z551" s="19"/>
    </row>
    <row r="552" ht="14.25" customHeight="1" outlineLevel="1">
      <c r="A552" s="61" t="s">
        <v>425</v>
      </c>
      <c r="B552" s="18"/>
      <c r="C552" s="19"/>
      <c r="D552" s="20">
        <f t="shared" ref="D552:H552" si="1296">SUBTOTAL(9,D545:D551)</f>
        <v>57039965</v>
      </c>
      <c r="E552" s="20">
        <f t="shared" si="1296"/>
        <v>7910816</v>
      </c>
      <c r="F552" s="20">
        <f t="shared" si="1296"/>
        <v>1</v>
      </c>
      <c r="G552" s="20" t="str">
        <f t="shared" si="1296"/>
        <v>#REF!</v>
      </c>
      <c r="H552" s="20" t="str">
        <f t="shared" si="1296"/>
        <v>#REF!</v>
      </c>
      <c r="I552" s="20"/>
      <c r="J552" s="20" t="str">
        <f t="shared" ref="J552:M552" si="1297">SUBTOTAL(9,J545:J551)</f>
        <v>#REF!</v>
      </c>
      <c r="K552" s="20" t="str">
        <f t="shared" si="1297"/>
        <v>#REF!</v>
      </c>
      <c r="L552" s="20" t="str">
        <f t="shared" si="1297"/>
        <v>#REF!</v>
      </c>
      <c r="M552" s="20">
        <f t="shared" si="1297"/>
        <v>0</v>
      </c>
      <c r="N552" s="20"/>
      <c r="O552" s="20" t="str">
        <f t="shared" ref="O552:S552" si="1298">SUBTOTAL(9,O545:O551)</f>
        <v>#REF!</v>
      </c>
      <c r="P552" s="20" t="str">
        <f t="shared" si="1298"/>
        <v>#REF!</v>
      </c>
      <c r="Q552" s="20" t="str">
        <f t="shared" si="1298"/>
        <v>#REF!</v>
      </c>
      <c r="R552" s="20" t="str">
        <f t="shared" si="1298"/>
        <v>#REF!</v>
      </c>
      <c r="S552" s="20" t="str">
        <f t="shared" si="1298"/>
        <v>#REF!</v>
      </c>
      <c r="T552" s="20" t="str">
        <f t="shared" si="13"/>
        <v>#REF!</v>
      </c>
      <c r="U552" s="19"/>
      <c r="V552" s="19"/>
      <c r="W552" s="19"/>
      <c r="X552" s="19"/>
      <c r="Y552" s="19"/>
      <c r="Z552" s="19">
        <f>SUBTOTAL(9,Z545:Z551)</f>
        <v>0</v>
      </c>
    </row>
    <row r="553" ht="14.25" customHeight="1" outlineLevel="2">
      <c r="A553" s="19" t="s">
        <v>249</v>
      </c>
      <c r="B553" s="18" t="s">
        <v>17</v>
      </c>
      <c r="C553" s="19" t="s">
        <v>324</v>
      </c>
      <c r="D553" s="20">
        <v>1.1797271531E8</v>
      </c>
      <c r="E553" s="20">
        <v>5441154.31</v>
      </c>
      <c r="F553" s="20">
        <f>+D553/D558</f>
        <v>0.9558186294</v>
      </c>
      <c r="G553" s="20" t="str">
        <f t="shared" ref="G553:G557" si="1299">VLOOKUP(A553,'[1]Hoja1'!$B$1:$F$126,3,0)</f>
        <v>#REF!</v>
      </c>
      <c r="H553" s="20" t="str">
        <f t="shared" ref="H553:H557" si="1300">VLOOKUP(A553,'[2]Hoja1'!$B$1:$F$126,2,0)</f>
        <v>#REF!</v>
      </c>
      <c r="I553" s="20" t="str">
        <f t="shared" ref="I553:I557" si="1301">+G553/11</f>
        <v>#REF!</v>
      </c>
      <c r="J553" s="20" t="str">
        <f t="shared" ref="J553:J557" si="1302">+F553*I553</f>
        <v>#REF!</v>
      </c>
      <c r="K553" s="20">
        <v>0.0</v>
      </c>
      <c r="L553" s="20" t="str">
        <f t="shared" ref="L553:L557" si="1303">VLOOKUP(A553,'[2]Hoja1'!$B$1:$F$126,5,0)</f>
        <v>#REF!</v>
      </c>
      <c r="M553" s="20"/>
      <c r="N553" s="20"/>
      <c r="O553" s="20" t="str">
        <f t="shared" ref="O553:O555" si="1304">+D553-J553</f>
        <v>#REF!</v>
      </c>
      <c r="P553" s="20" t="str">
        <f t="shared" ref="P553:P557" si="1305">+ROUND(O553,0)</f>
        <v>#REF!</v>
      </c>
      <c r="Q553" s="20" t="str">
        <f t="shared" ref="Q553:Q557" si="1306">+K553+P553</f>
        <v>#REF!</v>
      </c>
      <c r="R553" s="59" t="str">
        <f t="shared" ref="R553:R557" si="1307">+IF(D553-K553-P553&gt;1,D553-K553-P553,0)</f>
        <v>#REF!</v>
      </c>
      <c r="S553" s="20" t="str">
        <f t="shared" ref="S553:S557" si="1308">+P553</f>
        <v>#REF!</v>
      </c>
      <c r="T553" s="20" t="str">
        <f t="shared" si="13"/>
        <v>#REF!</v>
      </c>
      <c r="U553" s="19"/>
      <c r="V553" s="19"/>
      <c r="W553" s="19"/>
      <c r="X553" s="19"/>
      <c r="Y553" s="19"/>
      <c r="Z553" s="19"/>
    </row>
    <row r="554" ht="14.25" customHeight="1" outlineLevel="2">
      <c r="A554" s="19" t="s">
        <v>249</v>
      </c>
      <c r="B554" s="18" t="s">
        <v>39</v>
      </c>
      <c r="C554" s="19" t="s">
        <v>40</v>
      </c>
      <c r="D554" s="20">
        <v>5314137.74</v>
      </c>
      <c r="E554" s="20">
        <v>245099.41</v>
      </c>
      <c r="F554" s="20">
        <f>+D554/D558</f>
        <v>0.04305531019</v>
      </c>
      <c r="G554" s="20" t="str">
        <f t="shared" si="1299"/>
        <v>#REF!</v>
      </c>
      <c r="H554" s="20" t="str">
        <f t="shared" si="1300"/>
        <v>#REF!</v>
      </c>
      <c r="I554" s="20" t="str">
        <f t="shared" si="1301"/>
        <v>#REF!</v>
      </c>
      <c r="J554" s="20" t="str">
        <f t="shared" si="1302"/>
        <v>#REF!</v>
      </c>
      <c r="K554" s="20">
        <v>0.0</v>
      </c>
      <c r="L554" s="20" t="str">
        <f t="shared" si="1303"/>
        <v>#REF!</v>
      </c>
      <c r="M554" s="20"/>
      <c r="N554" s="20"/>
      <c r="O554" s="20" t="str">
        <f t="shared" si="1304"/>
        <v>#REF!</v>
      </c>
      <c r="P554" s="20" t="str">
        <f t="shared" si="1305"/>
        <v>#REF!</v>
      </c>
      <c r="Q554" s="20" t="str">
        <f t="shared" si="1306"/>
        <v>#REF!</v>
      </c>
      <c r="R554" s="59" t="str">
        <f t="shared" si="1307"/>
        <v>#REF!</v>
      </c>
      <c r="S554" s="20" t="str">
        <f t="shared" si="1308"/>
        <v>#REF!</v>
      </c>
      <c r="T554" s="20" t="str">
        <f t="shared" si="13"/>
        <v>#REF!</v>
      </c>
      <c r="U554" s="19"/>
      <c r="V554" s="19"/>
      <c r="W554" s="19"/>
      <c r="X554" s="19"/>
      <c r="Y554" s="19"/>
      <c r="Z554" s="19"/>
    </row>
    <row r="555" ht="14.25" customHeight="1" outlineLevel="2">
      <c r="A555" s="19" t="s">
        <v>249</v>
      </c>
      <c r="B555" s="18" t="s">
        <v>53</v>
      </c>
      <c r="C555" s="19" t="s">
        <v>54</v>
      </c>
      <c r="D555" s="20">
        <v>0.0</v>
      </c>
      <c r="E555" s="20">
        <v>0.0</v>
      </c>
      <c r="F555" s="20">
        <f>+D555/D558</f>
        <v>0</v>
      </c>
      <c r="G555" s="20" t="str">
        <f t="shared" si="1299"/>
        <v>#REF!</v>
      </c>
      <c r="H555" s="20" t="str">
        <f t="shared" si="1300"/>
        <v>#REF!</v>
      </c>
      <c r="I555" s="20" t="str">
        <f t="shared" si="1301"/>
        <v>#REF!</v>
      </c>
      <c r="J555" s="20" t="str">
        <f t="shared" si="1302"/>
        <v>#REF!</v>
      </c>
      <c r="K555" s="20" t="str">
        <f>+D555-P555</f>
        <v>#REF!</v>
      </c>
      <c r="L555" s="20" t="str">
        <f t="shared" si="1303"/>
        <v>#REF!</v>
      </c>
      <c r="M555" s="20"/>
      <c r="N555" s="20"/>
      <c r="O555" s="20" t="str">
        <f t="shared" si="1304"/>
        <v>#REF!</v>
      </c>
      <c r="P555" s="20" t="str">
        <f t="shared" si="1305"/>
        <v>#REF!</v>
      </c>
      <c r="Q555" s="20" t="str">
        <f t="shared" si="1306"/>
        <v>#REF!</v>
      </c>
      <c r="R555" s="59" t="str">
        <f t="shared" si="1307"/>
        <v>#REF!</v>
      </c>
      <c r="S555" s="20" t="str">
        <f t="shared" si="1308"/>
        <v>#REF!</v>
      </c>
      <c r="T555" s="20" t="str">
        <f t="shared" si="13"/>
        <v>#REF!</v>
      </c>
      <c r="U555" s="19"/>
      <c r="V555" s="19"/>
      <c r="W555" s="19"/>
      <c r="X555" s="19"/>
      <c r="Y555" s="19"/>
      <c r="Z555" s="19"/>
    </row>
    <row r="556" ht="14.25" customHeight="1" outlineLevel="2">
      <c r="A556" s="19" t="s">
        <v>249</v>
      </c>
      <c r="B556" s="18" t="s">
        <v>27</v>
      </c>
      <c r="C556" s="19" t="s">
        <v>28</v>
      </c>
      <c r="D556" s="20">
        <v>10773.01</v>
      </c>
      <c r="E556" s="20">
        <v>496.87</v>
      </c>
      <c r="F556" s="20">
        <f>+D556/D558</f>
        <v>0.00008728326398</v>
      </c>
      <c r="G556" s="20" t="str">
        <f t="shared" si="1299"/>
        <v>#REF!</v>
      </c>
      <c r="H556" s="20" t="str">
        <f t="shared" si="1300"/>
        <v>#REF!</v>
      </c>
      <c r="I556" s="20" t="str">
        <f t="shared" si="1301"/>
        <v>#REF!</v>
      </c>
      <c r="J556" s="20" t="str">
        <f t="shared" si="1302"/>
        <v>#REF!</v>
      </c>
      <c r="K556" s="20">
        <v>0.0</v>
      </c>
      <c r="L556" s="20" t="str">
        <f t="shared" si="1303"/>
        <v>#REF!</v>
      </c>
      <c r="M556" s="20"/>
      <c r="N556" s="20"/>
      <c r="O556" s="60">
        <v>0.0</v>
      </c>
      <c r="P556" s="20">
        <f t="shared" si="1305"/>
        <v>0</v>
      </c>
      <c r="Q556" s="20">
        <f t="shared" si="1306"/>
        <v>0</v>
      </c>
      <c r="R556" s="59">
        <f t="shared" si="1307"/>
        <v>10773.01</v>
      </c>
      <c r="S556" s="20">
        <f t="shared" si="1308"/>
        <v>0</v>
      </c>
      <c r="T556" s="20">
        <f t="shared" si="13"/>
        <v>0</v>
      </c>
      <c r="U556" s="19"/>
      <c r="V556" s="19"/>
      <c r="W556" s="19"/>
      <c r="X556" s="19"/>
      <c r="Y556" s="19"/>
      <c r="Z556" s="19"/>
    </row>
    <row r="557" ht="14.25" customHeight="1" outlineLevel="2">
      <c r="A557" s="19" t="s">
        <v>249</v>
      </c>
      <c r="B557" s="18" t="s">
        <v>33</v>
      </c>
      <c r="C557" s="19" t="s">
        <v>34</v>
      </c>
      <c r="D557" s="20">
        <v>128211.94</v>
      </c>
      <c r="E557" s="20">
        <v>5913.41</v>
      </c>
      <c r="F557" s="20">
        <f>+D557/D558</f>
        <v>0.001038777148</v>
      </c>
      <c r="G557" s="20" t="str">
        <f t="shared" si="1299"/>
        <v>#REF!</v>
      </c>
      <c r="H557" s="20" t="str">
        <f t="shared" si="1300"/>
        <v>#REF!</v>
      </c>
      <c r="I557" s="20" t="str">
        <f t="shared" si="1301"/>
        <v>#REF!</v>
      </c>
      <c r="J557" s="20" t="str">
        <f t="shared" si="1302"/>
        <v>#REF!</v>
      </c>
      <c r="K557" s="20">
        <v>0.0</v>
      </c>
      <c r="L557" s="20" t="str">
        <f t="shared" si="1303"/>
        <v>#REF!</v>
      </c>
      <c r="M557" s="20"/>
      <c r="N557" s="20"/>
      <c r="O557" s="20" t="str">
        <f>+D557-J557</f>
        <v>#REF!</v>
      </c>
      <c r="P557" s="20" t="str">
        <f t="shared" si="1305"/>
        <v>#REF!</v>
      </c>
      <c r="Q557" s="20" t="str">
        <f t="shared" si="1306"/>
        <v>#REF!</v>
      </c>
      <c r="R557" s="59" t="str">
        <f t="shared" si="1307"/>
        <v>#REF!</v>
      </c>
      <c r="S557" s="20" t="str">
        <f t="shared" si="1308"/>
        <v>#REF!</v>
      </c>
      <c r="T557" s="20" t="str">
        <f t="shared" si="13"/>
        <v>#REF!</v>
      </c>
      <c r="U557" s="19"/>
      <c r="V557" s="19"/>
      <c r="W557" s="19"/>
      <c r="X557" s="19"/>
      <c r="Y557" s="19"/>
      <c r="Z557" s="19"/>
    </row>
    <row r="558" ht="14.25" customHeight="1" outlineLevel="1">
      <c r="A558" s="61" t="s">
        <v>426</v>
      </c>
      <c r="B558" s="18"/>
      <c r="C558" s="19"/>
      <c r="D558" s="20">
        <f t="shared" ref="D558:H558" si="1309">SUBTOTAL(9,D553:D557)</f>
        <v>123425838</v>
      </c>
      <c r="E558" s="20">
        <f t="shared" si="1309"/>
        <v>5692664</v>
      </c>
      <c r="F558" s="20">
        <f t="shared" si="1309"/>
        <v>1</v>
      </c>
      <c r="G558" s="20" t="str">
        <f t="shared" si="1309"/>
        <v>#REF!</v>
      </c>
      <c r="H558" s="20" t="str">
        <f t="shared" si="1309"/>
        <v>#REF!</v>
      </c>
      <c r="I558" s="20"/>
      <c r="J558" s="20" t="str">
        <f t="shared" ref="J558:M558" si="1310">SUBTOTAL(9,J553:J557)</f>
        <v>#REF!</v>
      </c>
      <c r="K558" s="20" t="str">
        <f t="shared" si="1310"/>
        <v>#REF!</v>
      </c>
      <c r="L558" s="20" t="str">
        <f t="shared" si="1310"/>
        <v>#REF!</v>
      </c>
      <c r="M558" s="20">
        <f t="shared" si="1310"/>
        <v>0</v>
      </c>
      <c r="N558" s="20"/>
      <c r="O558" s="20" t="str">
        <f t="shared" ref="O558:S558" si="1311">SUBTOTAL(9,O553:O557)</f>
        <v>#REF!</v>
      </c>
      <c r="P558" s="20" t="str">
        <f t="shared" si="1311"/>
        <v>#REF!</v>
      </c>
      <c r="Q558" s="20" t="str">
        <f t="shared" si="1311"/>
        <v>#REF!</v>
      </c>
      <c r="R558" s="20" t="str">
        <f t="shared" si="1311"/>
        <v>#REF!</v>
      </c>
      <c r="S558" s="20" t="str">
        <f t="shared" si="1311"/>
        <v>#REF!</v>
      </c>
      <c r="T558" s="20" t="str">
        <f t="shared" si="13"/>
        <v>#REF!</v>
      </c>
      <c r="U558" s="19"/>
      <c r="V558" s="19"/>
      <c r="W558" s="19"/>
      <c r="X558" s="19"/>
      <c r="Y558" s="19"/>
      <c r="Z558" s="19">
        <f>SUBTOTAL(9,Z553:Z557)</f>
        <v>0</v>
      </c>
    </row>
    <row r="559" ht="14.25" customHeight="1" outlineLevel="2">
      <c r="A559" s="19" t="s">
        <v>251</v>
      </c>
      <c r="B559" s="18" t="s">
        <v>17</v>
      </c>
      <c r="C559" s="19" t="s">
        <v>324</v>
      </c>
      <c r="D559" s="20">
        <v>5.033561514E7</v>
      </c>
      <c r="E559" s="20">
        <v>6840740.87</v>
      </c>
      <c r="F559" s="20">
        <f>+D559/D564</f>
        <v>0.5820130366</v>
      </c>
      <c r="G559" s="20" t="str">
        <f t="shared" ref="G559:G563" si="1312">VLOOKUP(A559,'[1]Hoja1'!$B$1:$F$126,3,0)</f>
        <v>#REF!</v>
      </c>
      <c r="H559" s="20" t="str">
        <f t="shared" ref="H559:H563" si="1313">VLOOKUP(A559,'[2]Hoja1'!$B$1:$F$126,2,0)</f>
        <v>#REF!</v>
      </c>
      <c r="I559" s="20" t="str">
        <f t="shared" ref="I559:I563" si="1314">+G559/11</f>
        <v>#REF!</v>
      </c>
      <c r="J559" s="20" t="str">
        <f t="shared" ref="J559:J563" si="1315">+F559*I559</f>
        <v>#REF!</v>
      </c>
      <c r="K559" s="20">
        <v>0.0</v>
      </c>
      <c r="L559" s="20" t="str">
        <f t="shared" ref="L559:L563" si="1316">VLOOKUP(A559,'[2]Hoja1'!$B$1:$F$126,5,0)</f>
        <v>#REF!</v>
      </c>
      <c r="M559" s="20"/>
      <c r="N559" s="20"/>
      <c r="O559" s="20" t="str">
        <f>+D559-J559</f>
        <v>#REF!</v>
      </c>
      <c r="P559" s="20" t="str">
        <f t="shared" ref="P559:P563" si="1317">+ROUND(O559,0)</f>
        <v>#REF!</v>
      </c>
      <c r="Q559" s="20" t="str">
        <f t="shared" ref="Q559:Q563" si="1318">+K559+P559</f>
        <v>#REF!</v>
      </c>
      <c r="R559" s="59" t="str">
        <f t="shared" ref="R559:R563" si="1319">+IF(D559-K559-P559&gt;1,D559-K559-P559,0)</f>
        <v>#REF!</v>
      </c>
      <c r="S559" s="20" t="str">
        <f t="shared" ref="S559:S563" si="1320">+P559</f>
        <v>#REF!</v>
      </c>
      <c r="T559" s="20" t="str">
        <f t="shared" si="13"/>
        <v>#REF!</v>
      </c>
      <c r="U559" s="19"/>
      <c r="V559" s="19"/>
      <c r="W559" s="19"/>
      <c r="X559" s="19"/>
      <c r="Y559" s="19"/>
      <c r="Z559" s="19"/>
    </row>
    <row r="560" ht="14.25" customHeight="1" outlineLevel="2">
      <c r="A560" s="19" t="s">
        <v>251</v>
      </c>
      <c r="B560" s="18" t="s">
        <v>27</v>
      </c>
      <c r="C560" s="19" t="s">
        <v>28</v>
      </c>
      <c r="D560" s="20">
        <v>15955.64</v>
      </c>
      <c r="E560" s="20">
        <v>2168.41</v>
      </c>
      <c r="F560" s="20">
        <f>+D560/D564</f>
        <v>0.0001844894606</v>
      </c>
      <c r="G560" s="20" t="str">
        <f t="shared" si="1312"/>
        <v>#REF!</v>
      </c>
      <c r="H560" s="20" t="str">
        <f t="shared" si="1313"/>
        <v>#REF!</v>
      </c>
      <c r="I560" s="20" t="str">
        <f t="shared" si="1314"/>
        <v>#REF!</v>
      </c>
      <c r="J560" s="20" t="str">
        <f t="shared" si="1315"/>
        <v>#REF!</v>
      </c>
      <c r="K560" s="20">
        <v>0.0</v>
      </c>
      <c r="L560" s="20" t="str">
        <f t="shared" si="1316"/>
        <v>#REF!</v>
      </c>
      <c r="M560" s="20"/>
      <c r="N560" s="20"/>
      <c r="O560" s="60">
        <v>0.0</v>
      </c>
      <c r="P560" s="20">
        <f t="shared" si="1317"/>
        <v>0</v>
      </c>
      <c r="Q560" s="20">
        <f t="shared" si="1318"/>
        <v>0</v>
      </c>
      <c r="R560" s="59">
        <f t="shared" si="1319"/>
        <v>15955.64</v>
      </c>
      <c r="S560" s="20">
        <f t="shared" si="1320"/>
        <v>0</v>
      </c>
      <c r="T560" s="20">
        <f t="shared" si="13"/>
        <v>0</v>
      </c>
      <c r="U560" s="19"/>
      <c r="V560" s="19"/>
      <c r="W560" s="19"/>
      <c r="X560" s="19"/>
      <c r="Y560" s="19"/>
      <c r="Z560" s="19"/>
    </row>
    <row r="561" ht="14.25" customHeight="1" outlineLevel="2">
      <c r="A561" s="19" t="s">
        <v>251</v>
      </c>
      <c r="B561" s="18" t="s">
        <v>33</v>
      </c>
      <c r="C561" s="19" t="s">
        <v>34</v>
      </c>
      <c r="D561" s="20">
        <v>22370.02</v>
      </c>
      <c r="E561" s="20">
        <v>3040.14</v>
      </c>
      <c r="F561" s="20">
        <f>+D561/D564</f>
        <v>0.0002586566834</v>
      </c>
      <c r="G561" s="20" t="str">
        <f t="shared" si="1312"/>
        <v>#REF!</v>
      </c>
      <c r="H561" s="20" t="str">
        <f t="shared" si="1313"/>
        <v>#REF!</v>
      </c>
      <c r="I561" s="20" t="str">
        <f t="shared" si="1314"/>
        <v>#REF!</v>
      </c>
      <c r="J561" s="20" t="str">
        <f t="shared" si="1315"/>
        <v>#REF!</v>
      </c>
      <c r="K561" s="20">
        <v>0.0</v>
      </c>
      <c r="L561" s="20" t="str">
        <f t="shared" si="1316"/>
        <v>#REF!</v>
      </c>
      <c r="M561" s="20"/>
      <c r="N561" s="20"/>
      <c r="O561" s="60">
        <v>0.0</v>
      </c>
      <c r="P561" s="20">
        <f t="shared" si="1317"/>
        <v>0</v>
      </c>
      <c r="Q561" s="20">
        <f t="shared" si="1318"/>
        <v>0</v>
      </c>
      <c r="R561" s="59">
        <f t="shared" si="1319"/>
        <v>22370.02</v>
      </c>
      <c r="S561" s="20">
        <f t="shared" si="1320"/>
        <v>0</v>
      </c>
      <c r="T561" s="20">
        <f t="shared" si="13"/>
        <v>0</v>
      </c>
      <c r="U561" s="19"/>
      <c r="V561" s="19"/>
      <c r="W561" s="19"/>
      <c r="X561" s="19"/>
      <c r="Y561" s="19"/>
      <c r="Z561" s="19"/>
    </row>
    <row r="562" ht="14.25" customHeight="1" outlineLevel="2">
      <c r="A562" s="19" t="s">
        <v>251</v>
      </c>
      <c r="B562" s="18" t="s">
        <v>41</v>
      </c>
      <c r="C562" s="19" t="s">
        <v>42</v>
      </c>
      <c r="D562" s="20">
        <v>2.85878927E7</v>
      </c>
      <c r="E562" s="20">
        <v>3885168.88</v>
      </c>
      <c r="F562" s="20">
        <f>+D562/D564</f>
        <v>0.3305517613</v>
      </c>
      <c r="G562" s="20" t="str">
        <f t="shared" si="1312"/>
        <v>#REF!</v>
      </c>
      <c r="H562" s="20" t="str">
        <f t="shared" si="1313"/>
        <v>#REF!</v>
      </c>
      <c r="I562" s="20" t="str">
        <f t="shared" si="1314"/>
        <v>#REF!</v>
      </c>
      <c r="J562" s="20" t="str">
        <f t="shared" si="1315"/>
        <v>#REF!</v>
      </c>
      <c r="K562" s="20">
        <v>0.0</v>
      </c>
      <c r="L562" s="20" t="str">
        <f t="shared" si="1316"/>
        <v>#REF!</v>
      </c>
      <c r="M562" s="20"/>
      <c r="N562" s="20"/>
      <c r="O562" s="20" t="str">
        <f t="shared" ref="O562:O563" si="1321">+D562-J562</f>
        <v>#REF!</v>
      </c>
      <c r="P562" s="20" t="str">
        <f t="shared" si="1317"/>
        <v>#REF!</v>
      </c>
      <c r="Q562" s="20" t="str">
        <f t="shared" si="1318"/>
        <v>#REF!</v>
      </c>
      <c r="R562" s="59" t="str">
        <f t="shared" si="1319"/>
        <v>#REF!</v>
      </c>
      <c r="S562" s="20" t="str">
        <f t="shared" si="1320"/>
        <v>#REF!</v>
      </c>
      <c r="T562" s="20" t="str">
        <f t="shared" si="13"/>
        <v>#REF!</v>
      </c>
      <c r="U562" s="19"/>
      <c r="V562" s="19"/>
      <c r="W562" s="19"/>
      <c r="X562" s="19"/>
      <c r="Y562" s="19"/>
      <c r="Z562" s="19"/>
    </row>
    <row r="563" ht="14.25" customHeight="1" outlineLevel="2">
      <c r="A563" s="19" t="s">
        <v>251</v>
      </c>
      <c r="B563" s="18" t="s">
        <v>55</v>
      </c>
      <c r="C563" s="19" t="s">
        <v>56</v>
      </c>
      <c r="D563" s="20">
        <v>7523540.5</v>
      </c>
      <c r="E563" s="20">
        <v>1022468.7</v>
      </c>
      <c r="F563" s="20">
        <f>+D563/D564</f>
        <v>0.08699205602</v>
      </c>
      <c r="G563" s="20" t="str">
        <f t="shared" si="1312"/>
        <v>#REF!</v>
      </c>
      <c r="H563" s="20" t="str">
        <f t="shared" si="1313"/>
        <v>#REF!</v>
      </c>
      <c r="I563" s="20" t="str">
        <f t="shared" si="1314"/>
        <v>#REF!</v>
      </c>
      <c r="J563" s="20" t="str">
        <f t="shared" si="1315"/>
        <v>#REF!</v>
      </c>
      <c r="K563" s="20">
        <v>0.0</v>
      </c>
      <c r="L563" s="20" t="str">
        <f t="shared" si="1316"/>
        <v>#REF!</v>
      </c>
      <c r="M563" s="20"/>
      <c r="N563" s="20"/>
      <c r="O563" s="20" t="str">
        <f t="shared" si="1321"/>
        <v>#REF!</v>
      </c>
      <c r="P563" s="20" t="str">
        <f t="shared" si="1317"/>
        <v>#REF!</v>
      </c>
      <c r="Q563" s="20" t="str">
        <f t="shared" si="1318"/>
        <v>#REF!</v>
      </c>
      <c r="R563" s="59" t="str">
        <f t="shared" si="1319"/>
        <v>#REF!</v>
      </c>
      <c r="S563" s="20" t="str">
        <f t="shared" si="1320"/>
        <v>#REF!</v>
      </c>
      <c r="T563" s="20" t="str">
        <f t="shared" si="13"/>
        <v>#REF!</v>
      </c>
      <c r="U563" s="19"/>
      <c r="V563" s="19"/>
      <c r="W563" s="19"/>
      <c r="X563" s="19"/>
      <c r="Y563" s="19"/>
      <c r="Z563" s="19"/>
    </row>
    <row r="564" ht="14.25" customHeight="1" outlineLevel="1">
      <c r="A564" s="61" t="s">
        <v>427</v>
      </c>
      <c r="B564" s="18"/>
      <c r="C564" s="19"/>
      <c r="D564" s="20">
        <f t="shared" ref="D564:H564" si="1322">SUBTOTAL(9,D559:D563)</f>
        <v>86485374</v>
      </c>
      <c r="E564" s="20">
        <f t="shared" si="1322"/>
        <v>11753587</v>
      </c>
      <c r="F564" s="20">
        <f t="shared" si="1322"/>
        <v>1</v>
      </c>
      <c r="G564" s="20" t="str">
        <f t="shared" si="1322"/>
        <v>#REF!</v>
      </c>
      <c r="H564" s="20" t="str">
        <f t="shared" si="1322"/>
        <v>#REF!</v>
      </c>
      <c r="I564" s="20"/>
      <c r="J564" s="20" t="str">
        <f t="shared" ref="J564:M564" si="1323">SUBTOTAL(9,J559:J563)</f>
        <v>#REF!</v>
      </c>
      <c r="K564" s="20">
        <f t="shared" si="1323"/>
        <v>0</v>
      </c>
      <c r="L564" s="20" t="str">
        <f t="shared" si="1323"/>
        <v>#REF!</v>
      </c>
      <c r="M564" s="20">
        <f t="shared" si="1323"/>
        <v>0</v>
      </c>
      <c r="N564" s="20"/>
      <c r="O564" s="20" t="str">
        <f t="shared" ref="O564:S564" si="1324">SUBTOTAL(9,O559:O563)</f>
        <v>#REF!</v>
      </c>
      <c r="P564" s="20" t="str">
        <f t="shared" si="1324"/>
        <v>#REF!</v>
      </c>
      <c r="Q564" s="20" t="str">
        <f t="shared" si="1324"/>
        <v>#REF!</v>
      </c>
      <c r="R564" s="20" t="str">
        <f t="shared" si="1324"/>
        <v>#REF!</v>
      </c>
      <c r="S564" s="20" t="str">
        <f t="shared" si="1324"/>
        <v>#REF!</v>
      </c>
      <c r="T564" s="20" t="str">
        <f t="shared" si="13"/>
        <v>#REF!</v>
      </c>
      <c r="U564" s="19"/>
      <c r="V564" s="19"/>
      <c r="W564" s="19"/>
      <c r="X564" s="19"/>
      <c r="Y564" s="19"/>
      <c r="Z564" s="19">
        <f>SUBTOTAL(9,Z559:Z563)</f>
        <v>0</v>
      </c>
    </row>
    <row r="565" ht="14.25" customHeight="1" outlineLevel="2">
      <c r="A565" s="19" t="s">
        <v>253</v>
      </c>
      <c r="B565" s="18" t="s">
        <v>17</v>
      </c>
      <c r="C565" s="19" t="s">
        <v>324</v>
      </c>
      <c r="D565" s="20">
        <v>1.0518575683E8</v>
      </c>
      <c r="E565" s="20">
        <v>2.190641677E7</v>
      </c>
      <c r="F565" s="20">
        <f>+D565/D570</f>
        <v>0.9928019271</v>
      </c>
      <c r="G565" s="20" t="str">
        <f t="shared" ref="G565:G569" si="1325">VLOOKUP(A565,'[1]Hoja1'!$B$1:$F$126,3,0)</f>
        <v>#REF!</v>
      </c>
      <c r="H565" s="20" t="str">
        <f t="shared" ref="H565:H569" si="1326">VLOOKUP(A565,'[2]Hoja1'!$B$1:$F$126,2,0)</f>
        <v>#REF!</v>
      </c>
      <c r="I565" s="20" t="str">
        <f t="shared" ref="I565:I569" si="1327">+G565/11</f>
        <v>#REF!</v>
      </c>
      <c r="J565" s="20" t="str">
        <f t="shared" ref="J565:J569" si="1328">+F565*I565</f>
        <v>#REF!</v>
      </c>
      <c r="K565" s="20">
        <v>0.0</v>
      </c>
      <c r="L565" s="20" t="str">
        <f t="shared" ref="L565:L569" si="1329">VLOOKUP(A565,'[2]Hoja1'!$B$1:$F$126,5,0)</f>
        <v>#REF!</v>
      </c>
      <c r="M565" s="20"/>
      <c r="N565" s="20"/>
      <c r="O565" s="20" t="str">
        <f t="shared" ref="O565:O566" si="1330">+D565-J565</f>
        <v>#REF!</v>
      </c>
      <c r="P565" s="20" t="str">
        <f t="shared" ref="P565:P569" si="1331">+ROUND(O565,0)</f>
        <v>#REF!</v>
      </c>
      <c r="Q565" s="20" t="str">
        <f t="shared" ref="Q565:Q569" si="1332">+K565+P565</f>
        <v>#REF!</v>
      </c>
      <c r="R565" s="59" t="str">
        <f t="shared" ref="R565:R569" si="1333">+IF(D565-K565-P565&gt;1,D565-K565-P565,0)</f>
        <v>#REF!</v>
      </c>
      <c r="S565" s="20" t="str">
        <f t="shared" ref="S565:S569" si="1334">+P565</f>
        <v>#REF!</v>
      </c>
      <c r="T565" s="20" t="str">
        <f t="shared" si="13"/>
        <v>#REF!</v>
      </c>
      <c r="U565" s="19"/>
      <c r="V565" s="19"/>
      <c r="W565" s="19"/>
      <c r="X565" s="19"/>
      <c r="Y565" s="19"/>
      <c r="Z565" s="19"/>
    </row>
    <row r="566" ht="14.25" customHeight="1" outlineLevel="2">
      <c r="A566" s="19" t="s">
        <v>253</v>
      </c>
      <c r="B566" s="18" t="s">
        <v>39</v>
      </c>
      <c r="C566" s="19" t="s">
        <v>40</v>
      </c>
      <c r="D566" s="20">
        <v>572014.84</v>
      </c>
      <c r="E566" s="20">
        <v>119130.15</v>
      </c>
      <c r="F566" s="20">
        <f>+D566/D570</f>
        <v>0.005398995573</v>
      </c>
      <c r="G566" s="20" t="str">
        <f t="shared" si="1325"/>
        <v>#REF!</v>
      </c>
      <c r="H566" s="20" t="str">
        <f t="shared" si="1326"/>
        <v>#REF!</v>
      </c>
      <c r="I566" s="20" t="str">
        <f t="shared" si="1327"/>
        <v>#REF!</v>
      </c>
      <c r="J566" s="20" t="str">
        <f t="shared" si="1328"/>
        <v>#REF!</v>
      </c>
      <c r="K566" s="20">
        <v>0.0</v>
      </c>
      <c r="L566" s="20" t="str">
        <f t="shared" si="1329"/>
        <v>#REF!</v>
      </c>
      <c r="M566" s="20"/>
      <c r="N566" s="20"/>
      <c r="O566" s="20" t="str">
        <f t="shared" si="1330"/>
        <v>#REF!</v>
      </c>
      <c r="P566" s="20" t="str">
        <f t="shared" si="1331"/>
        <v>#REF!</v>
      </c>
      <c r="Q566" s="20" t="str">
        <f t="shared" si="1332"/>
        <v>#REF!</v>
      </c>
      <c r="R566" s="59" t="str">
        <f t="shared" si="1333"/>
        <v>#REF!</v>
      </c>
      <c r="S566" s="20" t="str">
        <f t="shared" si="1334"/>
        <v>#REF!</v>
      </c>
      <c r="T566" s="20" t="str">
        <f t="shared" si="13"/>
        <v>#REF!</v>
      </c>
      <c r="U566" s="19"/>
      <c r="V566" s="19"/>
      <c r="W566" s="19"/>
      <c r="X566" s="19"/>
      <c r="Y566" s="19"/>
      <c r="Z566" s="19"/>
    </row>
    <row r="567" ht="14.25" customHeight="1" outlineLevel="2">
      <c r="A567" s="19" t="s">
        <v>253</v>
      </c>
      <c r="B567" s="18" t="s">
        <v>19</v>
      </c>
      <c r="C567" s="19" t="s">
        <v>20</v>
      </c>
      <c r="D567" s="20">
        <v>20068.61</v>
      </c>
      <c r="E567" s="20">
        <v>4179.57</v>
      </c>
      <c r="F567" s="20">
        <f>+D567/D570</f>
        <v>0.000189418751</v>
      </c>
      <c r="G567" s="20" t="str">
        <f t="shared" si="1325"/>
        <v>#REF!</v>
      </c>
      <c r="H567" s="20" t="str">
        <f t="shared" si="1326"/>
        <v>#REF!</v>
      </c>
      <c r="I567" s="20" t="str">
        <f t="shared" si="1327"/>
        <v>#REF!</v>
      </c>
      <c r="J567" s="20" t="str">
        <f t="shared" si="1328"/>
        <v>#REF!</v>
      </c>
      <c r="K567" s="20">
        <v>0.0</v>
      </c>
      <c r="L567" s="20" t="str">
        <f t="shared" si="1329"/>
        <v>#REF!</v>
      </c>
      <c r="M567" s="20"/>
      <c r="N567" s="20"/>
      <c r="O567" s="60">
        <v>0.0</v>
      </c>
      <c r="P567" s="20">
        <f t="shared" si="1331"/>
        <v>0</v>
      </c>
      <c r="Q567" s="20">
        <f t="shared" si="1332"/>
        <v>0</v>
      </c>
      <c r="R567" s="59">
        <f t="shared" si="1333"/>
        <v>20068.61</v>
      </c>
      <c r="S567" s="20">
        <f t="shared" si="1334"/>
        <v>0</v>
      </c>
      <c r="T567" s="20">
        <f t="shared" si="13"/>
        <v>0</v>
      </c>
      <c r="U567" s="19"/>
      <c r="V567" s="19"/>
      <c r="W567" s="19"/>
      <c r="X567" s="19"/>
      <c r="Y567" s="19"/>
      <c r="Z567" s="19"/>
    </row>
    <row r="568" ht="14.25" customHeight="1" outlineLevel="2">
      <c r="A568" s="19" t="s">
        <v>253</v>
      </c>
      <c r="B568" s="18" t="s">
        <v>25</v>
      </c>
      <c r="C568" s="19" t="s">
        <v>26</v>
      </c>
      <c r="D568" s="20">
        <v>126978.8</v>
      </c>
      <c r="E568" s="20">
        <v>26445.13</v>
      </c>
      <c r="F568" s="20">
        <f>+D568/D570</f>
        <v>0.001198496842</v>
      </c>
      <c r="G568" s="20" t="str">
        <f t="shared" si="1325"/>
        <v>#REF!</v>
      </c>
      <c r="H568" s="20" t="str">
        <f t="shared" si="1326"/>
        <v>#REF!</v>
      </c>
      <c r="I568" s="20" t="str">
        <f t="shared" si="1327"/>
        <v>#REF!</v>
      </c>
      <c r="J568" s="20" t="str">
        <f t="shared" si="1328"/>
        <v>#REF!</v>
      </c>
      <c r="K568" s="20">
        <v>0.0</v>
      </c>
      <c r="L568" s="20" t="str">
        <f t="shared" si="1329"/>
        <v>#REF!</v>
      </c>
      <c r="M568" s="20"/>
      <c r="N568" s="20"/>
      <c r="O568" s="20" t="str">
        <f>+D568-J568</f>
        <v>#REF!</v>
      </c>
      <c r="P568" s="20" t="str">
        <f t="shared" si="1331"/>
        <v>#REF!</v>
      </c>
      <c r="Q568" s="20" t="str">
        <f t="shared" si="1332"/>
        <v>#REF!</v>
      </c>
      <c r="R568" s="59" t="str">
        <f t="shared" si="1333"/>
        <v>#REF!</v>
      </c>
      <c r="S568" s="20" t="str">
        <f t="shared" si="1334"/>
        <v>#REF!</v>
      </c>
      <c r="T568" s="20" t="str">
        <f t="shared" si="13"/>
        <v>#REF!</v>
      </c>
      <c r="U568" s="19"/>
      <c r="V568" s="19"/>
      <c r="W568" s="19"/>
      <c r="X568" s="19"/>
      <c r="Y568" s="19"/>
      <c r="Z568" s="19"/>
    </row>
    <row r="569" ht="14.25" customHeight="1" outlineLevel="2">
      <c r="A569" s="19" t="s">
        <v>253</v>
      </c>
      <c r="B569" s="18" t="s">
        <v>33</v>
      </c>
      <c r="C569" s="19" t="s">
        <v>34</v>
      </c>
      <c r="D569" s="20">
        <v>43561.92</v>
      </c>
      <c r="E569" s="20">
        <v>9072.38</v>
      </c>
      <c r="F569" s="20">
        <f>+D569/D570</f>
        <v>0.0004111617336</v>
      </c>
      <c r="G569" s="20" t="str">
        <f t="shared" si="1325"/>
        <v>#REF!</v>
      </c>
      <c r="H569" s="20" t="str">
        <f t="shared" si="1326"/>
        <v>#REF!</v>
      </c>
      <c r="I569" s="20" t="str">
        <f t="shared" si="1327"/>
        <v>#REF!</v>
      </c>
      <c r="J569" s="20" t="str">
        <f t="shared" si="1328"/>
        <v>#REF!</v>
      </c>
      <c r="K569" s="20">
        <v>0.0</v>
      </c>
      <c r="L569" s="20" t="str">
        <f t="shared" si="1329"/>
        <v>#REF!</v>
      </c>
      <c r="M569" s="20"/>
      <c r="N569" s="20"/>
      <c r="O569" s="60">
        <v>0.0</v>
      </c>
      <c r="P569" s="20">
        <f t="shared" si="1331"/>
        <v>0</v>
      </c>
      <c r="Q569" s="20">
        <f t="shared" si="1332"/>
        <v>0</v>
      </c>
      <c r="R569" s="59">
        <f t="shared" si="1333"/>
        <v>43561.92</v>
      </c>
      <c r="S569" s="20">
        <f t="shared" si="1334"/>
        <v>0</v>
      </c>
      <c r="T569" s="20">
        <f t="shared" si="13"/>
        <v>0</v>
      </c>
      <c r="U569" s="19"/>
      <c r="V569" s="19"/>
      <c r="W569" s="19"/>
      <c r="X569" s="19"/>
      <c r="Y569" s="19"/>
      <c r="Z569" s="19"/>
    </row>
    <row r="570" ht="14.25" customHeight="1" outlineLevel="1">
      <c r="A570" s="61" t="s">
        <v>428</v>
      </c>
      <c r="B570" s="18"/>
      <c r="C570" s="19"/>
      <c r="D570" s="20">
        <f t="shared" ref="D570:H570" si="1335">SUBTOTAL(9,D565:D569)</f>
        <v>105948381</v>
      </c>
      <c r="E570" s="20">
        <f t="shared" si="1335"/>
        <v>22065244</v>
      </c>
      <c r="F570" s="20">
        <f t="shared" si="1335"/>
        <v>1</v>
      </c>
      <c r="G570" s="20" t="str">
        <f t="shared" si="1335"/>
        <v>#REF!</v>
      </c>
      <c r="H570" s="20" t="str">
        <f t="shared" si="1335"/>
        <v>#REF!</v>
      </c>
      <c r="I570" s="20"/>
      <c r="J570" s="20" t="str">
        <f t="shared" ref="J570:M570" si="1336">SUBTOTAL(9,J565:J569)</f>
        <v>#REF!</v>
      </c>
      <c r="K570" s="20">
        <f t="shared" si="1336"/>
        <v>0</v>
      </c>
      <c r="L570" s="20" t="str">
        <f t="shared" si="1336"/>
        <v>#REF!</v>
      </c>
      <c r="M570" s="20">
        <f t="shared" si="1336"/>
        <v>0</v>
      </c>
      <c r="N570" s="20"/>
      <c r="O570" s="20" t="str">
        <f t="shared" ref="O570:S570" si="1337">SUBTOTAL(9,O565:O569)</f>
        <v>#REF!</v>
      </c>
      <c r="P570" s="20" t="str">
        <f t="shared" si="1337"/>
        <v>#REF!</v>
      </c>
      <c r="Q570" s="20" t="str">
        <f t="shared" si="1337"/>
        <v>#REF!</v>
      </c>
      <c r="R570" s="20" t="str">
        <f t="shared" si="1337"/>
        <v>#REF!</v>
      </c>
      <c r="S570" s="20" t="str">
        <f t="shared" si="1337"/>
        <v>#REF!</v>
      </c>
      <c r="T570" s="20" t="str">
        <f t="shared" si="13"/>
        <v>#REF!</v>
      </c>
      <c r="U570" s="19"/>
      <c r="V570" s="19"/>
      <c r="W570" s="19"/>
      <c r="X570" s="19"/>
      <c r="Y570" s="19"/>
      <c r="Z570" s="19">
        <f>SUBTOTAL(9,Z565:Z569)</f>
        <v>0</v>
      </c>
    </row>
    <row r="571" ht="14.25" customHeight="1" outlineLevel="2">
      <c r="A571" s="19" t="s">
        <v>255</v>
      </c>
      <c r="B571" s="18" t="s">
        <v>17</v>
      </c>
      <c r="C571" s="19" t="s">
        <v>324</v>
      </c>
      <c r="D571" s="20">
        <v>5.952417863E7</v>
      </c>
      <c r="E571" s="20">
        <v>5398387.95</v>
      </c>
      <c r="F571" s="20">
        <f>+D571/D575</f>
        <v>0.9994234851</v>
      </c>
      <c r="G571" s="20" t="str">
        <f t="shared" ref="G571:G574" si="1338">VLOOKUP(A571,'[1]Hoja1'!$B$1:$F$126,3,0)</f>
        <v>#REF!</v>
      </c>
      <c r="H571" s="20" t="str">
        <f t="shared" ref="H571:H574" si="1339">VLOOKUP(A571,'[2]Hoja1'!$B$1:$F$126,2,0)</f>
        <v>#REF!</v>
      </c>
      <c r="I571" s="20" t="str">
        <f t="shared" ref="I571:I574" si="1340">+G571/11</f>
        <v>#REF!</v>
      </c>
      <c r="J571" s="20" t="str">
        <f t="shared" ref="J571:J574" si="1341">+F571*I571</f>
        <v>#REF!</v>
      </c>
      <c r="K571" s="20">
        <v>0.0</v>
      </c>
      <c r="L571" s="20" t="str">
        <f t="shared" ref="L571:L574" si="1342">VLOOKUP(A571,'[2]Hoja1'!$B$1:$F$126,5,0)</f>
        <v>#REF!</v>
      </c>
      <c r="M571" s="20"/>
      <c r="N571" s="20"/>
      <c r="O571" s="20" t="str">
        <f t="shared" ref="O571:O573" si="1343">+D571-J571</f>
        <v>#REF!</v>
      </c>
      <c r="P571" s="20" t="str">
        <f t="shared" ref="P571:P574" si="1344">+ROUND(O571,0)</f>
        <v>#REF!</v>
      </c>
      <c r="Q571" s="20" t="str">
        <f t="shared" ref="Q571:Q574" si="1345">+K571+P571</f>
        <v>#REF!</v>
      </c>
      <c r="R571" s="59" t="str">
        <f t="shared" ref="R571:R574" si="1346">+IF(D571-K571-P571&gt;1,D571-K571-P571,0)</f>
        <v>#REF!</v>
      </c>
      <c r="S571" s="20" t="str">
        <f t="shared" ref="S571:S574" si="1347">+P571</f>
        <v>#REF!</v>
      </c>
      <c r="T571" s="20" t="str">
        <f t="shared" si="13"/>
        <v>#REF!</v>
      </c>
      <c r="U571" s="19"/>
      <c r="V571" s="19"/>
      <c r="W571" s="19"/>
      <c r="X571" s="19"/>
      <c r="Y571" s="19"/>
      <c r="Z571" s="19"/>
    </row>
    <row r="572" ht="14.25" customHeight="1" outlineLevel="2">
      <c r="A572" s="19" t="s">
        <v>255</v>
      </c>
      <c r="B572" s="18" t="s">
        <v>39</v>
      </c>
      <c r="C572" s="19" t="s">
        <v>40</v>
      </c>
      <c r="D572" s="20">
        <v>0.0</v>
      </c>
      <c r="E572" s="20">
        <v>0.0</v>
      </c>
      <c r="F572" s="20">
        <f>+D572/D575</f>
        <v>0</v>
      </c>
      <c r="G572" s="20" t="str">
        <f t="shared" si="1338"/>
        <v>#REF!</v>
      </c>
      <c r="H572" s="20" t="str">
        <f t="shared" si="1339"/>
        <v>#REF!</v>
      </c>
      <c r="I572" s="20" t="str">
        <f t="shared" si="1340"/>
        <v>#REF!</v>
      </c>
      <c r="J572" s="20" t="str">
        <f t="shared" si="1341"/>
        <v>#REF!</v>
      </c>
      <c r="K572" s="20" t="str">
        <f t="shared" ref="K572:K573" si="1348">+D572-P572</f>
        <v>#REF!</v>
      </c>
      <c r="L572" s="20" t="str">
        <f t="shared" si="1342"/>
        <v>#REF!</v>
      </c>
      <c r="M572" s="20"/>
      <c r="N572" s="20"/>
      <c r="O572" s="20" t="str">
        <f t="shared" si="1343"/>
        <v>#REF!</v>
      </c>
      <c r="P572" s="20" t="str">
        <f t="shared" si="1344"/>
        <v>#REF!</v>
      </c>
      <c r="Q572" s="20" t="str">
        <f t="shared" si="1345"/>
        <v>#REF!</v>
      </c>
      <c r="R572" s="59" t="str">
        <f t="shared" si="1346"/>
        <v>#REF!</v>
      </c>
      <c r="S572" s="20" t="str">
        <f t="shared" si="1347"/>
        <v>#REF!</v>
      </c>
      <c r="T572" s="20" t="str">
        <f t="shared" si="13"/>
        <v>#REF!</v>
      </c>
      <c r="U572" s="19"/>
      <c r="V572" s="19"/>
      <c r="W572" s="19"/>
      <c r="X572" s="19"/>
      <c r="Y572" s="19"/>
      <c r="Z572" s="19"/>
    </row>
    <row r="573" ht="14.25" customHeight="1" outlineLevel="2">
      <c r="A573" s="19" t="s">
        <v>255</v>
      </c>
      <c r="B573" s="18" t="s">
        <v>53</v>
      </c>
      <c r="C573" s="19" t="s">
        <v>54</v>
      </c>
      <c r="D573" s="20">
        <v>0.0</v>
      </c>
      <c r="E573" s="20">
        <v>0.0</v>
      </c>
      <c r="F573" s="20">
        <f>+D573/D575</f>
        <v>0</v>
      </c>
      <c r="G573" s="20" t="str">
        <f t="shared" si="1338"/>
        <v>#REF!</v>
      </c>
      <c r="H573" s="20" t="str">
        <f t="shared" si="1339"/>
        <v>#REF!</v>
      </c>
      <c r="I573" s="20" t="str">
        <f t="shared" si="1340"/>
        <v>#REF!</v>
      </c>
      <c r="J573" s="20" t="str">
        <f t="shared" si="1341"/>
        <v>#REF!</v>
      </c>
      <c r="K573" s="20" t="str">
        <f t="shared" si="1348"/>
        <v>#REF!</v>
      </c>
      <c r="L573" s="20" t="str">
        <f t="shared" si="1342"/>
        <v>#REF!</v>
      </c>
      <c r="M573" s="20"/>
      <c r="N573" s="20"/>
      <c r="O573" s="20" t="str">
        <f t="shared" si="1343"/>
        <v>#REF!</v>
      </c>
      <c r="P573" s="20" t="str">
        <f t="shared" si="1344"/>
        <v>#REF!</v>
      </c>
      <c r="Q573" s="20" t="str">
        <f t="shared" si="1345"/>
        <v>#REF!</v>
      </c>
      <c r="R573" s="59" t="str">
        <f t="shared" si="1346"/>
        <v>#REF!</v>
      </c>
      <c r="S573" s="20" t="str">
        <f t="shared" si="1347"/>
        <v>#REF!</v>
      </c>
      <c r="T573" s="20" t="str">
        <f t="shared" si="13"/>
        <v>#REF!</v>
      </c>
      <c r="U573" s="19"/>
      <c r="V573" s="19"/>
      <c r="W573" s="19"/>
      <c r="X573" s="19"/>
      <c r="Y573" s="19"/>
      <c r="Z573" s="19"/>
    </row>
    <row r="574" ht="14.25" customHeight="1" outlineLevel="2">
      <c r="A574" s="19" t="s">
        <v>255</v>
      </c>
      <c r="B574" s="18" t="s">
        <v>33</v>
      </c>
      <c r="C574" s="19" t="s">
        <v>34</v>
      </c>
      <c r="D574" s="20">
        <v>34336.37</v>
      </c>
      <c r="E574" s="20">
        <v>3114.05</v>
      </c>
      <c r="F574" s="20">
        <f>+D574/D575</f>
        <v>0.0005765148778</v>
      </c>
      <c r="G574" s="20" t="str">
        <f t="shared" si="1338"/>
        <v>#REF!</v>
      </c>
      <c r="H574" s="20" t="str">
        <f t="shared" si="1339"/>
        <v>#REF!</v>
      </c>
      <c r="I574" s="20" t="str">
        <f t="shared" si="1340"/>
        <v>#REF!</v>
      </c>
      <c r="J574" s="20" t="str">
        <f t="shared" si="1341"/>
        <v>#REF!</v>
      </c>
      <c r="K574" s="20">
        <v>0.0</v>
      </c>
      <c r="L574" s="20" t="str">
        <f t="shared" si="1342"/>
        <v>#REF!</v>
      </c>
      <c r="M574" s="20"/>
      <c r="N574" s="20"/>
      <c r="O574" s="60">
        <v>0.0</v>
      </c>
      <c r="P574" s="20">
        <f t="shared" si="1344"/>
        <v>0</v>
      </c>
      <c r="Q574" s="20">
        <f t="shared" si="1345"/>
        <v>0</v>
      </c>
      <c r="R574" s="59">
        <f t="shared" si="1346"/>
        <v>34336.37</v>
      </c>
      <c r="S574" s="20">
        <f t="shared" si="1347"/>
        <v>0</v>
      </c>
      <c r="T574" s="20">
        <f t="shared" si="13"/>
        <v>0</v>
      </c>
      <c r="U574" s="19"/>
      <c r="V574" s="19"/>
      <c r="W574" s="19"/>
      <c r="X574" s="19"/>
      <c r="Y574" s="19"/>
      <c r="Z574" s="19"/>
    </row>
    <row r="575" ht="14.25" customHeight="1" outlineLevel="1">
      <c r="A575" s="61" t="s">
        <v>429</v>
      </c>
      <c r="B575" s="18"/>
      <c r="C575" s="19"/>
      <c r="D575" s="20">
        <f t="shared" ref="D575:H575" si="1349">SUBTOTAL(9,D571:D574)</f>
        <v>59558515</v>
      </c>
      <c r="E575" s="20">
        <f t="shared" si="1349"/>
        <v>5401502</v>
      </c>
      <c r="F575" s="20">
        <f t="shared" si="1349"/>
        <v>1</v>
      </c>
      <c r="G575" s="20" t="str">
        <f t="shared" si="1349"/>
        <v>#REF!</v>
      </c>
      <c r="H575" s="20" t="str">
        <f t="shared" si="1349"/>
        <v>#REF!</v>
      </c>
      <c r="I575" s="20"/>
      <c r="J575" s="20" t="str">
        <f t="shared" ref="J575:M575" si="1350">SUBTOTAL(9,J571:J574)</f>
        <v>#REF!</v>
      </c>
      <c r="K575" s="20" t="str">
        <f t="shared" si="1350"/>
        <v>#REF!</v>
      </c>
      <c r="L575" s="20" t="str">
        <f t="shared" si="1350"/>
        <v>#REF!</v>
      </c>
      <c r="M575" s="20">
        <f t="shared" si="1350"/>
        <v>0</v>
      </c>
      <c r="N575" s="20"/>
      <c r="O575" s="20" t="str">
        <f t="shared" ref="O575:S575" si="1351">SUBTOTAL(9,O571:O574)</f>
        <v>#REF!</v>
      </c>
      <c r="P575" s="20" t="str">
        <f t="shared" si="1351"/>
        <v>#REF!</v>
      </c>
      <c r="Q575" s="20" t="str">
        <f t="shared" si="1351"/>
        <v>#REF!</v>
      </c>
      <c r="R575" s="20" t="str">
        <f t="shared" si="1351"/>
        <v>#REF!</v>
      </c>
      <c r="S575" s="20" t="str">
        <f t="shared" si="1351"/>
        <v>#REF!</v>
      </c>
      <c r="T575" s="20" t="str">
        <f t="shared" si="13"/>
        <v>#REF!</v>
      </c>
      <c r="U575" s="19"/>
      <c r="V575" s="19"/>
      <c r="W575" s="19"/>
      <c r="X575" s="19"/>
      <c r="Y575" s="19"/>
      <c r="Z575" s="19">
        <f>SUBTOTAL(9,Z571:Z574)</f>
        <v>0</v>
      </c>
    </row>
    <row r="576" ht="14.25" customHeight="1" outlineLevel="2">
      <c r="A576" s="19" t="s">
        <v>257</v>
      </c>
      <c r="B576" s="18" t="s">
        <v>17</v>
      </c>
      <c r="C576" s="19" t="s">
        <v>324</v>
      </c>
      <c r="D576" s="20">
        <v>4.605691462E7</v>
      </c>
      <c r="E576" s="20">
        <v>3247866.47</v>
      </c>
      <c r="F576" s="20">
        <f>+D576/D581</f>
        <v>0.8452740038</v>
      </c>
      <c r="G576" s="20" t="str">
        <f t="shared" ref="G576:G580" si="1352">VLOOKUP(A576,'[1]Hoja1'!$B$1:$F$126,3,0)</f>
        <v>#REF!</v>
      </c>
      <c r="H576" s="20" t="str">
        <f t="shared" ref="H576:H580" si="1353">VLOOKUP(A576,'[2]Hoja1'!$B$1:$F$126,2,0)</f>
        <v>#REF!</v>
      </c>
      <c r="I576" s="20" t="str">
        <f t="shared" ref="I576:I580" si="1354">+G576/11</f>
        <v>#REF!</v>
      </c>
      <c r="J576" s="20" t="str">
        <f t="shared" ref="J576:J580" si="1355">+F576*I576</f>
        <v>#REF!</v>
      </c>
      <c r="K576" s="20">
        <v>0.0</v>
      </c>
      <c r="L576" s="20" t="str">
        <f t="shared" ref="L576:L580" si="1356">VLOOKUP(A576,'[2]Hoja1'!$B$1:$F$126,5,0)</f>
        <v>#REF!</v>
      </c>
      <c r="M576" s="20"/>
      <c r="N576" s="20"/>
      <c r="O576" s="20" t="str">
        <f t="shared" ref="O576:O578" si="1357">+D576-J576</f>
        <v>#REF!</v>
      </c>
      <c r="P576" s="20" t="str">
        <f t="shared" ref="P576:P580" si="1358">+ROUND(O576,0)</f>
        <v>#REF!</v>
      </c>
      <c r="Q576" s="20" t="str">
        <f t="shared" ref="Q576:Q580" si="1359">+K576+P576</f>
        <v>#REF!</v>
      </c>
      <c r="R576" s="59" t="str">
        <f t="shared" ref="R576:R580" si="1360">+IF(D576-K576-P576&gt;1,D576-K576-P576,0)</f>
        <v>#REF!</v>
      </c>
      <c r="S576" s="20" t="str">
        <f t="shared" ref="S576:S580" si="1361">+P576</f>
        <v>#REF!</v>
      </c>
      <c r="T576" s="20" t="str">
        <f t="shared" si="13"/>
        <v>#REF!</v>
      </c>
      <c r="U576" s="19"/>
      <c r="V576" s="19"/>
      <c r="W576" s="19"/>
      <c r="X576" s="19"/>
      <c r="Y576" s="19"/>
      <c r="Z576" s="19"/>
    </row>
    <row r="577" ht="14.25" customHeight="1" outlineLevel="2">
      <c r="A577" s="19" t="s">
        <v>257</v>
      </c>
      <c r="B577" s="18" t="s">
        <v>39</v>
      </c>
      <c r="C577" s="19" t="s">
        <v>40</v>
      </c>
      <c r="D577" s="20">
        <v>8329506.8</v>
      </c>
      <c r="E577" s="20">
        <v>587384.67</v>
      </c>
      <c r="F577" s="20">
        <f>+D577/D581</f>
        <v>0.152869892</v>
      </c>
      <c r="G577" s="20" t="str">
        <f t="shared" si="1352"/>
        <v>#REF!</v>
      </c>
      <c r="H577" s="20" t="str">
        <f t="shared" si="1353"/>
        <v>#REF!</v>
      </c>
      <c r="I577" s="20" t="str">
        <f t="shared" si="1354"/>
        <v>#REF!</v>
      </c>
      <c r="J577" s="20" t="str">
        <f t="shared" si="1355"/>
        <v>#REF!</v>
      </c>
      <c r="K577" s="20">
        <v>0.0</v>
      </c>
      <c r="L577" s="20" t="str">
        <f t="shared" si="1356"/>
        <v>#REF!</v>
      </c>
      <c r="M577" s="20"/>
      <c r="N577" s="20"/>
      <c r="O577" s="20" t="str">
        <f t="shared" si="1357"/>
        <v>#REF!</v>
      </c>
      <c r="P577" s="20" t="str">
        <f t="shared" si="1358"/>
        <v>#REF!</v>
      </c>
      <c r="Q577" s="20" t="str">
        <f t="shared" si="1359"/>
        <v>#REF!</v>
      </c>
      <c r="R577" s="59" t="str">
        <f t="shared" si="1360"/>
        <v>#REF!</v>
      </c>
      <c r="S577" s="20" t="str">
        <f t="shared" si="1361"/>
        <v>#REF!</v>
      </c>
      <c r="T577" s="20" t="str">
        <f t="shared" si="13"/>
        <v>#REF!</v>
      </c>
      <c r="U577" s="19"/>
      <c r="V577" s="19"/>
      <c r="W577" s="19"/>
      <c r="X577" s="19"/>
      <c r="Y577" s="19"/>
      <c r="Z577" s="19"/>
    </row>
    <row r="578" ht="14.25" customHeight="1" outlineLevel="2">
      <c r="A578" s="19" t="s">
        <v>257</v>
      </c>
      <c r="B578" s="18" t="s">
        <v>53</v>
      </c>
      <c r="C578" s="19" t="s">
        <v>54</v>
      </c>
      <c r="D578" s="20">
        <v>0.0</v>
      </c>
      <c r="E578" s="20">
        <v>0.0</v>
      </c>
      <c r="F578" s="20">
        <f>+D578/D581</f>
        <v>0</v>
      </c>
      <c r="G578" s="20" t="str">
        <f t="shared" si="1352"/>
        <v>#REF!</v>
      </c>
      <c r="H578" s="20" t="str">
        <f t="shared" si="1353"/>
        <v>#REF!</v>
      </c>
      <c r="I578" s="20" t="str">
        <f t="shared" si="1354"/>
        <v>#REF!</v>
      </c>
      <c r="J578" s="20" t="str">
        <f t="shared" si="1355"/>
        <v>#REF!</v>
      </c>
      <c r="K578" s="20" t="str">
        <f>+D578-P578</f>
        <v>#REF!</v>
      </c>
      <c r="L578" s="20" t="str">
        <f t="shared" si="1356"/>
        <v>#REF!</v>
      </c>
      <c r="M578" s="20"/>
      <c r="N578" s="20"/>
      <c r="O578" s="20" t="str">
        <f t="shared" si="1357"/>
        <v>#REF!</v>
      </c>
      <c r="P578" s="20" t="str">
        <f t="shared" si="1358"/>
        <v>#REF!</v>
      </c>
      <c r="Q578" s="20" t="str">
        <f t="shared" si="1359"/>
        <v>#REF!</v>
      </c>
      <c r="R578" s="59" t="str">
        <f t="shared" si="1360"/>
        <v>#REF!</v>
      </c>
      <c r="S578" s="20" t="str">
        <f t="shared" si="1361"/>
        <v>#REF!</v>
      </c>
      <c r="T578" s="20" t="str">
        <f t="shared" si="13"/>
        <v>#REF!</v>
      </c>
      <c r="U578" s="19"/>
      <c r="V578" s="19"/>
      <c r="W578" s="19"/>
      <c r="X578" s="19"/>
      <c r="Y578" s="19"/>
      <c r="Z578" s="19"/>
    </row>
    <row r="579" ht="14.25" customHeight="1" outlineLevel="2">
      <c r="A579" s="19" t="s">
        <v>257</v>
      </c>
      <c r="B579" s="18" t="s">
        <v>27</v>
      </c>
      <c r="C579" s="19" t="s">
        <v>28</v>
      </c>
      <c r="D579" s="20">
        <v>31502.41</v>
      </c>
      <c r="E579" s="20">
        <v>2221.5</v>
      </c>
      <c r="F579" s="20">
        <f>+D579/D581</f>
        <v>0.0005781578825</v>
      </c>
      <c r="G579" s="20" t="str">
        <f t="shared" si="1352"/>
        <v>#REF!</v>
      </c>
      <c r="H579" s="20" t="str">
        <f t="shared" si="1353"/>
        <v>#REF!</v>
      </c>
      <c r="I579" s="20" t="str">
        <f t="shared" si="1354"/>
        <v>#REF!</v>
      </c>
      <c r="J579" s="20" t="str">
        <f t="shared" si="1355"/>
        <v>#REF!</v>
      </c>
      <c r="K579" s="20">
        <v>0.0</v>
      </c>
      <c r="L579" s="20" t="str">
        <f t="shared" si="1356"/>
        <v>#REF!</v>
      </c>
      <c r="M579" s="20"/>
      <c r="N579" s="20"/>
      <c r="O579" s="60">
        <v>0.0</v>
      </c>
      <c r="P579" s="20">
        <f t="shared" si="1358"/>
        <v>0</v>
      </c>
      <c r="Q579" s="20">
        <f t="shared" si="1359"/>
        <v>0</v>
      </c>
      <c r="R579" s="59">
        <f t="shared" si="1360"/>
        <v>31502.41</v>
      </c>
      <c r="S579" s="20">
        <f t="shared" si="1361"/>
        <v>0</v>
      </c>
      <c r="T579" s="20">
        <f t="shared" si="13"/>
        <v>0</v>
      </c>
      <c r="U579" s="19"/>
      <c r="V579" s="19"/>
      <c r="W579" s="19"/>
      <c r="X579" s="19"/>
      <c r="Y579" s="19"/>
      <c r="Z579" s="19"/>
    </row>
    <row r="580" ht="14.25" customHeight="1" outlineLevel="2">
      <c r="A580" s="19" t="s">
        <v>257</v>
      </c>
      <c r="B580" s="18" t="s">
        <v>33</v>
      </c>
      <c r="C580" s="19" t="s">
        <v>34</v>
      </c>
      <c r="D580" s="20">
        <v>69632.17</v>
      </c>
      <c r="E580" s="20">
        <v>4910.36</v>
      </c>
      <c r="F580" s="20">
        <f>+D580/D581</f>
        <v>0.001277946289</v>
      </c>
      <c r="G580" s="20" t="str">
        <f t="shared" si="1352"/>
        <v>#REF!</v>
      </c>
      <c r="H580" s="20" t="str">
        <f t="shared" si="1353"/>
        <v>#REF!</v>
      </c>
      <c r="I580" s="20" t="str">
        <f t="shared" si="1354"/>
        <v>#REF!</v>
      </c>
      <c r="J580" s="20" t="str">
        <f t="shared" si="1355"/>
        <v>#REF!</v>
      </c>
      <c r="K580" s="20">
        <v>0.0</v>
      </c>
      <c r="L580" s="20" t="str">
        <f t="shared" si="1356"/>
        <v>#REF!</v>
      </c>
      <c r="M580" s="20"/>
      <c r="N580" s="20"/>
      <c r="O580" s="60">
        <v>0.0</v>
      </c>
      <c r="P580" s="20">
        <f t="shared" si="1358"/>
        <v>0</v>
      </c>
      <c r="Q580" s="20">
        <f t="shared" si="1359"/>
        <v>0</v>
      </c>
      <c r="R580" s="59">
        <f t="shared" si="1360"/>
        <v>69632.17</v>
      </c>
      <c r="S580" s="20">
        <f t="shared" si="1361"/>
        <v>0</v>
      </c>
      <c r="T580" s="20">
        <f t="shared" si="13"/>
        <v>0</v>
      </c>
      <c r="U580" s="19"/>
      <c r="V580" s="19"/>
      <c r="W580" s="19"/>
      <c r="X580" s="19"/>
      <c r="Y580" s="19"/>
      <c r="Z580" s="19"/>
    </row>
    <row r="581" ht="14.25" customHeight="1" outlineLevel="1">
      <c r="A581" s="61" t="s">
        <v>430</v>
      </c>
      <c r="B581" s="18"/>
      <c r="C581" s="19"/>
      <c r="D581" s="20">
        <f t="shared" ref="D581:H581" si="1362">SUBTOTAL(9,D576:D580)</f>
        <v>54487556</v>
      </c>
      <c r="E581" s="20">
        <f t="shared" si="1362"/>
        <v>3842383</v>
      </c>
      <c r="F581" s="20">
        <f t="shared" si="1362"/>
        <v>1</v>
      </c>
      <c r="G581" s="20" t="str">
        <f t="shared" si="1362"/>
        <v>#REF!</v>
      </c>
      <c r="H581" s="20" t="str">
        <f t="shared" si="1362"/>
        <v>#REF!</v>
      </c>
      <c r="I581" s="20"/>
      <c r="J581" s="20" t="str">
        <f t="shared" ref="J581:M581" si="1363">SUBTOTAL(9,J576:J580)</f>
        <v>#REF!</v>
      </c>
      <c r="K581" s="20" t="str">
        <f t="shared" si="1363"/>
        <v>#REF!</v>
      </c>
      <c r="L581" s="20" t="str">
        <f t="shared" si="1363"/>
        <v>#REF!</v>
      </c>
      <c r="M581" s="20">
        <f t="shared" si="1363"/>
        <v>0</v>
      </c>
      <c r="N581" s="20"/>
      <c r="O581" s="20" t="str">
        <f t="shared" ref="O581:S581" si="1364">SUBTOTAL(9,O576:O580)</f>
        <v>#REF!</v>
      </c>
      <c r="P581" s="20" t="str">
        <f t="shared" si="1364"/>
        <v>#REF!</v>
      </c>
      <c r="Q581" s="20" t="str">
        <f t="shared" si="1364"/>
        <v>#REF!</v>
      </c>
      <c r="R581" s="20" t="str">
        <f t="shared" si="1364"/>
        <v>#REF!</v>
      </c>
      <c r="S581" s="20" t="str">
        <f t="shared" si="1364"/>
        <v>#REF!</v>
      </c>
      <c r="T581" s="20" t="str">
        <f t="shared" si="13"/>
        <v>#REF!</v>
      </c>
      <c r="U581" s="19"/>
      <c r="V581" s="19"/>
      <c r="W581" s="19"/>
      <c r="X581" s="19"/>
      <c r="Y581" s="19"/>
      <c r="Z581" s="19">
        <f>SUBTOTAL(9,Z576:Z580)</f>
        <v>0</v>
      </c>
    </row>
    <row r="582" ht="14.25" customHeight="1" outlineLevel="2">
      <c r="A582" s="19" t="s">
        <v>259</v>
      </c>
      <c r="B582" s="18" t="s">
        <v>17</v>
      </c>
      <c r="C582" s="19" t="s">
        <v>324</v>
      </c>
      <c r="D582" s="20">
        <v>4.244756671E7</v>
      </c>
      <c r="E582" s="20">
        <v>1232149.63</v>
      </c>
      <c r="F582" s="20">
        <f>+D582/D589</f>
        <v>0.2156850183</v>
      </c>
      <c r="G582" s="20" t="str">
        <f t="shared" ref="G582:G588" si="1365">VLOOKUP(A582,'[1]Hoja1'!$B$1:$F$126,3,0)</f>
        <v>#REF!</v>
      </c>
      <c r="H582" s="20" t="str">
        <f t="shared" ref="H582:H588" si="1366">VLOOKUP(A582,'[2]Hoja1'!$B$1:$F$126,2,0)</f>
        <v>#REF!</v>
      </c>
      <c r="I582" s="20" t="str">
        <f t="shared" ref="I582:I588" si="1367">+G582/11</f>
        <v>#REF!</v>
      </c>
      <c r="J582" s="20" t="str">
        <f t="shared" ref="J582:J588" si="1368">+F582*I582</f>
        <v>#REF!</v>
      </c>
      <c r="K582" s="20" t="str">
        <f t="shared" ref="K582:K588" si="1369">+D582-P582</f>
        <v>#REF!</v>
      </c>
      <c r="L582" s="20" t="str">
        <f t="shared" ref="L582:L588" si="1370">VLOOKUP(A582,'[2]Hoja1'!$B$1:$F$126,5,0)</f>
        <v>#REF!</v>
      </c>
      <c r="M582" s="20"/>
      <c r="N582" s="20"/>
      <c r="O582" s="20" t="str">
        <f>+D582-J582</f>
        <v>#REF!</v>
      </c>
      <c r="P582" s="20" t="str">
        <f t="shared" ref="P582:P588" si="1371">+ROUND(O582,0)</f>
        <v>#REF!</v>
      </c>
      <c r="Q582" s="20" t="str">
        <f t="shared" ref="Q582:Q588" si="1372">+K582+P582</f>
        <v>#REF!</v>
      </c>
      <c r="R582" s="59" t="str">
        <f t="shared" ref="R582:R588" si="1373">+IF(D582-K582-P582&gt;1,D582-K582-P582,0)</f>
        <v>#REF!</v>
      </c>
      <c r="S582" s="20" t="str">
        <f t="shared" ref="S582:S588" si="1374">+P582</f>
        <v>#REF!</v>
      </c>
      <c r="T582" s="20" t="str">
        <f t="shared" si="13"/>
        <v>#REF!</v>
      </c>
      <c r="U582" s="19"/>
      <c r="V582" s="19"/>
      <c r="W582" s="19"/>
      <c r="X582" s="19"/>
      <c r="Y582" s="19"/>
      <c r="Z582" s="19"/>
    </row>
    <row r="583" ht="14.25" customHeight="1" outlineLevel="2">
      <c r="A583" s="19" t="s">
        <v>259</v>
      </c>
      <c r="B583" s="18" t="s">
        <v>39</v>
      </c>
      <c r="C583" s="19" t="s">
        <v>40</v>
      </c>
      <c r="D583" s="20">
        <v>6.927798541E7</v>
      </c>
      <c r="E583" s="20">
        <v>2010971.43</v>
      </c>
      <c r="F583" s="20">
        <f>+D583/D589</f>
        <v>0.3520160214</v>
      </c>
      <c r="G583" s="20" t="str">
        <f t="shared" si="1365"/>
        <v>#REF!</v>
      </c>
      <c r="H583" s="20" t="str">
        <f t="shared" si="1366"/>
        <v>#REF!</v>
      </c>
      <c r="I583" s="20" t="str">
        <f t="shared" si="1367"/>
        <v>#REF!</v>
      </c>
      <c r="J583" s="20" t="str">
        <f t="shared" si="1368"/>
        <v>#REF!</v>
      </c>
      <c r="K583" s="20">
        <f t="shared" si="1369"/>
        <v>24302.41</v>
      </c>
      <c r="L583" s="20" t="str">
        <f t="shared" si="1370"/>
        <v>#REF!</v>
      </c>
      <c r="M583" s="20"/>
      <c r="N583" s="20"/>
      <c r="O583" s="20">
        <v>6.925368250874348E7</v>
      </c>
      <c r="P583" s="20">
        <f t="shared" si="1371"/>
        <v>69253683</v>
      </c>
      <c r="Q583" s="20">
        <f t="shared" si="1372"/>
        <v>69277985.41</v>
      </c>
      <c r="R583" s="59">
        <f t="shared" si="1373"/>
        <v>0</v>
      </c>
      <c r="S583" s="20">
        <f t="shared" si="1374"/>
        <v>69253683</v>
      </c>
      <c r="T583" s="20">
        <f t="shared" si="13"/>
        <v>0</v>
      </c>
      <c r="U583" s="19"/>
      <c r="V583" s="19"/>
      <c r="W583" s="19"/>
      <c r="X583" s="19"/>
      <c r="Y583" s="19"/>
      <c r="Z583" s="19"/>
    </row>
    <row r="584" ht="14.25" customHeight="1" outlineLevel="2">
      <c r="A584" s="19" t="s">
        <v>259</v>
      </c>
      <c r="B584" s="18" t="s">
        <v>68</v>
      </c>
      <c r="C584" s="19" t="s">
        <v>69</v>
      </c>
      <c r="D584" s="20">
        <v>5820766.14</v>
      </c>
      <c r="E584" s="20">
        <v>168962.68</v>
      </c>
      <c r="F584" s="20">
        <f>+D584/D589</f>
        <v>0.02957653756</v>
      </c>
      <c r="G584" s="20" t="str">
        <f t="shared" si="1365"/>
        <v>#REF!</v>
      </c>
      <c r="H584" s="20" t="str">
        <f t="shared" si="1366"/>
        <v>#REF!</v>
      </c>
      <c r="I584" s="20" t="str">
        <f t="shared" si="1367"/>
        <v>#REF!</v>
      </c>
      <c r="J584" s="20" t="str">
        <f t="shared" si="1368"/>
        <v>#REF!</v>
      </c>
      <c r="K584" s="20" t="str">
        <f t="shared" si="1369"/>
        <v>#REF!</v>
      </c>
      <c r="L584" s="20" t="str">
        <f t="shared" si="1370"/>
        <v>#REF!</v>
      </c>
      <c r="M584" s="20"/>
      <c r="N584" s="20"/>
      <c r="O584" s="20" t="str">
        <f t="shared" ref="O584:O585" si="1375">+D584-J584</f>
        <v>#REF!</v>
      </c>
      <c r="P584" s="20" t="str">
        <f t="shared" si="1371"/>
        <v>#REF!</v>
      </c>
      <c r="Q584" s="20" t="str">
        <f t="shared" si="1372"/>
        <v>#REF!</v>
      </c>
      <c r="R584" s="59" t="str">
        <f t="shared" si="1373"/>
        <v>#REF!</v>
      </c>
      <c r="S584" s="20" t="str">
        <f t="shared" si="1374"/>
        <v>#REF!</v>
      </c>
      <c r="T584" s="20" t="str">
        <f t="shared" si="13"/>
        <v>#REF!</v>
      </c>
      <c r="U584" s="19"/>
      <c r="V584" s="19"/>
      <c r="W584" s="19"/>
      <c r="X584" s="19"/>
      <c r="Y584" s="19"/>
      <c r="Z584" s="19"/>
    </row>
    <row r="585" ht="14.25" customHeight="1" outlineLevel="2">
      <c r="A585" s="19" t="s">
        <v>259</v>
      </c>
      <c r="B585" s="18" t="s">
        <v>53</v>
      </c>
      <c r="C585" s="19" t="s">
        <v>54</v>
      </c>
      <c r="D585" s="20">
        <v>0.0</v>
      </c>
      <c r="E585" s="20">
        <v>0.0</v>
      </c>
      <c r="F585" s="20">
        <f>+D585/D589</f>
        <v>0</v>
      </c>
      <c r="G585" s="20" t="str">
        <f t="shared" si="1365"/>
        <v>#REF!</v>
      </c>
      <c r="H585" s="20" t="str">
        <f t="shared" si="1366"/>
        <v>#REF!</v>
      </c>
      <c r="I585" s="20" t="str">
        <f t="shared" si="1367"/>
        <v>#REF!</v>
      </c>
      <c r="J585" s="20" t="str">
        <f t="shared" si="1368"/>
        <v>#REF!</v>
      </c>
      <c r="K585" s="20" t="str">
        <f t="shared" si="1369"/>
        <v>#REF!</v>
      </c>
      <c r="L585" s="20" t="str">
        <f t="shared" si="1370"/>
        <v>#REF!</v>
      </c>
      <c r="M585" s="20"/>
      <c r="N585" s="20"/>
      <c r="O585" s="20" t="str">
        <f t="shared" si="1375"/>
        <v>#REF!</v>
      </c>
      <c r="P585" s="20" t="str">
        <f t="shared" si="1371"/>
        <v>#REF!</v>
      </c>
      <c r="Q585" s="20" t="str">
        <f t="shared" si="1372"/>
        <v>#REF!</v>
      </c>
      <c r="R585" s="59" t="str">
        <f t="shared" si="1373"/>
        <v>#REF!</v>
      </c>
      <c r="S585" s="20" t="str">
        <f t="shared" si="1374"/>
        <v>#REF!</v>
      </c>
      <c r="T585" s="20" t="str">
        <f t="shared" si="13"/>
        <v>#REF!</v>
      </c>
      <c r="U585" s="19"/>
      <c r="V585" s="19"/>
      <c r="W585" s="19"/>
      <c r="X585" s="19"/>
      <c r="Y585" s="19"/>
      <c r="Z585" s="19"/>
    </row>
    <row r="586" ht="14.25" customHeight="1" outlineLevel="2">
      <c r="A586" s="19" t="s">
        <v>259</v>
      </c>
      <c r="B586" s="18" t="s">
        <v>27</v>
      </c>
      <c r="C586" s="19" t="s">
        <v>28</v>
      </c>
      <c r="D586" s="20">
        <v>59131.35</v>
      </c>
      <c r="E586" s="20">
        <v>1716.44</v>
      </c>
      <c r="F586" s="20">
        <f>+D586/D589</f>
        <v>0.0003004588318</v>
      </c>
      <c r="G586" s="20" t="str">
        <f t="shared" si="1365"/>
        <v>#REF!</v>
      </c>
      <c r="H586" s="20" t="str">
        <f t="shared" si="1366"/>
        <v>#REF!</v>
      </c>
      <c r="I586" s="20" t="str">
        <f t="shared" si="1367"/>
        <v>#REF!</v>
      </c>
      <c r="J586" s="20" t="str">
        <f t="shared" si="1368"/>
        <v>#REF!</v>
      </c>
      <c r="K586" s="20">
        <f t="shared" si="1369"/>
        <v>59131.35</v>
      </c>
      <c r="L586" s="20" t="str">
        <f t="shared" si="1370"/>
        <v>#REF!</v>
      </c>
      <c r="M586" s="20"/>
      <c r="N586" s="20"/>
      <c r="O586" s="60">
        <v>0.0</v>
      </c>
      <c r="P586" s="20">
        <f t="shared" si="1371"/>
        <v>0</v>
      </c>
      <c r="Q586" s="20">
        <f t="shared" si="1372"/>
        <v>59131.35</v>
      </c>
      <c r="R586" s="59">
        <f t="shared" si="1373"/>
        <v>0</v>
      </c>
      <c r="S586" s="20">
        <f t="shared" si="1374"/>
        <v>0</v>
      </c>
      <c r="T586" s="20">
        <f t="shared" si="13"/>
        <v>0</v>
      </c>
      <c r="U586" s="19"/>
      <c r="V586" s="19"/>
      <c r="W586" s="19"/>
      <c r="X586" s="19"/>
      <c r="Y586" s="19"/>
      <c r="Z586" s="19"/>
    </row>
    <row r="587" ht="14.25" customHeight="1" outlineLevel="2">
      <c r="A587" s="19" t="s">
        <v>259</v>
      </c>
      <c r="B587" s="18" t="s">
        <v>33</v>
      </c>
      <c r="C587" s="19" t="s">
        <v>34</v>
      </c>
      <c r="D587" s="20">
        <v>198532.48</v>
      </c>
      <c r="E587" s="20">
        <v>5762.91</v>
      </c>
      <c r="F587" s="20">
        <f>+D587/D589</f>
        <v>0.001008785306</v>
      </c>
      <c r="G587" s="20" t="str">
        <f t="shared" si="1365"/>
        <v>#REF!</v>
      </c>
      <c r="H587" s="20" t="str">
        <f t="shared" si="1366"/>
        <v>#REF!</v>
      </c>
      <c r="I587" s="20" t="str">
        <f t="shared" si="1367"/>
        <v>#REF!</v>
      </c>
      <c r="J587" s="20" t="str">
        <f t="shared" si="1368"/>
        <v>#REF!</v>
      </c>
      <c r="K587" s="20">
        <f t="shared" si="1369"/>
        <v>198532.48</v>
      </c>
      <c r="L587" s="20" t="str">
        <f t="shared" si="1370"/>
        <v>#REF!</v>
      </c>
      <c r="M587" s="20"/>
      <c r="N587" s="20"/>
      <c r="O587" s="60">
        <v>0.0</v>
      </c>
      <c r="P587" s="20">
        <f t="shared" si="1371"/>
        <v>0</v>
      </c>
      <c r="Q587" s="20">
        <f t="shared" si="1372"/>
        <v>198532.48</v>
      </c>
      <c r="R587" s="59">
        <f t="shared" si="1373"/>
        <v>0</v>
      </c>
      <c r="S587" s="20">
        <f t="shared" si="1374"/>
        <v>0</v>
      </c>
      <c r="T587" s="20">
        <f t="shared" si="13"/>
        <v>0</v>
      </c>
      <c r="U587" s="19"/>
      <c r="V587" s="19"/>
      <c r="W587" s="19"/>
      <c r="X587" s="19"/>
      <c r="Y587" s="19"/>
      <c r="Z587" s="19"/>
    </row>
    <row r="588" ht="14.25" customHeight="1" outlineLevel="2">
      <c r="A588" s="19" t="s">
        <v>259</v>
      </c>
      <c r="B588" s="18" t="s">
        <v>41</v>
      </c>
      <c r="C588" s="19" t="s">
        <v>42</v>
      </c>
      <c r="D588" s="20">
        <v>7.899951891E7</v>
      </c>
      <c r="E588" s="20">
        <v>2293163.91</v>
      </c>
      <c r="F588" s="20">
        <f>+D588/D589</f>
        <v>0.4014131787</v>
      </c>
      <c r="G588" s="20" t="str">
        <f t="shared" si="1365"/>
        <v>#REF!</v>
      </c>
      <c r="H588" s="20" t="str">
        <f t="shared" si="1366"/>
        <v>#REF!</v>
      </c>
      <c r="I588" s="20" t="str">
        <f t="shared" si="1367"/>
        <v>#REF!</v>
      </c>
      <c r="J588" s="20" t="str">
        <f t="shared" si="1368"/>
        <v>#REF!</v>
      </c>
      <c r="K588" s="20" t="str">
        <f t="shared" si="1369"/>
        <v>#REF!</v>
      </c>
      <c r="L588" s="20" t="str">
        <f t="shared" si="1370"/>
        <v>#REF!</v>
      </c>
      <c r="M588" s="20"/>
      <c r="N588" s="20"/>
      <c r="O588" s="20" t="str">
        <f>+D588-J588</f>
        <v>#REF!</v>
      </c>
      <c r="P588" s="20" t="str">
        <f t="shared" si="1371"/>
        <v>#REF!</v>
      </c>
      <c r="Q588" s="20" t="str">
        <f t="shared" si="1372"/>
        <v>#REF!</v>
      </c>
      <c r="R588" s="59" t="str">
        <f t="shared" si="1373"/>
        <v>#REF!</v>
      </c>
      <c r="S588" s="20" t="str">
        <f t="shared" si="1374"/>
        <v>#REF!</v>
      </c>
      <c r="T588" s="20" t="str">
        <f t="shared" si="13"/>
        <v>#REF!</v>
      </c>
      <c r="U588" s="19"/>
      <c r="V588" s="19"/>
      <c r="W588" s="19"/>
      <c r="X588" s="19"/>
      <c r="Y588" s="19"/>
      <c r="Z588" s="19"/>
    </row>
    <row r="589" ht="14.25" customHeight="1" outlineLevel="1">
      <c r="A589" s="61" t="s">
        <v>431</v>
      </c>
      <c r="B589" s="18"/>
      <c r="C589" s="19"/>
      <c r="D589" s="20">
        <f t="shared" ref="D589:H589" si="1376">SUBTOTAL(9,D582:D588)</f>
        <v>196803501</v>
      </c>
      <c r="E589" s="20">
        <f t="shared" si="1376"/>
        <v>5712727</v>
      </c>
      <c r="F589" s="20">
        <f t="shared" si="1376"/>
        <v>1</v>
      </c>
      <c r="G589" s="20" t="str">
        <f t="shared" si="1376"/>
        <v>#REF!</v>
      </c>
      <c r="H589" s="20" t="str">
        <f t="shared" si="1376"/>
        <v>#REF!</v>
      </c>
      <c r="I589" s="20"/>
      <c r="J589" s="20" t="str">
        <f t="shared" ref="J589:M589" si="1377">SUBTOTAL(9,J582:J588)</f>
        <v>#REF!</v>
      </c>
      <c r="K589" s="20" t="str">
        <f t="shared" si="1377"/>
        <v>#REF!</v>
      </c>
      <c r="L589" s="20" t="str">
        <f t="shared" si="1377"/>
        <v>#REF!</v>
      </c>
      <c r="M589" s="20">
        <f t="shared" si="1377"/>
        <v>0</v>
      </c>
      <c r="N589" s="20"/>
      <c r="O589" s="20" t="str">
        <f t="shared" ref="O589:S589" si="1378">SUBTOTAL(9,O582:O588)</f>
        <v>#REF!</v>
      </c>
      <c r="P589" s="20" t="str">
        <f t="shared" si="1378"/>
        <v>#REF!</v>
      </c>
      <c r="Q589" s="20" t="str">
        <f t="shared" si="1378"/>
        <v>#REF!</v>
      </c>
      <c r="R589" s="20" t="str">
        <f t="shared" si="1378"/>
        <v>#REF!</v>
      </c>
      <c r="S589" s="20" t="str">
        <f t="shared" si="1378"/>
        <v>#REF!</v>
      </c>
      <c r="T589" s="20" t="str">
        <f t="shared" si="13"/>
        <v>#REF!</v>
      </c>
      <c r="U589" s="19"/>
      <c r="V589" s="19"/>
      <c r="W589" s="19"/>
      <c r="X589" s="19"/>
      <c r="Y589" s="19"/>
      <c r="Z589" s="19">
        <f>SUBTOTAL(9,Z582:Z588)</f>
        <v>0</v>
      </c>
    </row>
    <row r="590" ht="14.25" customHeight="1" outlineLevel="2">
      <c r="A590" s="19" t="s">
        <v>261</v>
      </c>
      <c r="B590" s="18" t="s">
        <v>17</v>
      </c>
      <c r="C590" s="19" t="s">
        <v>324</v>
      </c>
      <c r="D590" s="20">
        <v>1.3564429098E8</v>
      </c>
      <c r="E590" s="20">
        <v>1.806157893E7</v>
      </c>
      <c r="F590" s="20">
        <f>+D590/D596</f>
        <v>0.8714773477</v>
      </c>
      <c r="G590" s="20" t="str">
        <f t="shared" ref="G590:G595" si="1379">VLOOKUP(A590,'[1]Hoja1'!$B$1:$F$126,3,0)</f>
        <v>#REF!</v>
      </c>
      <c r="H590" s="20" t="str">
        <f t="shared" ref="H590:H595" si="1380">VLOOKUP(A590,'[2]Hoja1'!$B$1:$F$126,2,0)</f>
        <v>#REF!</v>
      </c>
      <c r="I590" s="20" t="str">
        <f t="shared" ref="I590:I595" si="1381">+G590/11</f>
        <v>#REF!</v>
      </c>
      <c r="J590" s="20" t="str">
        <f t="shared" ref="J590:J595" si="1382">+F590*I590</f>
        <v>#REF!</v>
      </c>
      <c r="K590" s="20">
        <f t="shared" ref="K590:K595" si="1383">+D590-P590</f>
        <v>36732763.98</v>
      </c>
      <c r="L590" s="20" t="str">
        <f t="shared" ref="L590:L595" si="1384">VLOOKUP(A590,'[2]Hoja1'!$B$1:$F$126,5,0)</f>
        <v>#REF!</v>
      </c>
      <c r="M590" s="20"/>
      <c r="N590" s="20"/>
      <c r="O590" s="20">
        <v>9.891152725575413E7</v>
      </c>
      <c r="P590" s="20">
        <f t="shared" ref="P590:P595" si="1385">+ROUND(O590,0)</f>
        <v>98911527</v>
      </c>
      <c r="Q590" s="20">
        <f t="shared" ref="Q590:Q595" si="1386">+K590+P590</f>
        <v>135644291</v>
      </c>
      <c r="R590" s="59">
        <f t="shared" ref="R590:R595" si="1387">+IF(D590-K590-P590&gt;1,D590-K590-P590,0)</f>
        <v>0</v>
      </c>
      <c r="S590" s="20">
        <f t="shared" ref="S590:S595" si="1388">+P590</f>
        <v>98911527</v>
      </c>
      <c r="T590" s="20">
        <f t="shared" si="13"/>
        <v>0</v>
      </c>
      <c r="U590" s="19"/>
      <c r="V590" s="19"/>
      <c r="W590" s="19"/>
      <c r="X590" s="19"/>
      <c r="Y590" s="19"/>
      <c r="Z590" s="19"/>
    </row>
    <row r="591" ht="14.25" customHeight="1" outlineLevel="2">
      <c r="A591" s="19" t="s">
        <v>261</v>
      </c>
      <c r="B591" s="18" t="s">
        <v>39</v>
      </c>
      <c r="C591" s="19" t="s">
        <v>40</v>
      </c>
      <c r="D591" s="20">
        <v>1.573553185E7</v>
      </c>
      <c r="E591" s="20">
        <v>2095248.89</v>
      </c>
      <c r="F591" s="20">
        <f>+D591/D596</f>
        <v>0.1010964742</v>
      </c>
      <c r="G591" s="20" t="str">
        <f t="shared" si="1379"/>
        <v>#REF!</v>
      </c>
      <c r="H591" s="20" t="str">
        <f t="shared" si="1380"/>
        <v>#REF!</v>
      </c>
      <c r="I591" s="20" t="str">
        <f t="shared" si="1381"/>
        <v>#REF!</v>
      </c>
      <c r="J591" s="20" t="str">
        <f t="shared" si="1382"/>
        <v>#REF!</v>
      </c>
      <c r="K591" s="20" t="str">
        <f t="shared" si="1383"/>
        <v>#REF!</v>
      </c>
      <c r="L591" s="20" t="str">
        <f t="shared" si="1384"/>
        <v>#REF!</v>
      </c>
      <c r="M591" s="20"/>
      <c r="N591" s="20"/>
      <c r="O591" s="20" t="str">
        <f>+D591-J591</f>
        <v>#REF!</v>
      </c>
      <c r="P591" s="20" t="str">
        <f t="shared" si="1385"/>
        <v>#REF!</v>
      </c>
      <c r="Q591" s="20" t="str">
        <f t="shared" si="1386"/>
        <v>#REF!</v>
      </c>
      <c r="R591" s="59" t="str">
        <f t="shared" si="1387"/>
        <v>#REF!</v>
      </c>
      <c r="S591" s="20" t="str">
        <f t="shared" si="1388"/>
        <v>#REF!</v>
      </c>
      <c r="T591" s="20" t="str">
        <f t="shared" si="13"/>
        <v>#REF!</v>
      </c>
      <c r="U591" s="19"/>
      <c r="V591" s="19"/>
      <c r="W591" s="19"/>
      <c r="X591" s="19"/>
      <c r="Y591" s="19"/>
      <c r="Z591" s="19"/>
    </row>
    <row r="592" ht="14.25" customHeight="1" outlineLevel="2">
      <c r="A592" s="19" t="s">
        <v>261</v>
      </c>
      <c r="B592" s="18" t="s">
        <v>27</v>
      </c>
      <c r="C592" s="19" t="s">
        <v>28</v>
      </c>
      <c r="D592" s="20">
        <v>17568.19</v>
      </c>
      <c r="E592" s="20">
        <v>2339.28</v>
      </c>
      <c r="F592" s="20">
        <f>+D592/D596</f>
        <v>0.0001128707999</v>
      </c>
      <c r="G592" s="20" t="str">
        <f t="shared" si="1379"/>
        <v>#REF!</v>
      </c>
      <c r="H592" s="20" t="str">
        <f t="shared" si="1380"/>
        <v>#REF!</v>
      </c>
      <c r="I592" s="20" t="str">
        <f t="shared" si="1381"/>
        <v>#REF!</v>
      </c>
      <c r="J592" s="20" t="str">
        <f t="shared" si="1382"/>
        <v>#REF!</v>
      </c>
      <c r="K592" s="20">
        <f t="shared" si="1383"/>
        <v>17568.19</v>
      </c>
      <c r="L592" s="20" t="str">
        <f t="shared" si="1384"/>
        <v>#REF!</v>
      </c>
      <c r="M592" s="20"/>
      <c r="N592" s="20"/>
      <c r="O592" s="60">
        <v>0.0</v>
      </c>
      <c r="P592" s="20">
        <f t="shared" si="1385"/>
        <v>0</v>
      </c>
      <c r="Q592" s="20">
        <f t="shared" si="1386"/>
        <v>17568.19</v>
      </c>
      <c r="R592" s="59">
        <f t="shared" si="1387"/>
        <v>0</v>
      </c>
      <c r="S592" s="20">
        <f t="shared" si="1388"/>
        <v>0</v>
      </c>
      <c r="T592" s="20">
        <f t="shared" si="13"/>
        <v>0</v>
      </c>
      <c r="U592" s="19"/>
      <c r="V592" s="19"/>
      <c r="W592" s="19"/>
      <c r="X592" s="19"/>
      <c r="Y592" s="19"/>
      <c r="Z592" s="19"/>
    </row>
    <row r="593" ht="14.25" customHeight="1" outlineLevel="2">
      <c r="A593" s="19" t="s">
        <v>261</v>
      </c>
      <c r="B593" s="18" t="s">
        <v>33</v>
      </c>
      <c r="C593" s="19" t="s">
        <v>34</v>
      </c>
      <c r="D593" s="20">
        <v>48906.6</v>
      </c>
      <c r="E593" s="20">
        <v>6512.11</v>
      </c>
      <c r="F593" s="20">
        <f>+D593/D596</f>
        <v>0.0003142114847</v>
      </c>
      <c r="G593" s="20" t="str">
        <f t="shared" si="1379"/>
        <v>#REF!</v>
      </c>
      <c r="H593" s="20" t="str">
        <f t="shared" si="1380"/>
        <v>#REF!</v>
      </c>
      <c r="I593" s="20" t="str">
        <f t="shared" si="1381"/>
        <v>#REF!</v>
      </c>
      <c r="J593" s="20" t="str">
        <f t="shared" si="1382"/>
        <v>#REF!</v>
      </c>
      <c r="K593" s="20">
        <f t="shared" si="1383"/>
        <v>48906.6</v>
      </c>
      <c r="L593" s="20" t="str">
        <f t="shared" si="1384"/>
        <v>#REF!</v>
      </c>
      <c r="M593" s="20"/>
      <c r="N593" s="20"/>
      <c r="O593" s="60">
        <v>0.0</v>
      </c>
      <c r="P593" s="20">
        <f t="shared" si="1385"/>
        <v>0</v>
      </c>
      <c r="Q593" s="20">
        <f t="shared" si="1386"/>
        <v>48906.6</v>
      </c>
      <c r="R593" s="59">
        <f t="shared" si="1387"/>
        <v>0</v>
      </c>
      <c r="S593" s="20">
        <f t="shared" si="1388"/>
        <v>0</v>
      </c>
      <c r="T593" s="20">
        <f t="shared" si="13"/>
        <v>0</v>
      </c>
      <c r="U593" s="19"/>
      <c r="V593" s="19"/>
      <c r="W593" s="19"/>
      <c r="X593" s="19"/>
      <c r="Y593" s="19"/>
      <c r="Z593" s="19"/>
    </row>
    <row r="594" ht="14.25" customHeight="1" outlineLevel="2">
      <c r="A594" s="19" t="s">
        <v>261</v>
      </c>
      <c r="B594" s="18" t="s">
        <v>74</v>
      </c>
      <c r="C594" s="19" t="s">
        <v>75</v>
      </c>
      <c r="D594" s="20">
        <v>0.0</v>
      </c>
      <c r="E594" s="20">
        <v>0.0</v>
      </c>
      <c r="F594" s="20">
        <f>+D594/D596</f>
        <v>0</v>
      </c>
      <c r="G594" s="20" t="str">
        <f t="shared" si="1379"/>
        <v>#REF!</v>
      </c>
      <c r="H594" s="20" t="str">
        <f t="shared" si="1380"/>
        <v>#REF!</v>
      </c>
      <c r="I594" s="20" t="str">
        <f t="shared" si="1381"/>
        <v>#REF!</v>
      </c>
      <c r="J594" s="20" t="str">
        <f t="shared" si="1382"/>
        <v>#REF!</v>
      </c>
      <c r="K594" s="20" t="str">
        <f t="shared" si="1383"/>
        <v>#REF!</v>
      </c>
      <c r="L594" s="20" t="str">
        <f t="shared" si="1384"/>
        <v>#REF!</v>
      </c>
      <c r="M594" s="20"/>
      <c r="N594" s="20"/>
      <c r="O594" s="20" t="str">
        <f t="shared" ref="O594:O595" si="1389">+D594-J594</f>
        <v>#REF!</v>
      </c>
      <c r="P594" s="20" t="str">
        <f t="shared" si="1385"/>
        <v>#REF!</v>
      </c>
      <c r="Q594" s="20" t="str">
        <f t="shared" si="1386"/>
        <v>#REF!</v>
      </c>
      <c r="R594" s="59" t="str">
        <f t="shared" si="1387"/>
        <v>#REF!</v>
      </c>
      <c r="S594" s="20" t="str">
        <f t="shared" si="1388"/>
        <v>#REF!</v>
      </c>
      <c r="T594" s="20" t="str">
        <f t="shared" si="13"/>
        <v>#REF!</v>
      </c>
      <c r="U594" s="19"/>
      <c r="V594" s="19"/>
      <c r="W594" s="19"/>
      <c r="X594" s="19"/>
      <c r="Y594" s="19"/>
      <c r="Z594" s="19"/>
    </row>
    <row r="595" ht="14.25" customHeight="1" outlineLevel="2">
      <c r="A595" s="19" t="s">
        <v>261</v>
      </c>
      <c r="B595" s="18" t="s">
        <v>55</v>
      </c>
      <c r="C595" s="19" t="s">
        <v>56</v>
      </c>
      <c r="D595" s="20">
        <v>4202373.38</v>
      </c>
      <c r="E595" s="20">
        <v>559562.79</v>
      </c>
      <c r="F595" s="20">
        <f>+D595/D596</f>
        <v>0.0269990958</v>
      </c>
      <c r="G595" s="20" t="str">
        <f t="shared" si="1379"/>
        <v>#REF!</v>
      </c>
      <c r="H595" s="20" t="str">
        <f t="shared" si="1380"/>
        <v>#REF!</v>
      </c>
      <c r="I595" s="20" t="str">
        <f t="shared" si="1381"/>
        <v>#REF!</v>
      </c>
      <c r="J595" s="20" t="str">
        <f t="shared" si="1382"/>
        <v>#REF!</v>
      </c>
      <c r="K595" s="20" t="str">
        <f t="shared" si="1383"/>
        <v>#REF!</v>
      </c>
      <c r="L595" s="20" t="str">
        <f t="shared" si="1384"/>
        <v>#REF!</v>
      </c>
      <c r="M595" s="20"/>
      <c r="N595" s="20"/>
      <c r="O595" s="20" t="str">
        <f t="shared" si="1389"/>
        <v>#REF!</v>
      </c>
      <c r="P595" s="20" t="str">
        <f t="shared" si="1385"/>
        <v>#REF!</v>
      </c>
      <c r="Q595" s="20" t="str">
        <f t="shared" si="1386"/>
        <v>#REF!</v>
      </c>
      <c r="R595" s="59" t="str">
        <f t="shared" si="1387"/>
        <v>#REF!</v>
      </c>
      <c r="S595" s="20" t="str">
        <f t="shared" si="1388"/>
        <v>#REF!</v>
      </c>
      <c r="T595" s="20" t="str">
        <f t="shared" si="13"/>
        <v>#REF!</v>
      </c>
      <c r="U595" s="19"/>
      <c r="V595" s="19"/>
      <c r="W595" s="19"/>
      <c r="X595" s="19"/>
      <c r="Y595" s="19"/>
      <c r="Z595" s="19"/>
    </row>
    <row r="596" ht="14.25" customHeight="1" outlineLevel="1">
      <c r="A596" s="61" t="s">
        <v>432</v>
      </c>
      <c r="B596" s="18"/>
      <c r="C596" s="19"/>
      <c r="D596" s="20">
        <f t="shared" ref="D596:H596" si="1390">SUBTOTAL(9,D590:D595)</f>
        <v>155648671</v>
      </c>
      <c r="E596" s="20">
        <f t="shared" si="1390"/>
        <v>20725242</v>
      </c>
      <c r="F596" s="20">
        <f t="shared" si="1390"/>
        <v>1</v>
      </c>
      <c r="G596" s="20" t="str">
        <f t="shared" si="1390"/>
        <v>#REF!</v>
      </c>
      <c r="H596" s="20" t="str">
        <f t="shared" si="1390"/>
        <v>#REF!</v>
      </c>
      <c r="I596" s="20"/>
      <c r="J596" s="20" t="str">
        <f t="shared" ref="J596:M596" si="1391">SUBTOTAL(9,J590:J595)</f>
        <v>#REF!</v>
      </c>
      <c r="K596" s="20" t="str">
        <f t="shared" si="1391"/>
        <v>#REF!</v>
      </c>
      <c r="L596" s="20" t="str">
        <f t="shared" si="1391"/>
        <v>#REF!</v>
      </c>
      <c r="M596" s="20">
        <f t="shared" si="1391"/>
        <v>0</v>
      </c>
      <c r="N596" s="20"/>
      <c r="O596" s="20" t="str">
        <f t="shared" ref="O596:S596" si="1392">SUBTOTAL(9,O590:O595)</f>
        <v>#REF!</v>
      </c>
      <c r="P596" s="20" t="str">
        <f t="shared" si="1392"/>
        <v>#REF!</v>
      </c>
      <c r="Q596" s="20" t="str">
        <f t="shared" si="1392"/>
        <v>#REF!</v>
      </c>
      <c r="R596" s="20" t="str">
        <f t="shared" si="1392"/>
        <v>#REF!</v>
      </c>
      <c r="S596" s="20" t="str">
        <f t="shared" si="1392"/>
        <v>#REF!</v>
      </c>
      <c r="T596" s="20" t="str">
        <f t="shared" si="13"/>
        <v>#REF!</v>
      </c>
      <c r="U596" s="19"/>
      <c r="V596" s="19"/>
      <c r="W596" s="19"/>
      <c r="X596" s="19"/>
      <c r="Y596" s="19"/>
      <c r="Z596" s="19">
        <f>SUBTOTAL(9,Z590:Z595)</f>
        <v>0</v>
      </c>
    </row>
    <row r="597" ht="14.25" customHeight="1" outlineLevel="2">
      <c r="A597" s="19" t="s">
        <v>263</v>
      </c>
      <c r="B597" s="18" t="s">
        <v>17</v>
      </c>
      <c r="C597" s="19" t="s">
        <v>324</v>
      </c>
      <c r="D597" s="20">
        <v>8.35777355E7</v>
      </c>
      <c r="E597" s="20">
        <v>2871793.12</v>
      </c>
      <c r="F597" s="20">
        <f>+D597/D601</f>
        <v>0.5783643754</v>
      </c>
      <c r="G597" s="20" t="str">
        <f t="shared" ref="G597:G600" si="1393">VLOOKUP(A597,'[1]Hoja1'!$B$1:$F$126,3,0)</f>
        <v>#REF!</v>
      </c>
      <c r="H597" s="20" t="str">
        <f t="shared" ref="H597:H600" si="1394">VLOOKUP(A597,'[2]Hoja1'!$B$1:$F$126,2,0)</f>
        <v>#REF!</v>
      </c>
      <c r="I597" s="20" t="str">
        <f t="shared" ref="I597:I600" si="1395">+G597/11</f>
        <v>#REF!</v>
      </c>
      <c r="J597" s="20" t="str">
        <f t="shared" ref="J597:J600" si="1396">+F597*I597</f>
        <v>#REF!</v>
      </c>
      <c r="K597" s="20">
        <v>0.0</v>
      </c>
      <c r="L597" s="20" t="str">
        <f t="shared" ref="L597:L600" si="1397">VLOOKUP(A597,'[2]Hoja1'!$B$1:$F$126,5,0)</f>
        <v>#REF!</v>
      </c>
      <c r="M597" s="20"/>
      <c r="N597" s="20"/>
      <c r="O597" s="20" t="str">
        <f t="shared" ref="O597:O598" si="1398">+D597-J597</f>
        <v>#REF!</v>
      </c>
      <c r="P597" s="20" t="str">
        <f t="shared" ref="P597:P600" si="1399">+ROUND(O597,0)</f>
        <v>#REF!</v>
      </c>
      <c r="Q597" s="20" t="str">
        <f t="shared" ref="Q597:Q600" si="1400">+K597+P597</f>
        <v>#REF!</v>
      </c>
      <c r="R597" s="59" t="str">
        <f t="shared" ref="R597:R600" si="1401">+IF(D597-K597-P597&gt;1,D597-K597-P597,0)</f>
        <v>#REF!</v>
      </c>
      <c r="S597" s="20" t="str">
        <f t="shared" ref="S597:S600" si="1402">+P597</f>
        <v>#REF!</v>
      </c>
      <c r="T597" s="20" t="str">
        <f t="shared" si="13"/>
        <v>#REF!</v>
      </c>
      <c r="U597" s="19"/>
      <c r="V597" s="19"/>
      <c r="W597" s="19"/>
      <c r="X597" s="19"/>
      <c r="Y597" s="19"/>
      <c r="Z597" s="19"/>
    </row>
    <row r="598" ht="14.25" customHeight="1" outlineLevel="2">
      <c r="A598" s="19" t="s">
        <v>263</v>
      </c>
      <c r="B598" s="18" t="s">
        <v>39</v>
      </c>
      <c r="C598" s="19" t="s">
        <v>40</v>
      </c>
      <c r="D598" s="20">
        <v>6.081331739E7</v>
      </c>
      <c r="E598" s="20">
        <v>2089590.79</v>
      </c>
      <c r="F598" s="20">
        <f>+D598/D601</f>
        <v>0.4208328464</v>
      </c>
      <c r="G598" s="20" t="str">
        <f t="shared" si="1393"/>
        <v>#REF!</v>
      </c>
      <c r="H598" s="20" t="str">
        <f t="shared" si="1394"/>
        <v>#REF!</v>
      </c>
      <c r="I598" s="20" t="str">
        <f t="shared" si="1395"/>
        <v>#REF!</v>
      </c>
      <c r="J598" s="20" t="str">
        <f t="shared" si="1396"/>
        <v>#REF!</v>
      </c>
      <c r="K598" s="20">
        <v>0.0</v>
      </c>
      <c r="L598" s="20" t="str">
        <f t="shared" si="1397"/>
        <v>#REF!</v>
      </c>
      <c r="M598" s="20"/>
      <c r="N598" s="20"/>
      <c r="O598" s="20" t="str">
        <f t="shared" si="1398"/>
        <v>#REF!</v>
      </c>
      <c r="P598" s="20" t="str">
        <f t="shared" si="1399"/>
        <v>#REF!</v>
      </c>
      <c r="Q598" s="20" t="str">
        <f t="shared" si="1400"/>
        <v>#REF!</v>
      </c>
      <c r="R598" s="59" t="str">
        <f t="shared" si="1401"/>
        <v>#REF!</v>
      </c>
      <c r="S598" s="20" t="str">
        <f t="shared" si="1402"/>
        <v>#REF!</v>
      </c>
      <c r="T598" s="20" t="str">
        <f t="shared" si="13"/>
        <v>#REF!</v>
      </c>
      <c r="U598" s="19"/>
      <c r="V598" s="19"/>
      <c r="W598" s="19"/>
      <c r="X598" s="19"/>
      <c r="Y598" s="19"/>
      <c r="Z598" s="19"/>
    </row>
    <row r="599" ht="14.25" customHeight="1" outlineLevel="2">
      <c r="A599" s="19" t="s">
        <v>263</v>
      </c>
      <c r="B599" s="18" t="s">
        <v>27</v>
      </c>
      <c r="C599" s="19" t="s">
        <v>28</v>
      </c>
      <c r="D599" s="20">
        <v>50136.54</v>
      </c>
      <c r="E599" s="20">
        <v>1722.73</v>
      </c>
      <c r="F599" s="20">
        <f>+D599/D601</f>
        <v>0.0003469487235</v>
      </c>
      <c r="G599" s="20" t="str">
        <f t="shared" si="1393"/>
        <v>#REF!</v>
      </c>
      <c r="H599" s="20" t="str">
        <f t="shared" si="1394"/>
        <v>#REF!</v>
      </c>
      <c r="I599" s="20" t="str">
        <f t="shared" si="1395"/>
        <v>#REF!</v>
      </c>
      <c r="J599" s="20" t="str">
        <f t="shared" si="1396"/>
        <v>#REF!</v>
      </c>
      <c r="K599" s="20">
        <v>0.0</v>
      </c>
      <c r="L599" s="20" t="str">
        <f t="shared" si="1397"/>
        <v>#REF!</v>
      </c>
      <c r="M599" s="20"/>
      <c r="N599" s="20"/>
      <c r="O599" s="60">
        <v>0.0</v>
      </c>
      <c r="P599" s="20">
        <f t="shared" si="1399"/>
        <v>0</v>
      </c>
      <c r="Q599" s="20">
        <f t="shared" si="1400"/>
        <v>0</v>
      </c>
      <c r="R599" s="59">
        <f t="shared" si="1401"/>
        <v>50136.54</v>
      </c>
      <c r="S599" s="20">
        <f t="shared" si="1402"/>
        <v>0</v>
      </c>
      <c r="T599" s="20">
        <f t="shared" si="13"/>
        <v>0</v>
      </c>
      <c r="U599" s="19"/>
      <c r="V599" s="19"/>
      <c r="W599" s="19"/>
      <c r="X599" s="19"/>
      <c r="Y599" s="19"/>
      <c r="Z599" s="19"/>
    </row>
    <row r="600" ht="14.25" customHeight="1" outlineLevel="2">
      <c r="A600" s="19" t="s">
        <v>263</v>
      </c>
      <c r="B600" s="18" t="s">
        <v>33</v>
      </c>
      <c r="C600" s="19" t="s">
        <v>34</v>
      </c>
      <c r="D600" s="20">
        <v>65870.57</v>
      </c>
      <c r="E600" s="20">
        <v>2263.36</v>
      </c>
      <c r="F600" s="20">
        <f>+D600/D601</f>
        <v>0.0004558294245</v>
      </c>
      <c r="G600" s="20" t="str">
        <f t="shared" si="1393"/>
        <v>#REF!</v>
      </c>
      <c r="H600" s="20" t="str">
        <f t="shared" si="1394"/>
        <v>#REF!</v>
      </c>
      <c r="I600" s="20" t="str">
        <f t="shared" si="1395"/>
        <v>#REF!</v>
      </c>
      <c r="J600" s="20" t="str">
        <f t="shared" si="1396"/>
        <v>#REF!</v>
      </c>
      <c r="K600" s="20">
        <v>0.0</v>
      </c>
      <c r="L600" s="20" t="str">
        <f t="shared" si="1397"/>
        <v>#REF!</v>
      </c>
      <c r="M600" s="20"/>
      <c r="N600" s="20"/>
      <c r="O600" s="60">
        <v>0.0</v>
      </c>
      <c r="P600" s="20">
        <f t="shared" si="1399"/>
        <v>0</v>
      </c>
      <c r="Q600" s="20">
        <f t="shared" si="1400"/>
        <v>0</v>
      </c>
      <c r="R600" s="59">
        <f t="shared" si="1401"/>
        <v>65870.57</v>
      </c>
      <c r="S600" s="20">
        <f t="shared" si="1402"/>
        <v>0</v>
      </c>
      <c r="T600" s="20">
        <f t="shared" si="13"/>
        <v>0</v>
      </c>
      <c r="U600" s="19"/>
      <c r="V600" s="19"/>
      <c r="W600" s="19"/>
      <c r="X600" s="19"/>
      <c r="Y600" s="19"/>
      <c r="Z600" s="19"/>
    </row>
    <row r="601" ht="14.25" customHeight="1" outlineLevel="1">
      <c r="A601" s="61" t="s">
        <v>433</v>
      </c>
      <c r="B601" s="18"/>
      <c r="C601" s="19"/>
      <c r="D601" s="20">
        <f t="shared" ref="D601:H601" si="1403">SUBTOTAL(9,D597:D600)</f>
        <v>144507060</v>
      </c>
      <c r="E601" s="20">
        <f t="shared" si="1403"/>
        <v>4965370</v>
      </c>
      <c r="F601" s="20">
        <f t="shared" si="1403"/>
        <v>1</v>
      </c>
      <c r="G601" s="20" t="str">
        <f t="shared" si="1403"/>
        <v>#REF!</v>
      </c>
      <c r="H601" s="20" t="str">
        <f t="shared" si="1403"/>
        <v>#REF!</v>
      </c>
      <c r="I601" s="20"/>
      <c r="J601" s="20" t="str">
        <f t="shared" ref="J601:M601" si="1404">SUBTOTAL(9,J597:J600)</f>
        <v>#REF!</v>
      </c>
      <c r="K601" s="20">
        <f t="shared" si="1404"/>
        <v>0</v>
      </c>
      <c r="L601" s="20" t="str">
        <f t="shared" si="1404"/>
        <v>#REF!</v>
      </c>
      <c r="M601" s="20">
        <f t="shared" si="1404"/>
        <v>0</v>
      </c>
      <c r="N601" s="20"/>
      <c r="O601" s="20" t="str">
        <f t="shared" ref="O601:S601" si="1405">SUBTOTAL(9,O597:O600)</f>
        <v>#REF!</v>
      </c>
      <c r="P601" s="20" t="str">
        <f t="shared" si="1405"/>
        <v>#REF!</v>
      </c>
      <c r="Q601" s="20" t="str">
        <f t="shared" si="1405"/>
        <v>#REF!</v>
      </c>
      <c r="R601" s="20" t="str">
        <f t="shared" si="1405"/>
        <v>#REF!</v>
      </c>
      <c r="S601" s="20" t="str">
        <f t="shared" si="1405"/>
        <v>#REF!</v>
      </c>
      <c r="T601" s="20" t="str">
        <f t="shared" si="13"/>
        <v>#REF!</v>
      </c>
      <c r="U601" s="19"/>
      <c r="V601" s="19"/>
      <c r="W601" s="19"/>
      <c r="X601" s="19"/>
      <c r="Y601" s="19"/>
      <c r="Z601" s="19">
        <f>SUBTOTAL(9,Z597:Z600)</f>
        <v>0</v>
      </c>
    </row>
    <row r="602" ht="14.25" customHeight="1" outlineLevel="2">
      <c r="A602" s="19" t="s">
        <v>265</v>
      </c>
      <c r="B602" s="18" t="s">
        <v>17</v>
      </c>
      <c r="C602" s="19" t="s">
        <v>324</v>
      </c>
      <c r="D602" s="20">
        <v>5251951.16</v>
      </c>
      <c r="E602" s="20">
        <v>970075.74</v>
      </c>
      <c r="F602" s="20">
        <f>+D602/D606</f>
        <v>0.09694305829</v>
      </c>
      <c r="G602" s="20" t="str">
        <f t="shared" ref="G602:G605" si="1406">VLOOKUP(A602,'[1]Hoja1'!$B$1:$F$126,3,0)</f>
        <v>#REF!</v>
      </c>
      <c r="H602" s="20" t="str">
        <f t="shared" ref="H602:H605" si="1407">VLOOKUP(A602,'[2]Hoja1'!$B$1:$F$126,2,0)</f>
        <v>#REF!</v>
      </c>
      <c r="I602" s="20" t="str">
        <f t="shared" ref="I602:I605" si="1408">+G602/11</f>
        <v>#REF!</v>
      </c>
      <c r="J602" s="20" t="str">
        <f t="shared" ref="J602:J605" si="1409">+F602*I602</f>
        <v>#REF!</v>
      </c>
      <c r="K602" s="20">
        <v>0.0</v>
      </c>
      <c r="L602" s="20" t="str">
        <f t="shared" ref="L602:L605" si="1410">VLOOKUP(A602,'[2]Hoja1'!$B$1:$F$126,5,0)</f>
        <v>#REF!</v>
      </c>
      <c r="M602" s="20"/>
      <c r="N602" s="20"/>
      <c r="O602" s="20" t="str">
        <f>+D602-J602</f>
        <v>#REF!</v>
      </c>
      <c r="P602" s="20" t="str">
        <f t="shared" ref="P602:P605" si="1411">+ROUND(O602,0)</f>
        <v>#REF!</v>
      </c>
      <c r="Q602" s="20" t="str">
        <f t="shared" ref="Q602:Q605" si="1412">+K602+P602</f>
        <v>#REF!</v>
      </c>
      <c r="R602" s="59" t="str">
        <f t="shared" ref="R602:R605" si="1413">+IF(D602-K602-P602&gt;1,D602-K602-P602,0)</f>
        <v>#REF!</v>
      </c>
      <c r="S602" s="20" t="str">
        <f t="shared" ref="S602:S605" si="1414">+P602</f>
        <v>#REF!</v>
      </c>
      <c r="T602" s="20" t="str">
        <f t="shared" si="13"/>
        <v>#REF!</v>
      </c>
      <c r="U602" s="19"/>
      <c r="V602" s="19"/>
      <c r="W602" s="19"/>
      <c r="X602" s="19"/>
      <c r="Y602" s="19"/>
      <c r="Z602" s="19"/>
    </row>
    <row r="603" ht="14.25" customHeight="1" outlineLevel="2">
      <c r="A603" s="19" t="s">
        <v>265</v>
      </c>
      <c r="B603" s="18" t="s">
        <v>27</v>
      </c>
      <c r="C603" s="19" t="s">
        <v>28</v>
      </c>
      <c r="D603" s="20">
        <v>9275.75</v>
      </c>
      <c r="E603" s="20">
        <v>1713.3</v>
      </c>
      <c r="F603" s="20">
        <f>+D603/D606</f>
        <v>0.0001712162862</v>
      </c>
      <c r="G603" s="20" t="str">
        <f t="shared" si="1406"/>
        <v>#REF!</v>
      </c>
      <c r="H603" s="20" t="str">
        <f t="shared" si="1407"/>
        <v>#REF!</v>
      </c>
      <c r="I603" s="20" t="str">
        <f t="shared" si="1408"/>
        <v>#REF!</v>
      </c>
      <c r="J603" s="20" t="str">
        <f t="shared" si="1409"/>
        <v>#REF!</v>
      </c>
      <c r="K603" s="20">
        <v>0.0</v>
      </c>
      <c r="L603" s="20" t="str">
        <f t="shared" si="1410"/>
        <v>#REF!</v>
      </c>
      <c r="M603" s="20"/>
      <c r="N603" s="20"/>
      <c r="O603" s="60">
        <v>0.0</v>
      </c>
      <c r="P603" s="20">
        <f t="shared" si="1411"/>
        <v>0</v>
      </c>
      <c r="Q603" s="20">
        <f t="shared" si="1412"/>
        <v>0</v>
      </c>
      <c r="R603" s="59">
        <f t="shared" si="1413"/>
        <v>9275.75</v>
      </c>
      <c r="S603" s="20">
        <f t="shared" si="1414"/>
        <v>0</v>
      </c>
      <c r="T603" s="20">
        <f t="shared" si="13"/>
        <v>0</v>
      </c>
      <c r="U603" s="19"/>
      <c r="V603" s="19"/>
      <c r="W603" s="19"/>
      <c r="X603" s="19"/>
      <c r="Y603" s="19"/>
      <c r="Z603" s="19"/>
    </row>
    <row r="604" ht="14.25" customHeight="1" outlineLevel="2">
      <c r="A604" s="19" t="s">
        <v>265</v>
      </c>
      <c r="B604" s="18" t="s">
        <v>33</v>
      </c>
      <c r="C604" s="19" t="s">
        <v>34</v>
      </c>
      <c r="D604" s="20">
        <v>51252.17</v>
      </c>
      <c r="E604" s="20">
        <v>9466.67</v>
      </c>
      <c r="F604" s="20">
        <f>+D604/D606</f>
        <v>0.0009460373778</v>
      </c>
      <c r="G604" s="20" t="str">
        <f t="shared" si="1406"/>
        <v>#REF!</v>
      </c>
      <c r="H604" s="20" t="str">
        <f t="shared" si="1407"/>
        <v>#REF!</v>
      </c>
      <c r="I604" s="20" t="str">
        <f t="shared" si="1408"/>
        <v>#REF!</v>
      </c>
      <c r="J604" s="20" t="str">
        <f t="shared" si="1409"/>
        <v>#REF!</v>
      </c>
      <c r="K604" s="20">
        <v>0.0</v>
      </c>
      <c r="L604" s="20" t="str">
        <f t="shared" si="1410"/>
        <v>#REF!</v>
      </c>
      <c r="M604" s="20"/>
      <c r="N604" s="20"/>
      <c r="O604" s="60">
        <v>0.0</v>
      </c>
      <c r="P604" s="20">
        <f t="shared" si="1411"/>
        <v>0</v>
      </c>
      <c r="Q604" s="20">
        <f t="shared" si="1412"/>
        <v>0</v>
      </c>
      <c r="R604" s="59">
        <f t="shared" si="1413"/>
        <v>51252.17</v>
      </c>
      <c r="S604" s="20">
        <f t="shared" si="1414"/>
        <v>0</v>
      </c>
      <c r="T604" s="20">
        <f t="shared" si="13"/>
        <v>0</v>
      </c>
      <c r="U604" s="19"/>
      <c r="V604" s="19"/>
      <c r="W604" s="19"/>
      <c r="X604" s="19"/>
      <c r="Y604" s="19"/>
      <c r="Z604" s="19"/>
    </row>
    <row r="605" ht="14.25" customHeight="1" outlineLevel="2">
      <c r="A605" s="19" t="s">
        <v>265</v>
      </c>
      <c r="B605" s="18" t="s">
        <v>41</v>
      </c>
      <c r="C605" s="19" t="s">
        <v>42</v>
      </c>
      <c r="D605" s="20">
        <v>4.886314992E7</v>
      </c>
      <c r="E605" s="20">
        <v>9025399.29</v>
      </c>
      <c r="F605" s="20">
        <f>+D605/D606</f>
        <v>0.901939688</v>
      </c>
      <c r="G605" s="20" t="str">
        <f t="shared" si="1406"/>
        <v>#REF!</v>
      </c>
      <c r="H605" s="20" t="str">
        <f t="shared" si="1407"/>
        <v>#REF!</v>
      </c>
      <c r="I605" s="20" t="str">
        <f t="shared" si="1408"/>
        <v>#REF!</v>
      </c>
      <c r="J605" s="20" t="str">
        <f t="shared" si="1409"/>
        <v>#REF!</v>
      </c>
      <c r="K605" s="20">
        <v>0.0</v>
      </c>
      <c r="L605" s="20" t="str">
        <f t="shared" si="1410"/>
        <v>#REF!</v>
      </c>
      <c r="M605" s="20"/>
      <c r="N605" s="20"/>
      <c r="O605" s="20" t="str">
        <f>+D605-J605</f>
        <v>#REF!</v>
      </c>
      <c r="P605" s="20" t="str">
        <f t="shared" si="1411"/>
        <v>#REF!</v>
      </c>
      <c r="Q605" s="20" t="str">
        <f t="shared" si="1412"/>
        <v>#REF!</v>
      </c>
      <c r="R605" s="59" t="str">
        <f t="shared" si="1413"/>
        <v>#REF!</v>
      </c>
      <c r="S605" s="20" t="str">
        <f t="shared" si="1414"/>
        <v>#REF!</v>
      </c>
      <c r="T605" s="20" t="str">
        <f t="shared" si="13"/>
        <v>#REF!</v>
      </c>
      <c r="U605" s="19"/>
      <c r="V605" s="19"/>
      <c r="W605" s="19"/>
      <c r="X605" s="19"/>
      <c r="Y605" s="19"/>
      <c r="Z605" s="19"/>
    </row>
    <row r="606" ht="14.25" customHeight="1" outlineLevel="1">
      <c r="A606" s="61" t="s">
        <v>434</v>
      </c>
      <c r="B606" s="18"/>
      <c r="C606" s="19"/>
      <c r="D606" s="20">
        <f t="shared" ref="D606:H606" si="1415">SUBTOTAL(9,D602:D605)</f>
        <v>54175629</v>
      </c>
      <c r="E606" s="20">
        <f t="shared" si="1415"/>
        <v>10006655</v>
      </c>
      <c r="F606" s="20">
        <f t="shared" si="1415"/>
        <v>1</v>
      </c>
      <c r="G606" s="20" t="str">
        <f t="shared" si="1415"/>
        <v>#REF!</v>
      </c>
      <c r="H606" s="20" t="str">
        <f t="shared" si="1415"/>
        <v>#REF!</v>
      </c>
      <c r="I606" s="20"/>
      <c r="J606" s="20" t="str">
        <f t="shared" ref="J606:M606" si="1416">SUBTOTAL(9,J602:J605)</f>
        <v>#REF!</v>
      </c>
      <c r="K606" s="20">
        <f t="shared" si="1416"/>
        <v>0</v>
      </c>
      <c r="L606" s="20" t="str">
        <f t="shared" si="1416"/>
        <v>#REF!</v>
      </c>
      <c r="M606" s="20">
        <f t="shared" si="1416"/>
        <v>0</v>
      </c>
      <c r="N606" s="20"/>
      <c r="O606" s="20" t="str">
        <f t="shared" ref="O606:S606" si="1417">SUBTOTAL(9,O602:O605)</f>
        <v>#REF!</v>
      </c>
      <c r="P606" s="20" t="str">
        <f t="shared" si="1417"/>
        <v>#REF!</v>
      </c>
      <c r="Q606" s="20" t="str">
        <f t="shared" si="1417"/>
        <v>#REF!</v>
      </c>
      <c r="R606" s="20" t="str">
        <f t="shared" si="1417"/>
        <v>#REF!</v>
      </c>
      <c r="S606" s="20" t="str">
        <f t="shared" si="1417"/>
        <v>#REF!</v>
      </c>
      <c r="T606" s="20" t="str">
        <f t="shared" si="13"/>
        <v>#REF!</v>
      </c>
      <c r="U606" s="19"/>
      <c r="V606" s="19"/>
      <c r="W606" s="19"/>
      <c r="X606" s="19"/>
      <c r="Y606" s="19"/>
      <c r="Z606" s="19">
        <f>SUBTOTAL(9,Z602:Z605)</f>
        <v>0</v>
      </c>
    </row>
    <row r="607" ht="14.25" customHeight="1" outlineLevel="2">
      <c r="A607" s="19" t="s">
        <v>267</v>
      </c>
      <c r="B607" s="18" t="s">
        <v>17</v>
      </c>
      <c r="C607" s="19" t="s">
        <v>324</v>
      </c>
      <c r="D607" s="20">
        <v>2.0632025278E8</v>
      </c>
      <c r="E607" s="20">
        <v>2476990.25</v>
      </c>
      <c r="F607" s="20">
        <f>+D607/D613</f>
        <v>0.2694145953</v>
      </c>
      <c r="G607" s="20" t="str">
        <f t="shared" ref="G607:G612" si="1418">VLOOKUP(A607,'[1]Hoja1'!$B$1:$F$126,3,0)</f>
        <v>#REF!</v>
      </c>
      <c r="H607" s="20" t="str">
        <f t="shared" ref="H607:H612" si="1419">VLOOKUP(A607,'[2]Hoja1'!$B$1:$F$126,2,0)</f>
        <v>#REF!</v>
      </c>
      <c r="I607" s="20" t="str">
        <f t="shared" ref="I607:I612" si="1420">+G607/11</f>
        <v>#REF!</v>
      </c>
      <c r="J607" s="20" t="str">
        <f t="shared" ref="J607:J612" si="1421">+F607*I607</f>
        <v>#REF!</v>
      </c>
      <c r="K607" s="20" t="str">
        <f t="shared" ref="K607:K612" si="1422">+D607-P607</f>
        <v>#REF!</v>
      </c>
      <c r="L607" s="20" t="str">
        <f t="shared" ref="L607:L612" si="1423">VLOOKUP(A607,'[2]Hoja1'!$B$1:$F$126,5,0)</f>
        <v>#REF!</v>
      </c>
      <c r="M607" s="20"/>
      <c r="N607" s="20"/>
      <c r="O607" s="20" t="str">
        <f t="shared" ref="O607:O612" si="1424">+D607-J607</f>
        <v>#REF!</v>
      </c>
      <c r="P607" s="20" t="str">
        <f t="shared" ref="P607:P612" si="1425">+ROUND(O607,0)</f>
        <v>#REF!</v>
      </c>
      <c r="Q607" s="20" t="str">
        <f t="shared" ref="Q607:Q612" si="1426">+K607+P607</f>
        <v>#REF!</v>
      </c>
      <c r="R607" s="59" t="str">
        <f t="shared" ref="R607:R612" si="1427">+IF(D607-K607-P607&gt;1,D607-K607-P607,0)</f>
        <v>#REF!</v>
      </c>
      <c r="S607" s="20" t="str">
        <f t="shared" ref="S607:S612" si="1428">+P607</f>
        <v>#REF!</v>
      </c>
      <c r="T607" s="20" t="str">
        <f t="shared" si="13"/>
        <v>#REF!</v>
      </c>
      <c r="U607" s="19"/>
      <c r="V607" s="19"/>
      <c r="W607" s="19"/>
      <c r="X607" s="19"/>
      <c r="Y607" s="19"/>
      <c r="Z607" s="19"/>
    </row>
    <row r="608" ht="14.25" customHeight="1" outlineLevel="2">
      <c r="A608" s="19" t="s">
        <v>267</v>
      </c>
      <c r="B608" s="18" t="s">
        <v>39</v>
      </c>
      <c r="C608" s="19" t="s">
        <v>40</v>
      </c>
      <c r="D608" s="20">
        <v>2268364.59</v>
      </c>
      <c r="E608" s="20">
        <v>27232.99</v>
      </c>
      <c r="F608" s="20">
        <f>+D608/D613</f>
        <v>0.002962048174</v>
      </c>
      <c r="G608" s="20" t="str">
        <f t="shared" si="1418"/>
        <v>#REF!</v>
      </c>
      <c r="H608" s="20" t="str">
        <f t="shared" si="1419"/>
        <v>#REF!</v>
      </c>
      <c r="I608" s="20" t="str">
        <f t="shared" si="1420"/>
        <v>#REF!</v>
      </c>
      <c r="J608" s="20" t="str">
        <f t="shared" si="1421"/>
        <v>#REF!</v>
      </c>
      <c r="K608" s="20" t="str">
        <f t="shared" si="1422"/>
        <v>#REF!</v>
      </c>
      <c r="L608" s="20" t="str">
        <f t="shared" si="1423"/>
        <v>#REF!</v>
      </c>
      <c r="M608" s="20"/>
      <c r="N608" s="20"/>
      <c r="O608" s="20" t="str">
        <f t="shared" si="1424"/>
        <v>#REF!</v>
      </c>
      <c r="P608" s="20" t="str">
        <f t="shared" si="1425"/>
        <v>#REF!</v>
      </c>
      <c r="Q608" s="20" t="str">
        <f t="shared" si="1426"/>
        <v>#REF!</v>
      </c>
      <c r="R608" s="59" t="str">
        <f t="shared" si="1427"/>
        <v>#REF!</v>
      </c>
      <c r="S608" s="20" t="str">
        <f t="shared" si="1428"/>
        <v>#REF!</v>
      </c>
      <c r="T608" s="20" t="str">
        <f t="shared" si="13"/>
        <v>#REF!</v>
      </c>
      <c r="U608" s="19"/>
      <c r="V608" s="19"/>
      <c r="W608" s="19"/>
      <c r="X608" s="19"/>
      <c r="Y608" s="19"/>
      <c r="Z608" s="19"/>
    </row>
    <row r="609" ht="14.25" customHeight="1" outlineLevel="2">
      <c r="A609" s="19" t="s">
        <v>267</v>
      </c>
      <c r="B609" s="18" t="s">
        <v>27</v>
      </c>
      <c r="C609" s="19" t="s">
        <v>28</v>
      </c>
      <c r="D609" s="20">
        <v>528498.93</v>
      </c>
      <c r="E609" s="20">
        <v>6344.93</v>
      </c>
      <c r="F609" s="20">
        <f>+D609/D613</f>
        <v>0.0006901180248</v>
      </c>
      <c r="G609" s="20" t="str">
        <f t="shared" si="1418"/>
        <v>#REF!</v>
      </c>
      <c r="H609" s="20" t="str">
        <f t="shared" si="1419"/>
        <v>#REF!</v>
      </c>
      <c r="I609" s="20" t="str">
        <f t="shared" si="1420"/>
        <v>#REF!</v>
      </c>
      <c r="J609" s="20" t="str">
        <f t="shared" si="1421"/>
        <v>#REF!</v>
      </c>
      <c r="K609" s="20" t="str">
        <f t="shared" si="1422"/>
        <v>#REF!</v>
      </c>
      <c r="L609" s="20" t="str">
        <f t="shared" si="1423"/>
        <v>#REF!</v>
      </c>
      <c r="M609" s="20"/>
      <c r="N609" s="20"/>
      <c r="O609" s="20" t="str">
        <f t="shared" si="1424"/>
        <v>#REF!</v>
      </c>
      <c r="P609" s="20" t="str">
        <f t="shared" si="1425"/>
        <v>#REF!</v>
      </c>
      <c r="Q609" s="20" t="str">
        <f t="shared" si="1426"/>
        <v>#REF!</v>
      </c>
      <c r="R609" s="59" t="str">
        <f t="shared" si="1427"/>
        <v>#REF!</v>
      </c>
      <c r="S609" s="20" t="str">
        <f t="shared" si="1428"/>
        <v>#REF!</v>
      </c>
      <c r="T609" s="20" t="str">
        <f t="shared" si="13"/>
        <v>#REF!</v>
      </c>
      <c r="U609" s="19"/>
      <c r="V609" s="19"/>
      <c r="W609" s="19"/>
      <c r="X609" s="19"/>
      <c r="Y609" s="19"/>
      <c r="Z609" s="19"/>
    </row>
    <row r="610" ht="14.25" customHeight="1" outlineLevel="2">
      <c r="A610" s="19" t="s">
        <v>267</v>
      </c>
      <c r="B610" s="18" t="s">
        <v>33</v>
      </c>
      <c r="C610" s="19" t="s">
        <v>34</v>
      </c>
      <c r="D610" s="20">
        <v>612248.95</v>
      </c>
      <c r="E610" s="20">
        <v>7350.39</v>
      </c>
      <c r="F610" s="20">
        <f>+D610/D613</f>
        <v>0.0007994794541</v>
      </c>
      <c r="G610" s="20" t="str">
        <f t="shared" si="1418"/>
        <v>#REF!</v>
      </c>
      <c r="H610" s="20" t="str">
        <f t="shared" si="1419"/>
        <v>#REF!</v>
      </c>
      <c r="I610" s="20" t="str">
        <f t="shared" si="1420"/>
        <v>#REF!</v>
      </c>
      <c r="J610" s="20" t="str">
        <f t="shared" si="1421"/>
        <v>#REF!</v>
      </c>
      <c r="K610" s="20" t="str">
        <f t="shared" si="1422"/>
        <v>#REF!</v>
      </c>
      <c r="L610" s="20" t="str">
        <f t="shared" si="1423"/>
        <v>#REF!</v>
      </c>
      <c r="M610" s="20"/>
      <c r="N610" s="20"/>
      <c r="O610" s="20" t="str">
        <f t="shared" si="1424"/>
        <v>#REF!</v>
      </c>
      <c r="P610" s="20" t="str">
        <f t="shared" si="1425"/>
        <v>#REF!</v>
      </c>
      <c r="Q610" s="20" t="str">
        <f t="shared" si="1426"/>
        <v>#REF!</v>
      </c>
      <c r="R610" s="59" t="str">
        <f t="shared" si="1427"/>
        <v>#REF!</v>
      </c>
      <c r="S610" s="20" t="str">
        <f t="shared" si="1428"/>
        <v>#REF!</v>
      </c>
      <c r="T610" s="20" t="str">
        <f t="shared" si="13"/>
        <v>#REF!</v>
      </c>
      <c r="U610" s="19"/>
      <c r="V610" s="19"/>
      <c r="W610" s="19"/>
      <c r="X610" s="19"/>
      <c r="Y610" s="19"/>
      <c r="Z610" s="19"/>
    </row>
    <row r="611" ht="14.25" customHeight="1" outlineLevel="2">
      <c r="A611" s="19" t="s">
        <v>267</v>
      </c>
      <c r="B611" s="18" t="s">
        <v>35</v>
      </c>
      <c r="C611" s="19" t="s">
        <v>36</v>
      </c>
      <c r="D611" s="20">
        <v>0.0</v>
      </c>
      <c r="E611" s="20">
        <v>0.0</v>
      </c>
      <c r="F611" s="20">
        <f>+D611/D613</f>
        <v>0</v>
      </c>
      <c r="G611" s="20" t="str">
        <f t="shared" si="1418"/>
        <v>#REF!</v>
      </c>
      <c r="H611" s="20" t="str">
        <f t="shared" si="1419"/>
        <v>#REF!</v>
      </c>
      <c r="I611" s="20" t="str">
        <f t="shared" si="1420"/>
        <v>#REF!</v>
      </c>
      <c r="J611" s="20" t="str">
        <f t="shared" si="1421"/>
        <v>#REF!</v>
      </c>
      <c r="K611" s="20" t="str">
        <f t="shared" si="1422"/>
        <v>#REF!</v>
      </c>
      <c r="L611" s="20" t="str">
        <f t="shared" si="1423"/>
        <v>#REF!</v>
      </c>
      <c r="M611" s="20"/>
      <c r="N611" s="20"/>
      <c r="O611" s="20" t="str">
        <f t="shared" si="1424"/>
        <v>#REF!</v>
      </c>
      <c r="P611" s="20" t="str">
        <f t="shared" si="1425"/>
        <v>#REF!</v>
      </c>
      <c r="Q611" s="20" t="str">
        <f t="shared" si="1426"/>
        <v>#REF!</v>
      </c>
      <c r="R611" s="59" t="str">
        <f t="shared" si="1427"/>
        <v>#REF!</v>
      </c>
      <c r="S611" s="20" t="str">
        <f t="shared" si="1428"/>
        <v>#REF!</v>
      </c>
      <c r="T611" s="20" t="str">
        <f t="shared" si="13"/>
        <v>#REF!</v>
      </c>
      <c r="U611" s="19"/>
      <c r="V611" s="19"/>
      <c r="W611" s="19"/>
      <c r="X611" s="19"/>
      <c r="Y611" s="19"/>
      <c r="Z611" s="19"/>
    </row>
    <row r="612" ht="14.25" customHeight="1" outlineLevel="2">
      <c r="A612" s="19" t="s">
        <v>267</v>
      </c>
      <c r="B612" s="18" t="s">
        <v>41</v>
      </c>
      <c r="C612" s="19" t="s">
        <v>42</v>
      </c>
      <c r="D612" s="20">
        <v>5.5608012095E8</v>
      </c>
      <c r="E612" s="20">
        <v>6676053.44</v>
      </c>
      <c r="F612" s="20">
        <f>+D612/D613</f>
        <v>0.7261337591</v>
      </c>
      <c r="G612" s="20" t="str">
        <f t="shared" si="1418"/>
        <v>#REF!</v>
      </c>
      <c r="H612" s="20" t="str">
        <f t="shared" si="1419"/>
        <v>#REF!</v>
      </c>
      <c r="I612" s="20" t="str">
        <f t="shared" si="1420"/>
        <v>#REF!</v>
      </c>
      <c r="J612" s="20" t="str">
        <f t="shared" si="1421"/>
        <v>#REF!</v>
      </c>
      <c r="K612" s="20" t="str">
        <f t="shared" si="1422"/>
        <v>#REF!</v>
      </c>
      <c r="L612" s="20" t="str">
        <f t="shared" si="1423"/>
        <v>#REF!</v>
      </c>
      <c r="M612" s="20"/>
      <c r="N612" s="20"/>
      <c r="O612" s="20" t="str">
        <f t="shared" si="1424"/>
        <v>#REF!</v>
      </c>
      <c r="P612" s="20" t="str">
        <f t="shared" si="1425"/>
        <v>#REF!</v>
      </c>
      <c r="Q612" s="20" t="str">
        <f t="shared" si="1426"/>
        <v>#REF!</v>
      </c>
      <c r="R612" s="59" t="str">
        <f t="shared" si="1427"/>
        <v>#REF!</v>
      </c>
      <c r="S612" s="20" t="str">
        <f t="shared" si="1428"/>
        <v>#REF!</v>
      </c>
      <c r="T612" s="20" t="str">
        <f t="shared" si="13"/>
        <v>#REF!</v>
      </c>
      <c r="U612" s="19"/>
      <c r="V612" s="19"/>
      <c r="W612" s="19"/>
      <c r="X612" s="19"/>
      <c r="Y612" s="19"/>
      <c r="Z612" s="19"/>
    </row>
    <row r="613" ht="14.25" customHeight="1" outlineLevel="1">
      <c r="A613" s="61" t="s">
        <v>435</v>
      </c>
      <c r="B613" s="18"/>
      <c r="C613" s="19"/>
      <c r="D613" s="20">
        <f t="shared" ref="D613:H613" si="1429">SUBTOTAL(9,D607:D612)</f>
        <v>765809486.2</v>
      </c>
      <c r="E613" s="20">
        <f t="shared" si="1429"/>
        <v>9193972</v>
      </c>
      <c r="F613" s="20">
        <f t="shared" si="1429"/>
        <v>1</v>
      </c>
      <c r="G613" s="20" t="str">
        <f t="shared" si="1429"/>
        <v>#REF!</v>
      </c>
      <c r="H613" s="20" t="str">
        <f t="shared" si="1429"/>
        <v>#REF!</v>
      </c>
      <c r="I613" s="20"/>
      <c r="J613" s="20" t="str">
        <f t="shared" ref="J613:M613" si="1430">SUBTOTAL(9,J607:J612)</f>
        <v>#REF!</v>
      </c>
      <c r="K613" s="20" t="str">
        <f t="shared" si="1430"/>
        <v>#REF!</v>
      </c>
      <c r="L613" s="20" t="str">
        <f t="shared" si="1430"/>
        <v>#REF!</v>
      </c>
      <c r="M613" s="20">
        <f t="shared" si="1430"/>
        <v>0</v>
      </c>
      <c r="N613" s="20"/>
      <c r="O613" s="20" t="str">
        <f t="shared" ref="O613:S613" si="1431">SUBTOTAL(9,O607:O612)</f>
        <v>#REF!</v>
      </c>
      <c r="P613" s="20" t="str">
        <f t="shared" si="1431"/>
        <v>#REF!</v>
      </c>
      <c r="Q613" s="20" t="str">
        <f t="shared" si="1431"/>
        <v>#REF!</v>
      </c>
      <c r="R613" s="20" t="str">
        <f t="shared" si="1431"/>
        <v>#REF!</v>
      </c>
      <c r="S613" s="20" t="str">
        <f t="shared" si="1431"/>
        <v>#REF!</v>
      </c>
      <c r="T613" s="20" t="str">
        <f t="shared" si="13"/>
        <v>#REF!</v>
      </c>
      <c r="U613" s="19"/>
      <c r="V613" s="19"/>
      <c r="W613" s="19"/>
      <c r="X613" s="19"/>
      <c r="Y613" s="19"/>
      <c r="Z613" s="19">
        <f>SUBTOTAL(9,Z607:Z612)</f>
        <v>0</v>
      </c>
    </row>
    <row r="614" ht="14.25" customHeight="1" outlineLevel="2">
      <c r="A614" s="19" t="s">
        <v>269</v>
      </c>
      <c r="B614" s="18" t="s">
        <v>17</v>
      </c>
      <c r="C614" s="19" t="s">
        <v>324</v>
      </c>
      <c r="D614" s="20">
        <v>1.000576194E7</v>
      </c>
      <c r="E614" s="20">
        <v>944377.03</v>
      </c>
      <c r="F614" s="20">
        <f>+D614/D617</f>
        <v>0.9990997244</v>
      </c>
      <c r="G614" s="20" t="str">
        <f t="shared" ref="G614:G616" si="1432">VLOOKUP(A614,'[1]Hoja1'!$B$1:$F$126,3,0)</f>
        <v>#REF!</v>
      </c>
      <c r="H614" s="20" t="str">
        <f t="shared" ref="H614:H616" si="1433">VLOOKUP(A614,'[2]Hoja1'!$B$1:$F$126,2,0)</f>
        <v>#REF!</v>
      </c>
      <c r="I614" s="20" t="str">
        <f t="shared" ref="I614:I616" si="1434">+G614/11</f>
        <v>#REF!</v>
      </c>
      <c r="J614" s="20" t="str">
        <f t="shared" ref="J614:J616" si="1435">+F614*I614</f>
        <v>#REF!</v>
      </c>
      <c r="K614" s="20">
        <f t="shared" ref="K614:K616" si="1436">+D614-P614</f>
        <v>2990031.94</v>
      </c>
      <c r="L614" s="20" t="str">
        <f t="shared" ref="L614:L616" si="1437">VLOOKUP(A614,'[2]Hoja1'!$B$1:$F$126,5,0)</f>
        <v>#REF!</v>
      </c>
      <c r="M614" s="20"/>
      <c r="N614" s="20"/>
      <c r="O614" s="20">
        <v>7015729.818181817</v>
      </c>
      <c r="P614" s="20">
        <f t="shared" ref="P614:P616" si="1438">+ROUND(O614,0)</f>
        <v>7015730</v>
      </c>
      <c r="Q614" s="20">
        <f t="shared" ref="Q614:Q616" si="1439">+K614+P614</f>
        <v>10005761.94</v>
      </c>
      <c r="R614" s="59">
        <f t="shared" ref="R614:R616" si="1440">+IF(D614-K614-P614&gt;1,D614-K614-P614,0)</f>
        <v>0</v>
      </c>
      <c r="S614" s="20">
        <f t="shared" ref="S614:S616" si="1441">+P614</f>
        <v>7015730</v>
      </c>
      <c r="T614" s="20">
        <f t="shared" si="13"/>
        <v>0</v>
      </c>
      <c r="U614" s="19"/>
      <c r="V614" s="19"/>
      <c r="W614" s="19"/>
      <c r="X614" s="19"/>
      <c r="Y614" s="19"/>
      <c r="Z614" s="19"/>
    </row>
    <row r="615" ht="14.25" customHeight="1" outlineLevel="2">
      <c r="A615" s="19" t="s">
        <v>269</v>
      </c>
      <c r="B615" s="18" t="s">
        <v>53</v>
      </c>
      <c r="C615" s="19" t="s">
        <v>54</v>
      </c>
      <c r="D615" s="20">
        <v>0.0</v>
      </c>
      <c r="E615" s="20">
        <v>0.0</v>
      </c>
      <c r="F615" s="20">
        <f>+D615/D617</f>
        <v>0</v>
      </c>
      <c r="G615" s="20" t="str">
        <f t="shared" si="1432"/>
        <v>#REF!</v>
      </c>
      <c r="H615" s="20" t="str">
        <f t="shared" si="1433"/>
        <v>#REF!</v>
      </c>
      <c r="I615" s="20" t="str">
        <f t="shared" si="1434"/>
        <v>#REF!</v>
      </c>
      <c r="J615" s="20" t="str">
        <f t="shared" si="1435"/>
        <v>#REF!</v>
      </c>
      <c r="K615" s="20" t="str">
        <f t="shared" si="1436"/>
        <v>#REF!</v>
      </c>
      <c r="L615" s="20" t="str">
        <f t="shared" si="1437"/>
        <v>#REF!</v>
      </c>
      <c r="M615" s="20"/>
      <c r="N615" s="20"/>
      <c r="O615" s="20" t="str">
        <f>+D615-J615</f>
        <v>#REF!</v>
      </c>
      <c r="P615" s="20" t="str">
        <f t="shared" si="1438"/>
        <v>#REF!</v>
      </c>
      <c r="Q615" s="20" t="str">
        <f t="shared" si="1439"/>
        <v>#REF!</v>
      </c>
      <c r="R615" s="59" t="str">
        <f t="shared" si="1440"/>
        <v>#REF!</v>
      </c>
      <c r="S615" s="20" t="str">
        <f t="shared" si="1441"/>
        <v>#REF!</v>
      </c>
      <c r="T615" s="20" t="str">
        <f t="shared" si="13"/>
        <v>#REF!</v>
      </c>
      <c r="U615" s="19"/>
      <c r="V615" s="19"/>
      <c r="W615" s="19"/>
      <c r="X615" s="19"/>
      <c r="Y615" s="19"/>
      <c r="Z615" s="19"/>
    </row>
    <row r="616" ht="14.25" customHeight="1" outlineLevel="2">
      <c r="A616" s="19" t="s">
        <v>269</v>
      </c>
      <c r="B616" s="18" t="s">
        <v>33</v>
      </c>
      <c r="C616" s="19" t="s">
        <v>34</v>
      </c>
      <c r="D616" s="20">
        <v>9016.06</v>
      </c>
      <c r="E616" s="20">
        <v>850.97</v>
      </c>
      <c r="F616" s="20">
        <f>+D616/D617</f>
        <v>0.0009002755728</v>
      </c>
      <c r="G616" s="20" t="str">
        <f t="shared" si="1432"/>
        <v>#REF!</v>
      </c>
      <c r="H616" s="20" t="str">
        <f t="shared" si="1433"/>
        <v>#REF!</v>
      </c>
      <c r="I616" s="20" t="str">
        <f t="shared" si="1434"/>
        <v>#REF!</v>
      </c>
      <c r="J616" s="20" t="str">
        <f t="shared" si="1435"/>
        <v>#REF!</v>
      </c>
      <c r="K616" s="20">
        <f t="shared" si="1436"/>
        <v>9016.06</v>
      </c>
      <c r="L616" s="20" t="str">
        <f t="shared" si="1437"/>
        <v>#REF!</v>
      </c>
      <c r="M616" s="20"/>
      <c r="N616" s="20"/>
      <c r="O616" s="60">
        <v>0.0</v>
      </c>
      <c r="P616" s="20">
        <f t="shared" si="1438"/>
        <v>0</v>
      </c>
      <c r="Q616" s="20">
        <f t="shared" si="1439"/>
        <v>9016.06</v>
      </c>
      <c r="R616" s="59">
        <f t="shared" si="1440"/>
        <v>0</v>
      </c>
      <c r="S616" s="20">
        <f t="shared" si="1441"/>
        <v>0</v>
      </c>
      <c r="T616" s="20">
        <f t="shared" si="13"/>
        <v>0</v>
      </c>
      <c r="U616" s="19"/>
      <c r="V616" s="19"/>
      <c r="W616" s="19"/>
      <c r="X616" s="19"/>
      <c r="Y616" s="19"/>
      <c r="Z616" s="19"/>
    </row>
    <row r="617" ht="14.25" customHeight="1" outlineLevel="1">
      <c r="A617" s="61" t="s">
        <v>436</v>
      </c>
      <c r="B617" s="18"/>
      <c r="C617" s="19"/>
      <c r="D617" s="20">
        <f t="shared" ref="D617:H617" si="1442">SUBTOTAL(9,D614:D616)</f>
        <v>10014778</v>
      </c>
      <c r="E617" s="20">
        <f t="shared" si="1442"/>
        <v>945228</v>
      </c>
      <c r="F617" s="20">
        <f t="shared" si="1442"/>
        <v>1</v>
      </c>
      <c r="G617" s="20" t="str">
        <f t="shared" si="1442"/>
        <v>#REF!</v>
      </c>
      <c r="H617" s="20" t="str">
        <f t="shared" si="1442"/>
        <v>#REF!</v>
      </c>
      <c r="I617" s="20"/>
      <c r="J617" s="20" t="str">
        <f t="shared" ref="J617:M617" si="1443">SUBTOTAL(9,J614:J616)</f>
        <v>#REF!</v>
      </c>
      <c r="K617" s="20" t="str">
        <f t="shared" si="1443"/>
        <v>#REF!</v>
      </c>
      <c r="L617" s="20" t="str">
        <f t="shared" si="1443"/>
        <v>#REF!</v>
      </c>
      <c r="M617" s="20">
        <f t="shared" si="1443"/>
        <v>0</v>
      </c>
      <c r="N617" s="20"/>
      <c r="O617" s="20" t="str">
        <f t="shared" ref="O617:S617" si="1444">SUBTOTAL(9,O614:O616)</f>
        <v>#REF!</v>
      </c>
      <c r="P617" s="20" t="str">
        <f t="shared" si="1444"/>
        <v>#REF!</v>
      </c>
      <c r="Q617" s="20" t="str">
        <f t="shared" si="1444"/>
        <v>#REF!</v>
      </c>
      <c r="R617" s="20" t="str">
        <f t="shared" si="1444"/>
        <v>#REF!</v>
      </c>
      <c r="S617" s="20" t="str">
        <f t="shared" si="1444"/>
        <v>#REF!</v>
      </c>
      <c r="T617" s="20" t="str">
        <f t="shared" si="13"/>
        <v>#REF!</v>
      </c>
      <c r="U617" s="19"/>
      <c r="V617" s="19"/>
      <c r="W617" s="19"/>
      <c r="X617" s="19"/>
      <c r="Y617" s="19"/>
      <c r="Z617" s="19">
        <f>SUBTOTAL(9,Z614:Z616)</f>
        <v>0</v>
      </c>
    </row>
    <row r="618" ht="14.25" customHeight="1" outlineLevel="2">
      <c r="A618" s="19" t="s">
        <v>271</v>
      </c>
      <c r="B618" s="18" t="s">
        <v>17</v>
      </c>
      <c r="C618" s="19" t="s">
        <v>324</v>
      </c>
      <c r="D618" s="20">
        <v>5409252.14</v>
      </c>
      <c r="E618" s="20">
        <v>5139380.43</v>
      </c>
      <c r="F618" s="20">
        <f>+D618/D622</f>
        <v>0.8591056411</v>
      </c>
      <c r="G618" s="20" t="str">
        <f t="shared" ref="G618:G621" si="1445">VLOOKUP(A618,'[1]Hoja1'!$B$1:$F$126,3,0)</f>
        <v>#REF!</v>
      </c>
      <c r="H618" s="20" t="str">
        <f t="shared" ref="H618:H621" si="1446">VLOOKUP(A618,'[2]Hoja1'!$B$1:$F$126,2,0)</f>
        <v>#REF!</v>
      </c>
      <c r="I618" s="20" t="str">
        <f t="shared" ref="I618:I621" si="1447">+G618/11</f>
        <v>#REF!</v>
      </c>
      <c r="J618" s="20" t="str">
        <f t="shared" ref="J618:J621" si="1448">+F618*I618</f>
        <v>#REF!</v>
      </c>
      <c r="K618" s="20">
        <v>0.0</v>
      </c>
      <c r="L618" s="20" t="str">
        <f t="shared" ref="L618:L621" si="1449">VLOOKUP(A618,'[2]Hoja1'!$B$1:$F$126,5,0)</f>
        <v>#REF!</v>
      </c>
      <c r="M618" s="20"/>
      <c r="N618" s="20"/>
      <c r="O618" s="20" t="str">
        <f t="shared" ref="O618:O620" si="1450">+D618-J618</f>
        <v>#REF!</v>
      </c>
      <c r="P618" s="20" t="str">
        <f t="shared" ref="P618:P621" si="1451">+ROUND(O618,0)</f>
        <v>#REF!</v>
      </c>
      <c r="Q618" s="20" t="str">
        <f t="shared" ref="Q618:Q621" si="1452">+K618+P618</f>
        <v>#REF!</v>
      </c>
      <c r="R618" s="59" t="str">
        <f t="shared" ref="R618:R621" si="1453">+IF(D618-K618-P618&gt;1,D618-K618-P618,0)</f>
        <v>#REF!</v>
      </c>
      <c r="S618" s="20" t="str">
        <f t="shared" ref="S618:S621" si="1454">+P618</f>
        <v>#REF!</v>
      </c>
      <c r="T618" s="20" t="str">
        <f t="shared" si="13"/>
        <v>#REF!</v>
      </c>
      <c r="U618" s="19"/>
      <c r="V618" s="19"/>
      <c r="W618" s="19"/>
      <c r="X618" s="19"/>
      <c r="Y618" s="19"/>
      <c r="Z618" s="19"/>
    </row>
    <row r="619" ht="14.25" customHeight="1" outlineLevel="2">
      <c r="A619" s="19" t="s">
        <v>271</v>
      </c>
      <c r="B619" s="18" t="s">
        <v>39</v>
      </c>
      <c r="C619" s="19" t="s">
        <v>40</v>
      </c>
      <c r="D619" s="20">
        <v>876430.05</v>
      </c>
      <c r="E619" s="20">
        <v>832704.29</v>
      </c>
      <c r="F619" s="20">
        <f>+D619/D622</f>
        <v>0.1391959518</v>
      </c>
      <c r="G619" s="20" t="str">
        <f t="shared" si="1445"/>
        <v>#REF!</v>
      </c>
      <c r="H619" s="20" t="str">
        <f t="shared" si="1446"/>
        <v>#REF!</v>
      </c>
      <c r="I619" s="20" t="str">
        <f t="shared" si="1447"/>
        <v>#REF!</v>
      </c>
      <c r="J619" s="20" t="str">
        <f t="shared" si="1448"/>
        <v>#REF!</v>
      </c>
      <c r="K619" s="20">
        <v>0.0</v>
      </c>
      <c r="L619" s="20" t="str">
        <f t="shared" si="1449"/>
        <v>#REF!</v>
      </c>
      <c r="M619" s="20"/>
      <c r="N619" s="20"/>
      <c r="O619" s="20" t="str">
        <f t="shared" si="1450"/>
        <v>#REF!</v>
      </c>
      <c r="P619" s="20" t="str">
        <f t="shared" si="1451"/>
        <v>#REF!</v>
      </c>
      <c r="Q619" s="20" t="str">
        <f t="shared" si="1452"/>
        <v>#REF!</v>
      </c>
      <c r="R619" s="59" t="str">
        <f t="shared" si="1453"/>
        <v>#REF!</v>
      </c>
      <c r="S619" s="20" t="str">
        <f t="shared" si="1454"/>
        <v>#REF!</v>
      </c>
      <c r="T619" s="20" t="str">
        <f t="shared" si="13"/>
        <v>#REF!</v>
      </c>
      <c r="U619" s="19"/>
      <c r="V619" s="19"/>
      <c r="W619" s="19"/>
      <c r="X619" s="19"/>
      <c r="Y619" s="19"/>
      <c r="Z619" s="19"/>
    </row>
    <row r="620" ht="14.25" customHeight="1" outlineLevel="2">
      <c r="A620" s="19" t="s">
        <v>271</v>
      </c>
      <c r="B620" s="18" t="s">
        <v>53</v>
      </c>
      <c r="C620" s="19" t="s">
        <v>54</v>
      </c>
      <c r="D620" s="20">
        <v>0.0</v>
      </c>
      <c r="E620" s="20">
        <v>0.0</v>
      </c>
      <c r="F620" s="20">
        <f>+D620/D622</f>
        <v>0</v>
      </c>
      <c r="G620" s="20" t="str">
        <f t="shared" si="1445"/>
        <v>#REF!</v>
      </c>
      <c r="H620" s="20" t="str">
        <f t="shared" si="1446"/>
        <v>#REF!</v>
      </c>
      <c r="I620" s="20" t="str">
        <f t="shared" si="1447"/>
        <v>#REF!</v>
      </c>
      <c r="J620" s="20" t="str">
        <f t="shared" si="1448"/>
        <v>#REF!</v>
      </c>
      <c r="K620" s="20" t="str">
        <f>+D620-P620</f>
        <v>#REF!</v>
      </c>
      <c r="L620" s="20" t="str">
        <f t="shared" si="1449"/>
        <v>#REF!</v>
      </c>
      <c r="M620" s="20"/>
      <c r="N620" s="20"/>
      <c r="O620" s="20" t="str">
        <f t="shared" si="1450"/>
        <v>#REF!</v>
      </c>
      <c r="P620" s="20" t="str">
        <f t="shared" si="1451"/>
        <v>#REF!</v>
      </c>
      <c r="Q620" s="20" t="str">
        <f t="shared" si="1452"/>
        <v>#REF!</v>
      </c>
      <c r="R620" s="59" t="str">
        <f t="shared" si="1453"/>
        <v>#REF!</v>
      </c>
      <c r="S620" s="20" t="str">
        <f t="shared" si="1454"/>
        <v>#REF!</v>
      </c>
      <c r="T620" s="20" t="str">
        <f t="shared" si="13"/>
        <v>#REF!</v>
      </c>
      <c r="U620" s="19"/>
      <c r="V620" s="19"/>
      <c r="W620" s="19"/>
      <c r="X620" s="19"/>
      <c r="Y620" s="19"/>
      <c r="Z620" s="19"/>
    </row>
    <row r="621" ht="14.25" customHeight="1" outlineLevel="2">
      <c r="A621" s="19" t="s">
        <v>271</v>
      </c>
      <c r="B621" s="18" t="s">
        <v>33</v>
      </c>
      <c r="C621" s="19" t="s">
        <v>34</v>
      </c>
      <c r="D621" s="20">
        <v>10693.81</v>
      </c>
      <c r="E621" s="20">
        <v>10160.28</v>
      </c>
      <c r="F621" s="20">
        <f>+D621/D622</f>
        <v>0.001698407147</v>
      </c>
      <c r="G621" s="20" t="str">
        <f t="shared" si="1445"/>
        <v>#REF!</v>
      </c>
      <c r="H621" s="20" t="str">
        <f t="shared" si="1446"/>
        <v>#REF!</v>
      </c>
      <c r="I621" s="20" t="str">
        <f t="shared" si="1447"/>
        <v>#REF!</v>
      </c>
      <c r="J621" s="20" t="str">
        <f t="shared" si="1448"/>
        <v>#REF!</v>
      </c>
      <c r="K621" s="20">
        <v>0.0</v>
      </c>
      <c r="L621" s="20" t="str">
        <f t="shared" si="1449"/>
        <v>#REF!</v>
      </c>
      <c r="M621" s="20"/>
      <c r="N621" s="20"/>
      <c r="O621" s="60">
        <v>0.0</v>
      </c>
      <c r="P621" s="20">
        <f t="shared" si="1451"/>
        <v>0</v>
      </c>
      <c r="Q621" s="20">
        <f t="shared" si="1452"/>
        <v>0</v>
      </c>
      <c r="R621" s="59">
        <f t="shared" si="1453"/>
        <v>10693.81</v>
      </c>
      <c r="S621" s="20">
        <f t="shared" si="1454"/>
        <v>0</v>
      </c>
      <c r="T621" s="20">
        <f t="shared" si="13"/>
        <v>0</v>
      </c>
      <c r="U621" s="19"/>
      <c r="V621" s="19"/>
      <c r="W621" s="19"/>
      <c r="X621" s="19"/>
      <c r="Y621" s="19"/>
      <c r="Z621" s="19"/>
    </row>
    <row r="622" ht="14.25" customHeight="1" outlineLevel="1">
      <c r="A622" s="61" t="s">
        <v>437</v>
      </c>
      <c r="B622" s="18"/>
      <c r="C622" s="19"/>
      <c r="D622" s="20">
        <f t="shared" ref="D622:H622" si="1455">SUBTOTAL(9,D618:D621)</f>
        <v>6296376</v>
      </c>
      <c r="E622" s="20">
        <f t="shared" si="1455"/>
        <v>5982245</v>
      </c>
      <c r="F622" s="20">
        <f t="shared" si="1455"/>
        <v>1</v>
      </c>
      <c r="G622" s="20" t="str">
        <f t="shared" si="1455"/>
        <v>#REF!</v>
      </c>
      <c r="H622" s="20" t="str">
        <f t="shared" si="1455"/>
        <v>#REF!</v>
      </c>
      <c r="I622" s="20"/>
      <c r="J622" s="20" t="str">
        <f t="shared" ref="J622:M622" si="1456">SUBTOTAL(9,J618:J621)</f>
        <v>#REF!</v>
      </c>
      <c r="K622" s="20" t="str">
        <f t="shared" si="1456"/>
        <v>#REF!</v>
      </c>
      <c r="L622" s="20" t="str">
        <f t="shared" si="1456"/>
        <v>#REF!</v>
      </c>
      <c r="M622" s="20">
        <f t="shared" si="1456"/>
        <v>0</v>
      </c>
      <c r="N622" s="20"/>
      <c r="O622" s="20" t="str">
        <f t="shared" ref="O622:S622" si="1457">SUBTOTAL(9,O618:O621)</f>
        <v>#REF!</v>
      </c>
      <c r="P622" s="20" t="str">
        <f t="shared" si="1457"/>
        <v>#REF!</v>
      </c>
      <c r="Q622" s="20" t="str">
        <f t="shared" si="1457"/>
        <v>#REF!</v>
      </c>
      <c r="R622" s="20" t="str">
        <f t="shared" si="1457"/>
        <v>#REF!</v>
      </c>
      <c r="S622" s="20" t="str">
        <f t="shared" si="1457"/>
        <v>#REF!</v>
      </c>
      <c r="T622" s="20" t="str">
        <f t="shared" si="13"/>
        <v>#REF!</v>
      </c>
      <c r="U622" s="19"/>
      <c r="V622" s="19"/>
      <c r="W622" s="19"/>
      <c r="X622" s="19"/>
      <c r="Y622" s="19"/>
      <c r="Z622" s="19">
        <f>SUBTOTAL(9,Z618:Z621)</f>
        <v>0</v>
      </c>
    </row>
    <row r="623" ht="14.25" customHeight="1" outlineLevel="2">
      <c r="A623" s="19" t="s">
        <v>273</v>
      </c>
      <c r="B623" s="18" t="s">
        <v>17</v>
      </c>
      <c r="C623" s="19" t="s">
        <v>324</v>
      </c>
      <c r="D623" s="20">
        <v>464562.97</v>
      </c>
      <c r="E623" s="20">
        <v>808439.61</v>
      </c>
      <c r="F623" s="20">
        <f>+D623/D626</f>
        <v>0.7087813969</v>
      </c>
      <c r="G623" s="20" t="str">
        <f t="shared" ref="G623:G625" si="1458">VLOOKUP(A623,'[1]Hoja1'!$B$1:$F$126,3,0)</f>
        <v>#REF!</v>
      </c>
      <c r="H623" s="20" t="str">
        <f t="shared" ref="H623:H625" si="1459">VLOOKUP(A623,'[2]Hoja1'!$B$1:$F$126,2,0)</f>
        <v>#REF!</v>
      </c>
      <c r="I623" s="20" t="str">
        <f t="shared" ref="I623:I625" si="1460">+G623/11</f>
        <v>#REF!</v>
      </c>
      <c r="J623" s="20" t="str">
        <f t="shared" ref="J623:J625" si="1461">+F623*I623</f>
        <v>#REF!</v>
      </c>
      <c r="K623" s="20">
        <v>0.0</v>
      </c>
      <c r="L623" s="20" t="str">
        <f t="shared" ref="L623:L625" si="1462">VLOOKUP(A623,'[2]Hoja1'!$B$1:$F$126,5,0)</f>
        <v>#REF!</v>
      </c>
      <c r="M623" s="20"/>
      <c r="N623" s="20"/>
      <c r="O623" s="20" t="str">
        <f t="shared" ref="O623:O624" si="1463">+D623-J623</f>
        <v>#REF!</v>
      </c>
      <c r="P623" s="20" t="str">
        <f t="shared" ref="P623:P625" si="1464">+ROUND(O623,0)</f>
        <v>#REF!</v>
      </c>
      <c r="Q623" s="20" t="str">
        <f t="shared" ref="Q623:Q625" si="1465">+K623+P623</f>
        <v>#REF!</v>
      </c>
      <c r="R623" s="59" t="str">
        <f t="shared" ref="R623:R625" si="1466">+IF(D623-K623-P623&gt;1,D623-K623-P623,0)</f>
        <v>#REF!</v>
      </c>
      <c r="S623" s="20" t="str">
        <f t="shared" ref="S623:S625" si="1467">+P623</f>
        <v>#REF!</v>
      </c>
      <c r="T623" s="20" t="str">
        <f t="shared" si="13"/>
        <v>#REF!</v>
      </c>
      <c r="U623" s="19"/>
      <c r="V623" s="19"/>
      <c r="W623" s="19"/>
      <c r="X623" s="19"/>
      <c r="Y623" s="19"/>
      <c r="Z623" s="19"/>
    </row>
    <row r="624" ht="14.25" customHeight="1" outlineLevel="2">
      <c r="A624" s="19" t="s">
        <v>273</v>
      </c>
      <c r="B624" s="18" t="s">
        <v>39</v>
      </c>
      <c r="C624" s="19" t="s">
        <v>40</v>
      </c>
      <c r="D624" s="20">
        <v>186285.27</v>
      </c>
      <c r="E624" s="20">
        <v>324176.48</v>
      </c>
      <c r="F624" s="20">
        <f>+D624/D626</f>
        <v>0.2842145036</v>
      </c>
      <c r="G624" s="20" t="str">
        <f t="shared" si="1458"/>
        <v>#REF!</v>
      </c>
      <c r="H624" s="20" t="str">
        <f t="shared" si="1459"/>
        <v>#REF!</v>
      </c>
      <c r="I624" s="20" t="str">
        <f t="shared" si="1460"/>
        <v>#REF!</v>
      </c>
      <c r="J624" s="20" t="str">
        <f t="shared" si="1461"/>
        <v>#REF!</v>
      </c>
      <c r="K624" s="20">
        <v>0.0</v>
      </c>
      <c r="L624" s="20" t="str">
        <f t="shared" si="1462"/>
        <v>#REF!</v>
      </c>
      <c r="M624" s="20"/>
      <c r="N624" s="20"/>
      <c r="O624" s="20" t="str">
        <f t="shared" si="1463"/>
        <v>#REF!</v>
      </c>
      <c r="P624" s="20" t="str">
        <f t="shared" si="1464"/>
        <v>#REF!</v>
      </c>
      <c r="Q624" s="20" t="str">
        <f t="shared" si="1465"/>
        <v>#REF!</v>
      </c>
      <c r="R624" s="59" t="str">
        <f t="shared" si="1466"/>
        <v>#REF!</v>
      </c>
      <c r="S624" s="20" t="str">
        <f t="shared" si="1467"/>
        <v>#REF!</v>
      </c>
      <c r="T624" s="20" t="str">
        <f t="shared" si="13"/>
        <v>#REF!</v>
      </c>
      <c r="U624" s="19"/>
      <c r="V624" s="19"/>
      <c r="W624" s="19"/>
      <c r="X624" s="19"/>
      <c r="Y624" s="19"/>
      <c r="Z624" s="19"/>
    </row>
    <row r="625" ht="14.25" customHeight="1" outlineLevel="2">
      <c r="A625" s="19" t="s">
        <v>273</v>
      </c>
      <c r="B625" s="18" t="s">
        <v>33</v>
      </c>
      <c r="C625" s="19" t="s">
        <v>34</v>
      </c>
      <c r="D625" s="20">
        <v>4590.76</v>
      </c>
      <c r="E625" s="20">
        <v>7988.91</v>
      </c>
      <c r="F625" s="20">
        <f>+D625/D626</f>
        <v>0.007004099542</v>
      </c>
      <c r="G625" s="20" t="str">
        <f t="shared" si="1458"/>
        <v>#REF!</v>
      </c>
      <c r="H625" s="20" t="str">
        <f t="shared" si="1459"/>
        <v>#REF!</v>
      </c>
      <c r="I625" s="20" t="str">
        <f t="shared" si="1460"/>
        <v>#REF!</v>
      </c>
      <c r="J625" s="20" t="str">
        <f t="shared" si="1461"/>
        <v>#REF!</v>
      </c>
      <c r="K625" s="20">
        <v>0.0</v>
      </c>
      <c r="L625" s="20" t="str">
        <f t="shared" si="1462"/>
        <v>#REF!</v>
      </c>
      <c r="M625" s="20"/>
      <c r="N625" s="20"/>
      <c r="O625" s="60">
        <v>0.0</v>
      </c>
      <c r="P625" s="20">
        <f t="shared" si="1464"/>
        <v>0</v>
      </c>
      <c r="Q625" s="20">
        <f t="shared" si="1465"/>
        <v>0</v>
      </c>
      <c r="R625" s="59">
        <f t="shared" si="1466"/>
        <v>4590.76</v>
      </c>
      <c r="S625" s="20">
        <f t="shared" si="1467"/>
        <v>0</v>
      </c>
      <c r="T625" s="20">
        <f t="shared" si="13"/>
        <v>0</v>
      </c>
      <c r="U625" s="19"/>
      <c r="V625" s="19"/>
      <c r="W625" s="19"/>
      <c r="X625" s="19"/>
      <c r="Y625" s="19"/>
      <c r="Z625" s="19"/>
    </row>
    <row r="626" ht="14.25" customHeight="1" outlineLevel="1">
      <c r="A626" s="61" t="s">
        <v>438</v>
      </c>
      <c r="B626" s="18"/>
      <c r="C626" s="19"/>
      <c r="D626" s="20">
        <f t="shared" ref="D626:H626" si="1468">SUBTOTAL(9,D623:D625)</f>
        <v>655439</v>
      </c>
      <c r="E626" s="20">
        <f t="shared" si="1468"/>
        <v>1140605</v>
      </c>
      <c r="F626" s="20">
        <f t="shared" si="1468"/>
        <v>1</v>
      </c>
      <c r="G626" s="20" t="str">
        <f t="shared" si="1468"/>
        <v>#REF!</v>
      </c>
      <c r="H626" s="20" t="str">
        <f t="shared" si="1468"/>
        <v>#REF!</v>
      </c>
      <c r="I626" s="20"/>
      <c r="J626" s="20" t="str">
        <f t="shared" ref="J626:M626" si="1469">SUBTOTAL(9,J623:J625)</f>
        <v>#REF!</v>
      </c>
      <c r="K626" s="20">
        <f t="shared" si="1469"/>
        <v>0</v>
      </c>
      <c r="L626" s="20" t="str">
        <f t="shared" si="1469"/>
        <v>#REF!</v>
      </c>
      <c r="M626" s="20">
        <f t="shared" si="1469"/>
        <v>0</v>
      </c>
      <c r="N626" s="20"/>
      <c r="O626" s="20" t="str">
        <f t="shared" ref="O626:S626" si="1470">SUBTOTAL(9,O623:O625)</f>
        <v>#REF!</v>
      </c>
      <c r="P626" s="20" t="str">
        <f t="shared" si="1470"/>
        <v>#REF!</v>
      </c>
      <c r="Q626" s="20" t="str">
        <f t="shared" si="1470"/>
        <v>#REF!</v>
      </c>
      <c r="R626" s="20" t="str">
        <f t="shared" si="1470"/>
        <v>#REF!</v>
      </c>
      <c r="S626" s="20" t="str">
        <f t="shared" si="1470"/>
        <v>#REF!</v>
      </c>
      <c r="T626" s="20" t="str">
        <f t="shared" si="13"/>
        <v>#REF!</v>
      </c>
      <c r="U626" s="19"/>
      <c r="V626" s="19"/>
      <c r="W626" s="19"/>
      <c r="X626" s="19"/>
      <c r="Y626" s="19"/>
      <c r="Z626" s="19">
        <f>SUBTOTAL(9,Z623:Z625)</f>
        <v>0</v>
      </c>
    </row>
    <row r="627" ht="14.25" customHeight="1" outlineLevel="2">
      <c r="A627" s="19" t="s">
        <v>275</v>
      </c>
      <c r="B627" s="18" t="s">
        <v>17</v>
      </c>
      <c r="C627" s="19" t="s">
        <v>324</v>
      </c>
      <c r="D627" s="20">
        <v>1.5567399642E8</v>
      </c>
      <c r="E627" s="20">
        <v>1.211650657E7</v>
      </c>
      <c r="F627" s="20">
        <f>+D627/D637</f>
        <v>0.3951749632</v>
      </c>
      <c r="G627" s="20" t="str">
        <f t="shared" ref="G627:G636" si="1471">VLOOKUP(A627,'[1]Hoja1'!$B$1:$F$126,3,0)</f>
        <v>#REF!</v>
      </c>
      <c r="H627" s="20" t="str">
        <f t="shared" ref="H627:H636" si="1472">VLOOKUP(A627,'[2]Hoja1'!$B$1:$F$126,2,0)</f>
        <v>#REF!</v>
      </c>
      <c r="I627" s="20" t="str">
        <f t="shared" ref="I627:I636" si="1473">+G627/11</f>
        <v>#REF!</v>
      </c>
      <c r="J627" s="20" t="str">
        <f t="shared" ref="J627:J636" si="1474">+F627*I627</f>
        <v>#REF!</v>
      </c>
      <c r="K627" s="20">
        <f t="shared" ref="K627:K636" si="1475">+D627-P627</f>
        <v>5735755.42</v>
      </c>
      <c r="L627" s="20" t="str">
        <f t="shared" ref="L627:L636" si="1476">VLOOKUP(A627,'[2]Hoja1'!$B$1:$F$126,5,0)</f>
        <v>#REF!</v>
      </c>
      <c r="M627" s="20"/>
      <c r="N627" s="20"/>
      <c r="O627" s="20">
        <v>1.4993824064807573E8</v>
      </c>
      <c r="P627" s="20">
        <f t="shared" ref="P627:P636" si="1477">+ROUND(O627,0)</f>
        <v>149938241</v>
      </c>
      <c r="Q627" s="20">
        <f t="shared" ref="Q627:Q636" si="1478">+K627+P627</f>
        <v>155673996.4</v>
      </c>
      <c r="R627" s="59">
        <f t="shared" ref="R627:R636" si="1479">+IF(D627-K627-P627&gt;1,D627-K627-P627,0)</f>
        <v>0</v>
      </c>
      <c r="S627" s="20">
        <f t="shared" ref="S627:S636" si="1480">+P627</f>
        <v>149938241</v>
      </c>
      <c r="T627" s="20">
        <f t="shared" si="13"/>
        <v>0</v>
      </c>
      <c r="U627" s="19"/>
      <c r="V627" s="19"/>
      <c r="W627" s="19"/>
      <c r="X627" s="19"/>
      <c r="Y627" s="19"/>
      <c r="Z627" s="19"/>
    </row>
    <row r="628" ht="14.25" customHeight="1" outlineLevel="2">
      <c r="A628" s="19" t="s">
        <v>275</v>
      </c>
      <c r="B628" s="18" t="s">
        <v>39</v>
      </c>
      <c r="C628" s="19" t="s">
        <v>40</v>
      </c>
      <c r="D628" s="20">
        <v>5.922771737E7</v>
      </c>
      <c r="E628" s="20">
        <v>4609845.21</v>
      </c>
      <c r="F628" s="20">
        <f>+D628/D637</f>
        <v>0.1503482378</v>
      </c>
      <c r="G628" s="20" t="str">
        <f t="shared" si="1471"/>
        <v>#REF!</v>
      </c>
      <c r="H628" s="20" t="str">
        <f t="shared" si="1472"/>
        <v>#REF!</v>
      </c>
      <c r="I628" s="20" t="str">
        <f t="shared" si="1473"/>
        <v>#REF!</v>
      </c>
      <c r="J628" s="20" t="str">
        <f t="shared" si="1474"/>
        <v>#REF!</v>
      </c>
      <c r="K628" s="20" t="str">
        <f t="shared" si="1475"/>
        <v>#REF!</v>
      </c>
      <c r="L628" s="20" t="str">
        <f t="shared" si="1476"/>
        <v>#REF!</v>
      </c>
      <c r="M628" s="20"/>
      <c r="N628" s="20"/>
      <c r="O628" s="20" t="str">
        <f t="shared" ref="O628:O632" si="1481">+D628-J628</f>
        <v>#REF!</v>
      </c>
      <c r="P628" s="20" t="str">
        <f t="shared" si="1477"/>
        <v>#REF!</v>
      </c>
      <c r="Q628" s="20" t="str">
        <f t="shared" si="1478"/>
        <v>#REF!</v>
      </c>
      <c r="R628" s="59" t="str">
        <f t="shared" si="1479"/>
        <v>#REF!</v>
      </c>
      <c r="S628" s="20" t="str">
        <f t="shared" si="1480"/>
        <v>#REF!</v>
      </c>
      <c r="T628" s="20" t="str">
        <f t="shared" si="13"/>
        <v>#REF!</v>
      </c>
      <c r="U628" s="19"/>
      <c r="V628" s="19"/>
      <c r="W628" s="19"/>
      <c r="X628" s="19"/>
      <c r="Y628" s="19"/>
      <c r="Z628" s="19"/>
    </row>
    <row r="629" ht="14.25" customHeight="1" outlineLevel="2">
      <c r="A629" s="19" t="s">
        <v>275</v>
      </c>
      <c r="B629" s="18" t="s">
        <v>96</v>
      </c>
      <c r="C629" s="19" t="s">
        <v>97</v>
      </c>
      <c r="D629" s="20">
        <v>0.0</v>
      </c>
      <c r="E629" s="20">
        <v>0.0</v>
      </c>
      <c r="F629" s="20">
        <f>+D629/D637</f>
        <v>0</v>
      </c>
      <c r="G629" s="20" t="str">
        <f t="shared" si="1471"/>
        <v>#REF!</v>
      </c>
      <c r="H629" s="20" t="str">
        <f t="shared" si="1472"/>
        <v>#REF!</v>
      </c>
      <c r="I629" s="20" t="str">
        <f t="shared" si="1473"/>
        <v>#REF!</v>
      </c>
      <c r="J629" s="20" t="str">
        <f t="shared" si="1474"/>
        <v>#REF!</v>
      </c>
      <c r="K629" s="20" t="str">
        <f t="shared" si="1475"/>
        <v>#REF!</v>
      </c>
      <c r="L629" s="20" t="str">
        <f t="shared" si="1476"/>
        <v>#REF!</v>
      </c>
      <c r="M629" s="20"/>
      <c r="N629" s="20"/>
      <c r="O629" s="20" t="str">
        <f t="shared" si="1481"/>
        <v>#REF!</v>
      </c>
      <c r="P629" s="20" t="str">
        <f t="shared" si="1477"/>
        <v>#REF!</v>
      </c>
      <c r="Q629" s="20" t="str">
        <f t="shared" si="1478"/>
        <v>#REF!</v>
      </c>
      <c r="R629" s="59" t="str">
        <f t="shared" si="1479"/>
        <v>#REF!</v>
      </c>
      <c r="S629" s="20" t="str">
        <f t="shared" si="1480"/>
        <v>#REF!</v>
      </c>
      <c r="T629" s="20" t="str">
        <f t="shared" si="13"/>
        <v>#REF!</v>
      </c>
      <c r="U629" s="19"/>
      <c r="V629" s="19"/>
      <c r="W629" s="19"/>
      <c r="X629" s="19"/>
      <c r="Y629" s="19"/>
      <c r="Z629" s="19"/>
    </row>
    <row r="630" ht="14.25" customHeight="1" outlineLevel="2">
      <c r="A630" s="19" t="s">
        <v>275</v>
      </c>
      <c r="B630" s="18" t="s">
        <v>120</v>
      </c>
      <c r="C630" s="19" t="s">
        <v>121</v>
      </c>
      <c r="D630" s="20">
        <v>0.0</v>
      </c>
      <c r="E630" s="20">
        <v>0.0</v>
      </c>
      <c r="F630" s="20">
        <f>+D630/D637</f>
        <v>0</v>
      </c>
      <c r="G630" s="20" t="str">
        <f t="shared" si="1471"/>
        <v>#REF!</v>
      </c>
      <c r="H630" s="20" t="str">
        <f t="shared" si="1472"/>
        <v>#REF!</v>
      </c>
      <c r="I630" s="20" t="str">
        <f t="shared" si="1473"/>
        <v>#REF!</v>
      </c>
      <c r="J630" s="20" t="str">
        <f t="shared" si="1474"/>
        <v>#REF!</v>
      </c>
      <c r="K630" s="20" t="str">
        <f t="shared" si="1475"/>
        <v>#REF!</v>
      </c>
      <c r="L630" s="20" t="str">
        <f t="shared" si="1476"/>
        <v>#REF!</v>
      </c>
      <c r="M630" s="20"/>
      <c r="N630" s="20"/>
      <c r="O630" s="20" t="str">
        <f t="shared" si="1481"/>
        <v>#REF!</v>
      </c>
      <c r="P630" s="20" t="str">
        <f t="shared" si="1477"/>
        <v>#REF!</v>
      </c>
      <c r="Q630" s="20" t="str">
        <f t="shared" si="1478"/>
        <v>#REF!</v>
      </c>
      <c r="R630" s="59" t="str">
        <f t="shared" si="1479"/>
        <v>#REF!</v>
      </c>
      <c r="S630" s="20" t="str">
        <f t="shared" si="1480"/>
        <v>#REF!</v>
      </c>
      <c r="T630" s="20" t="str">
        <f t="shared" si="13"/>
        <v>#REF!</v>
      </c>
      <c r="U630" s="19"/>
      <c r="V630" s="19"/>
      <c r="W630" s="19"/>
      <c r="X630" s="19"/>
      <c r="Y630" s="19"/>
      <c r="Z630" s="19"/>
    </row>
    <row r="631" ht="14.25" customHeight="1" outlineLevel="2">
      <c r="A631" s="19" t="s">
        <v>275</v>
      </c>
      <c r="B631" s="18" t="s">
        <v>68</v>
      </c>
      <c r="C631" s="19" t="s">
        <v>69</v>
      </c>
      <c r="D631" s="20">
        <v>5968152.88</v>
      </c>
      <c r="E631" s="20">
        <v>464516.65</v>
      </c>
      <c r="F631" s="20">
        <f>+D631/D637</f>
        <v>0.0151500228</v>
      </c>
      <c r="G631" s="20" t="str">
        <f t="shared" si="1471"/>
        <v>#REF!</v>
      </c>
      <c r="H631" s="20" t="str">
        <f t="shared" si="1472"/>
        <v>#REF!</v>
      </c>
      <c r="I631" s="20" t="str">
        <f t="shared" si="1473"/>
        <v>#REF!</v>
      </c>
      <c r="J631" s="20" t="str">
        <f t="shared" si="1474"/>
        <v>#REF!</v>
      </c>
      <c r="K631" s="20" t="str">
        <f t="shared" si="1475"/>
        <v>#REF!</v>
      </c>
      <c r="L631" s="20" t="str">
        <f t="shared" si="1476"/>
        <v>#REF!</v>
      </c>
      <c r="M631" s="20"/>
      <c r="N631" s="20"/>
      <c r="O631" s="20" t="str">
        <f t="shared" si="1481"/>
        <v>#REF!</v>
      </c>
      <c r="P631" s="20" t="str">
        <f t="shared" si="1477"/>
        <v>#REF!</v>
      </c>
      <c r="Q631" s="20" t="str">
        <f t="shared" si="1478"/>
        <v>#REF!</v>
      </c>
      <c r="R631" s="59" t="str">
        <f t="shared" si="1479"/>
        <v>#REF!</v>
      </c>
      <c r="S631" s="20" t="str">
        <f t="shared" si="1480"/>
        <v>#REF!</v>
      </c>
      <c r="T631" s="20" t="str">
        <f t="shared" si="13"/>
        <v>#REF!</v>
      </c>
      <c r="U631" s="19"/>
      <c r="V631" s="19"/>
      <c r="W631" s="19"/>
      <c r="X631" s="19"/>
      <c r="Y631" s="19"/>
      <c r="Z631" s="19"/>
    </row>
    <row r="632" ht="14.25" customHeight="1" outlineLevel="2">
      <c r="A632" s="19" t="s">
        <v>275</v>
      </c>
      <c r="B632" s="18" t="s">
        <v>53</v>
      </c>
      <c r="C632" s="19" t="s">
        <v>54</v>
      </c>
      <c r="D632" s="20">
        <v>0.0</v>
      </c>
      <c r="E632" s="20">
        <v>0.0</v>
      </c>
      <c r="F632" s="20">
        <f>+D632/D637</f>
        <v>0</v>
      </c>
      <c r="G632" s="20" t="str">
        <f t="shared" si="1471"/>
        <v>#REF!</v>
      </c>
      <c r="H632" s="20" t="str">
        <f t="shared" si="1472"/>
        <v>#REF!</v>
      </c>
      <c r="I632" s="20" t="str">
        <f t="shared" si="1473"/>
        <v>#REF!</v>
      </c>
      <c r="J632" s="20" t="str">
        <f t="shared" si="1474"/>
        <v>#REF!</v>
      </c>
      <c r="K632" s="20" t="str">
        <f t="shared" si="1475"/>
        <v>#REF!</v>
      </c>
      <c r="L632" s="20" t="str">
        <f t="shared" si="1476"/>
        <v>#REF!</v>
      </c>
      <c r="M632" s="20"/>
      <c r="N632" s="20"/>
      <c r="O632" s="20" t="str">
        <f t="shared" si="1481"/>
        <v>#REF!</v>
      </c>
      <c r="P632" s="20" t="str">
        <f t="shared" si="1477"/>
        <v>#REF!</v>
      </c>
      <c r="Q632" s="20" t="str">
        <f t="shared" si="1478"/>
        <v>#REF!</v>
      </c>
      <c r="R632" s="59" t="str">
        <f t="shared" si="1479"/>
        <v>#REF!</v>
      </c>
      <c r="S632" s="20" t="str">
        <f t="shared" si="1480"/>
        <v>#REF!</v>
      </c>
      <c r="T632" s="20" t="str">
        <f t="shared" si="13"/>
        <v>#REF!</v>
      </c>
      <c r="U632" s="19"/>
      <c r="V632" s="19"/>
      <c r="W632" s="19"/>
      <c r="X632" s="19"/>
      <c r="Y632" s="19"/>
      <c r="Z632" s="19"/>
    </row>
    <row r="633" ht="14.25" customHeight="1" outlineLevel="2">
      <c r="A633" s="19" t="s">
        <v>275</v>
      </c>
      <c r="B633" s="18" t="s">
        <v>25</v>
      </c>
      <c r="C633" s="19" t="s">
        <v>26</v>
      </c>
      <c r="D633" s="20">
        <v>50689.98</v>
      </c>
      <c r="E633" s="20">
        <v>3945.33</v>
      </c>
      <c r="F633" s="20">
        <f>+D633/D637</f>
        <v>0.0001286753822</v>
      </c>
      <c r="G633" s="20" t="str">
        <f t="shared" si="1471"/>
        <v>#REF!</v>
      </c>
      <c r="H633" s="20" t="str">
        <f t="shared" si="1472"/>
        <v>#REF!</v>
      </c>
      <c r="I633" s="20" t="str">
        <f t="shared" si="1473"/>
        <v>#REF!</v>
      </c>
      <c r="J633" s="20" t="str">
        <f t="shared" si="1474"/>
        <v>#REF!</v>
      </c>
      <c r="K633" s="20">
        <f t="shared" si="1475"/>
        <v>50689.98</v>
      </c>
      <c r="L633" s="20" t="str">
        <f t="shared" si="1476"/>
        <v>#REF!</v>
      </c>
      <c r="M633" s="20"/>
      <c r="N633" s="20"/>
      <c r="O633" s="60">
        <v>0.0</v>
      </c>
      <c r="P633" s="20">
        <f t="shared" si="1477"/>
        <v>0</v>
      </c>
      <c r="Q633" s="20">
        <f t="shared" si="1478"/>
        <v>50689.98</v>
      </c>
      <c r="R633" s="59">
        <f t="shared" si="1479"/>
        <v>0</v>
      </c>
      <c r="S633" s="20">
        <f t="shared" si="1480"/>
        <v>0</v>
      </c>
      <c r="T633" s="20">
        <f t="shared" si="13"/>
        <v>0</v>
      </c>
      <c r="U633" s="19"/>
      <c r="V633" s="19"/>
      <c r="W633" s="19"/>
      <c r="X633" s="19"/>
      <c r="Y633" s="19"/>
      <c r="Z633" s="19"/>
    </row>
    <row r="634" ht="14.25" customHeight="1" outlineLevel="2">
      <c r="A634" s="19" t="s">
        <v>275</v>
      </c>
      <c r="B634" s="18" t="s">
        <v>27</v>
      </c>
      <c r="C634" s="19" t="s">
        <v>28</v>
      </c>
      <c r="D634" s="20">
        <v>37240.88</v>
      </c>
      <c r="E634" s="20">
        <v>2898.55</v>
      </c>
      <c r="F634" s="20">
        <f>+D634/D637</f>
        <v>0.00009453514218</v>
      </c>
      <c r="G634" s="20" t="str">
        <f t="shared" si="1471"/>
        <v>#REF!</v>
      </c>
      <c r="H634" s="20" t="str">
        <f t="shared" si="1472"/>
        <v>#REF!</v>
      </c>
      <c r="I634" s="20" t="str">
        <f t="shared" si="1473"/>
        <v>#REF!</v>
      </c>
      <c r="J634" s="20" t="str">
        <f t="shared" si="1474"/>
        <v>#REF!</v>
      </c>
      <c r="K634" s="20">
        <f t="shared" si="1475"/>
        <v>37240.88</v>
      </c>
      <c r="L634" s="20" t="str">
        <f t="shared" si="1476"/>
        <v>#REF!</v>
      </c>
      <c r="M634" s="20"/>
      <c r="N634" s="20"/>
      <c r="O634" s="60">
        <v>0.0</v>
      </c>
      <c r="P634" s="20">
        <f t="shared" si="1477"/>
        <v>0</v>
      </c>
      <c r="Q634" s="20">
        <f t="shared" si="1478"/>
        <v>37240.88</v>
      </c>
      <c r="R634" s="59">
        <f t="shared" si="1479"/>
        <v>0</v>
      </c>
      <c r="S634" s="20">
        <f t="shared" si="1480"/>
        <v>0</v>
      </c>
      <c r="T634" s="20">
        <f t="shared" si="13"/>
        <v>0</v>
      </c>
      <c r="U634" s="19"/>
      <c r="V634" s="19"/>
      <c r="W634" s="19"/>
      <c r="X634" s="19"/>
      <c r="Y634" s="19"/>
      <c r="Z634" s="19"/>
    </row>
    <row r="635" ht="14.25" customHeight="1" outlineLevel="2">
      <c r="A635" s="19" t="s">
        <v>275</v>
      </c>
      <c r="B635" s="18" t="s">
        <v>33</v>
      </c>
      <c r="C635" s="19" t="s">
        <v>34</v>
      </c>
      <c r="D635" s="20">
        <v>317272.79</v>
      </c>
      <c r="E635" s="20">
        <v>24694.16</v>
      </c>
      <c r="F635" s="20">
        <f>+D635/D637</f>
        <v>0.0008053898918</v>
      </c>
      <c r="G635" s="20" t="str">
        <f t="shared" si="1471"/>
        <v>#REF!</v>
      </c>
      <c r="H635" s="20" t="str">
        <f t="shared" si="1472"/>
        <v>#REF!</v>
      </c>
      <c r="I635" s="20" t="str">
        <f t="shared" si="1473"/>
        <v>#REF!</v>
      </c>
      <c r="J635" s="20" t="str">
        <f t="shared" si="1474"/>
        <v>#REF!</v>
      </c>
      <c r="K635" s="20" t="str">
        <f t="shared" si="1475"/>
        <v>#REF!</v>
      </c>
      <c r="L635" s="20" t="str">
        <f t="shared" si="1476"/>
        <v>#REF!</v>
      </c>
      <c r="M635" s="20"/>
      <c r="N635" s="20"/>
      <c r="O635" s="20" t="str">
        <f t="shared" ref="O635:O636" si="1482">+D635-J635</f>
        <v>#REF!</v>
      </c>
      <c r="P635" s="20" t="str">
        <f t="shared" si="1477"/>
        <v>#REF!</v>
      </c>
      <c r="Q635" s="20" t="str">
        <f t="shared" si="1478"/>
        <v>#REF!</v>
      </c>
      <c r="R635" s="59" t="str">
        <f t="shared" si="1479"/>
        <v>#REF!</v>
      </c>
      <c r="S635" s="20" t="str">
        <f t="shared" si="1480"/>
        <v>#REF!</v>
      </c>
      <c r="T635" s="20" t="str">
        <f t="shared" si="13"/>
        <v>#REF!</v>
      </c>
      <c r="U635" s="19"/>
      <c r="V635" s="19"/>
      <c r="W635" s="19"/>
      <c r="X635" s="19"/>
      <c r="Y635" s="19"/>
      <c r="Z635" s="19"/>
    </row>
    <row r="636" ht="14.25" customHeight="1" outlineLevel="2">
      <c r="A636" s="19" t="s">
        <v>275</v>
      </c>
      <c r="B636" s="18" t="s">
        <v>35</v>
      </c>
      <c r="C636" s="19" t="s">
        <v>36</v>
      </c>
      <c r="D636" s="20">
        <v>1.7266182068E8</v>
      </c>
      <c r="E636" s="20">
        <v>1.343871253E7</v>
      </c>
      <c r="F636" s="20">
        <f>+D636/D637</f>
        <v>0.4382981757</v>
      </c>
      <c r="G636" s="20" t="str">
        <f t="shared" si="1471"/>
        <v>#REF!</v>
      </c>
      <c r="H636" s="20" t="str">
        <f t="shared" si="1472"/>
        <v>#REF!</v>
      </c>
      <c r="I636" s="20" t="str">
        <f t="shared" si="1473"/>
        <v>#REF!</v>
      </c>
      <c r="J636" s="20" t="str">
        <f t="shared" si="1474"/>
        <v>#REF!</v>
      </c>
      <c r="K636" s="20" t="str">
        <f t="shared" si="1475"/>
        <v>#REF!</v>
      </c>
      <c r="L636" s="20" t="str">
        <f t="shared" si="1476"/>
        <v>#REF!</v>
      </c>
      <c r="M636" s="20"/>
      <c r="N636" s="20"/>
      <c r="O636" s="20" t="str">
        <f t="shared" si="1482"/>
        <v>#REF!</v>
      </c>
      <c r="P636" s="20" t="str">
        <f t="shared" si="1477"/>
        <v>#REF!</v>
      </c>
      <c r="Q636" s="20" t="str">
        <f t="shared" si="1478"/>
        <v>#REF!</v>
      </c>
      <c r="R636" s="59" t="str">
        <f t="shared" si="1479"/>
        <v>#REF!</v>
      </c>
      <c r="S636" s="20" t="str">
        <f t="shared" si="1480"/>
        <v>#REF!</v>
      </c>
      <c r="T636" s="20" t="str">
        <f t="shared" si="13"/>
        <v>#REF!</v>
      </c>
      <c r="U636" s="19"/>
      <c r="V636" s="19"/>
      <c r="W636" s="19"/>
      <c r="X636" s="19"/>
      <c r="Y636" s="19"/>
      <c r="Z636" s="19"/>
    </row>
    <row r="637" ht="14.25" customHeight="1" outlineLevel="1">
      <c r="A637" s="61" t="s">
        <v>439</v>
      </c>
      <c r="B637" s="18"/>
      <c r="C637" s="19"/>
      <c r="D637" s="20">
        <f t="shared" ref="D637:H637" si="1483">SUBTOTAL(9,D627:D636)</f>
        <v>393936891</v>
      </c>
      <c r="E637" s="20">
        <f t="shared" si="1483"/>
        <v>30661119</v>
      </c>
      <c r="F637" s="20">
        <f t="shared" si="1483"/>
        <v>1</v>
      </c>
      <c r="G637" s="20" t="str">
        <f t="shared" si="1483"/>
        <v>#REF!</v>
      </c>
      <c r="H637" s="20" t="str">
        <f t="shared" si="1483"/>
        <v>#REF!</v>
      </c>
      <c r="I637" s="20"/>
      <c r="J637" s="20" t="str">
        <f t="shared" ref="J637:M637" si="1484">SUBTOTAL(9,J627:J636)</f>
        <v>#REF!</v>
      </c>
      <c r="K637" s="20" t="str">
        <f t="shared" si="1484"/>
        <v>#REF!</v>
      </c>
      <c r="L637" s="20" t="str">
        <f t="shared" si="1484"/>
        <v>#REF!</v>
      </c>
      <c r="M637" s="20">
        <f t="shared" si="1484"/>
        <v>0</v>
      </c>
      <c r="N637" s="20"/>
      <c r="O637" s="20" t="str">
        <f t="shared" ref="O637:S637" si="1485">SUBTOTAL(9,O627:O636)</f>
        <v>#REF!</v>
      </c>
      <c r="P637" s="20" t="str">
        <f t="shared" si="1485"/>
        <v>#REF!</v>
      </c>
      <c r="Q637" s="20" t="str">
        <f t="shared" si="1485"/>
        <v>#REF!</v>
      </c>
      <c r="R637" s="20" t="str">
        <f t="shared" si="1485"/>
        <v>#REF!</v>
      </c>
      <c r="S637" s="20" t="str">
        <f t="shared" si="1485"/>
        <v>#REF!</v>
      </c>
      <c r="T637" s="20" t="str">
        <f t="shared" si="13"/>
        <v>#REF!</v>
      </c>
      <c r="U637" s="19"/>
      <c r="V637" s="19"/>
      <c r="W637" s="19"/>
      <c r="X637" s="19"/>
      <c r="Y637" s="19"/>
      <c r="Z637" s="19">
        <f>SUBTOTAL(9,Z627:Z636)</f>
        <v>0</v>
      </c>
    </row>
    <row r="638" ht="14.25" customHeight="1" outlineLevel="2">
      <c r="A638" s="19" t="s">
        <v>277</v>
      </c>
      <c r="B638" s="18" t="s">
        <v>39</v>
      </c>
      <c r="C638" s="19" t="s">
        <v>40</v>
      </c>
      <c r="D638" s="20">
        <v>1655780.88</v>
      </c>
      <c r="E638" s="20">
        <v>85841.76</v>
      </c>
      <c r="F638" s="20">
        <f>+D638/D643</f>
        <v>0.0605104955</v>
      </c>
      <c r="G638" s="20" t="str">
        <f t="shared" ref="G638:G642" si="1486">VLOOKUP(A638,'[1]Hoja1'!$B$1:$F$126,3,0)</f>
        <v>#REF!</v>
      </c>
      <c r="H638" s="20" t="str">
        <f t="shared" ref="H638:H642" si="1487">VLOOKUP(A638,'[2]Hoja1'!$B$1:$F$126,2,0)</f>
        <v>#REF!</v>
      </c>
      <c r="I638" s="20" t="str">
        <f t="shared" ref="I638:I642" si="1488">+G638/11</f>
        <v>#REF!</v>
      </c>
      <c r="J638" s="20" t="str">
        <f t="shared" ref="J638:J642" si="1489">+F638*I638</f>
        <v>#REF!</v>
      </c>
      <c r="K638" s="20">
        <f t="shared" ref="K638:K642" si="1490">+D638-P638</f>
        <v>374473.88</v>
      </c>
      <c r="L638" s="20" t="str">
        <f t="shared" ref="L638:L642" si="1491">VLOOKUP(A638,'[2]Hoja1'!$B$1:$F$126,5,0)</f>
        <v>#REF!</v>
      </c>
      <c r="M638" s="20"/>
      <c r="N638" s="20"/>
      <c r="O638" s="20">
        <v>1281307.226185736</v>
      </c>
      <c r="P638" s="20">
        <f t="shared" ref="P638:P642" si="1492">+ROUND(O638,0)</f>
        <v>1281307</v>
      </c>
      <c r="Q638" s="20">
        <f t="shared" ref="Q638:Q642" si="1493">+K638+P638</f>
        <v>1655780.88</v>
      </c>
      <c r="R638" s="59">
        <f t="shared" ref="R638:R642" si="1494">+IF(D638-K638-P638&gt;1,D638-K638-P638,0)</f>
        <v>0</v>
      </c>
      <c r="S638" s="20">
        <f t="shared" ref="S638:S642" si="1495">+P638</f>
        <v>1281307</v>
      </c>
      <c r="T638" s="20">
        <f t="shared" si="13"/>
        <v>0</v>
      </c>
      <c r="U638" s="19"/>
      <c r="V638" s="19"/>
      <c r="W638" s="19"/>
      <c r="X638" s="19"/>
      <c r="Y638" s="19"/>
      <c r="Z638" s="19"/>
    </row>
    <row r="639" ht="14.25" customHeight="1" outlineLevel="2">
      <c r="A639" s="19" t="s">
        <v>277</v>
      </c>
      <c r="B639" s="18" t="s">
        <v>68</v>
      </c>
      <c r="C639" s="19" t="s">
        <v>69</v>
      </c>
      <c r="D639" s="20">
        <v>1240798.46</v>
      </c>
      <c r="E639" s="20">
        <v>64327.55</v>
      </c>
      <c r="F639" s="20">
        <f>+D639/D643</f>
        <v>0.04534496716</v>
      </c>
      <c r="G639" s="20" t="str">
        <f t="shared" si="1486"/>
        <v>#REF!</v>
      </c>
      <c r="H639" s="20" t="str">
        <f t="shared" si="1487"/>
        <v>#REF!</v>
      </c>
      <c r="I639" s="20" t="str">
        <f t="shared" si="1488"/>
        <v>#REF!</v>
      </c>
      <c r="J639" s="20" t="str">
        <f t="shared" si="1489"/>
        <v>#REF!</v>
      </c>
      <c r="K639" s="20" t="str">
        <f t="shared" si="1490"/>
        <v>#REF!</v>
      </c>
      <c r="L639" s="20" t="str">
        <f t="shared" si="1491"/>
        <v>#REF!</v>
      </c>
      <c r="M639" s="20"/>
      <c r="N639" s="20"/>
      <c r="O639" s="20" t="str">
        <f>+D639-J639</f>
        <v>#REF!</v>
      </c>
      <c r="P639" s="20" t="str">
        <f t="shared" si="1492"/>
        <v>#REF!</v>
      </c>
      <c r="Q639" s="20" t="str">
        <f t="shared" si="1493"/>
        <v>#REF!</v>
      </c>
      <c r="R639" s="59" t="str">
        <f t="shared" si="1494"/>
        <v>#REF!</v>
      </c>
      <c r="S639" s="20" t="str">
        <f t="shared" si="1495"/>
        <v>#REF!</v>
      </c>
      <c r="T639" s="20" t="str">
        <f t="shared" si="13"/>
        <v>#REF!</v>
      </c>
      <c r="U639" s="19"/>
      <c r="V639" s="19"/>
      <c r="W639" s="19"/>
      <c r="X639" s="19"/>
      <c r="Y639" s="19"/>
      <c r="Z639" s="19"/>
    </row>
    <row r="640" ht="14.25" customHeight="1" outlineLevel="2">
      <c r="A640" s="19" t="s">
        <v>277</v>
      </c>
      <c r="B640" s="18" t="s">
        <v>33</v>
      </c>
      <c r="C640" s="19" t="s">
        <v>34</v>
      </c>
      <c r="D640" s="20">
        <v>29843.86</v>
      </c>
      <c r="E640" s="20">
        <v>1547.22</v>
      </c>
      <c r="F640" s="20">
        <f>+D640/D643</f>
        <v>0.001090643562</v>
      </c>
      <c r="G640" s="20" t="str">
        <f t="shared" si="1486"/>
        <v>#REF!</v>
      </c>
      <c r="H640" s="20" t="str">
        <f t="shared" si="1487"/>
        <v>#REF!</v>
      </c>
      <c r="I640" s="20" t="str">
        <f t="shared" si="1488"/>
        <v>#REF!</v>
      </c>
      <c r="J640" s="20" t="str">
        <f t="shared" si="1489"/>
        <v>#REF!</v>
      </c>
      <c r="K640" s="20">
        <f t="shared" si="1490"/>
        <v>29843.86</v>
      </c>
      <c r="L640" s="20" t="str">
        <f t="shared" si="1491"/>
        <v>#REF!</v>
      </c>
      <c r="M640" s="20"/>
      <c r="N640" s="20"/>
      <c r="O640" s="60">
        <v>0.0</v>
      </c>
      <c r="P640" s="20">
        <f t="shared" si="1492"/>
        <v>0</v>
      </c>
      <c r="Q640" s="20">
        <f t="shared" si="1493"/>
        <v>29843.86</v>
      </c>
      <c r="R640" s="59">
        <f t="shared" si="1494"/>
        <v>0</v>
      </c>
      <c r="S640" s="20">
        <f t="shared" si="1495"/>
        <v>0</v>
      </c>
      <c r="T640" s="20">
        <f t="shared" si="13"/>
        <v>0</v>
      </c>
      <c r="U640" s="19"/>
      <c r="V640" s="19"/>
      <c r="W640" s="19"/>
      <c r="X640" s="19"/>
      <c r="Y640" s="19"/>
      <c r="Z640" s="19"/>
    </row>
    <row r="641" ht="14.25" customHeight="1" outlineLevel="2">
      <c r="A641" s="19" t="s">
        <v>277</v>
      </c>
      <c r="B641" s="18" t="s">
        <v>41</v>
      </c>
      <c r="C641" s="19" t="s">
        <v>42</v>
      </c>
      <c r="D641" s="20">
        <v>2.44371088E7</v>
      </c>
      <c r="E641" s="20">
        <v>1266909.47</v>
      </c>
      <c r="F641" s="20">
        <f>+D641/D643</f>
        <v>0.8930538938</v>
      </c>
      <c r="G641" s="20" t="str">
        <f t="shared" si="1486"/>
        <v>#REF!</v>
      </c>
      <c r="H641" s="20" t="str">
        <f t="shared" si="1487"/>
        <v>#REF!</v>
      </c>
      <c r="I641" s="20" t="str">
        <f t="shared" si="1488"/>
        <v>#REF!</v>
      </c>
      <c r="J641" s="20" t="str">
        <f t="shared" si="1489"/>
        <v>#REF!</v>
      </c>
      <c r="K641" s="20" t="str">
        <f t="shared" si="1490"/>
        <v>#REF!</v>
      </c>
      <c r="L641" s="20" t="str">
        <f t="shared" si="1491"/>
        <v>#REF!</v>
      </c>
      <c r="M641" s="20"/>
      <c r="N641" s="20"/>
      <c r="O641" s="20" t="str">
        <f t="shared" ref="O641:O642" si="1496">+D641-J641</f>
        <v>#REF!</v>
      </c>
      <c r="P641" s="20" t="str">
        <f t="shared" si="1492"/>
        <v>#REF!</v>
      </c>
      <c r="Q641" s="20" t="str">
        <f t="shared" si="1493"/>
        <v>#REF!</v>
      </c>
      <c r="R641" s="59" t="str">
        <f t="shared" si="1494"/>
        <v>#REF!</v>
      </c>
      <c r="S641" s="20" t="str">
        <f t="shared" si="1495"/>
        <v>#REF!</v>
      </c>
      <c r="T641" s="20" t="str">
        <f t="shared" si="13"/>
        <v>#REF!</v>
      </c>
      <c r="U641" s="19"/>
      <c r="V641" s="19"/>
      <c r="W641" s="19"/>
      <c r="X641" s="19"/>
      <c r="Y641" s="19"/>
      <c r="Z641" s="19"/>
    </row>
    <row r="642" ht="14.25" customHeight="1" outlineLevel="2">
      <c r="A642" s="19" t="s">
        <v>277</v>
      </c>
      <c r="B642" s="18" t="s">
        <v>74</v>
      </c>
      <c r="C642" s="19" t="s">
        <v>75</v>
      </c>
      <c r="D642" s="20">
        <v>0.0</v>
      </c>
      <c r="E642" s="20">
        <v>0.0</v>
      </c>
      <c r="F642" s="20">
        <f>+D642/D643</f>
        <v>0</v>
      </c>
      <c r="G642" s="20" t="str">
        <f t="shared" si="1486"/>
        <v>#REF!</v>
      </c>
      <c r="H642" s="20" t="str">
        <f t="shared" si="1487"/>
        <v>#REF!</v>
      </c>
      <c r="I642" s="20" t="str">
        <f t="shared" si="1488"/>
        <v>#REF!</v>
      </c>
      <c r="J642" s="20" t="str">
        <f t="shared" si="1489"/>
        <v>#REF!</v>
      </c>
      <c r="K642" s="20" t="str">
        <f t="shared" si="1490"/>
        <v>#REF!</v>
      </c>
      <c r="L642" s="20" t="str">
        <f t="shared" si="1491"/>
        <v>#REF!</v>
      </c>
      <c r="M642" s="20"/>
      <c r="N642" s="20"/>
      <c r="O642" s="20" t="str">
        <f t="shared" si="1496"/>
        <v>#REF!</v>
      </c>
      <c r="P642" s="20" t="str">
        <f t="shared" si="1492"/>
        <v>#REF!</v>
      </c>
      <c r="Q642" s="20" t="str">
        <f t="shared" si="1493"/>
        <v>#REF!</v>
      </c>
      <c r="R642" s="59" t="str">
        <f t="shared" si="1494"/>
        <v>#REF!</v>
      </c>
      <c r="S642" s="20" t="str">
        <f t="shared" si="1495"/>
        <v>#REF!</v>
      </c>
      <c r="T642" s="20" t="str">
        <f t="shared" si="13"/>
        <v>#REF!</v>
      </c>
      <c r="U642" s="19"/>
      <c r="V642" s="19"/>
      <c r="W642" s="19"/>
      <c r="X642" s="19"/>
      <c r="Y642" s="19"/>
      <c r="Z642" s="19"/>
    </row>
    <row r="643" ht="15.75" customHeight="1" outlineLevel="1">
      <c r="A643" s="61" t="s">
        <v>440</v>
      </c>
      <c r="B643" s="18"/>
      <c r="C643" s="19"/>
      <c r="D643" s="20">
        <f t="shared" ref="D643:H643" si="1497">SUBTOTAL(9,D638:D642)</f>
        <v>27363532</v>
      </c>
      <c r="E643" s="20">
        <f t="shared" si="1497"/>
        <v>1418626</v>
      </c>
      <c r="F643" s="20">
        <f t="shared" si="1497"/>
        <v>1</v>
      </c>
      <c r="G643" s="20" t="str">
        <f t="shared" si="1497"/>
        <v>#REF!</v>
      </c>
      <c r="H643" s="20" t="str">
        <f t="shared" si="1497"/>
        <v>#REF!</v>
      </c>
      <c r="I643" s="20"/>
      <c r="J643" s="20" t="str">
        <f t="shared" ref="J643:M643" si="1498">SUBTOTAL(9,J638:J642)</f>
        <v>#REF!</v>
      </c>
      <c r="K643" s="20" t="str">
        <f t="shared" si="1498"/>
        <v>#REF!</v>
      </c>
      <c r="L643" s="20" t="str">
        <f t="shared" si="1498"/>
        <v>#REF!</v>
      </c>
      <c r="M643" s="20">
        <f t="shared" si="1498"/>
        <v>0</v>
      </c>
      <c r="N643" s="20"/>
      <c r="O643" s="20" t="str">
        <f t="shared" ref="O643:S643" si="1499">SUBTOTAL(9,O638:O642)</f>
        <v>#REF!</v>
      </c>
      <c r="P643" s="20" t="str">
        <f t="shared" si="1499"/>
        <v>#REF!</v>
      </c>
      <c r="Q643" s="20" t="str">
        <f t="shared" si="1499"/>
        <v>#REF!</v>
      </c>
      <c r="R643" s="20" t="str">
        <f t="shared" si="1499"/>
        <v>#REF!</v>
      </c>
      <c r="S643" s="20" t="str">
        <f t="shared" si="1499"/>
        <v>#REF!</v>
      </c>
      <c r="T643" s="20" t="str">
        <f t="shared" si="13"/>
        <v>#REF!</v>
      </c>
      <c r="U643" s="19"/>
      <c r="V643" s="19"/>
      <c r="W643" s="19"/>
      <c r="X643" s="19"/>
      <c r="Y643" s="19"/>
      <c r="Z643" s="19">
        <f>SUBTOTAL(9,Z638:Z642)</f>
        <v>0</v>
      </c>
    </row>
    <row r="644" ht="15.75" customHeight="1" outlineLevel="2">
      <c r="A644" s="19" t="s">
        <v>279</v>
      </c>
      <c r="B644" s="18" t="s">
        <v>17</v>
      </c>
      <c r="C644" s="19" t="s">
        <v>324</v>
      </c>
      <c r="D644" s="20">
        <v>1.2009089542E8</v>
      </c>
      <c r="E644" s="20">
        <v>1.117454563E7</v>
      </c>
      <c r="F644" s="20">
        <f>+D644/D647</f>
        <v>0.7928370334</v>
      </c>
      <c r="G644" s="20" t="str">
        <f t="shared" ref="G644:G646" si="1500">VLOOKUP(A644,'[1]Hoja1'!$B$1:$F$126,3,0)</f>
        <v>#REF!</v>
      </c>
      <c r="H644" s="20" t="str">
        <f t="shared" ref="H644:H646" si="1501">VLOOKUP(A644,'[2]Hoja1'!$B$1:$F$126,2,0)</f>
        <v>#REF!</v>
      </c>
      <c r="I644" s="20" t="str">
        <f t="shared" ref="I644:I646" si="1502">+G644/11</f>
        <v>#REF!</v>
      </c>
      <c r="J644" s="20" t="str">
        <f t="shared" ref="J644:J646" si="1503">+F644*I644</f>
        <v>#REF!</v>
      </c>
      <c r="K644" s="20">
        <v>0.0</v>
      </c>
      <c r="L644" s="20" t="str">
        <f t="shared" ref="L644:L646" si="1504">VLOOKUP(A644,'[2]Hoja1'!$B$1:$F$126,5,0)</f>
        <v>#REF!</v>
      </c>
      <c r="M644" s="20"/>
      <c r="N644" s="20"/>
      <c r="O644" s="20" t="str">
        <f t="shared" ref="O644:O645" si="1505">+D644-J644</f>
        <v>#REF!</v>
      </c>
      <c r="P644" s="20" t="str">
        <f t="shared" ref="P644:P646" si="1506">+ROUND(O644,0)</f>
        <v>#REF!</v>
      </c>
      <c r="Q644" s="20" t="str">
        <f t="shared" ref="Q644:Q646" si="1507">+K644+P644</f>
        <v>#REF!</v>
      </c>
      <c r="R644" s="59" t="str">
        <f t="shared" ref="R644:R646" si="1508">+IF(D644-K644-P644&gt;1,D644-K644-P644,0)</f>
        <v>#REF!</v>
      </c>
      <c r="S644" s="20" t="str">
        <f t="shared" ref="S644:S646" si="1509">+P644</f>
        <v>#REF!</v>
      </c>
      <c r="T644" s="20" t="str">
        <f t="shared" si="13"/>
        <v>#REF!</v>
      </c>
      <c r="U644" s="19"/>
      <c r="V644" s="19"/>
      <c r="W644" s="19"/>
      <c r="X644" s="19"/>
      <c r="Y644" s="19"/>
      <c r="Z644" s="19"/>
    </row>
    <row r="645" ht="15.75" customHeight="1" outlineLevel="2">
      <c r="A645" s="19" t="s">
        <v>279</v>
      </c>
      <c r="B645" s="18" t="s">
        <v>39</v>
      </c>
      <c r="C645" s="19" t="s">
        <v>40</v>
      </c>
      <c r="D645" s="20">
        <v>3.134806289E7</v>
      </c>
      <c r="E645" s="20">
        <v>2916960.18</v>
      </c>
      <c r="F645" s="20">
        <f>+D645/D647</f>
        <v>0.2069591129</v>
      </c>
      <c r="G645" s="20" t="str">
        <f t="shared" si="1500"/>
        <v>#REF!</v>
      </c>
      <c r="H645" s="20" t="str">
        <f t="shared" si="1501"/>
        <v>#REF!</v>
      </c>
      <c r="I645" s="20" t="str">
        <f t="shared" si="1502"/>
        <v>#REF!</v>
      </c>
      <c r="J645" s="20" t="str">
        <f t="shared" si="1503"/>
        <v>#REF!</v>
      </c>
      <c r="K645" s="20">
        <v>0.0</v>
      </c>
      <c r="L645" s="20" t="str">
        <f t="shared" si="1504"/>
        <v>#REF!</v>
      </c>
      <c r="M645" s="20"/>
      <c r="N645" s="20"/>
      <c r="O645" s="20" t="str">
        <f t="shared" si="1505"/>
        <v>#REF!</v>
      </c>
      <c r="P645" s="20" t="str">
        <f t="shared" si="1506"/>
        <v>#REF!</v>
      </c>
      <c r="Q645" s="20" t="str">
        <f t="shared" si="1507"/>
        <v>#REF!</v>
      </c>
      <c r="R645" s="59" t="str">
        <f t="shared" si="1508"/>
        <v>#REF!</v>
      </c>
      <c r="S645" s="20" t="str">
        <f t="shared" si="1509"/>
        <v>#REF!</v>
      </c>
      <c r="T645" s="20" t="str">
        <f t="shared" si="13"/>
        <v>#REF!</v>
      </c>
      <c r="U645" s="19"/>
      <c r="V645" s="19"/>
      <c r="W645" s="19"/>
      <c r="X645" s="19"/>
      <c r="Y645" s="19"/>
      <c r="Z645" s="19"/>
    </row>
    <row r="646" ht="15.75" customHeight="1" outlineLevel="2">
      <c r="A646" s="19" t="s">
        <v>279</v>
      </c>
      <c r="B646" s="18" t="s">
        <v>33</v>
      </c>
      <c r="C646" s="19" t="s">
        <v>34</v>
      </c>
      <c r="D646" s="20">
        <v>30877.69</v>
      </c>
      <c r="E646" s="20">
        <v>2873.19</v>
      </c>
      <c r="F646" s="20">
        <f>+D646/D647</f>
        <v>0.0002038537231</v>
      </c>
      <c r="G646" s="20" t="str">
        <f t="shared" si="1500"/>
        <v>#REF!</v>
      </c>
      <c r="H646" s="20" t="str">
        <f t="shared" si="1501"/>
        <v>#REF!</v>
      </c>
      <c r="I646" s="20" t="str">
        <f t="shared" si="1502"/>
        <v>#REF!</v>
      </c>
      <c r="J646" s="20" t="str">
        <f t="shared" si="1503"/>
        <v>#REF!</v>
      </c>
      <c r="K646" s="20">
        <v>0.0</v>
      </c>
      <c r="L646" s="20" t="str">
        <f t="shared" si="1504"/>
        <v>#REF!</v>
      </c>
      <c r="M646" s="20"/>
      <c r="N646" s="20"/>
      <c r="O646" s="60">
        <v>0.0</v>
      </c>
      <c r="P646" s="20">
        <f t="shared" si="1506"/>
        <v>0</v>
      </c>
      <c r="Q646" s="20">
        <f t="shared" si="1507"/>
        <v>0</v>
      </c>
      <c r="R646" s="59">
        <f t="shared" si="1508"/>
        <v>30877.69</v>
      </c>
      <c r="S646" s="20">
        <f t="shared" si="1509"/>
        <v>0</v>
      </c>
      <c r="T646" s="20">
        <f t="shared" si="13"/>
        <v>0</v>
      </c>
      <c r="U646" s="19"/>
      <c r="V646" s="19"/>
      <c r="W646" s="19"/>
      <c r="X646" s="19"/>
      <c r="Y646" s="19"/>
      <c r="Z646" s="19"/>
    </row>
    <row r="647" ht="15.75" customHeight="1" outlineLevel="1">
      <c r="A647" s="61" t="s">
        <v>441</v>
      </c>
      <c r="B647" s="18"/>
      <c r="C647" s="19"/>
      <c r="D647" s="20">
        <f t="shared" ref="D647:H647" si="1510">SUBTOTAL(9,D644:D646)</f>
        <v>151469836</v>
      </c>
      <c r="E647" s="20">
        <f t="shared" si="1510"/>
        <v>14094379</v>
      </c>
      <c r="F647" s="20">
        <f t="shared" si="1510"/>
        <v>1</v>
      </c>
      <c r="G647" s="20" t="str">
        <f t="shared" si="1510"/>
        <v>#REF!</v>
      </c>
      <c r="H647" s="20" t="str">
        <f t="shared" si="1510"/>
        <v>#REF!</v>
      </c>
      <c r="I647" s="20"/>
      <c r="J647" s="20" t="str">
        <f t="shared" ref="J647:M647" si="1511">SUBTOTAL(9,J644:J646)</f>
        <v>#REF!</v>
      </c>
      <c r="K647" s="20">
        <f t="shared" si="1511"/>
        <v>0</v>
      </c>
      <c r="L647" s="20" t="str">
        <f t="shared" si="1511"/>
        <v>#REF!</v>
      </c>
      <c r="M647" s="20">
        <f t="shared" si="1511"/>
        <v>0</v>
      </c>
      <c r="N647" s="20"/>
      <c r="O647" s="20" t="str">
        <f t="shared" ref="O647:S647" si="1512">SUBTOTAL(9,O644:O646)</f>
        <v>#REF!</v>
      </c>
      <c r="P647" s="20" t="str">
        <f t="shared" si="1512"/>
        <v>#REF!</v>
      </c>
      <c r="Q647" s="20" t="str">
        <f t="shared" si="1512"/>
        <v>#REF!</v>
      </c>
      <c r="R647" s="20" t="str">
        <f t="shared" si="1512"/>
        <v>#REF!</v>
      </c>
      <c r="S647" s="20" t="str">
        <f t="shared" si="1512"/>
        <v>#REF!</v>
      </c>
      <c r="T647" s="20" t="str">
        <f t="shared" si="13"/>
        <v>#REF!</v>
      </c>
      <c r="U647" s="19"/>
      <c r="V647" s="19"/>
      <c r="W647" s="19"/>
      <c r="X647" s="19"/>
      <c r="Y647" s="19"/>
      <c r="Z647" s="19">
        <f>SUBTOTAL(9,Z644:Z646)</f>
        <v>0</v>
      </c>
    </row>
    <row r="648" ht="15.75" customHeight="1" outlineLevel="2">
      <c r="A648" s="19" t="s">
        <v>281</v>
      </c>
      <c r="B648" s="18" t="s">
        <v>39</v>
      </c>
      <c r="C648" s="19" t="s">
        <v>40</v>
      </c>
      <c r="D648" s="20">
        <v>1.034988882E7</v>
      </c>
      <c r="E648" s="20">
        <v>267507.08</v>
      </c>
      <c r="F648" s="20">
        <f>+D648/D652</f>
        <v>0.0775846994</v>
      </c>
      <c r="G648" s="20" t="str">
        <f t="shared" ref="G648:G651" si="1513">VLOOKUP(A648,'[1]Hoja1'!$B$1:$F$126,3,0)</f>
        <v>#REF!</v>
      </c>
      <c r="H648" s="20" t="str">
        <f t="shared" ref="H648:H651" si="1514">VLOOKUP(A648,'[2]Hoja1'!$B$1:$F$126,2,0)</f>
        <v>#REF!</v>
      </c>
      <c r="I648" s="20" t="str">
        <f t="shared" ref="I648:I651" si="1515">+G648/11</f>
        <v>#REF!</v>
      </c>
      <c r="J648" s="20" t="str">
        <f t="shared" ref="J648:J651" si="1516">+F648*I648</f>
        <v>#REF!</v>
      </c>
      <c r="K648" s="20">
        <v>0.0</v>
      </c>
      <c r="L648" s="20" t="str">
        <f t="shared" ref="L648:L651" si="1517">VLOOKUP(A648,'[2]Hoja1'!$B$1:$F$126,5,0)</f>
        <v>#REF!</v>
      </c>
      <c r="M648" s="20"/>
      <c r="N648" s="20"/>
      <c r="O648" s="20" t="str">
        <f t="shared" ref="O648:O649" si="1518">+D648-J648</f>
        <v>#REF!</v>
      </c>
      <c r="P648" s="20" t="str">
        <f t="shared" ref="P648:P651" si="1519">+ROUND(O648,0)</f>
        <v>#REF!</v>
      </c>
      <c r="Q648" s="20" t="str">
        <f t="shared" ref="Q648:Q651" si="1520">+K648+P648</f>
        <v>#REF!</v>
      </c>
      <c r="R648" s="59" t="str">
        <f t="shared" ref="R648:R651" si="1521">+IF(D648-K648-P648&gt;1,D648-K648-P648,0)</f>
        <v>#REF!</v>
      </c>
      <c r="S648" s="20" t="str">
        <f t="shared" ref="S648:S651" si="1522">+P648</f>
        <v>#REF!</v>
      </c>
      <c r="T648" s="20" t="str">
        <f t="shared" si="13"/>
        <v>#REF!</v>
      </c>
      <c r="U648" s="19"/>
      <c r="V648" s="19"/>
      <c r="W648" s="19"/>
      <c r="X648" s="19"/>
      <c r="Y648" s="19"/>
      <c r="Z648" s="19"/>
    </row>
    <row r="649" ht="15.75" customHeight="1" outlineLevel="2">
      <c r="A649" s="19" t="s">
        <v>281</v>
      </c>
      <c r="B649" s="18" t="s">
        <v>27</v>
      </c>
      <c r="C649" s="19" t="s">
        <v>28</v>
      </c>
      <c r="D649" s="20">
        <v>147965.7</v>
      </c>
      <c r="E649" s="20">
        <v>3824.38</v>
      </c>
      <c r="F649" s="20">
        <f>+D649/D652</f>
        <v>0.001109178519</v>
      </c>
      <c r="G649" s="20" t="str">
        <f t="shared" si="1513"/>
        <v>#REF!</v>
      </c>
      <c r="H649" s="20" t="str">
        <f t="shared" si="1514"/>
        <v>#REF!</v>
      </c>
      <c r="I649" s="20" t="str">
        <f t="shared" si="1515"/>
        <v>#REF!</v>
      </c>
      <c r="J649" s="20" t="str">
        <f t="shared" si="1516"/>
        <v>#REF!</v>
      </c>
      <c r="K649" s="20">
        <v>0.0</v>
      </c>
      <c r="L649" s="20" t="str">
        <f t="shared" si="1517"/>
        <v>#REF!</v>
      </c>
      <c r="M649" s="20"/>
      <c r="N649" s="20"/>
      <c r="O649" s="20" t="str">
        <f t="shared" si="1518"/>
        <v>#REF!</v>
      </c>
      <c r="P649" s="20" t="str">
        <f t="shared" si="1519"/>
        <v>#REF!</v>
      </c>
      <c r="Q649" s="20" t="str">
        <f t="shared" si="1520"/>
        <v>#REF!</v>
      </c>
      <c r="R649" s="59" t="str">
        <f t="shared" si="1521"/>
        <v>#REF!</v>
      </c>
      <c r="S649" s="20" t="str">
        <f t="shared" si="1522"/>
        <v>#REF!</v>
      </c>
      <c r="T649" s="20" t="str">
        <f t="shared" si="13"/>
        <v>#REF!</v>
      </c>
      <c r="U649" s="19"/>
      <c r="V649" s="19"/>
      <c r="W649" s="19"/>
      <c r="X649" s="19"/>
      <c r="Y649" s="19"/>
      <c r="Z649" s="19"/>
    </row>
    <row r="650" ht="15.75" customHeight="1" outlineLevel="2">
      <c r="A650" s="19" t="s">
        <v>281</v>
      </c>
      <c r="B650" s="18" t="s">
        <v>33</v>
      </c>
      <c r="C650" s="19" t="s">
        <v>34</v>
      </c>
      <c r="D650" s="20">
        <v>57528.01</v>
      </c>
      <c r="E650" s="20">
        <v>1486.89</v>
      </c>
      <c r="F650" s="20">
        <f>+D650/D652</f>
        <v>0.0004312407061</v>
      </c>
      <c r="G650" s="20" t="str">
        <f t="shared" si="1513"/>
        <v>#REF!</v>
      </c>
      <c r="H650" s="20" t="str">
        <f t="shared" si="1514"/>
        <v>#REF!</v>
      </c>
      <c r="I650" s="20" t="str">
        <f t="shared" si="1515"/>
        <v>#REF!</v>
      </c>
      <c r="J650" s="20" t="str">
        <f t="shared" si="1516"/>
        <v>#REF!</v>
      </c>
      <c r="K650" s="20">
        <v>0.0</v>
      </c>
      <c r="L650" s="20" t="str">
        <f t="shared" si="1517"/>
        <v>#REF!</v>
      </c>
      <c r="M650" s="20"/>
      <c r="N650" s="20"/>
      <c r="O650" s="60">
        <v>0.0</v>
      </c>
      <c r="P650" s="20">
        <f t="shared" si="1519"/>
        <v>0</v>
      </c>
      <c r="Q650" s="20">
        <f t="shared" si="1520"/>
        <v>0</v>
      </c>
      <c r="R650" s="59">
        <f t="shared" si="1521"/>
        <v>57528.01</v>
      </c>
      <c r="S650" s="20">
        <f t="shared" si="1522"/>
        <v>0</v>
      </c>
      <c r="T650" s="20">
        <f t="shared" si="13"/>
        <v>0</v>
      </c>
      <c r="U650" s="19"/>
      <c r="V650" s="19"/>
      <c r="W650" s="19"/>
      <c r="X650" s="19"/>
      <c r="Y650" s="19"/>
      <c r="Z650" s="19"/>
    </row>
    <row r="651" ht="15.75" customHeight="1" outlineLevel="2">
      <c r="A651" s="19" t="s">
        <v>281</v>
      </c>
      <c r="B651" s="18" t="s">
        <v>41</v>
      </c>
      <c r="C651" s="19" t="s">
        <v>42</v>
      </c>
      <c r="D651" s="20">
        <v>1.2284577647E8</v>
      </c>
      <c r="E651" s="20">
        <v>3175117.65</v>
      </c>
      <c r="F651" s="20">
        <f>+D651/D652</f>
        <v>0.9208748814</v>
      </c>
      <c r="G651" s="20" t="str">
        <f t="shared" si="1513"/>
        <v>#REF!</v>
      </c>
      <c r="H651" s="20" t="str">
        <f t="shared" si="1514"/>
        <v>#REF!</v>
      </c>
      <c r="I651" s="20" t="str">
        <f t="shared" si="1515"/>
        <v>#REF!</v>
      </c>
      <c r="J651" s="20" t="str">
        <f t="shared" si="1516"/>
        <v>#REF!</v>
      </c>
      <c r="K651" s="20">
        <v>0.0</v>
      </c>
      <c r="L651" s="20" t="str">
        <f t="shared" si="1517"/>
        <v>#REF!</v>
      </c>
      <c r="M651" s="20"/>
      <c r="N651" s="20"/>
      <c r="O651" s="20" t="str">
        <f>+D651-J651</f>
        <v>#REF!</v>
      </c>
      <c r="P651" s="20" t="str">
        <f t="shared" si="1519"/>
        <v>#REF!</v>
      </c>
      <c r="Q651" s="20" t="str">
        <f t="shared" si="1520"/>
        <v>#REF!</v>
      </c>
      <c r="R651" s="59" t="str">
        <f t="shared" si="1521"/>
        <v>#REF!</v>
      </c>
      <c r="S651" s="20" t="str">
        <f t="shared" si="1522"/>
        <v>#REF!</v>
      </c>
      <c r="T651" s="20" t="str">
        <f t="shared" si="13"/>
        <v>#REF!</v>
      </c>
      <c r="U651" s="19"/>
      <c r="V651" s="19"/>
      <c r="W651" s="19"/>
      <c r="X651" s="19"/>
      <c r="Y651" s="19"/>
      <c r="Z651" s="19"/>
    </row>
    <row r="652" ht="15.75" customHeight="1" outlineLevel="1">
      <c r="A652" s="61" t="s">
        <v>442</v>
      </c>
      <c r="B652" s="18"/>
      <c r="C652" s="19"/>
      <c r="D652" s="20">
        <f t="shared" ref="D652:H652" si="1523">SUBTOTAL(9,D648:D651)</f>
        <v>133401159</v>
      </c>
      <c r="E652" s="20">
        <f t="shared" si="1523"/>
        <v>3447936</v>
      </c>
      <c r="F652" s="20">
        <f t="shared" si="1523"/>
        <v>1</v>
      </c>
      <c r="G652" s="20" t="str">
        <f t="shared" si="1523"/>
        <v>#REF!</v>
      </c>
      <c r="H652" s="20" t="str">
        <f t="shared" si="1523"/>
        <v>#REF!</v>
      </c>
      <c r="I652" s="20"/>
      <c r="J652" s="20" t="str">
        <f t="shared" ref="J652:M652" si="1524">SUBTOTAL(9,J648:J651)</f>
        <v>#REF!</v>
      </c>
      <c r="K652" s="20">
        <f t="shared" si="1524"/>
        <v>0</v>
      </c>
      <c r="L652" s="20" t="str">
        <f t="shared" si="1524"/>
        <v>#REF!</v>
      </c>
      <c r="M652" s="20">
        <f t="shared" si="1524"/>
        <v>0</v>
      </c>
      <c r="N652" s="20"/>
      <c r="O652" s="20" t="str">
        <f t="shared" ref="O652:S652" si="1525">SUBTOTAL(9,O648:O651)</f>
        <v>#REF!</v>
      </c>
      <c r="P652" s="20" t="str">
        <f t="shared" si="1525"/>
        <v>#REF!</v>
      </c>
      <c r="Q652" s="20" t="str">
        <f t="shared" si="1525"/>
        <v>#REF!</v>
      </c>
      <c r="R652" s="20" t="str">
        <f t="shared" si="1525"/>
        <v>#REF!</v>
      </c>
      <c r="S652" s="20" t="str">
        <f t="shared" si="1525"/>
        <v>#REF!</v>
      </c>
      <c r="T652" s="20" t="str">
        <f t="shared" si="13"/>
        <v>#REF!</v>
      </c>
      <c r="U652" s="19"/>
      <c r="V652" s="19"/>
      <c r="W652" s="19"/>
      <c r="X652" s="19"/>
      <c r="Y652" s="19"/>
      <c r="Z652" s="19">
        <f>SUBTOTAL(9,Z648:Z651)</f>
        <v>0</v>
      </c>
    </row>
    <row r="653" ht="15.75" customHeight="1" outlineLevel="2">
      <c r="A653" s="19" t="s">
        <v>283</v>
      </c>
      <c r="B653" s="18" t="s">
        <v>17</v>
      </c>
      <c r="C653" s="19" t="s">
        <v>324</v>
      </c>
      <c r="D653" s="20">
        <v>3498976.77</v>
      </c>
      <c r="E653" s="20">
        <v>2029675.54</v>
      </c>
      <c r="F653" s="20">
        <f>+D653/D656</f>
        <v>0.7427882341</v>
      </c>
      <c r="G653" s="20" t="str">
        <f t="shared" ref="G653:G655" si="1526">VLOOKUP(A653,'[1]Hoja1'!$B$1:$F$126,3,0)</f>
        <v>#REF!</v>
      </c>
      <c r="H653" s="20" t="str">
        <f t="shared" ref="H653:H655" si="1527">VLOOKUP(A653,'[2]Hoja1'!$B$1:$F$126,2,0)</f>
        <v>#REF!</v>
      </c>
      <c r="I653" s="20" t="str">
        <f t="shared" ref="I653:I655" si="1528">+G653/11</f>
        <v>#REF!</v>
      </c>
      <c r="J653" s="20" t="str">
        <f t="shared" ref="J653:J655" si="1529">+F653*I653</f>
        <v>#REF!</v>
      </c>
      <c r="K653" s="20">
        <v>0.0</v>
      </c>
      <c r="L653" s="20" t="str">
        <f t="shared" ref="L653:L655" si="1530">VLOOKUP(A653,'[2]Hoja1'!$B$1:$F$126,5,0)</f>
        <v>#REF!</v>
      </c>
      <c r="M653" s="20"/>
      <c r="N653" s="20"/>
      <c r="O653" s="20" t="str">
        <f t="shared" ref="O653:O655" si="1531">+D653-J653</f>
        <v>#REF!</v>
      </c>
      <c r="P653" s="20" t="str">
        <f t="shared" ref="P653:P655" si="1532">+ROUND(O653,0)</f>
        <v>#REF!</v>
      </c>
      <c r="Q653" s="20" t="str">
        <f t="shared" ref="Q653:Q655" si="1533">+K653+P653</f>
        <v>#REF!</v>
      </c>
      <c r="R653" s="59" t="str">
        <f t="shared" ref="R653:R655" si="1534">+IF(D653-K653-P653&gt;1,D653-K653-P653,0)</f>
        <v>#REF!</v>
      </c>
      <c r="S653" s="20" t="str">
        <f t="shared" ref="S653:S655" si="1535">+P653</f>
        <v>#REF!</v>
      </c>
      <c r="T653" s="20" t="str">
        <f t="shared" si="13"/>
        <v>#REF!</v>
      </c>
      <c r="U653" s="19"/>
      <c r="V653" s="19"/>
      <c r="W653" s="19"/>
      <c r="X653" s="19"/>
      <c r="Y653" s="19"/>
      <c r="Z653" s="19"/>
    </row>
    <row r="654" ht="15.75" customHeight="1" outlineLevel="2">
      <c r="A654" s="19" t="s">
        <v>283</v>
      </c>
      <c r="B654" s="18" t="s">
        <v>39</v>
      </c>
      <c r="C654" s="19" t="s">
        <v>40</v>
      </c>
      <c r="D654" s="20">
        <v>952940.42</v>
      </c>
      <c r="E654" s="20">
        <v>552778.71</v>
      </c>
      <c r="F654" s="20">
        <f>+D654/D656</f>
        <v>0.2022971224</v>
      </c>
      <c r="G654" s="20" t="str">
        <f t="shared" si="1526"/>
        <v>#REF!</v>
      </c>
      <c r="H654" s="20" t="str">
        <f t="shared" si="1527"/>
        <v>#REF!</v>
      </c>
      <c r="I654" s="20" t="str">
        <f t="shared" si="1528"/>
        <v>#REF!</v>
      </c>
      <c r="J654" s="20" t="str">
        <f t="shared" si="1529"/>
        <v>#REF!</v>
      </c>
      <c r="K654" s="20">
        <v>0.0</v>
      </c>
      <c r="L654" s="20" t="str">
        <f t="shared" si="1530"/>
        <v>#REF!</v>
      </c>
      <c r="M654" s="20"/>
      <c r="N654" s="20"/>
      <c r="O654" s="20" t="str">
        <f t="shared" si="1531"/>
        <v>#REF!</v>
      </c>
      <c r="P654" s="20" t="str">
        <f t="shared" si="1532"/>
        <v>#REF!</v>
      </c>
      <c r="Q654" s="20" t="str">
        <f t="shared" si="1533"/>
        <v>#REF!</v>
      </c>
      <c r="R654" s="59" t="str">
        <f t="shared" si="1534"/>
        <v>#REF!</v>
      </c>
      <c r="S654" s="20" t="str">
        <f t="shared" si="1535"/>
        <v>#REF!</v>
      </c>
      <c r="T654" s="20" t="str">
        <f t="shared" si="13"/>
        <v>#REF!</v>
      </c>
      <c r="U654" s="19"/>
      <c r="V654" s="19"/>
      <c r="W654" s="19"/>
      <c r="X654" s="19"/>
      <c r="Y654" s="19"/>
      <c r="Z654" s="19"/>
    </row>
    <row r="655" ht="15.75" customHeight="1" outlineLevel="2">
      <c r="A655" s="19" t="s">
        <v>283</v>
      </c>
      <c r="B655" s="18" t="s">
        <v>68</v>
      </c>
      <c r="C655" s="19" t="s">
        <v>69</v>
      </c>
      <c r="D655" s="20">
        <v>258680.81</v>
      </c>
      <c r="E655" s="20">
        <v>150054.75</v>
      </c>
      <c r="F655" s="20">
        <f>+D655/D656</f>
        <v>0.05491464353</v>
      </c>
      <c r="G655" s="20" t="str">
        <f t="shared" si="1526"/>
        <v>#REF!</v>
      </c>
      <c r="H655" s="20" t="str">
        <f t="shared" si="1527"/>
        <v>#REF!</v>
      </c>
      <c r="I655" s="20" t="str">
        <f t="shared" si="1528"/>
        <v>#REF!</v>
      </c>
      <c r="J655" s="20" t="str">
        <f t="shared" si="1529"/>
        <v>#REF!</v>
      </c>
      <c r="K655" s="20">
        <v>0.0</v>
      </c>
      <c r="L655" s="20" t="str">
        <f t="shared" si="1530"/>
        <v>#REF!</v>
      </c>
      <c r="M655" s="20"/>
      <c r="N655" s="20"/>
      <c r="O655" s="20" t="str">
        <f t="shared" si="1531"/>
        <v>#REF!</v>
      </c>
      <c r="P655" s="20" t="str">
        <f t="shared" si="1532"/>
        <v>#REF!</v>
      </c>
      <c r="Q655" s="20" t="str">
        <f t="shared" si="1533"/>
        <v>#REF!</v>
      </c>
      <c r="R655" s="59" t="str">
        <f t="shared" si="1534"/>
        <v>#REF!</v>
      </c>
      <c r="S655" s="20" t="str">
        <f t="shared" si="1535"/>
        <v>#REF!</v>
      </c>
      <c r="T655" s="20" t="str">
        <f t="shared" si="13"/>
        <v>#REF!</v>
      </c>
      <c r="U655" s="19"/>
      <c r="V655" s="19"/>
      <c r="W655" s="19"/>
      <c r="X655" s="19"/>
      <c r="Y655" s="19"/>
      <c r="Z655" s="19"/>
    </row>
    <row r="656" ht="15.75" customHeight="1" outlineLevel="1">
      <c r="A656" s="61" t="s">
        <v>443</v>
      </c>
      <c r="B656" s="18"/>
      <c r="C656" s="19"/>
      <c r="D656" s="20">
        <f t="shared" ref="D656:H656" si="1536">SUBTOTAL(9,D653:D655)</f>
        <v>4710598</v>
      </c>
      <c r="E656" s="20">
        <f t="shared" si="1536"/>
        <v>2732509</v>
      </c>
      <c r="F656" s="20">
        <f t="shared" si="1536"/>
        <v>1</v>
      </c>
      <c r="G656" s="20" t="str">
        <f t="shared" si="1536"/>
        <v>#REF!</v>
      </c>
      <c r="H656" s="20" t="str">
        <f t="shared" si="1536"/>
        <v>#REF!</v>
      </c>
      <c r="I656" s="20"/>
      <c r="J656" s="20" t="str">
        <f t="shared" ref="J656:M656" si="1537">SUBTOTAL(9,J653:J655)</f>
        <v>#REF!</v>
      </c>
      <c r="K656" s="20">
        <f t="shared" si="1537"/>
        <v>0</v>
      </c>
      <c r="L656" s="20" t="str">
        <f t="shared" si="1537"/>
        <v>#REF!</v>
      </c>
      <c r="M656" s="20">
        <f t="shared" si="1537"/>
        <v>0</v>
      </c>
      <c r="N656" s="20"/>
      <c r="O656" s="20" t="str">
        <f t="shared" ref="O656:S656" si="1538">SUBTOTAL(9,O653:O655)</f>
        <v>#REF!</v>
      </c>
      <c r="P656" s="20" t="str">
        <f t="shared" si="1538"/>
        <v>#REF!</v>
      </c>
      <c r="Q656" s="20" t="str">
        <f t="shared" si="1538"/>
        <v>#REF!</v>
      </c>
      <c r="R656" s="20" t="str">
        <f t="shared" si="1538"/>
        <v>#REF!</v>
      </c>
      <c r="S656" s="20" t="str">
        <f t="shared" si="1538"/>
        <v>#REF!</v>
      </c>
      <c r="T656" s="20" t="str">
        <f t="shared" si="13"/>
        <v>#REF!</v>
      </c>
      <c r="U656" s="19"/>
      <c r="V656" s="19"/>
      <c r="W656" s="19"/>
      <c r="X656" s="19"/>
      <c r="Y656" s="19"/>
      <c r="Z656" s="19">
        <f>SUBTOTAL(9,Z653:Z655)</f>
        <v>0</v>
      </c>
    </row>
    <row r="657" ht="15.75" customHeight="1" outlineLevel="2">
      <c r="A657" s="19" t="s">
        <v>285</v>
      </c>
      <c r="B657" s="18" t="s">
        <v>17</v>
      </c>
      <c r="C657" s="19" t="s">
        <v>324</v>
      </c>
      <c r="D657" s="20">
        <v>2.469926668E7</v>
      </c>
      <c r="E657" s="20">
        <v>2644142.35</v>
      </c>
      <c r="F657" s="20">
        <f>+D657/D660</f>
        <v>0.7997800274</v>
      </c>
      <c r="G657" s="20" t="str">
        <f t="shared" ref="G657:G659" si="1539">VLOOKUP(A657,'[1]Hoja1'!$B$1:$F$126,3,0)</f>
        <v>#REF!</v>
      </c>
      <c r="H657" s="20" t="str">
        <f t="shared" ref="H657:H659" si="1540">VLOOKUP(A657,'[2]Hoja1'!$B$1:$F$126,2,0)</f>
        <v>#REF!</v>
      </c>
      <c r="I657" s="20" t="str">
        <f t="shared" ref="I657:I659" si="1541">+G657/11</f>
        <v>#REF!</v>
      </c>
      <c r="J657" s="20" t="str">
        <f t="shared" ref="J657:J659" si="1542">+F657*I657</f>
        <v>#REF!</v>
      </c>
      <c r="K657" s="20">
        <f t="shared" ref="K657:K659" si="1543">+D657-P657</f>
        <v>5064270.68</v>
      </c>
      <c r="L657" s="20" t="str">
        <f t="shared" ref="L657:L659" si="1544">VLOOKUP(A657,'[2]Hoja1'!$B$1:$F$126,5,0)</f>
        <v>#REF!</v>
      </c>
      <c r="M657" s="20"/>
      <c r="N657" s="20"/>
      <c r="O657" s="20">
        <v>1.963499639205443E7</v>
      </c>
      <c r="P657" s="20">
        <f t="shared" ref="P657:P659" si="1545">+ROUND(O657,0)</f>
        <v>19634996</v>
      </c>
      <c r="Q657" s="20">
        <f t="shared" ref="Q657:Q659" si="1546">+K657+P657</f>
        <v>24699266.68</v>
      </c>
      <c r="R657" s="59">
        <f t="shared" ref="R657:R659" si="1547">+IF(D657-K657-P657&gt;1,D657-K657-P657,0)</f>
        <v>0</v>
      </c>
      <c r="S657" s="20">
        <f t="shared" ref="S657:S659" si="1548">+P657</f>
        <v>19634996</v>
      </c>
      <c r="T657" s="20">
        <f t="shared" si="13"/>
        <v>0</v>
      </c>
      <c r="U657" s="19"/>
      <c r="V657" s="19"/>
      <c r="W657" s="19"/>
      <c r="X657" s="19"/>
      <c r="Y657" s="19"/>
      <c r="Z657" s="19"/>
    </row>
    <row r="658" ht="15.75" customHeight="1" outlineLevel="2">
      <c r="A658" s="19" t="s">
        <v>285</v>
      </c>
      <c r="B658" s="18" t="s">
        <v>39</v>
      </c>
      <c r="C658" s="19" t="s">
        <v>40</v>
      </c>
      <c r="D658" s="20">
        <v>6129856.6</v>
      </c>
      <c r="E658" s="20">
        <v>656222.46</v>
      </c>
      <c r="F658" s="20">
        <f>+D658/D660</f>
        <v>0.1984891674</v>
      </c>
      <c r="G658" s="20" t="str">
        <f t="shared" si="1539"/>
        <v>#REF!</v>
      </c>
      <c r="H658" s="20" t="str">
        <f t="shared" si="1540"/>
        <v>#REF!</v>
      </c>
      <c r="I658" s="20" t="str">
        <f t="shared" si="1541"/>
        <v>#REF!</v>
      </c>
      <c r="J658" s="20" t="str">
        <f t="shared" si="1542"/>
        <v>#REF!</v>
      </c>
      <c r="K658" s="20" t="str">
        <f t="shared" si="1543"/>
        <v>#REF!</v>
      </c>
      <c r="L658" s="20" t="str">
        <f t="shared" si="1544"/>
        <v>#REF!</v>
      </c>
      <c r="M658" s="20"/>
      <c r="N658" s="20"/>
      <c r="O658" s="20" t="str">
        <f>+D658-J658</f>
        <v>#REF!</v>
      </c>
      <c r="P658" s="20" t="str">
        <f t="shared" si="1545"/>
        <v>#REF!</v>
      </c>
      <c r="Q658" s="20" t="str">
        <f t="shared" si="1546"/>
        <v>#REF!</v>
      </c>
      <c r="R658" s="59" t="str">
        <f t="shared" si="1547"/>
        <v>#REF!</v>
      </c>
      <c r="S658" s="20" t="str">
        <f t="shared" si="1548"/>
        <v>#REF!</v>
      </c>
      <c r="T658" s="20" t="str">
        <f t="shared" si="13"/>
        <v>#REF!</v>
      </c>
      <c r="U658" s="19"/>
      <c r="V658" s="19"/>
      <c r="W658" s="19"/>
      <c r="X658" s="19"/>
      <c r="Y658" s="19"/>
      <c r="Z658" s="19"/>
    </row>
    <row r="659" ht="15.75" customHeight="1" outlineLevel="2">
      <c r="A659" s="19" t="s">
        <v>285</v>
      </c>
      <c r="B659" s="18" t="s">
        <v>33</v>
      </c>
      <c r="C659" s="19" t="s">
        <v>34</v>
      </c>
      <c r="D659" s="20">
        <v>53451.72</v>
      </c>
      <c r="E659" s="20">
        <v>5722.19</v>
      </c>
      <c r="F659" s="20">
        <f>+D659/D660</f>
        <v>0.001730805155</v>
      </c>
      <c r="G659" s="20" t="str">
        <f t="shared" si="1539"/>
        <v>#REF!</v>
      </c>
      <c r="H659" s="20" t="str">
        <f t="shared" si="1540"/>
        <v>#REF!</v>
      </c>
      <c r="I659" s="20" t="str">
        <f t="shared" si="1541"/>
        <v>#REF!</v>
      </c>
      <c r="J659" s="20" t="str">
        <f t="shared" si="1542"/>
        <v>#REF!</v>
      </c>
      <c r="K659" s="20">
        <f t="shared" si="1543"/>
        <v>53451.72</v>
      </c>
      <c r="L659" s="20" t="str">
        <f t="shared" si="1544"/>
        <v>#REF!</v>
      </c>
      <c r="M659" s="20"/>
      <c r="N659" s="20"/>
      <c r="O659" s="60">
        <v>0.0</v>
      </c>
      <c r="P659" s="20">
        <f t="shared" si="1545"/>
        <v>0</v>
      </c>
      <c r="Q659" s="20">
        <f t="shared" si="1546"/>
        <v>53451.72</v>
      </c>
      <c r="R659" s="59">
        <f t="shared" si="1547"/>
        <v>0</v>
      </c>
      <c r="S659" s="20">
        <f t="shared" si="1548"/>
        <v>0</v>
      </c>
      <c r="T659" s="20">
        <f t="shared" si="13"/>
        <v>0</v>
      </c>
      <c r="U659" s="19"/>
      <c r="V659" s="19"/>
      <c r="W659" s="19"/>
      <c r="X659" s="19"/>
      <c r="Y659" s="19"/>
      <c r="Z659" s="19"/>
    </row>
    <row r="660" ht="15.75" customHeight="1" outlineLevel="1">
      <c r="A660" s="61" t="s">
        <v>444</v>
      </c>
      <c r="B660" s="18"/>
      <c r="C660" s="19"/>
      <c r="D660" s="20">
        <f t="shared" ref="D660:H660" si="1549">SUBTOTAL(9,D657:D659)</f>
        <v>30882575</v>
      </c>
      <c r="E660" s="20">
        <f t="shared" si="1549"/>
        <v>3306087</v>
      </c>
      <c r="F660" s="20">
        <f t="shared" si="1549"/>
        <v>1</v>
      </c>
      <c r="G660" s="20" t="str">
        <f t="shared" si="1549"/>
        <v>#REF!</v>
      </c>
      <c r="H660" s="20" t="str">
        <f t="shared" si="1549"/>
        <v>#REF!</v>
      </c>
      <c r="I660" s="20"/>
      <c r="J660" s="20" t="str">
        <f t="shared" ref="J660:M660" si="1550">SUBTOTAL(9,J657:J659)</f>
        <v>#REF!</v>
      </c>
      <c r="K660" s="20" t="str">
        <f t="shared" si="1550"/>
        <v>#REF!</v>
      </c>
      <c r="L660" s="20" t="str">
        <f t="shared" si="1550"/>
        <v>#REF!</v>
      </c>
      <c r="M660" s="20">
        <f t="shared" si="1550"/>
        <v>0</v>
      </c>
      <c r="N660" s="20"/>
      <c r="O660" s="20" t="str">
        <f t="shared" ref="O660:S660" si="1551">SUBTOTAL(9,O657:O659)</f>
        <v>#REF!</v>
      </c>
      <c r="P660" s="20" t="str">
        <f t="shared" si="1551"/>
        <v>#REF!</v>
      </c>
      <c r="Q660" s="20" t="str">
        <f t="shared" si="1551"/>
        <v>#REF!</v>
      </c>
      <c r="R660" s="20" t="str">
        <f t="shared" si="1551"/>
        <v>#REF!</v>
      </c>
      <c r="S660" s="20" t="str">
        <f t="shared" si="1551"/>
        <v>#REF!</v>
      </c>
      <c r="T660" s="20" t="str">
        <f t="shared" si="13"/>
        <v>#REF!</v>
      </c>
      <c r="U660" s="19"/>
      <c r="V660" s="19"/>
      <c r="W660" s="19"/>
      <c r="X660" s="19"/>
      <c r="Y660" s="19"/>
      <c r="Z660" s="19">
        <f>SUBTOTAL(9,Z657:Z659)</f>
        <v>0</v>
      </c>
    </row>
    <row r="661" ht="15.75" customHeight="1" outlineLevel="2">
      <c r="A661" s="19" t="s">
        <v>287</v>
      </c>
      <c r="B661" s="18" t="s">
        <v>17</v>
      </c>
      <c r="C661" s="19" t="s">
        <v>324</v>
      </c>
      <c r="D661" s="20">
        <v>3.073952248E7</v>
      </c>
      <c r="E661" s="20">
        <v>4141274.54</v>
      </c>
      <c r="F661" s="20">
        <f>+D661/D664</f>
        <v>0.9975768139</v>
      </c>
      <c r="G661" s="20" t="str">
        <f t="shared" ref="G661:G663" si="1552">VLOOKUP(A661,'[1]Hoja1'!$B$1:$F$126,3,0)</f>
        <v>#REF!</v>
      </c>
      <c r="H661" s="20" t="str">
        <f t="shared" ref="H661:H663" si="1553">VLOOKUP(A661,'[2]Hoja1'!$B$1:$F$126,2,0)</f>
        <v>#REF!</v>
      </c>
      <c r="I661" s="20" t="str">
        <f t="shared" ref="I661:I663" si="1554">+G661/11</f>
        <v>#REF!</v>
      </c>
      <c r="J661" s="20" t="str">
        <f t="shared" ref="J661:J663" si="1555">+F661*I661</f>
        <v>#REF!</v>
      </c>
      <c r="K661" s="20">
        <f t="shared" ref="K661:K663" si="1556">+D661-P661</f>
        <v>2228374.48</v>
      </c>
      <c r="L661" s="20" t="str">
        <f t="shared" ref="L661:L663" si="1557">VLOOKUP(A661,'[2]Hoja1'!$B$1:$F$126,5,0)</f>
        <v>#REF!</v>
      </c>
      <c r="M661" s="20"/>
      <c r="N661" s="20"/>
      <c r="O661" s="20">
        <v>2.8511147545454547E7</v>
      </c>
      <c r="P661" s="20">
        <f t="shared" ref="P661:P663" si="1558">+ROUND(O661,0)</f>
        <v>28511148</v>
      </c>
      <c r="Q661" s="20">
        <f t="shared" ref="Q661:Q663" si="1559">+K661+P661</f>
        <v>30739522.48</v>
      </c>
      <c r="R661" s="59">
        <f t="shared" ref="R661:R663" si="1560">+IF(D661-K661-P661&gt;1,D661-K661-P661,0)</f>
        <v>0</v>
      </c>
      <c r="S661" s="20">
        <f t="shared" ref="S661:S663" si="1561">+P661</f>
        <v>28511148</v>
      </c>
      <c r="T661" s="20">
        <f t="shared" si="13"/>
        <v>0</v>
      </c>
      <c r="U661" s="19"/>
      <c r="V661" s="19"/>
      <c r="W661" s="19"/>
      <c r="X661" s="19"/>
      <c r="Y661" s="19"/>
      <c r="Z661" s="19"/>
    </row>
    <row r="662" ht="15.75" customHeight="1" outlineLevel="2">
      <c r="A662" s="19" t="s">
        <v>287</v>
      </c>
      <c r="B662" s="18" t="s">
        <v>53</v>
      </c>
      <c r="C662" s="19" t="s">
        <v>54</v>
      </c>
      <c r="D662" s="20">
        <v>0.0</v>
      </c>
      <c r="E662" s="20">
        <v>0.0</v>
      </c>
      <c r="F662" s="20">
        <f>+D662/D664</f>
        <v>0</v>
      </c>
      <c r="G662" s="20" t="str">
        <f t="shared" si="1552"/>
        <v>#REF!</v>
      </c>
      <c r="H662" s="20" t="str">
        <f t="shared" si="1553"/>
        <v>#REF!</v>
      </c>
      <c r="I662" s="20" t="str">
        <f t="shared" si="1554"/>
        <v>#REF!</v>
      </c>
      <c r="J662" s="20" t="str">
        <f t="shared" si="1555"/>
        <v>#REF!</v>
      </c>
      <c r="K662" s="20" t="str">
        <f t="shared" si="1556"/>
        <v>#REF!</v>
      </c>
      <c r="L662" s="20" t="str">
        <f t="shared" si="1557"/>
        <v>#REF!</v>
      </c>
      <c r="M662" s="20"/>
      <c r="N662" s="20"/>
      <c r="O662" s="20" t="str">
        <f>+D662-J662</f>
        <v>#REF!</v>
      </c>
      <c r="P662" s="20" t="str">
        <f t="shared" si="1558"/>
        <v>#REF!</v>
      </c>
      <c r="Q662" s="20" t="str">
        <f t="shared" si="1559"/>
        <v>#REF!</v>
      </c>
      <c r="R662" s="59" t="str">
        <f t="shared" si="1560"/>
        <v>#REF!</v>
      </c>
      <c r="S662" s="20" t="str">
        <f t="shared" si="1561"/>
        <v>#REF!</v>
      </c>
      <c r="T662" s="20" t="str">
        <f t="shared" si="13"/>
        <v>#REF!</v>
      </c>
      <c r="U662" s="19"/>
      <c r="V662" s="19"/>
      <c r="W662" s="19"/>
      <c r="X662" s="19"/>
      <c r="Y662" s="19"/>
      <c r="Z662" s="19"/>
    </row>
    <row r="663" ht="15.75" customHeight="1" outlineLevel="2">
      <c r="A663" s="19" t="s">
        <v>287</v>
      </c>
      <c r="B663" s="18" t="s">
        <v>33</v>
      </c>
      <c r="C663" s="19" t="s">
        <v>34</v>
      </c>
      <c r="D663" s="20">
        <v>74668.52</v>
      </c>
      <c r="E663" s="20">
        <v>10059.46</v>
      </c>
      <c r="F663" s="20">
        <f>+D663/D664</f>
        <v>0.002423186122</v>
      </c>
      <c r="G663" s="20" t="str">
        <f t="shared" si="1552"/>
        <v>#REF!</v>
      </c>
      <c r="H663" s="20" t="str">
        <f t="shared" si="1553"/>
        <v>#REF!</v>
      </c>
      <c r="I663" s="20" t="str">
        <f t="shared" si="1554"/>
        <v>#REF!</v>
      </c>
      <c r="J663" s="20" t="str">
        <f t="shared" si="1555"/>
        <v>#REF!</v>
      </c>
      <c r="K663" s="20">
        <f t="shared" si="1556"/>
        <v>74668.52</v>
      </c>
      <c r="L663" s="20" t="str">
        <f t="shared" si="1557"/>
        <v>#REF!</v>
      </c>
      <c r="M663" s="20"/>
      <c r="N663" s="20"/>
      <c r="O663" s="60">
        <v>0.0</v>
      </c>
      <c r="P663" s="20">
        <f t="shared" si="1558"/>
        <v>0</v>
      </c>
      <c r="Q663" s="20">
        <f t="shared" si="1559"/>
        <v>74668.52</v>
      </c>
      <c r="R663" s="59">
        <f t="shared" si="1560"/>
        <v>0</v>
      </c>
      <c r="S663" s="20">
        <f t="shared" si="1561"/>
        <v>0</v>
      </c>
      <c r="T663" s="20">
        <f t="shared" si="13"/>
        <v>0</v>
      </c>
      <c r="U663" s="19"/>
      <c r="V663" s="19"/>
      <c r="W663" s="19"/>
      <c r="X663" s="19"/>
      <c r="Y663" s="19"/>
      <c r="Z663" s="19"/>
    </row>
    <row r="664" ht="15.75" customHeight="1" outlineLevel="1">
      <c r="A664" s="61" t="s">
        <v>445</v>
      </c>
      <c r="B664" s="18"/>
      <c r="C664" s="19"/>
      <c r="D664" s="20">
        <f t="shared" ref="D664:H664" si="1562">SUBTOTAL(9,D661:D663)</f>
        <v>30814191</v>
      </c>
      <c r="E664" s="20">
        <f t="shared" si="1562"/>
        <v>4151334</v>
      </c>
      <c r="F664" s="20">
        <f t="shared" si="1562"/>
        <v>1</v>
      </c>
      <c r="G664" s="20" t="str">
        <f t="shared" si="1562"/>
        <v>#REF!</v>
      </c>
      <c r="H664" s="20" t="str">
        <f t="shared" si="1562"/>
        <v>#REF!</v>
      </c>
      <c r="I664" s="20"/>
      <c r="J664" s="20" t="str">
        <f t="shared" ref="J664:M664" si="1563">SUBTOTAL(9,J661:J663)</f>
        <v>#REF!</v>
      </c>
      <c r="K664" s="20" t="str">
        <f t="shared" si="1563"/>
        <v>#REF!</v>
      </c>
      <c r="L664" s="20" t="str">
        <f t="shared" si="1563"/>
        <v>#REF!</v>
      </c>
      <c r="M664" s="20">
        <f t="shared" si="1563"/>
        <v>0</v>
      </c>
      <c r="N664" s="20"/>
      <c r="O664" s="20" t="str">
        <f t="shared" ref="O664:S664" si="1564">SUBTOTAL(9,O661:O663)</f>
        <v>#REF!</v>
      </c>
      <c r="P664" s="20" t="str">
        <f t="shared" si="1564"/>
        <v>#REF!</v>
      </c>
      <c r="Q664" s="20" t="str">
        <f t="shared" si="1564"/>
        <v>#REF!</v>
      </c>
      <c r="R664" s="20" t="str">
        <f t="shared" si="1564"/>
        <v>#REF!</v>
      </c>
      <c r="S664" s="20" t="str">
        <f t="shared" si="1564"/>
        <v>#REF!</v>
      </c>
      <c r="T664" s="20" t="str">
        <f t="shared" si="13"/>
        <v>#REF!</v>
      </c>
      <c r="U664" s="19"/>
      <c r="V664" s="19"/>
      <c r="W664" s="19"/>
      <c r="X664" s="19"/>
      <c r="Y664" s="19"/>
      <c r="Z664" s="19">
        <f>SUBTOTAL(9,Z661:Z663)</f>
        <v>0</v>
      </c>
    </row>
    <row r="665" ht="15.75" customHeight="1" outlineLevel="2">
      <c r="A665" s="19" t="s">
        <v>289</v>
      </c>
      <c r="B665" s="18" t="s">
        <v>17</v>
      </c>
      <c r="C665" s="19" t="s">
        <v>324</v>
      </c>
      <c r="D665" s="20">
        <v>2.854595882E7</v>
      </c>
      <c r="E665" s="20">
        <v>1455113.91</v>
      </c>
      <c r="F665" s="20">
        <f>+D665/D667</f>
        <v>0.8992009247</v>
      </c>
      <c r="G665" s="20" t="str">
        <f t="shared" ref="G665:G666" si="1565">VLOOKUP(A665,'[1]Hoja1'!$B$1:$F$126,3,0)</f>
        <v>#REF!</v>
      </c>
      <c r="H665" s="20" t="str">
        <f t="shared" ref="H665:H666" si="1566">VLOOKUP(A665,'[2]Hoja1'!$B$1:$F$126,2,0)</f>
        <v>#REF!</v>
      </c>
      <c r="I665" s="20" t="str">
        <f t="shared" ref="I665:I666" si="1567">+G665/11</f>
        <v>#REF!</v>
      </c>
      <c r="J665" s="20" t="str">
        <f t="shared" ref="J665:J666" si="1568">+F665*I665</f>
        <v>#REF!</v>
      </c>
      <c r="K665" s="20">
        <v>0.0</v>
      </c>
      <c r="L665" s="20" t="str">
        <f t="shared" ref="L665:L666" si="1569">VLOOKUP(A665,'[2]Hoja1'!$B$1:$F$126,5,0)</f>
        <v>#REF!</v>
      </c>
      <c r="M665" s="20"/>
      <c r="N665" s="20"/>
      <c r="O665" s="20" t="str">
        <f t="shared" ref="O665:O666" si="1570">+D665-J665</f>
        <v>#REF!</v>
      </c>
      <c r="P665" s="20" t="str">
        <f t="shared" ref="P665:P666" si="1571">+ROUND(O665,0)</f>
        <v>#REF!</v>
      </c>
      <c r="Q665" s="20" t="str">
        <f t="shared" ref="Q665:Q666" si="1572">+K665+P665</f>
        <v>#REF!</v>
      </c>
      <c r="R665" s="59" t="str">
        <f t="shared" ref="R665:R666" si="1573">+IF(D665-K665-P665&gt;1,D665-K665-P665,0)</f>
        <v>#REF!</v>
      </c>
      <c r="S665" s="20" t="str">
        <f t="shared" ref="S665:S666" si="1574">+P665</f>
        <v>#REF!</v>
      </c>
      <c r="T665" s="20" t="str">
        <f t="shared" si="13"/>
        <v>#REF!</v>
      </c>
      <c r="U665" s="19"/>
      <c r="V665" s="19"/>
      <c r="W665" s="19"/>
      <c r="X665" s="19"/>
      <c r="Y665" s="19"/>
      <c r="Z665" s="19"/>
    </row>
    <row r="666" ht="15.75" customHeight="1" outlineLevel="2">
      <c r="A666" s="19" t="s">
        <v>289</v>
      </c>
      <c r="B666" s="18" t="s">
        <v>68</v>
      </c>
      <c r="C666" s="19" t="s">
        <v>69</v>
      </c>
      <c r="D666" s="20">
        <v>3199959.18</v>
      </c>
      <c r="E666" s="20">
        <v>163116.09</v>
      </c>
      <c r="F666" s="20">
        <f>+D666/D667</f>
        <v>0.1007990753</v>
      </c>
      <c r="G666" s="20" t="str">
        <f t="shared" si="1565"/>
        <v>#REF!</v>
      </c>
      <c r="H666" s="20" t="str">
        <f t="shared" si="1566"/>
        <v>#REF!</v>
      </c>
      <c r="I666" s="20" t="str">
        <f t="shared" si="1567"/>
        <v>#REF!</v>
      </c>
      <c r="J666" s="20" t="str">
        <f t="shared" si="1568"/>
        <v>#REF!</v>
      </c>
      <c r="K666" s="20">
        <v>0.0</v>
      </c>
      <c r="L666" s="20" t="str">
        <f t="shared" si="1569"/>
        <v>#REF!</v>
      </c>
      <c r="M666" s="20"/>
      <c r="N666" s="20"/>
      <c r="O666" s="20" t="str">
        <f t="shared" si="1570"/>
        <v>#REF!</v>
      </c>
      <c r="P666" s="20" t="str">
        <f t="shared" si="1571"/>
        <v>#REF!</v>
      </c>
      <c r="Q666" s="20" t="str">
        <f t="shared" si="1572"/>
        <v>#REF!</v>
      </c>
      <c r="R666" s="59" t="str">
        <f t="shared" si="1573"/>
        <v>#REF!</v>
      </c>
      <c r="S666" s="20" t="str">
        <f t="shared" si="1574"/>
        <v>#REF!</v>
      </c>
      <c r="T666" s="20" t="str">
        <f t="shared" si="13"/>
        <v>#REF!</v>
      </c>
      <c r="U666" s="19"/>
      <c r="V666" s="19"/>
      <c r="W666" s="19"/>
      <c r="X666" s="19"/>
      <c r="Y666" s="19"/>
      <c r="Z666" s="19"/>
    </row>
    <row r="667" ht="15.75" customHeight="1" outlineLevel="1">
      <c r="A667" s="61" t="s">
        <v>446</v>
      </c>
      <c r="B667" s="18"/>
      <c r="C667" s="19"/>
      <c r="D667" s="20">
        <f t="shared" ref="D667:H667" si="1575">SUBTOTAL(9,D665:D666)</f>
        <v>31745918</v>
      </c>
      <c r="E667" s="20">
        <f t="shared" si="1575"/>
        <v>1618230</v>
      </c>
      <c r="F667" s="20">
        <f t="shared" si="1575"/>
        <v>1</v>
      </c>
      <c r="G667" s="20" t="str">
        <f t="shared" si="1575"/>
        <v>#REF!</v>
      </c>
      <c r="H667" s="20" t="str">
        <f t="shared" si="1575"/>
        <v>#REF!</v>
      </c>
      <c r="I667" s="20"/>
      <c r="J667" s="20" t="str">
        <f t="shared" ref="J667:M667" si="1576">SUBTOTAL(9,J665:J666)</f>
        <v>#REF!</v>
      </c>
      <c r="K667" s="20">
        <f t="shared" si="1576"/>
        <v>0</v>
      </c>
      <c r="L667" s="20" t="str">
        <f t="shared" si="1576"/>
        <v>#REF!</v>
      </c>
      <c r="M667" s="20">
        <f t="shared" si="1576"/>
        <v>0</v>
      </c>
      <c r="N667" s="20"/>
      <c r="O667" s="20" t="str">
        <f t="shared" ref="O667:S667" si="1577">SUBTOTAL(9,O665:O666)</f>
        <v>#REF!</v>
      </c>
      <c r="P667" s="20" t="str">
        <f t="shared" si="1577"/>
        <v>#REF!</v>
      </c>
      <c r="Q667" s="20" t="str">
        <f t="shared" si="1577"/>
        <v>#REF!</v>
      </c>
      <c r="R667" s="20" t="str">
        <f t="shared" si="1577"/>
        <v>#REF!</v>
      </c>
      <c r="S667" s="20" t="str">
        <f t="shared" si="1577"/>
        <v>#REF!</v>
      </c>
      <c r="T667" s="20" t="str">
        <f t="shared" si="13"/>
        <v>#REF!</v>
      </c>
      <c r="U667" s="19"/>
      <c r="V667" s="19"/>
      <c r="W667" s="19"/>
      <c r="X667" s="19"/>
      <c r="Y667" s="19"/>
      <c r="Z667" s="19">
        <f>SUBTOTAL(9,Z665:Z666)</f>
        <v>0</v>
      </c>
    </row>
    <row r="668" ht="15.75" customHeight="1" outlineLevel="2">
      <c r="A668" s="19" t="s">
        <v>291</v>
      </c>
      <c r="B668" s="18" t="s">
        <v>17</v>
      </c>
      <c r="C668" s="19" t="s">
        <v>324</v>
      </c>
      <c r="D668" s="20">
        <v>1.394082029E7</v>
      </c>
      <c r="E668" s="20">
        <v>1533104.24</v>
      </c>
      <c r="F668" s="20">
        <f>+D668/D671</f>
        <v>0.4783272121</v>
      </c>
      <c r="G668" s="20" t="str">
        <f t="shared" ref="G668:G670" si="1578">VLOOKUP(A668,'[1]Hoja1'!$B$1:$F$126,3,0)</f>
        <v>#REF!</v>
      </c>
      <c r="H668" s="20" t="str">
        <f t="shared" ref="H668:H670" si="1579">VLOOKUP(A668,'[2]Hoja1'!$B$1:$F$126,2,0)</f>
        <v>#REF!</v>
      </c>
      <c r="I668" s="20" t="str">
        <f t="shared" ref="I668:I670" si="1580">+G668/11</f>
        <v>#REF!</v>
      </c>
      <c r="J668" s="20" t="str">
        <f t="shared" ref="J668:J670" si="1581">+F668*I668</f>
        <v>#REF!</v>
      </c>
      <c r="K668" s="20" t="str">
        <f t="shared" ref="K668:K670" si="1582">+D668-P668</f>
        <v>#REF!</v>
      </c>
      <c r="L668" s="20" t="str">
        <f t="shared" ref="L668:L670" si="1583">VLOOKUP(A668,'[2]Hoja1'!$B$1:$F$126,5,0)</f>
        <v>#REF!</v>
      </c>
      <c r="M668" s="20"/>
      <c r="N668" s="20"/>
      <c r="O668" s="20" t="str">
        <f t="shared" ref="O668:O670" si="1584">+D668-J668</f>
        <v>#REF!</v>
      </c>
      <c r="P668" s="20" t="str">
        <f t="shared" ref="P668:P670" si="1585">+ROUND(O668,0)</f>
        <v>#REF!</v>
      </c>
      <c r="Q668" s="20" t="str">
        <f t="shared" ref="Q668:Q670" si="1586">+K668+P668</f>
        <v>#REF!</v>
      </c>
      <c r="R668" s="59" t="str">
        <f t="shared" ref="R668:R670" si="1587">+IF(D668-K668-P668&gt;1,D668-K668-P668,0)</f>
        <v>#REF!</v>
      </c>
      <c r="S668" s="20" t="str">
        <f t="shared" ref="S668:S670" si="1588">+P668</f>
        <v>#REF!</v>
      </c>
      <c r="T668" s="20" t="str">
        <f t="shared" si="13"/>
        <v>#REF!</v>
      </c>
      <c r="U668" s="19"/>
      <c r="V668" s="19"/>
      <c r="W668" s="19"/>
      <c r="X668" s="19"/>
      <c r="Y668" s="19"/>
      <c r="Z668" s="19"/>
    </row>
    <row r="669" ht="15.75" customHeight="1" outlineLevel="2">
      <c r="A669" s="19" t="s">
        <v>291</v>
      </c>
      <c r="B669" s="18" t="s">
        <v>39</v>
      </c>
      <c r="C669" s="19" t="s">
        <v>40</v>
      </c>
      <c r="D669" s="20">
        <v>6044321.63</v>
      </c>
      <c r="E669" s="20">
        <v>664708.03</v>
      </c>
      <c r="F669" s="20">
        <f>+D669/D671</f>
        <v>0.2073883354</v>
      </c>
      <c r="G669" s="20" t="str">
        <f t="shared" si="1578"/>
        <v>#REF!</v>
      </c>
      <c r="H669" s="20" t="str">
        <f t="shared" si="1579"/>
        <v>#REF!</v>
      </c>
      <c r="I669" s="20" t="str">
        <f t="shared" si="1580"/>
        <v>#REF!</v>
      </c>
      <c r="J669" s="20" t="str">
        <f t="shared" si="1581"/>
        <v>#REF!</v>
      </c>
      <c r="K669" s="20" t="str">
        <f t="shared" si="1582"/>
        <v>#REF!</v>
      </c>
      <c r="L669" s="20" t="str">
        <f t="shared" si="1583"/>
        <v>#REF!</v>
      </c>
      <c r="M669" s="20"/>
      <c r="N669" s="20"/>
      <c r="O669" s="20" t="str">
        <f t="shared" si="1584"/>
        <v>#REF!</v>
      </c>
      <c r="P669" s="20" t="str">
        <f t="shared" si="1585"/>
        <v>#REF!</v>
      </c>
      <c r="Q669" s="20" t="str">
        <f t="shared" si="1586"/>
        <v>#REF!</v>
      </c>
      <c r="R669" s="59" t="str">
        <f t="shared" si="1587"/>
        <v>#REF!</v>
      </c>
      <c r="S669" s="20" t="str">
        <f t="shared" si="1588"/>
        <v>#REF!</v>
      </c>
      <c r="T669" s="20" t="str">
        <f t="shared" si="13"/>
        <v>#REF!</v>
      </c>
      <c r="U669" s="19"/>
      <c r="V669" s="19"/>
      <c r="W669" s="19"/>
      <c r="X669" s="19"/>
      <c r="Y669" s="19"/>
      <c r="Z669" s="19"/>
    </row>
    <row r="670" ht="15.75" customHeight="1" outlineLevel="2">
      <c r="A670" s="19" t="s">
        <v>291</v>
      </c>
      <c r="B670" s="18" t="s">
        <v>35</v>
      </c>
      <c r="C670" s="19" t="s">
        <v>36</v>
      </c>
      <c r="D670" s="20">
        <v>9159803.08</v>
      </c>
      <c r="E670" s="20">
        <v>1007324.73</v>
      </c>
      <c r="F670" s="20">
        <f>+D670/D671</f>
        <v>0.3142844524</v>
      </c>
      <c r="G670" s="20" t="str">
        <f t="shared" si="1578"/>
        <v>#REF!</v>
      </c>
      <c r="H670" s="20" t="str">
        <f t="shared" si="1579"/>
        <v>#REF!</v>
      </c>
      <c r="I670" s="20" t="str">
        <f t="shared" si="1580"/>
        <v>#REF!</v>
      </c>
      <c r="J670" s="20" t="str">
        <f t="shared" si="1581"/>
        <v>#REF!</v>
      </c>
      <c r="K670" s="20" t="str">
        <f t="shared" si="1582"/>
        <v>#REF!</v>
      </c>
      <c r="L670" s="20" t="str">
        <f t="shared" si="1583"/>
        <v>#REF!</v>
      </c>
      <c r="M670" s="20"/>
      <c r="N670" s="20"/>
      <c r="O670" s="20" t="str">
        <f t="shared" si="1584"/>
        <v>#REF!</v>
      </c>
      <c r="P670" s="20" t="str">
        <f t="shared" si="1585"/>
        <v>#REF!</v>
      </c>
      <c r="Q670" s="20" t="str">
        <f t="shared" si="1586"/>
        <v>#REF!</v>
      </c>
      <c r="R670" s="59" t="str">
        <f t="shared" si="1587"/>
        <v>#REF!</v>
      </c>
      <c r="S670" s="20" t="str">
        <f t="shared" si="1588"/>
        <v>#REF!</v>
      </c>
      <c r="T670" s="20" t="str">
        <f t="shared" si="13"/>
        <v>#REF!</v>
      </c>
      <c r="U670" s="19"/>
      <c r="V670" s="19"/>
      <c r="W670" s="19"/>
      <c r="X670" s="19"/>
      <c r="Y670" s="19"/>
      <c r="Z670" s="19"/>
    </row>
    <row r="671" ht="15.75" customHeight="1" outlineLevel="1">
      <c r="A671" s="61" t="s">
        <v>447</v>
      </c>
      <c r="B671" s="18"/>
      <c r="C671" s="19"/>
      <c r="D671" s="20">
        <f t="shared" ref="D671:H671" si="1589">SUBTOTAL(9,D668:D670)</f>
        <v>29144945</v>
      </c>
      <c r="E671" s="20">
        <f t="shared" si="1589"/>
        <v>3205137</v>
      </c>
      <c r="F671" s="20">
        <f t="shared" si="1589"/>
        <v>1</v>
      </c>
      <c r="G671" s="20" t="str">
        <f t="shared" si="1589"/>
        <v>#REF!</v>
      </c>
      <c r="H671" s="20" t="str">
        <f t="shared" si="1589"/>
        <v>#REF!</v>
      </c>
      <c r="I671" s="20"/>
      <c r="J671" s="20" t="str">
        <f t="shared" ref="J671:M671" si="1590">SUBTOTAL(9,J668:J670)</f>
        <v>#REF!</v>
      </c>
      <c r="K671" s="20" t="str">
        <f t="shared" si="1590"/>
        <v>#REF!</v>
      </c>
      <c r="L671" s="20" t="str">
        <f t="shared" si="1590"/>
        <v>#REF!</v>
      </c>
      <c r="M671" s="20">
        <f t="shared" si="1590"/>
        <v>0</v>
      </c>
      <c r="N671" s="20"/>
      <c r="O671" s="20" t="str">
        <f t="shared" ref="O671:S671" si="1591">SUBTOTAL(9,O668:O670)</f>
        <v>#REF!</v>
      </c>
      <c r="P671" s="20" t="str">
        <f t="shared" si="1591"/>
        <v>#REF!</v>
      </c>
      <c r="Q671" s="20" t="str">
        <f t="shared" si="1591"/>
        <v>#REF!</v>
      </c>
      <c r="R671" s="20" t="str">
        <f t="shared" si="1591"/>
        <v>#REF!</v>
      </c>
      <c r="S671" s="20" t="str">
        <f t="shared" si="1591"/>
        <v>#REF!</v>
      </c>
      <c r="T671" s="20" t="str">
        <f t="shared" si="13"/>
        <v>#REF!</v>
      </c>
      <c r="U671" s="19"/>
      <c r="V671" s="19"/>
      <c r="W671" s="19"/>
      <c r="X671" s="19"/>
      <c r="Y671" s="19"/>
      <c r="Z671" s="19">
        <f>SUBTOTAL(9,Z668:Z670)</f>
        <v>0</v>
      </c>
    </row>
    <row r="672" ht="15.75" customHeight="1" outlineLevel="2">
      <c r="A672" s="19" t="s">
        <v>293</v>
      </c>
      <c r="B672" s="18" t="s">
        <v>17</v>
      </c>
      <c r="C672" s="19" t="s">
        <v>324</v>
      </c>
      <c r="D672" s="20">
        <v>1.2490539747E8</v>
      </c>
      <c r="E672" s="20">
        <v>2.280709594E7</v>
      </c>
      <c r="F672" s="20">
        <f>+D672/D678</f>
        <v>0.7652498872</v>
      </c>
      <c r="G672" s="20" t="str">
        <f t="shared" ref="G672:G677" si="1592">VLOOKUP(A672,'[1]Hoja1'!$B$1:$F$126,3,0)</f>
        <v>#REF!</v>
      </c>
      <c r="H672" s="20" t="str">
        <f t="shared" ref="H672:H677" si="1593">VLOOKUP(A672,'[2]Hoja1'!$B$1:$F$126,2,0)</f>
        <v>#REF!</v>
      </c>
      <c r="I672" s="20" t="str">
        <f t="shared" ref="I672:I677" si="1594">+G672/11</f>
        <v>#REF!</v>
      </c>
      <c r="J672" s="20" t="str">
        <f t="shared" ref="J672:J677" si="1595">+F672*I672</f>
        <v>#REF!</v>
      </c>
      <c r="K672" s="20">
        <f t="shared" ref="K672:K677" si="1596">+D672-P672</f>
        <v>65672.47</v>
      </c>
      <c r="L672" s="20" t="str">
        <f t="shared" ref="L672:L677" si="1597">VLOOKUP(A672,'[2]Hoja1'!$B$1:$F$126,5,0)</f>
        <v>#REF!</v>
      </c>
      <c r="M672" s="20"/>
      <c r="N672" s="20"/>
      <c r="O672" s="20">
        <v>1.2483972480335127E8</v>
      </c>
      <c r="P672" s="20">
        <f t="shared" ref="P672:P677" si="1598">+ROUND(O672,0)</f>
        <v>124839725</v>
      </c>
      <c r="Q672" s="20">
        <f t="shared" ref="Q672:Q677" si="1599">+K672+P672</f>
        <v>124905397.5</v>
      </c>
      <c r="R672" s="59">
        <f t="shared" ref="R672:R677" si="1600">+IF(D672-K672-P672&gt;1,D672-K672-P672,0)</f>
        <v>0</v>
      </c>
      <c r="S672" s="20">
        <f t="shared" ref="S672:S677" si="1601">+P672</f>
        <v>124839725</v>
      </c>
      <c r="T672" s="20">
        <f t="shared" si="13"/>
        <v>0</v>
      </c>
      <c r="U672" s="19"/>
      <c r="V672" s="19"/>
      <c r="W672" s="19"/>
      <c r="X672" s="19"/>
      <c r="Y672" s="19"/>
      <c r="Z672" s="19"/>
    </row>
    <row r="673" ht="15.75" customHeight="1" outlineLevel="2">
      <c r="A673" s="19" t="s">
        <v>293</v>
      </c>
      <c r="B673" s="18" t="s">
        <v>39</v>
      </c>
      <c r="C673" s="19" t="s">
        <v>40</v>
      </c>
      <c r="D673" s="20">
        <v>6213829.16</v>
      </c>
      <c r="E673" s="20">
        <v>1134613.88</v>
      </c>
      <c r="F673" s="20">
        <f>+D673/D678</f>
        <v>0.03806986856</v>
      </c>
      <c r="G673" s="20" t="str">
        <f t="shared" si="1592"/>
        <v>#REF!</v>
      </c>
      <c r="H673" s="20" t="str">
        <f t="shared" si="1593"/>
        <v>#REF!</v>
      </c>
      <c r="I673" s="20" t="str">
        <f t="shared" si="1594"/>
        <v>#REF!</v>
      </c>
      <c r="J673" s="20" t="str">
        <f t="shared" si="1595"/>
        <v>#REF!</v>
      </c>
      <c r="K673" s="20" t="str">
        <f t="shared" si="1596"/>
        <v>#REF!</v>
      </c>
      <c r="L673" s="20" t="str">
        <f t="shared" si="1597"/>
        <v>#REF!</v>
      </c>
      <c r="M673" s="20"/>
      <c r="N673" s="20"/>
      <c r="O673" s="20" t="str">
        <f>+D673-J673</f>
        <v>#REF!</v>
      </c>
      <c r="P673" s="20" t="str">
        <f t="shared" si="1598"/>
        <v>#REF!</v>
      </c>
      <c r="Q673" s="20" t="str">
        <f t="shared" si="1599"/>
        <v>#REF!</v>
      </c>
      <c r="R673" s="59" t="str">
        <f t="shared" si="1600"/>
        <v>#REF!</v>
      </c>
      <c r="S673" s="20" t="str">
        <f t="shared" si="1601"/>
        <v>#REF!</v>
      </c>
      <c r="T673" s="20" t="str">
        <f t="shared" si="13"/>
        <v>#REF!</v>
      </c>
      <c r="U673" s="19"/>
      <c r="V673" s="19"/>
      <c r="W673" s="19"/>
      <c r="X673" s="19"/>
      <c r="Y673" s="19"/>
      <c r="Z673" s="19"/>
    </row>
    <row r="674" ht="15.75" customHeight="1" outlineLevel="2">
      <c r="A674" s="19" t="s">
        <v>293</v>
      </c>
      <c r="B674" s="18" t="s">
        <v>25</v>
      </c>
      <c r="C674" s="19" t="s">
        <v>26</v>
      </c>
      <c r="D674" s="20">
        <v>27121.58</v>
      </c>
      <c r="E674" s="20">
        <v>4952.26</v>
      </c>
      <c r="F674" s="20">
        <f>+D674/D678</f>
        <v>0.0001661640446</v>
      </c>
      <c r="G674" s="20" t="str">
        <f t="shared" si="1592"/>
        <v>#REF!</v>
      </c>
      <c r="H674" s="20" t="str">
        <f t="shared" si="1593"/>
        <v>#REF!</v>
      </c>
      <c r="I674" s="20" t="str">
        <f t="shared" si="1594"/>
        <v>#REF!</v>
      </c>
      <c r="J674" s="20" t="str">
        <f t="shared" si="1595"/>
        <v>#REF!</v>
      </c>
      <c r="K674" s="20">
        <f t="shared" si="1596"/>
        <v>27121.58</v>
      </c>
      <c r="L674" s="20" t="str">
        <f t="shared" si="1597"/>
        <v>#REF!</v>
      </c>
      <c r="M674" s="20"/>
      <c r="N674" s="20"/>
      <c r="O674" s="60">
        <v>0.0</v>
      </c>
      <c r="P674" s="20">
        <f t="shared" si="1598"/>
        <v>0</v>
      </c>
      <c r="Q674" s="20">
        <f t="shared" si="1599"/>
        <v>27121.58</v>
      </c>
      <c r="R674" s="59">
        <f t="shared" si="1600"/>
        <v>0</v>
      </c>
      <c r="S674" s="20">
        <f t="shared" si="1601"/>
        <v>0</v>
      </c>
      <c r="T674" s="20">
        <f t="shared" si="13"/>
        <v>0</v>
      </c>
      <c r="U674" s="19"/>
      <c r="V674" s="19"/>
      <c r="W674" s="19"/>
      <c r="X674" s="19"/>
      <c r="Y674" s="19"/>
      <c r="Z674" s="19"/>
    </row>
    <row r="675" ht="15.75" customHeight="1" outlineLevel="2">
      <c r="A675" s="19" t="s">
        <v>293</v>
      </c>
      <c r="B675" s="18" t="s">
        <v>27</v>
      </c>
      <c r="C675" s="19" t="s">
        <v>28</v>
      </c>
      <c r="D675" s="20">
        <v>49989.91</v>
      </c>
      <c r="E675" s="20">
        <v>9127.9</v>
      </c>
      <c r="F675" s="20">
        <f>+D675/D678</f>
        <v>0.0003062699752</v>
      </c>
      <c r="G675" s="20" t="str">
        <f t="shared" si="1592"/>
        <v>#REF!</v>
      </c>
      <c r="H675" s="20" t="str">
        <f t="shared" si="1593"/>
        <v>#REF!</v>
      </c>
      <c r="I675" s="20" t="str">
        <f t="shared" si="1594"/>
        <v>#REF!</v>
      </c>
      <c r="J675" s="20" t="str">
        <f t="shared" si="1595"/>
        <v>#REF!</v>
      </c>
      <c r="K675" s="20">
        <f t="shared" si="1596"/>
        <v>49989.91</v>
      </c>
      <c r="L675" s="20" t="str">
        <f t="shared" si="1597"/>
        <v>#REF!</v>
      </c>
      <c r="M675" s="20"/>
      <c r="N675" s="20"/>
      <c r="O675" s="60">
        <v>0.0</v>
      </c>
      <c r="P675" s="20">
        <f t="shared" si="1598"/>
        <v>0</v>
      </c>
      <c r="Q675" s="20">
        <f t="shared" si="1599"/>
        <v>49989.91</v>
      </c>
      <c r="R675" s="59">
        <f t="shared" si="1600"/>
        <v>0</v>
      </c>
      <c r="S675" s="20">
        <f t="shared" si="1601"/>
        <v>0</v>
      </c>
      <c r="T675" s="20">
        <f t="shared" si="13"/>
        <v>0</v>
      </c>
      <c r="U675" s="19"/>
      <c r="V675" s="19"/>
      <c r="W675" s="19"/>
      <c r="X675" s="19"/>
      <c r="Y675" s="19"/>
      <c r="Z675" s="19"/>
    </row>
    <row r="676" ht="15.75" customHeight="1" outlineLevel="2">
      <c r="A676" s="19" t="s">
        <v>293</v>
      </c>
      <c r="B676" s="18" t="s">
        <v>33</v>
      </c>
      <c r="C676" s="19" t="s">
        <v>34</v>
      </c>
      <c r="D676" s="20">
        <v>37653.38</v>
      </c>
      <c r="E676" s="20">
        <v>6875.32</v>
      </c>
      <c r="F676" s="20">
        <f>+D676/D678</f>
        <v>0.0002306885482</v>
      </c>
      <c r="G676" s="20" t="str">
        <f t="shared" si="1592"/>
        <v>#REF!</v>
      </c>
      <c r="H676" s="20" t="str">
        <f t="shared" si="1593"/>
        <v>#REF!</v>
      </c>
      <c r="I676" s="20" t="str">
        <f t="shared" si="1594"/>
        <v>#REF!</v>
      </c>
      <c r="J676" s="20" t="str">
        <f t="shared" si="1595"/>
        <v>#REF!</v>
      </c>
      <c r="K676" s="20">
        <f t="shared" si="1596"/>
        <v>37653.38</v>
      </c>
      <c r="L676" s="20" t="str">
        <f t="shared" si="1597"/>
        <v>#REF!</v>
      </c>
      <c r="M676" s="20"/>
      <c r="N676" s="20"/>
      <c r="O676" s="60">
        <v>0.0</v>
      </c>
      <c r="P676" s="20">
        <f t="shared" si="1598"/>
        <v>0</v>
      </c>
      <c r="Q676" s="20">
        <f t="shared" si="1599"/>
        <v>37653.38</v>
      </c>
      <c r="R676" s="59">
        <f t="shared" si="1600"/>
        <v>0</v>
      </c>
      <c r="S676" s="20">
        <f t="shared" si="1601"/>
        <v>0</v>
      </c>
      <c r="T676" s="20">
        <f t="shared" si="13"/>
        <v>0</v>
      </c>
      <c r="U676" s="19"/>
      <c r="V676" s="19"/>
      <c r="W676" s="19"/>
      <c r="X676" s="19"/>
      <c r="Y676" s="19"/>
      <c r="Z676" s="19"/>
    </row>
    <row r="677" ht="15.75" customHeight="1" outlineLevel="2">
      <c r="A677" s="19" t="s">
        <v>293</v>
      </c>
      <c r="B677" s="18" t="s">
        <v>41</v>
      </c>
      <c r="C677" s="19" t="s">
        <v>42</v>
      </c>
      <c r="D677" s="20">
        <v>3.19877215E7</v>
      </c>
      <c r="E677" s="20">
        <v>5840796.7</v>
      </c>
      <c r="F677" s="20">
        <f>+D677/D678</f>
        <v>0.1959771216</v>
      </c>
      <c r="G677" s="20" t="str">
        <f t="shared" si="1592"/>
        <v>#REF!</v>
      </c>
      <c r="H677" s="20" t="str">
        <f t="shared" si="1593"/>
        <v>#REF!</v>
      </c>
      <c r="I677" s="20" t="str">
        <f t="shared" si="1594"/>
        <v>#REF!</v>
      </c>
      <c r="J677" s="20" t="str">
        <f t="shared" si="1595"/>
        <v>#REF!</v>
      </c>
      <c r="K677" s="20">
        <f t="shared" si="1596"/>
        <v>12147.5</v>
      </c>
      <c r="L677" s="20" t="str">
        <f t="shared" si="1597"/>
        <v>#REF!</v>
      </c>
      <c r="M677" s="20"/>
      <c r="N677" s="20"/>
      <c r="O677" s="20">
        <v>3.1975573803375278E7</v>
      </c>
      <c r="P677" s="20">
        <f t="shared" si="1598"/>
        <v>31975574</v>
      </c>
      <c r="Q677" s="20">
        <f t="shared" si="1599"/>
        <v>31987721.5</v>
      </c>
      <c r="R677" s="59">
        <f t="shared" si="1600"/>
        <v>0</v>
      </c>
      <c r="S677" s="20">
        <f t="shared" si="1601"/>
        <v>31975574</v>
      </c>
      <c r="T677" s="20">
        <f t="shared" si="13"/>
        <v>0</v>
      </c>
      <c r="U677" s="19"/>
      <c r="V677" s="19"/>
      <c r="W677" s="19"/>
      <c r="X677" s="19"/>
      <c r="Y677" s="19"/>
      <c r="Z677" s="19"/>
    </row>
    <row r="678" ht="15.75" customHeight="1" outlineLevel="1">
      <c r="A678" s="61" t="s">
        <v>448</v>
      </c>
      <c r="B678" s="18"/>
      <c r="C678" s="19"/>
      <c r="D678" s="20">
        <f t="shared" ref="D678:H678" si="1602">SUBTOTAL(9,D672:D677)</f>
        <v>163221713</v>
      </c>
      <c r="E678" s="20">
        <f t="shared" si="1602"/>
        <v>29803462</v>
      </c>
      <c r="F678" s="20">
        <f t="shared" si="1602"/>
        <v>1</v>
      </c>
      <c r="G678" s="20" t="str">
        <f t="shared" si="1602"/>
        <v>#REF!</v>
      </c>
      <c r="H678" s="20" t="str">
        <f t="shared" si="1602"/>
        <v>#REF!</v>
      </c>
      <c r="I678" s="20"/>
      <c r="J678" s="20" t="str">
        <f t="shared" ref="J678:M678" si="1603">SUBTOTAL(9,J672:J677)</f>
        <v>#REF!</v>
      </c>
      <c r="K678" s="20" t="str">
        <f t="shared" si="1603"/>
        <v>#REF!</v>
      </c>
      <c r="L678" s="20" t="str">
        <f t="shared" si="1603"/>
        <v>#REF!</v>
      </c>
      <c r="M678" s="20">
        <f t="shared" si="1603"/>
        <v>0</v>
      </c>
      <c r="N678" s="20"/>
      <c r="O678" s="20" t="str">
        <f t="shared" ref="O678:S678" si="1604">SUBTOTAL(9,O672:O677)</f>
        <v>#REF!</v>
      </c>
      <c r="P678" s="20" t="str">
        <f t="shared" si="1604"/>
        <v>#REF!</v>
      </c>
      <c r="Q678" s="20" t="str">
        <f t="shared" si="1604"/>
        <v>#REF!</v>
      </c>
      <c r="R678" s="20" t="str">
        <f t="shared" si="1604"/>
        <v>#REF!</v>
      </c>
      <c r="S678" s="20" t="str">
        <f t="shared" si="1604"/>
        <v>#REF!</v>
      </c>
      <c r="T678" s="20" t="str">
        <f t="shared" si="13"/>
        <v>#REF!</v>
      </c>
      <c r="U678" s="19"/>
      <c r="V678" s="19"/>
      <c r="W678" s="19"/>
      <c r="X678" s="19"/>
      <c r="Y678" s="19"/>
      <c r="Z678" s="19">
        <f>SUBTOTAL(9,Z672:Z677)</f>
        <v>0</v>
      </c>
    </row>
    <row r="679" ht="15.75" customHeight="1" outlineLevel="2">
      <c r="A679" s="19" t="s">
        <v>295</v>
      </c>
      <c r="B679" s="18" t="s">
        <v>17</v>
      </c>
      <c r="C679" s="19" t="s">
        <v>324</v>
      </c>
      <c r="D679" s="20">
        <v>6.631776493E7</v>
      </c>
      <c r="E679" s="20">
        <v>3559774.62</v>
      </c>
      <c r="F679" s="20">
        <f>+D679/D683</f>
        <v>0.4863255484</v>
      </c>
      <c r="G679" s="20" t="str">
        <f t="shared" ref="G679:G682" si="1605">VLOOKUP(A679,'[1]Hoja1'!$B$1:$F$126,3,0)</f>
        <v>#REF!</v>
      </c>
      <c r="H679" s="20" t="str">
        <f t="shared" ref="H679:H682" si="1606">VLOOKUP(A679,'[2]Hoja1'!$B$1:$F$126,2,0)</f>
        <v>#REF!</v>
      </c>
      <c r="I679" s="20" t="str">
        <f t="shared" ref="I679:I682" si="1607">+G679/11</f>
        <v>#REF!</v>
      </c>
      <c r="J679" s="20" t="str">
        <f t="shared" ref="J679:J682" si="1608">+F679*I679</f>
        <v>#REF!</v>
      </c>
      <c r="K679" s="20">
        <v>0.0</v>
      </c>
      <c r="L679" s="20" t="str">
        <f t="shared" ref="L679:L682" si="1609">VLOOKUP(A679,'[2]Hoja1'!$B$1:$F$126,5,0)</f>
        <v>#REF!</v>
      </c>
      <c r="M679" s="20"/>
      <c r="N679" s="20"/>
      <c r="O679" s="20" t="str">
        <f t="shared" ref="O679:O680" si="1610">+D679-J679</f>
        <v>#REF!</v>
      </c>
      <c r="P679" s="20" t="str">
        <f t="shared" ref="P679:P682" si="1611">+ROUND(O679,0)</f>
        <v>#REF!</v>
      </c>
      <c r="Q679" s="20" t="str">
        <f t="shared" ref="Q679:Q682" si="1612">+K679+P679</f>
        <v>#REF!</v>
      </c>
      <c r="R679" s="59" t="str">
        <f t="shared" ref="R679:R682" si="1613">+IF(D679-K679-P679&gt;1,D679-K679-P679,0)</f>
        <v>#REF!</v>
      </c>
      <c r="S679" s="20" t="str">
        <f t="shared" ref="S679:S682" si="1614">+P679</f>
        <v>#REF!</v>
      </c>
      <c r="T679" s="20" t="str">
        <f t="shared" si="13"/>
        <v>#REF!</v>
      </c>
      <c r="U679" s="19"/>
      <c r="V679" s="19"/>
      <c r="W679" s="19"/>
      <c r="X679" s="19"/>
      <c r="Y679" s="19"/>
      <c r="Z679" s="19"/>
    </row>
    <row r="680" ht="15.75" customHeight="1" outlineLevel="2">
      <c r="A680" s="19" t="s">
        <v>295</v>
      </c>
      <c r="B680" s="18" t="s">
        <v>39</v>
      </c>
      <c r="C680" s="19" t="s">
        <v>40</v>
      </c>
      <c r="D680" s="20">
        <v>3.064905095E7</v>
      </c>
      <c r="E680" s="20">
        <v>1645165.73</v>
      </c>
      <c r="F680" s="20">
        <f>+D680/D683</f>
        <v>0.224757522</v>
      </c>
      <c r="G680" s="20" t="str">
        <f t="shared" si="1605"/>
        <v>#REF!</v>
      </c>
      <c r="H680" s="20" t="str">
        <f t="shared" si="1606"/>
        <v>#REF!</v>
      </c>
      <c r="I680" s="20" t="str">
        <f t="shared" si="1607"/>
        <v>#REF!</v>
      </c>
      <c r="J680" s="20" t="str">
        <f t="shared" si="1608"/>
        <v>#REF!</v>
      </c>
      <c r="K680" s="20">
        <v>0.0</v>
      </c>
      <c r="L680" s="20" t="str">
        <f t="shared" si="1609"/>
        <v>#REF!</v>
      </c>
      <c r="M680" s="20"/>
      <c r="N680" s="20"/>
      <c r="O680" s="20" t="str">
        <f t="shared" si="1610"/>
        <v>#REF!</v>
      </c>
      <c r="P680" s="20" t="str">
        <f t="shared" si="1611"/>
        <v>#REF!</v>
      </c>
      <c r="Q680" s="20" t="str">
        <f t="shared" si="1612"/>
        <v>#REF!</v>
      </c>
      <c r="R680" s="59" t="str">
        <f t="shared" si="1613"/>
        <v>#REF!</v>
      </c>
      <c r="S680" s="20" t="str">
        <f t="shared" si="1614"/>
        <v>#REF!</v>
      </c>
      <c r="T680" s="20" t="str">
        <f t="shared" si="13"/>
        <v>#REF!</v>
      </c>
      <c r="U680" s="19"/>
      <c r="V680" s="19"/>
      <c r="W680" s="19"/>
      <c r="X680" s="19"/>
      <c r="Y680" s="19"/>
      <c r="Z680" s="19"/>
    </row>
    <row r="681" ht="15.75" customHeight="1" outlineLevel="2">
      <c r="A681" s="19" t="s">
        <v>295</v>
      </c>
      <c r="B681" s="18" t="s">
        <v>33</v>
      </c>
      <c r="C681" s="19" t="s">
        <v>34</v>
      </c>
      <c r="D681" s="20">
        <v>63492.57</v>
      </c>
      <c r="E681" s="20">
        <v>3408.13</v>
      </c>
      <c r="F681" s="20">
        <f>+D681/D683</f>
        <v>0.0004656076537</v>
      </c>
      <c r="G681" s="20" t="str">
        <f t="shared" si="1605"/>
        <v>#REF!</v>
      </c>
      <c r="H681" s="20" t="str">
        <f t="shared" si="1606"/>
        <v>#REF!</v>
      </c>
      <c r="I681" s="20" t="str">
        <f t="shared" si="1607"/>
        <v>#REF!</v>
      </c>
      <c r="J681" s="20" t="str">
        <f t="shared" si="1608"/>
        <v>#REF!</v>
      </c>
      <c r="K681" s="20">
        <v>0.0</v>
      </c>
      <c r="L681" s="20" t="str">
        <f t="shared" si="1609"/>
        <v>#REF!</v>
      </c>
      <c r="M681" s="20"/>
      <c r="N681" s="20"/>
      <c r="O681" s="60">
        <v>0.0</v>
      </c>
      <c r="P681" s="20">
        <f t="shared" si="1611"/>
        <v>0</v>
      </c>
      <c r="Q681" s="20">
        <f t="shared" si="1612"/>
        <v>0</v>
      </c>
      <c r="R681" s="59">
        <f t="shared" si="1613"/>
        <v>63492.57</v>
      </c>
      <c r="S681" s="20">
        <f t="shared" si="1614"/>
        <v>0</v>
      </c>
      <c r="T681" s="20">
        <f t="shared" si="13"/>
        <v>0</v>
      </c>
      <c r="U681" s="19"/>
      <c r="V681" s="19"/>
      <c r="W681" s="19"/>
      <c r="X681" s="19"/>
      <c r="Y681" s="19"/>
      <c r="Z681" s="19"/>
    </row>
    <row r="682" ht="15.75" customHeight="1" outlineLevel="2">
      <c r="A682" s="19" t="s">
        <v>295</v>
      </c>
      <c r="B682" s="18" t="s">
        <v>41</v>
      </c>
      <c r="C682" s="19" t="s">
        <v>42</v>
      </c>
      <c r="D682" s="20">
        <v>3.933465355E7</v>
      </c>
      <c r="E682" s="20">
        <v>2111387.52</v>
      </c>
      <c r="F682" s="20">
        <f>+D682/D683</f>
        <v>0.2884513219</v>
      </c>
      <c r="G682" s="20" t="str">
        <f t="shared" si="1605"/>
        <v>#REF!</v>
      </c>
      <c r="H682" s="20" t="str">
        <f t="shared" si="1606"/>
        <v>#REF!</v>
      </c>
      <c r="I682" s="20" t="str">
        <f t="shared" si="1607"/>
        <v>#REF!</v>
      </c>
      <c r="J682" s="20" t="str">
        <f t="shared" si="1608"/>
        <v>#REF!</v>
      </c>
      <c r="K682" s="20">
        <v>0.0</v>
      </c>
      <c r="L682" s="20" t="str">
        <f t="shared" si="1609"/>
        <v>#REF!</v>
      </c>
      <c r="M682" s="20"/>
      <c r="N682" s="20"/>
      <c r="O682" s="20" t="str">
        <f>+D682-J682</f>
        <v>#REF!</v>
      </c>
      <c r="P682" s="20" t="str">
        <f t="shared" si="1611"/>
        <v>#REF!</v>
      </c>
      <c r="Q682" s="20" t="str">
        <f t="shared" si="1612"/>
        <v>#REF!</v>
      </c>
      <c r="R682" s="59" t="str">
        <f t="shared" si="1613"/>
        <v>#REF!</v>
      </c>
      <c r="S682" s="20" t="str">
        <f t="shared" si="1614"/>
        <v>#REF!</v>
      </c>
      <c r="T682" s="20" t="str">
        <f t="shared" si="13"/>
        <v>#REF!</v>
      </c>
      <c r="U682" s="19"/>
      <c r="V682" s="19"/>
      <c r="W682" s="19"/>
      <c r="X682" s="19"/>
      <c r="Y682" s="19"/>
      <c r="Z682" s="19"/>
    </row>
    <row r="683" ht="15.75" customHeight="1" outlineLevel="1">
      <c r="A683" s="61" t="s">
        <v>449</v>
      </c>
      <c r="B683" s="18"/>
      <c r="C683" s="19"/>
      <c r="D683" s="20">
        <f t="shared" ref="D683:H683" si="1615">SUBTOTAL(9,D679:D682)</f>
        <v>136364962</v>
      </c>
      <c r="E683" s="20">
        <f t="shared" si="1615"/>
        <v>7319736</v>
      </c>
      <c r="F683" s="20">
        <f t="shared" si="1615"/>
        <v>1</v>
      </c>
      <c r="G683" s="20" t="str">
        <f t="shared" si="1615"/>
        <v>#REF!</v>
      </c>
      <c r="H683" s="20" t="str">
        <f t="shared" si="1615"/>
        <v>#REF!</v>
      </c>
      <c r="I683" s="20"/>
      <c r="J683" s="20" t="str">
        <f t="shared" ref="J683:M683" si="1616">SUBTOTAL(9,J679:J682)</f>
        <v>#REF!</v>
      </c>
      <c r="K683" s="20">
        <f t="shared" si="1616"/>
        <v>0</v>
      </c>
      <c r="L683" s="20" t="str">
        <f t="shared" si="1616"/>
        <v>#REF!</v>
      </c>
      <c r="M683" s="20">
        <f t="shared" si="1616"/>
        <v>0</v>
      </c>
      <c r="N683" s="20"/>
      <c r="O683" s="20" t="str">
        <f t="shared" ref="O683:S683" si="1617">SUBTOTAL(9,O679:O682)</f>
        <v>#REF!</v>
      </c>
      <c r="P683" s="20" t="str">
        <f t="shared" si="1617"/>
        <v>#REF!</v>
      </c>
      <c r="Q683" s="20" t="str">
        <f t="shared" si="1617"/>
        <v>#REF!</v>
      </c>
      <c r="R683" s="20" t="str">
        <f t="shared" si="1617"/>
        <v>#REF!</v>
      </c>
      <c r="S683" s="20" t="str">
        <f t="shared" si="1617"/>
        <v>#REF!</v>
      </c>
      <c r="T683" s="20" t="str">
        <f t="shared" si="13"/>
        <v>#REF!</v>
      </c>
      <c r="U683" s="19"/>
      <c r="V683" s="19"/>
      <c r="W683" s="19"/>
      <c r="X683" s="19"/>
      <c r="Y683" s="19"/>
      <c r="Z683" s="19">
        <f>SUBTOTAL(9,Z679:Z682)</f>
        <v>0</v>
      </c>
    </row>
    <row r="684" ht="15.75" customHeight="1" outlineLevel="2">
      <c r="A684" s="19" t="s">
        <v>297</v>
      </c>
      <c r="B684" s="18" t="s">
        <v>17</v>
      </c>
      <c r="C684" s="19" t="s">
        <v>324</v>
      </c>
      <c r="D684" s="20">
        <v>1.311615272E7</v>
      </c>
      <c r="E684" s="20">
        <v>1279390.1</v>
      </c>
      <c r="F684" s="20">
        <f>+D684/D688</f>
        <v>0.4846751078</v>
      </c>
      <c r="G684" s="20" t="str">
        <f t="shared" ref="G684:G687" si="1618">VLOOKUP(A684,'[1]Hoja1'!$B$1:$F$126,3,0)</f>
        <v>#REF!</v>
      </c>
      <c r="H684" s="20" t="str">
        <f t="shared" ref="H684:H687" si="1619">VLOOKUP(A684,'[2]Hoja1'!$B$1:$F$126,2,0)</f>
        <v>#REF!</v>
      </c>
      <c r="I684" s="20" t="str">
        <f t="shared" ref="I684:I687" si="1620">+G684/11</f>
        <v>#REF!</v>
      </c>
      <c r="J684" s="20" t="str">
        <f t="shared" ref="J684:J687" si="1621">+F684*I684</f>
        <v>#REF!</v>
      </c>
      <c r="K684" s="20">
        <v>0.0</v>
      </c>
      <c r="L684" s="20" t="str">
        <f t="shared" ref="L684:L687" si="1622">VLOOKUP(A684,'[2]Hoja1'!$B$1:$F$126,5,0)</f>
        <v>#REF!</v>
      </c>
      <c r="M684" s="20"/>
      <c r="N684" s="20"/>
      <c r="O684" s="20" t="str">
        <f t="shared" ref="O684:O685" si="1623">+D684-J684</f>
        <v>#REF!</v>
      </c>
      <c r="P684" s="20" t="str">
        <f t="shared" ref="P684:P687" si="1624">+ROUND(O684,0)</f>
        <v>#REF!</v>
      </c>
      <c r="Q684" s="20" t="str">
        <f t="shared" ref="Q684:Q687" si="1625">+K684+P684</f>
        <v>#REF!</v>
      </c>
      <c r="R684" s="59" t="str">
        <f t="shared" ref="R684:R687" si="1626">+IF(D684-K684-P684&gt;1,D684-K684-P684,0)</f>
        <v>#REF!</v>
      </c>
      <c r="S684" s="20" t="str">
        <f t="shared" ref="S684:S687" si="1627">+P684</f>
        <v>#REF!</v>
      </c>
      <c r="T684" s="20" t="str">
        <f t="shared" si="13"/>
        <v>#REF!</v>
      </c>
      <c r="U684" s="19"/>
      <c r="V684" s="19"/>
      <c r="W684" s="19"/>
      <c r="X684" s="19"/>
      <c r="Y684" s="19"/>
      <c r="Z684" s="19"/>
    </row>
    <row r="685" ht="15.75" customHeight="1" outlineLevel="2">
      <c r="A685" s="19" t="s">
        <v>297</v>
      </c>
      <c r="B685" s="18" t="s">
        <v>39</v>
      </c>
      <c r="C685" s="19" t="s">
        <v>40</v>
      </c>
      <c r="D685" s="20">
        <v>1.389985388E7</v>
      </c>
      <c r="E685" s="20">
        <v>1355834.73</v>
      </c>
      <c r="F685" s="20">
        <f>+D685/D688</f>
        <v>0.5136348532</v>
      </c>
      <c r="G685" s="20" t="str">
        <f t="shared" si="1618"/>
        <v>#REF!</v>
      </c>
      <c r="H685" s="20" t="str">
        <f t="shared" si="1619"/>
        <v>#REF!</v>
      </c>
      <c r="I685" s="20" t="str">
        <f t="shared" si="1620"/>
        <v>#REF!</v>
      </c>
      <c r="J685" s="20" t="str">
        <f t="shared" si="1621"/>
        <v>#REF!</v>
      </c>
      <c r="K685" s="20">
        <v>0.0</v>
      </c>
      <c r="L685" s="20" t="str">
        <f t="shared" si="1622"/>
        <v>#REF!</v>
      </c>
      <c r="M685" s="20"/>
      <c r="N685" s="20"/>
      <c r="O685" s="20" t="str">
        <f t="shared" si="1623"/>
        <v>#REF!</v>
      </c>
      <c r="P685" s="20" t="str">
        <f t="shared" si="1624"/>
        <v>#REF!</v>
      </c>
      <c r="Q685" s="20" t="str">
        <f t="shared" si="1625"/>
        <v>#REF!</v>
      </c>
      <c r="R685" s="59" t="str">
        <f t="shared" si="1626"/>
        <v>#REF!</v>
      </c>
      <c r="S685" s="20" t="str">
        <f t="shared" si="1627"/>
        <v>#REF!</v>
      </c>
      <c r="T685" s="20" t="str">
        <f t="shared" si="13"/>
        <v>#REF!</v>
      </c>
      <c r="U685" s="19"/>
      <c r="V685" s="19"/>
      <c r="W685" s="19"/>
      <c r="X685" s="19"/>
      <c r="Y685" s="19"/>
      <c r="Z685" s="19"/>
    </row>
    <row r="686" ht="15.75" customHeight="1" outlineLevel="2">
      <c r="A686" s="19" t="s">
        <v>297</v>
      </c>
      <c r="B686" s="18" t="s">
        <v>29</v>
      </c>
      <c r="C686" s="19" t="s">
        <v>30</v>
      </c>
      <c r="D686" s="20">
        <v>3682.2</v>
      </c>
      <c r="E686" s="20">
        <v>359.17</v>
      </c>
      <c r="F686" s="20">
        <f>+D686/D688</f>
        <v>0.0001360666287</v>
      </c>
      <c r="G686" s="20" t="str">
        <f t="shared" si="1618"/>
        <v>#REF!</v>
      </c>
      <c r="H686" s="20" t="str">
        <f t="shared" si="1619"/>
        <v>#REF!</v>
      </c>
      <c r="I686" s="20" t="str">
        <f t="shared" si="1620"/>
        <v>#REF!</v>
      </c>
      <c r="J686" s="20" t="str">
        <f t="shared" si="1621"/>
        <v>#REF!</v>
      </c>
      <c r="K686" s="20">
        <v>0.0</v>
      </c>
      <c r="L686" s="20" t="str">
        <f t="shared" si="1622"/>
        <v>#REF!</v>
      </c>
      <c r="M686" s="20"/>
      <c r="N686" s="20"/>
      <c r="O686" s="60">
        <v>0.0</v>
      </c>
      <c r="P686" s="20">
        <f t="shared" si="1624"/>
        <v>0</v>
      </c>
      <c r="Q686" s="20">
        <f t="shared" si="1625"/>
        <v>0</v>
      </c>
      <c r="R686" s="59">
        <f t="shared" si="1626"/>
        <v>3682.2</v>
      </c>
      <c r="S686" s="20">
        <f t="shared" si="1627"/>
        <v>0</v>
      </c>
      <c r="T686" s="20">
        <f t="shared" si="13"/>
        <v>0</v>
      </c>
      <c r="U686" s="19"/>
      <c r="V686" s="19"/>
      <c r="W686" s="19"/>
      <c r="X686" s="19"/>
      <c r="Y686" s="19"/>
      <c r="Z686" s="19"/>
    </row>
    <row r="687" ht="15.75" customHeight="1" outlineLevel="2">
      <c r="A687" s="19" t="s">
        <v>297</v>
      </c>
      <c r="B687" s="18" t="s">
        <v>33</v>
      </c>
      <c r="C687" s="19" t="s">
        <v>34</v>
      </c>
      <c r="D687" s="20">
        <v>42053.2</v>
      </c>
      <c r="E687" s="20">
        <v>4102.0</v>
      </c>
      <c r="F687" s="20">
        <f>+D687/D688</f>
        <v>0.001553972394</v>
      </c>
      <c r="G687" s="20" t="str">
        <f t="shared" si="1618"/>
        <v>#REF!</v>
      </c>
      <c r="H687" s="20" t="str">
        <f t="shared" si="1619"/>
        <v>#REF!</v>
      </c>
      <c r="I687" s="20" t="str">
        <f t="shared" si="1620"/>
        <v>#REF!</v>
      </c>
      <c r="J687" s="20" t="str">
        <f t="shared" si="1621"/>
        <v>#REF!</v>
      </c>
      <c r="K687" s="20">
        <v>0.0</v>
      </c>
      <c r="L687" s="20" t="str">
        <f t="shared" si="1622"/>
        <v>#REF!</v>
      </c>
      <c r="M687" s="20"/>
      <c r="N687" s="20"/>
      <c r="O687" s="60">
        <v>0.0</v>
      </c>
      <c r="P687" s="20">
        <f t="shared" si="1624"/>
        <v>0</v>
      </c>
      <c r="Q687" s="20">
        <f t="shared" si="1625"/>
        <v>0</v>
      </c>
      <c r="R687" s="59">
        <f t="shared" si="1626"/>
        <v>42053.2</v>
      </c>
      <c r="S687" s="20">
        <f t="shared" si="1627"/>
        <v>0</v>
      </c>
      <c r="T687" s="20">
        <f t="shared" si="13"/>
        <v>0</v>
      </c>
      <c r="U687" s="19"/>
      <c r="V687" s="19"/>
      <c r="W687" s="19"/>
      <c r="X687" s="19"/>
      <c r="Y687" s="19"/>
      <c r="Z687" s="19"/>
    </row>
    <row r="688" ht="15.75" customHeight="1" outlineLevel="1">
      <c r="A688" s="61" t="s">
        <v>450</v>
      </c>
      <c r="B688" s="18"/>
      <c r="C688" s="19"/>
      <c r="D688" s="20">
        <f t="shared" ref="D688:H688" si="1628">SUBTOTAL(9,D684:D687)</f>
        <v>27061742</v>
      </c>
      <c r="E688" s="20">
        <f t="shared" si="1628"/>
        <v>2639686</v>
      </c>
      <c r="F688" s="20">
        <f t="shared" si="1628"/>
        <v>1</v>
      </c>
      <c r="G688" s="20" t="str">
        <f t="shared" si="1628"/>
        <v>#REF!</v>
      </c>
      <c r="H688" s="20" t="str">
        <f t="shared" si="1628"/>
        <v>#REF!</v>
      </c>
      <c r="I688" s="20"/>
      <c r="J688" s="20" t="str">
        <f t="shared" ref="J688:M688" si="1629">SUBTOTAL(9,J684:J687)</f>
        <v>#REF!</v>
      </c>
      <c r="K688" s="20">
        <f t="shared" si="1629"/>
        <v>0</v>
      </c>
      <c r="L688" s="20" t="str">
        <f t="shared" si="1629"/>
        <v>#REF!</v>
      </c>
      <c r="M688" s="20">
        <f t="shared" si="1629"/>
        <v>0</v>
      </c>
      <c r="N688" s="20"/>
      <c r="O688" s="20" t="str">
        <f t="shared" ref="O688:S688" si="1630">SUBTOTAL(9,O684:O687)</f>
        <v>#REF!</v>
      </c>
      <c r="P688" s="20" t="str">
        <f t="shared" si="1630"/>
        <v>#REF!</v>
      </c>
      <c r="Q688" s="20" t="str">
        <f t="shared" si="1630"/>
        <v>#REF!</v>
      </c>
      <c r="R688" s="20" t="str">
        <f t="shared" si="1630"/>
        <v>#REF!</v>
      </c>
      <c r="S688" s="20" t="str">
        <f t="shared" si="1630"/>
        <v>#REF!</v>
      </c>
      <c r="T688" s="20" t="str">
        <f t="shared" si="13"/>
        <v>#REF!</v>
      </c>
      <c r="U688" s="19"/>
      <c r="V688" s="19"/>
      <c r="W688" s="19"/>
      <c r="X688" s="19"/>
      <c r="Y688" s="19"/>
      <c r="Z688" s="19">
        <f>SUBTOTAL(9,Z684:Z687)</f>
        <v>0</v>
      </c>
    </row>
    <row r="689" ht="15.75" customHeight="1" outlineLevel="2">
      <c r="A689" s="19" t="s">
        <v>299</v>
      </c>
      <c r="B689" s="18" t="s">
        <v>17</v>
      </c>
      <c r="C689" s="19" t="s">
        <v>324</v>
      </c>
      <c r="D689" s="20">
        <v>1.184443584E7</v>
      </c>
      <c r="E689" s="20">
        <v>914065.36</v>
      </c>
      <c r="F689" s="20">
        <f>+D689/D695</f>
        <v>0.1307124124</v>
      </c>
      <c r="G689" s="20" t="str">
        <f t="shared" ref="G689:G694" si="1631">VLOOKUP(A689,'[1]Hoja1'!$B$1:$F$126,3,0)</f>
        <v>#REF!</v>
      </c>
      <c r="H689" s="20" t="str">
        <f t="shared" ref="H689:H694" si="1632">VLOOKUP(A689,'[2]Hoja1'!$B$1:$F$126,2,0)</f>
        <v>#REF!</v>
      </c>
      <c r="I689" s="20" t="str">
        <f t="shared" ref="I689:I694" si="1633">+G689/11</f>
        <v>#REF!</v>
      </c>
      <c r="J689" s="20" t="str">
        <f t="shared" ref="J689:J694" si="1634">+F689*I689</f>
        <v>#REF!</v>
      </c>
      <c r="K689" s="20">
        <f t="shared" ref="K689:K694" si="1635">+D689-P689</f>
        <v>314565.84</v>
      </c>
      <c r="L689" s="20" t="str">
        <f t="shared" ref="L689:L694" si="1636">VLOOKUP(A689,'[2]Hoja1'!$B$1:$F$126,5,0)</f>
        <v>#REF!</v>
      </c>
      <c r="M689" s="20"/>
      <c r="N689" s="20"/>
      <c r="O689" s="20">
        <v>1.1529869795490306E7</v>
      </c>
      <c r="P689" s="20">
        <f t="shared" ref="P689:P694" si="1637">+ROUND(O689,0)</f>
        <v>11529870</v>
      </c>
      <c r="Q689" s="20">
        <f t="shared" ref="Q689:Q694" si="1638">+K689+P689</f>
        <v>11844435.84</v>
      </c>
      <c r="R689" s="59">
        <f t="shared" ref="R689:R694" si="1639">+IF(D689-K689-P689&gt;1,D689-K689-P689,0)</f>
        <v>0</v>
      </c>
      <c r="S689" s="20">
        <f t="shared" ref="S689:S694" si="1640">+P689</f>
        <v>11529870</v>
      </c>
      <c r="T689" s="20">
        <f t="shared" si="13"/>
        <v>0</v>
      </c>
      <c r="U689" s="19"/>
      <c r="V689" s="19"/>
      <c r="W689" s="19"/>
      <c r="X689" s="19"/>
      <c r="Y689" s="19"/>
      <c r="Z689" s="19"/>
    </row>
    <row r="690" ht="15.75" customHeight="1" outlineLevel="2">
      <c r="A690" s="19" t="s">
        <v>299</v>
      </c>
      <c r="B690" s="18" t="s">
        <v>39</v>
      </c>
      <c r="C690" s="19" t="s">
        <v>40</v>
      </c>
      <c r="D690" s="20">
        <v>1.159104991E7</v>
      </c>
      <c r="E690" s="20">
        <v>894510.93</v>
      </c>
      <c r="F690" s="20">
        <f>+D690/D695</f>
        <v>0.1279161048</v>
      </c>
      <c r="G690" s="20" t="str">
        <f t="shared" si="1631"/>
        <v>#REF!</v>
      </c>
      <c r="H690" s="20" t="str">
        <f t="shared" si="1632"/>
        <v>#REF!</v>
      </c>
      <c r="I690" s="20" t="str">
        <f t="shared" si="1633"/>
        <v>#REF!</v>
      </c>
      <c r="J690" s="20" t="str">
        <f t="shared" si="1634"/>
        <v>#REF!</v>
      </c>
      <c r="K690" s="20" t="str">
        <f t="shared" si="1635"/>
        <v>#REF!</v>
      </c>
      <c r="L690" s="20" t="str">
        <f t="shared" si="1636"/>
        <v>#REF!</v>
      </c>
      <c r="M690" s="20"/>
      <c r="N690" s="20"/>
      <c r="O690" s="20" t="str">
        <f t="shared" ref="O690:O691" si="1641">+D690-J690</f>
        <v>#REF!</v>
      </c>
      <c r="P690" s="20" t="str">
        <f t="shared" si="1637"/>
        <v>#REF!</v>
      </c>
      <c r="Q690" s="20" t="str">
        <f t="shared" si="1638"/>
        <v>#REF!</v>
      </c>
      <c r="R690" s="59" t="str">
        <f t="shared" si="1639"/>
        <v>#REF!</v>
      </c>
      <c r="S690" s="20" t="str">
        <f t="shared" si="1640"/>
        <v>#REF!</v>
      </c>
      <c r="T690" s="20" t="str">
        <f t="shared" si="13"/>
        <v>#REF!</v>
      </c>
      <c r="U690" s="19"/>
      <c r="V690" s="19"/>
      <c r="W690" s="19"/>
      <c r="X690" s="19"/>
      <c r="Y690" s="19"/>
      <c r="Z690" s="19"/>
    </row>
    <row r="691" ht="15.75" customHeight="1" outlineLevel="2">
      <c r="A691" s="19" t="s">
        <v>299</v>
      </c>
      <c r="B691" s="18" t="s">
        <v>68</v>
      </c>
      <c r="C691" s="19" t="s">
        <v>69</v>
      </c>
      <c r="D691" s="20">
        <v>8239389.13</v>
      </c>
      <c r="E691" s="20">
        <v>635854.7</v>
      </c>
      <c r="F691" s="20">
        <f>+D691/D695</f>
        <v>0.0909279635</v>
      </c>
      <c r="G691" s="20" t="str">
        <f t="shared" si="1631"/>
        <v>#REF!</v>
      </c>
      <c r="H691" s="20" t="str">
        <f t="shared" si="1632"/>
        <v>#REF!</v>
      </c>
      <c r="I691" s="20" t="str">
        <f t="shared" si="1633"/>
        <v>#REF!</v>
      </c>
      <c r="J691" s="20" t="str">
        <f t="shared" si="1634"/>
        <v>#REF!</v>
      </c>
      <c r="K691" s="20" t="str">
        <f t="shared" si="1635"/>
        <v>#REF!</v>
      </c>
      <c r="L691" s="20" t="str">
        <f t="shared" si="1636"/>
        <v>#REF!</v>
      </c>
      <c r="M691" s="20"/>
      <c r="N691" s="20"/>
      <c r="O691" s="20" t="str">
        <f t="shared" si="1641"/>
        <v>#REF!</v>
      </c>
      <c r="P691" s="20" t="str">
        <f t="shared" si="1637"/>
        <v>#REF!</v>
      </c>
      <c r="Q691" s="20" t="str">
        <f t="shared" si="1638"/>
        <v>#REF!</v>
      </c>
      <c r="R691" s="59" t="str">
        <f t="shared" si="1639"/>
        <v>#REF!</v>
      </c>
      <c r="S691" s="20" t="str">
        <f t="shared" si="1640"/>
        <v>#REF!</v>
      </c>
      <c r="T691" s="20" t="str">
        <f t="shared" si="13"/>
        <v>#REF!</v>
      </c>
      <c r="U691" s="19"/>
      <c r="V691" s="19"/>
      <c r="W691" s="19"/>
      <c r="X691" s="19"/>
      <c r="Y691" s="19"/>
      <c r="Z691" s="19"/>
    </row>
    <row r="692" ht="15.75" customHeight="1" outlineLevel="2">
      <c r="A692" s="19" t="s">
        <v>299</v>
      </c>
      <c r="B692" s="18" t="s">
        <v>27</v>
      </c>
      <c r="C692" s="19" t="s">
        <v>28</v>
      </c>
      <c r="D692" s="20">
        <v>48260.82</v>
      </c>
      <c r="E692" s="20">
        <v>3724.41</v>
      </c>
      <c r="F692" s="20">
        <f>+D692/D695</f>
        <v>0.000532595076</v>
      </c>
      <c r="G692" s="20" t="str">
        <f t="shared" si="1631"/>
        <v>#REF!</v>
      </c>
      <c r="H692" s="20" t="str">
        <f t="shared" si="1632"/>
        <v>#REF!</v>
      </c>
      <c r="I692" s="20" t="str">
        <f t="shared" si="1633"/>
        <v>#REF!</v>
      </c>
      <c r="J692" s="20" t="str">
        <f t="shared" si="1634"/>
        <v>#REF!</v>
      </c>
      <c r="K692" s="20">
        <f t="shared" si="1635"/>
        <v>48260.82</v>
      </c>
      <c r="L692" s="20" t="str">
        <f t="shared" si="1636"/>
        <v>#REF!</v>
      </c>
      <c r="M692" s="20"/>
      <c r="N692" s="20"/>
      <c r="O692" s="60">
        <v>0.0</v>
      </c>
      <c r="P692" s="20">
        <f t="shared" si="1637"/>
        <v>0</v>
      </c>
      <c r="Q692" s="20">
        <f t="shared" si="1638"/>
        <v>48260.82</v>
      </c>
      <c r="R692" s="59">
        <f t="shared" si="1639"/>
        <v>0</v>
      </c>
      <c r="S692" s="20">
        <f t="shared" si="1640"/>
        <v>0</v>
      </c>
      <c r="T692" s="20">
        <f t="shared" si="13"/>
        <v>0</v>
      </c>
      <c r="U692" s="19"/>
      <c r="V692" s="19"/>
      <c r="W692" s="19"/>
      <c r="X692" s="19"/>
      <c r="Y692" s="19"/>
      <c r="Z692" s="19"/>
    </row>
    <row r="693" ht="15.75" customHeight="1" outlineLevel="2">
      <c r="A693" s="19" t="s">
        <v>299</v>
      </c>
      <c r="B693" s="18" t="s">
        <v>33</v>
      </c>
      <c r="C693" s="19" t="s">
        <v>34</v>
      </c>
      <c r="D693" s="20">
        <v>23258.23</v>
      </c>
      <c r="E693" s="20">
        <v>1794.9</v>
      </c>
      <c r="F693" s="20">
        <f>+D693/D695</f>
        <v>0.0002566723643</v>
      </c>
      <c r="G693" s="20" t="str">
        <f t="shared" si="1631"/>
        <v>#REF!</v>
      </c>
      <c r="H693" s="20" t="str">
        <f t="shared" si="1632"/>
        <v>#REF!</v>
      </c>
      <c r="I693" s="20" t="str">
        <f t="shared" si="1633"/>
        <v>#REF!</v>
      </c>
      <c r="J693" s="20" t="str">
        <f t="shared" si="1634"/>
        <v>#REF!</v>
      </c>
      <c r="K693" s="20">
        <f t="shared" si="1635"/>
        <v>23258.23</v>
      </c>
      <c r="L693" s="20" t="str">
        <f t="shared" si="1636"/>
        <v>#REF!</v>
      </c>
      <c r="M693" s="20"/>
      <c r="N693" s="20"/>
      <c r="O693" s="60">
        <v>0.0</v>
      </c>
      <c r="P693" s="20">
        <f t="shared" si="1637"/>
        <v>0</v>
      </c>
      <c r="Q693" s="20">
        <f t="shared" si="1638"/>
        <v>23258.23</v>
      </c>
      <c r="R693" s="59">
        <f t="shared" si="1639"/>
        <v>0</v>
      </c>
      <c r="S693" s="20">
        <f t="shared" si="1640"/>
        <v>0</v>
      </c>
      <c r="T693" s="20">
        <f t="shared" si="13"/>
        <v>0</v>
      </c>
      <c r="U693" s="19"/>
      <c r="V693" s="19"/>
      <c r="W693" s="19"/>
      <c r="X693" s="19"/>
      <c r="Y693" s="19"/>
      <c r="Z693" s="19"/>
    </row>
    <row r="694" ht="15.75" customHeight="1" outlineLevel="2">
      <c r="A694" s="19" t="s">
        <v>299</v>
      </c>
      <c r="B694" s="18" t="s">
        <v>41</v>
      </c>
      <c r="C694" s="19" t="s">
        <v>42</v>
      </c>
      <c r="D694" s="20">
        <v>5.886807507E7</v>
      </c>
      <c r="E694" s="20">
        <v>4542999.7</v>
      </c>
      <c r="F694" s="20">
        <f>+D694/D695</f>
        <v>0.6496542519</v>
      </c>
      <c r="G694" s="20" t="str">
        <f t="shared" si="1631"/>
        <v>#REF!</v>
      </c>
      <c r="H694" s="20" t="str">
        <f t="shared" si="1632"/>
        <v>#REF!</v>
      </c>
      <c r="I694" s="20" t="str">
        <f t="shared" si="1633"/>
        <v>#REF!</v>
      </c>
      <c r="J694" s="20" t="str">
        <f t="shared" si="1634"/>
        <v>#REF!</v>
      </c>
      <c r="K694" s="20" t="str">
        <f t="shared" si="1635"/>
        <v>#REF!</v>
      </c>
      <c r="L694" s="20" t="str">
        <f t="shared" si="1636"/>
        <v>#REF!</v>
      </c>
      <c r="M694" s="20"/>
      <c r="N694" s="20"/>
      <c r="O694" s="20" t="str">
        <f>+D694-J694</f>
        <v>#REF!</v>
      </c>
      <c r="P694" s="20" t="str">
        <f t="shared" si="1637"/>
        <v>#REF!</v>
      </c>
      <c r="Q694" s="20" t="str">
        <f t="shared" si="1638"/>
        <v>#REF!</v>
      </c>
      <c r="R694" s="59" t="str">
        <f t="shared" si="1639"/>
        <v>#REF!</v>
      </c>
      <c r="S694" s="20" t="str">
        <f t="shared" si="1640"/>
        <v>#REF!</v>
      </c>
      <c r="T694" s="20" t="str">
        <f t="shared" si="13"/>
        <v>#REF!</v>
      </c>
      <c r="U694" s="19"/>
      <c r="V694" s="19"/>
      <c r="W694" s="19"/>
      <c r="X694" s="19"/>
      <c r="Y694" s="19"/>
      <c r="Z694" s="19"/>
    </row>
    <row r="695" ht="15.75" customHeight="1" outlineLevel="1">
      <c r="A695" s="61" t="s">
        <v>451</v>
      </c>
      <c r="B695" s="18"/>
      <c r="C695" s="19"/>
      <c r="D695" s="20">
        <f t="shared" ref="D695:H695" si="1642">SUBTOTAL(9,D689:D694)</f>
        <v>90614469</v>
      </c>
      <c r="E695" s="20">
        <f t="shared" si="1642"/>
        <v>6992950</v>
      </c>
      <c r="F695" s="20">
        <f t="shared" si="1642"/>
        <v>1</v>
      </c>
      <c r="G695" s="20" t="str">
        <f t="shared" si="1642"/>
        <v>#REF!</v>
      </c>
      <c r="H695" s="20" t="str">
        <f t="shared" si="1642"/>
        <v>#REF!</v>
      </c>
      <c r="I695" s="20"/>
      <c r="J695" s="20" t="str">
        <f t="shared" ref="J695:M695" si="1643">SUBTOTAL(9,J689:J694)</f>
        <v>#REF!</v>
      </c>
      <c r="K695" s="20" t="str">
        <f t="shared" si="1643"/>
        <v>#REF!</v>
      </c>
      <c r="L695" s="20" t="str">
        <f t="shared" si="1643"/>
        <v>#REF!</v>
      </c>
      <c r="M695" s="20">
        <f t="shared" si="1643"/>
        <v>0</v>
      </c>
      <c r="N695" s="20"/>
      <c r="O695" s="20" t="str">
        <f t="shared" ref="O695:S695" si="1644">SUBTOTAL(9,O689:O694)</f>
        <v>#REF!</v>
      </c>
      <c r="P695" s="20" t="str">
        <f t="shared" si="1644"/>
        <v>#REF!</v>
      </c>
      <c r="Q695" s="20" t="str">
        <f t="shared" si="1644"/>
        <v>#REF!</v>
      </c>
      <c r="R695" s="20" t="str">
        <f t="shared" si="1644"/>
        <v>#REF!</v>
      </c>
      <c r="S695" s="20" t="str">
        <f t="shared" si="1644"/>
        <v>#REF!</v>
      </c>
      <c r="T695" s="20" t="str">
        <f>+D695-K695-S695</f>
        <v>#REF!</v>
      </c>
      <c r="U695" s="19"/>
      <c r="V695" s="19"/>
      <c r="W695" s="19"/>
      <c r="X695" s="19"/>
      <c r="Y695" s="19"/>
      <c r="Z695" s="19">
        <f>SUBTOTAL(9,Z689:Z694)</f>
        <v>0</v>
      </c>
    </row>
    <row r="696" ht="15.75" customHeight="1">
      <c r="A696" s="50"/>
      <c r="F696" s="50"/>
    </row>
    <row r="697" ht="15.75" customHeight="1">
      <c r="D697" s="27"/>
      <c r="E697" s="27"/>
      <c r="F697" s="27"/>
    </row>
    <row r="698" ht="15.75" customHeight="1">
      <c r="D698" s="27"/>
      <c r="E698" s="27"/>
      <c r="F698" s="27"/>
    </row>
    <row r="699" ht="15.75" customHeight="1">
      <c r="D699" s="27"/>
      <c r="E699" s="27"/>
      <c r="F699" s="27"/>
    </row>
    <row r="700" ht="15.75" customHeight="1">
      <c r="D700" s="27"/>
      <c r="E700" s="27"/>
      <c r="F700" s="27"/>
    </row>
    <row r="701" ht="15.75" customHeight="1">
      <c r="D701" s="27"/>
      <c r="E701" s="27"/>
      <c r="F701" s="27"/>
    </row>
    <row r="702" ht="15.75" customHeight="1">
      <c r="D702" s="27"/>
      <c r="E702" s="27"/>
      <c r="F702" s="27"/>
    </row>
    <row r="703" ht="15.75" customHeight="1">
      <c r="D703" s="27"/>
      <c r="E703" s="27"/>
      <c r="F703" s="27"/>
    </row>
    <row r="704" ht="15.75" customHeight="1">
      <c r="D704" s="27"/>
      <c r="E704" s="27"/>
      <c r="F704" s="27"/>
    </row>
    <row r="705" ht="15.75" customHeight="1">
      <c r="D705" s="27"/>
      <c r="E705" s="27"/>
      <c r="F705" s="27"/>
    </row>
    <row r="706" ht="15.75" customHeight="1">
      <c r="D706" s="27"/>
      <c r="E706" s="27"/>
      <c r="F706" s="27"/>
    </row>
    <row r="707" ht="15.75" customHeight="1">
      <c r="D707" s="27"/>
      <c r="E707" s="27"/>
      <c r="F707" s="27"/>
    </row>
    <row r="708" ht="15.75" customHeight="1">
      <c r="D708" s="27"/>
      <c r="E708" s="27"/>
      <c r="F708" s="27"/>
    </row>
    <row r="709" ht="15.75" customHeight="1">
      <c r="D709" s="27"/>
      <c r="E709" s="27"/>
      <c r="F709" s="27"/>
    </row>
    <row r="710" ht="15.75" customHeight="1">
      <c r="D710" s="27"/>
      <c r="E710" s="27"/>
      <c r="F710" s="27"/>
    </row>
    <row r="711" ht="15.75" customHeight="1">
      <c r="D711" s="27"/>
      <c r="E711" s="27"/>
      <c r="F711" s="27"/>
    </row>
    <row r="712" ht="15.75" customHeight="1">
      <c r="D712" s="27"/>
      <c r="E712" s="27"/>
      <c r="F712" s="27"/>
    </row>
    <row r="713" ht="15.75" customHeight="1">
      <c r="D713" s="27"/>
      <c r="E713" s="27"/>
      <c r="F713" s="27"/>
    </row>
    <row r="714" ht="15.75" customHeight="1">
      <c r="D714" s="27"/>
      <c r="E714" s="27"/>
      <c r="F714" s="27"/>
    </row>
    <row r="715" ht="15.75" customHeight="1">
      <c r="D715" s="27"/>
      <c r="E715" s="27"/>
      <c r="F715" s="27"/>
    </row>
    <row r="716" ht="15.75" customHeight="1">
      <c r="D716" s="27"/>
      <c r="E716" s="27"/>
      <c r="F716" s="27"/>
    </row>
    <row r="717" ht="15.75" customHeight="1">
      <c r="D717" s="27"/>
      <c r="E717" s="27"/>
      <c r="F717" s="27"/>
    </row>
    <row r="718" ht="15.75" customHeight="1">
      <c r="D718" s="27"/>
      <c r="E718" s="27"/>
      <c r="F718" s="27"/>
    </row>
    <row r="719" ht="15.75" customHeight="1">
      <c r="D719" s="27"/>
      <c r="E719" s="27"/>
      <c r="F719" s="27"/>
    </row>
    <row r="720" ht="15.75" customHeight="1">
      <c r="D720" s="27"/>
      <c r="E720" s="27"/>
      <c r="F720" s="27"/>
    </row>
    <row r="721" ht="15.75" customHeight="1">
      <c r="D721" s="27"/>
      <c r="E721" s="27"/>
      <c r="F721" s="27"/>
    </row>
    <row r="722" ht="15.75" customHeight="1">
      <c r="D722" s="27"/>
      <c r="E722" s="27"/>
      <c r="F722" s="27"/>
    </row>
    <row r="723" ht="15.75" customHeight="1">
      <c r="D723" s="27"/>
      <c r="E723" s="27"/>
      <c r="F723" s="27"/>
    </row>
    <row r="724" ht="15.75" customHeight="1">
      <c r="D724" s="27"/>
      <c r="E724" s="27"/>
      <c r="F724" s="27"/>
    </row>
    <row r="725" ht="15.75" customHeight="1">
      <c r="D725" s="27"/>
      <c r="E725" s="27"/>
      <c r="F725" s="27"/>
    </row>
    <row r="726" ht="15.75" customHeight="1">
      <c r="D726" s="27"/>
      <c r="E726" s="27"/>
      <c r="F726" s="27"/>
    </row>
    <row r="727" ht="15.75" customHeight="1">
      <c r="D727" s="27"/>
      <c r="E727" s="27"/>
      <c r="F727" s="27"/>
    </row>
    <row r="728" ht="15.75" customHeight="1">
      <c r="D728" s="27"/>
      <c r="E728" s="27"/>
      <c r="F728" s="27"/>
    </row>
    <row r="729" ht="15.75" customHeight="1">
      <c r="D729" s="27"/>
      <c r="E729" s="27"/>
      <c r="F729" s="27"/>
    </row>
    <row r="730" ht="15.75" customHeight="1">
      <c r="D730" s="27"/>
      <c r="E730" s="27"/>
      <c r="F730" s="27"/>
    </row>
    <row r="731" ht="15.75" customHeight="1">
      <c r="D731" s="27"/>
      <c r="E731" s="27"/>
      <c r="F731" s="27"/>
    </row>
    <row r="732" ht="15.75" customHeight="1">
      <c r="D732" s="27"/>
      <c r="E732" s="27"/>
      <c r="F732" s="27"/>
    </row>
    <row r="733" ht="15.75" customHeight="1">
      <c r="D733" s="27"/>
      <c r="E733" s="27"/>
      <c r="F733" s="27"/>
    </row>
    <row r="734" ht="15.75" customHeight="1">
      <c r="D734" s="27"/>
      <c r="E734" s="27"/>
      <c r="F734" s="27"/>
    </row>
    <row r="735" ht="15.75" customHeight="1">
      <c r="D735" s="27"/>
      <c r="E735" s="27"/>
      <c r="F735" s="27"/>
    </row>
    <row r="736" ht="15.75" customHeight="1">
      <c r="D736" s="27"/>
      <c r="E736" s="27"/>
      <c r="F736" s="27"/>
    </row>
    <row r="737" ht="15.75" customHeight="1">
      <c r="D737" s="27"/>
      <c r="E737" s="27"/>
      <c r="F737" s="27"/>
    </row>
    <row r="738" ht="15.75" customHeight="1">
      <c r="D738" s="27"/>
      <c r="E738" s="27"/>
      <c r="F738" s="27"/>
    </row>
    <row r="739" ht="15.75" customHeight="1">
      <c r="D739" s="27"/>
      <c r="E739" s="27"/>
      <c r="F739" s="27"/>
    </row>
    <row r="740" ht="15.75" customHeight="1">
      <c r="D740" s="27"/>
      <c r="E740" s="27"/>
      <c r="F740" s="27"/>
    </row>
    <row r="741" ht="15.75" customHeight="1">
      <c r="D741" s="27"/>
      <c r="E741" s="27"/>
      <c r="F741" s="27"/>
    </row>
    <row r="742" ht="15.75" customHeight="1">
      <c r="D742" s="27"/>
      <c r="E742" s="27"/>
      <c r="F742" s="27"/>
    </row>
    <row r="743" ht="15.75" customHeight="1">
      <c r="D743" s="27"/>
      <c r="E743" s="27"/>
      <c r="F743" s="27"/>
    </row>
    <row r="744" ht="15.75" customHeight="1">
      <c r="D744" s="27"/>
      <c r="E744" s="27"/>
      <c r="F744" s="27"/>
    </row>
    <row r="745" ht="15.75" customHeight="1">
      <c r="D745" s="27"/>
      <c r="E745" s="27"/>
      <c r="F745" s="27"/>
    </row>
    <row r="746" ht="15.75" customHeight="1">
      <c r="D746" s="27"/>
      <c r="E746" s="27"/>
      <c r="F746" s="27"/>
    </row>
    <row r="747" ht="15.75" customHeight="1">
      <c r="D747" s="27"/>
      <c r="E747" s="27"/>
      <c r="F747" s="27"/>
    </row>
    <row r="748" ht="15.75" customHeight="1">
      <c r="D748" s="27"/>
      <c r="E748" s="27"/>
      <c r="F748" s="27"/>
    </row>
    <row r="749" ht="15.75" customHeight="1">
      <c r="D749" s="27"/>
      <c r="E749" s="27"/>
      <c r="F749" s="27"/>
    </row>
    <row r="750" ht="15.75" customHeight="1">
      <c r="D750" s="27"/>
      <c r="E750" s="27"/>
      <c r="F750" s="27"/>
    </row>
    <row r="751" ht="15.75" customHeight="1">
      <c r="D751" s="27"/>
      <c r="E751" s="27"/>
      <c r="F751" s="27"/>
    </row>
    <row r="752" ht="15.75" customHeight="1">
      <c r="D752" s="27"/>
      <c r="E752" s="27"/>
      <c r="F752" s="27"/>
    </row>
    <row r="753" ht="15.75" customHeight="1">
      <c r="D753" s="27"/>
      <c r="E753" s="27"/>
      <c r="F753" s="27"/>
    </row>
    <row r="754" ht="15.75" customHeight="1">
      <c r="D754" s="27"/>
      <c r="E754" s="27"/>
      <c r="F754" s="27"/>
    </row>
    <row r="755" ht="15.75" customHeight="1">
      <c r="D755" s="27"/>
      <c r="E755" s="27"/>
      <c r="F755" s="27"/>
    </row>
    <row r="756" ht="15.75" customHeight="1">
      <c r="D756" s="27"/>
      <c r="E756" s="27"/>
      <c r="F756" s="27"/>
    </row>
    <row r="757" ht="15.75" customHeight="1">
      <c r="D757" s="27"/>
      <c r="E757" s="27"/>
      <c r="F757" s="27"/>
    </row>
    <row r="758" ht="15.75" customHeight="1">
      <c r="D758" s="27"/>
      <c r="E758" s="27"/>
      <c r="F758" s="27"/>
    </row>
    <row r="759" ht="15.75" customHeight="1">
      <c r="D759" s="27"/>
      <c r="E759" s="27"/>
      <c r="F759" s="27"/>
    </row>
    <row r="760" ht="15.75" customHeight="1">
      <c r="D760" s="27"/>
      <c r="E760" s="27"/>
      <c r="F760" s="27"/>
    </row>
    <row r="761" ht="15.75" customHeight="1">
      <c r="D761" s="27"/>
      <c r="E761" s="27"/>
      <c r="F761" s="27"/>
    </row>
    <row r="762" ht="15.75" customHeight="1">
      <c r="D762" s="27"/>
      <c r="E762" s="27"/>
      <c r="F762" s="27"/>
    </row>
    <row r="763" ht="15.75" customHeight="1">
      <c r="D763" s="27"/>
      <c r="E763" s="27"/>
      <c r="F763" s="27"/>
    </row>
    <row r="764" ht="15.75" customHeight="1">
      <c r="D764" s="27"/>
      <c r="E764" s="27"/>
      <c r="F764" s="27"/>
    </row>
    <row r="765" ht="15.75" customHeight="1">
      <c r="D765" s="27"/>
      <c r="E765" s="27"/>
      <c r="F765" s="27"/>
    </row>
    <row r="766" ht="15.75" customHeight="1">
      <c r="D766" s="27"/>
      <c r="E766" s="27"/>
      <c r="F766" s="27"/>
    </row>
    <row r="767" ht="15.75" customHeight="1">
      <c r="D767" s="27"/>
      <c r="E767" s="27"/>
      <c r="F767" s="27"/>
    </row>
    <row r="768" ht="15.75" customHeight="1">
      <c r="D768" s="27"/>
      <c r="E768" s="27"/>
      <c r="F768" s="27"/>
    </row>
    <row r="769" ht="15.75" customHeight="1">
      <c r="D769" s="27"/>
      <c r="E769" s="27"/>
      <c r="F769" s="27"/>
    </row>
    <row r="770" ht="15.75" customHeight="1">
      <c r="D770" s="27"/>
      <c r="E770" s="27"/>
      <c r="F770" s="27"/>
    </row>
    <row r="771" ht="15.75" customHeight="1">
      <c r="D771" s="27"/>
      <c r="E771" s="27"/>
      <c r="F771" s="27"/>
    </row>
    <row r="772" ht="15.75" customHeight="1">
      <c r="D772" s="27"/>
      <c r="E772" s="27"/>
      <c r="F772" s="27"/>
    </row>
    <row r="773" ht="15.75" customHeight="1">
      <c r="D773" s="27"/>
      <c r="E773" s="27"/>
      <c r="F773" s="27"/>
    </row>
    <row r="774" ht="15.75" customHeight="1">
      <c r="D774" s="27"/>
      <c r="E774" s="27"/>
      <c r="F774" s="27"/>
    </row>
    <row r="775" ht="15.75" customHeight="1">
      <c r="D775" s="27"/>
      <c r="E775" s="27"/>
      <c r="F775" s="27"/>
    </row>
    <row r="776" ht="15.75" customHeight="1">
      <c r="D776" s="27"/>
      <c r="E776" s="27"/>
      <c r="F776" s="27"/>
    </row>
    <row r="777" ht="15.75" customHeight="1">
      <c r="D777" s="27"/>
      <c r="E777" s="27"/>
      <c r="F777" s="27"/>
    </row>
    <row r="778" ht="15.75" customHeight="1">
      <c r="D778" s="27"/>
      <c r="E778" s="27"/>
      <c r="F778" s="27"/>
    </row>
    <row r="779" ht="15.75" customHeight="1">
      <c r="D779" s="27"/>
      <c r="E779" s="27"/>
      <c r="F779" s="27"/>
    </row>
    <row r="780" ht="15.75" customHeight="1">
      <c r="D780" s="27"/>
      <c r="E780" s="27"/>
      <c r="F780" s="27"/>
    </row>
    <row r="781" ht="15.75" customHeight="1">
      <c r="D781" s="27"/>
      <c r="E781" s="27"/>
      <c r="F781" s="27"/>
    </row>
    <row r="782" ht="15.75" customHeight="1">
      <c r="D782" s="27"/>
      <c r="E782" s="27"/>
      <c r="F782" s="27"/>
    </row>
    <row r="783" ht="15.75" customHeight="1">
      <c r="D783" s="27"/>
      <c r="E783" s="27"/>
      <c r="F783" s="27"/>
    </row>
    <row r="784" ht="15.75" customHeight="1">
      <c r="D784" s="27"/>
      <c r="E784" s="27"/>
      <c r="F784" s="27"/>
    </row>
    <row r="785" ht="15.75" customHeight="1">
      <c r="D785" s="27"/>
      <c r="E785" s="27"/>
      <c r="F785" s="27"/>
    </row>
    <row r="786" ht="15.75" customHeight="1">
      <c r="D786" s="27"/>
      <c r="E786" s="27"/>
      <c r="F786" s="27"/>
    </row>
    <row r="787" ht="15.75" customHeight="1">
      <c r="D787" s="27"/>
      <c r="E787" s="27"/>
      <c r="F787" s="27"/>
    </row>
    <row r="788" ht="15.75" customHeight="1">
      <c r="D788" s="27"/>
      <c r="E788" s="27"/>
      <c r="F788" s="27"/>
    </row>
    <row r="789" ht="15.75" customHeight="1">
      <c r="D789" s="27"/>
      <c r="E789" s="27"/>
      <c r="F789" s="27"/>
    </row>
    <row r="790" ht="15.75" customHeight="1">
      <c r="D790" s="27"/>
      <c r="E790" s="27"/>
      <c r="F790" s="27"/>
    </row>
    <row r="791" ht="15.75" customHeight="1">
      <c r="D791" s="27"/>
      <c r="E791" s="27"/>
      <c r="F791" s="27"/>
    </row>
    <row r="792" ht="15.75" customHeight="1">
      <c r="D792" s="27"/>
      <c r="E792" s="27"/>
      <c r="F792" s="27"/>
    </row>
    <row r="793" ht="15.75" customHeight="1">
      <c r="D793" s="27"/>
      <c r="E793" s="27"/>
      <c r="F793" s="27"/>
    </row>
    <row r="794" ht="15.75" customHeight="1">
      <c r="D794" s="27"/>
      <c r="E794" s="27"/>
      <c r="F794" s="27"/>
    </row>
    <row r="795" ht="15.75" customHeight="1">
      <c r="D795" s="27"/>
      <c r="E795" s="27"/>
      <c r="F795" s="27"/>
    </row>
    <row r="796" ht="15.75" customHeight="1">
      <c r="D796" s="27"/>
      <c r="E796" s="27"/>
      <c r="F796" s="27"/>
    </row>
    <row r="797" ht="15.75" customHeight="1">
      <c r="D797" s="27"/>
      <c r="E797" s="27"/>
      <c r="F797" s="27"/>
    </row>
    <row r="798" ht="15.75" customHeight="1">
      <c r="D798" s="27"/>
      <c r="E798" s="27"/>
      <c r="F798" s="27"/>
    </row>
    <row r="799" ht="15.75" customHeight="1">
      <c r="D799" s="27"/>
      <c r="E799" s="27"/>
      <c r="F799" s="27"/>
    </row>
    <row r="800" ht="15.75" customHeight="1">
      <c r="D800" s="27"/>
      <c r="E800" s="27"/>
      <c r="F800" s="27"/>
    </row>
    <row r="801" ht="15.75" customHeight="1">
      <c r="D801" s="27"/>
      <c r="E801" s="27"/>
      <c r="F801" s="27"/>
    </row>
    <row r="802" ht="15.75" customHeight="1">
      <c r="D802" s="27"/>
      <c r="E802" s="27"/>
      <c r="F802" s="27"/>
    </row>
    <row r="803" ht="15.75" customHeight="1">
      <c r="D803" s="27"/>
      <c r="E803" s="27"/>
      <c r="F803" s="27"/>
    </row>
    <row r="804" ht="15.75" customHeight="1">
      <c r="D804" s="27"/>
      <c r="E804" s="27"/>
      <c r="F804" s="27"/>
    </row>
    <row r="805" ht="15.75" customHeight="1">
      <c r="D805" s="27"/>
      <c r="E805" s="27"/>
      <c r="F805" s="27"/>
    </row>
    <row r="806" ht="15.75" customHeight="1">
      <c r="D806" s="27"/>
      <c r="E806" s="27"/>
      <c r="F806" s="27"/>
    </row>
    <row r="807" ht="15.75" customHeight="1">
      <c r="D807" s="27"/>
      <c r="E807" s="27"/>
      <c r="F807" s="27"/>
    </row>
    <row r="808" ht="15.75" customHeight="1">
      <c r="D808" s="27"/>
      <c r="E808" s="27"/>
      <c r="F808" s="27"/>
    </row>
    <row r="809" ht="15.75" customHeight="1">
      <c r="D809" s="27"/>
      <c r="E809" s="27"/>
      <c r="F809" s="27"/>
    </row>
    <row r="810" ht="15.75" customHeight="1">
      <c r="D810" s="27"/>
      <c r="E810" s="27"/>
      <c r="F810" s="27"/>
    </row>
    <row r="811" ht="15.75" customHeight="1">
      <c r="D811" s="27"/>
      <c r="E811" s="27"/>
      <c r="F811" s="27"/>
    </row>
    <row r="812" ht="15.75" customHeight="1">
      <c r="D812" s="27"/>
      <c r="E812" s="27"/>
      <c r="F812" s="27"/>
    </row>
    <row r="813" ht="15.75" customHeight="1">
      <c r="D813" s="27"/>
      <c r="E813" s="27"/>
      <c r="F813" s="27"/>
    </row>
    <row r="814" ht="15.75" customHeight="1">
      <c r="D814" s="27"/>
      <c r="E814" s="27"/>
      <c r="F814" s="27"/>
    </row>
    <row r="815" ht="15.75" customHeight="1">
      <c r="D815" s="27"/>
      <c r="E815" s="27"/>
      <c r="F815" s="27"/>
    </row>
    <row r="816" ht="15.75" customHeight="1">
      <c r="D816" s="27"/>
      <c r="E816" s="27"/>
      <c r="F816" s="27"/>
    </row>
    <row r="817" ht="15.75" customHeight="1">
      <c r="D817" s="27"/>
      <c r="E817" s="27"/>
      <c r="F817" s="27"/>
    </row>
    <row r="818" ht="15.75" customHeight="1">
      <c r="D818" s="27"/>
      <c r="E818" s="27"/>
      <c r="F818" s="27"/>
    </row>
    <row r="819" ht="15.75" customHeight="1">
      <c r="D819" s="27"/>
      <c r="E819" s="27"/>
      <c r="F819" s="27"/>
    </row>
    <row r="820" ht="15.75" customHeight="1">
      <c r="D820" s="27"/>
      <c r="E820" s="27"/>
      <c r="F820" s="27"/>
    </row>
    <row r="821" ht="15.75" customHeight="1">
      <c r="D821" s="27"/>
      <c r="E821" s="27"/>
      <c r="F821" s="27"/>
    </row>
    <row r="822" ht="15.75" customHeight="1">
      <c r="D822" s="27"/>
      <c r="E822" s="27"/>
      <c r="F822" s="27"/>
    </row>
    <row r="823" ht="15.75" customHeight="1">
      <c r="D823" s="27"/>
      <c r="E823" s="27"/>
      <c r="F823" s="27"/>
    </row>
    <row r="824" ht="15.75" customHeight="1">
      <c r="D824" s="27"/>
      <c r="E824" s="27"/>
      <c r="F824" s="27"/>
    </row>
    <row r="825" ht="15.75" customHeight="1">
      <c r="D825" s="27"/>
      <c r="E825" s="27"/>
      <c r="F825" s="27"/>
    </row>
    <row r="826" ht="15.75" customHeight="1">
      <c r="D826" s="27"/>
      <c r="E826" s="27"/>
      <c r="F826" s="27"/>
    </row>
    <row r="827" ht="15.75" customHeight="1">
      <c r="D827" s="27"/>
      <c r="E827" s="27"/>
      <c r="F827" s="27"/>
    </row>
    <row r="828" ht="15.75" customHeight="1">
      <c r="D828" s="27"/>
      <c r="E828" s="27"/>
      <c r="F828" s="27"/>
    </row>
    <row r="829" ht="15.75" customHeight="1">
      <c r="D829" s="27"/>
      <c r="E829" s="27"/>
      <c r="F829" s="27"/>
    </row>
    <row r="830" ht="15.75" customHeight="1">
      <c r="D830" s="27"/>
      <c r="E830" s="27"/>
      <c r="F830" s="27"/>
    </row>
    <row r="831" ht="15.75" customHeight="1">
      <c r="D831" s="27"/>
      <c r="E831" s="27"/>
      <c r="F831" s="27"/>
    </row>
    <row r="832" ht="15.75" customHeight="1">
      <c r="D832" s="27"/>
      <c r="E832" s="27"/>
      <c r="F832" s="27"/>
    </row>
    <row r="833" ht="15.75" customHeight="1">
      <c r="D833" s="27"/>
      <c r="E833" s="27"/>
      <c r="F833" s="27"/>
    </row>
    <row r="834" ht="15.75" customHeight="1">
      <c r="D834" s="27"/>
      <c r="E834" s="27"/>
      <c r="F834" s="27"/>
    </row>
    <row r="835" ht="15.75" customHeight="1">
      <c r="D835" s="27"/>
      <c r="E835" s="27"/>
      <c r="F835" s="27"/>
    </row>
    <row r="836" ht="15.75" customHeight="1">
      <c r="D836" s="27"/>
      <c r="E836" s="27"/>
      <c r="F836" s="27"/>
    </row>
    <row r="837" ht="15.75" customHeight="1">
      <c r="D837" s="27"/>
      <c r="E837" s="27"/>
      <c r="F837" s="27"/>
    </row>
    <row r="838" ht="15.75" customHeight="1">
      <c r="D838" s="27"/>
      <c r="E838" s="27"/>
      <c r="F838" s="27"/>
    </row>
    <row r="839" ht="15.75" customHeight="1">
      <c r="D839" s="27"/>
      <c r="E839" s="27"/>
      <c r="F839" s="27"/>
    </row>
    <row r="840" ht="15.75" customHeight="1">
      <c r="D840" s="27"/>
      <c r="E840" s="27"/>
      <c r="F840" s="27"/>
    </row>
    <row r="841" ht="15.75" customHeight="1">
      <c r="D841" s="27"/>
      <c r="E841" s="27"/>
      <c r="F841" s="27"/>
    </row>
    <row r="842" ht="15.75" customHeight="1">
      <c r="D842" s="27"/>
      <c r="E842" s="27"/>
      <c r="F842" s="27"/>
    </row>
    <row r="843" ht="15.75" customHeight="1">
      <c r="D843" s="27"/>
      <c r="E843" s="27"/>
      <c r="F843" s="27"/>
    </row>
    <row r="844" ht="15.75" customHeight="1">
      <c r="D844" s="27"/>
      <c r="E844" s="27"/>
      <c r="F844" s="27"/>
    </row>
    <row r="845" ht="15.75" customHeight="1">
      <c r="D845" s="27"/>
      <c r="E845" s="27"/>
      <c r="F845" s="27"/>
    </row>
    <row r="846" ht="15.75" customHeight="1">
      <c r="D846" s="27"/>
      <c r="E846" s="27"/>
      <c r="F846" s="27"/>
    </row>
    <row r="847" ht="15.75" customHeight="1">
      <c r="D847" s="27"/>
      <c r="E847" s="27"/>
      <c r="F847" s="27"/>
    </row>
    <row r="848" ht="15.75" customHeight="1">
      <c r="D848" s="27"/>
      <c r="E848" s="27"/>
      <c r="F848" s="27"/>
    </row>
    <row r="849" ht="15.75" customHeight="1">
      <c r="D849" s="27"/>
      <c r="E849" s="27"/>
      <c r="F849" s="27"/>
    </row>
    <row r="850" ht="15.75" customHeight="1">
      <c r="D850" s="27"/>
      <c r="E850" s="27"/>
      <c r="F850" s="27"/>
    </row>
    <row r="851" ht="15.75" customHeight="1">
      <c r="D851" s="27"/>
      <c r="E851" s="27"/>
      <c r="F851" s="27"/>
    </row>
    <row r="852" ht="15.75" customHeight="1">
      <c r="D852" s="27"/>
      <c r="E852" s="27"/>
      <c r="F852" s="27"/>
    </row>
    <row r="853" ht="15.75" customHeight="1">
      <c r="D853" s="27"/>
      <c r="E853" s="27"/>
      <c r="F853" s="27"/>
    </row>
    <row r="854" ht="15.75" customHeight="1">
      <c r="D854" s="27"/>
      <c r="E854" s="27"/>
      <c r="F854" s="27"/>
    </row>
    <row r="855" ht="15.75" customHeight="1">
      <c r="D855" s="27"/>
      <c r="E855" s="27"/>
      <c r="F855" s="27"/>
    </row>
    <row r="856" ht="15.75" customHeight="1">
      <c r="D856" s="27"/>
      <c r="E856" s="27"/>
      <c r="F856" s="27"/>
    </row>
    <row r="857" ht="15.75" customHeight="1">
      <c r="D857" s="27"/>
      <c r="E857" s="27"/>
      <c r="F857" s="27"/>
    </row>
    <row r="858" ht="15.75" customHeight="1">
      <c r="D858" s="27"/>
      <c r="E858" s="27"/>
      <c r="F858" s="27"/>
    </row>
    <row r="859" ht="15.75" customHeight="1">
      <c r="D859" s="27"/>
      <c r="E859" s="27"/>
      <c r="F859" s="27"/>
    </row>
    <row r="860" ht="15.75" customHeight="1">
      <c r="D860" s="27"/>
      <c r="E860" s="27"/>
      <c r="F860" s="27"/>
    </row>
    <row r="861" ht="15.75" customHeight="1">
      <c r="D861" s="27"/>
      <c r="E861" s="27"/>
      <c r="F861" s="27"/>
    </row>
    <row r="862" ht="15.75" customHeight="1">
      <c r="D862" s="27"/>
      <c r="E862" s="27"/>
      <c r="F862" s="27"/>
    </row>
    <row r="863" ht="15.75" customHeight="1">
      <c r="D863" s="27"/>
      <c r="E863" s="27"/>
      <c r="F863" s="27"/>
    </row>
    <row r="864" ht="15.75" customHeight="1">
      <c r="D864" s="27"/>
      <c r="E864" s="27"/>
      <c r="F864" s="27"/>
    </row>
    <row r="865" ht="15.75" customHeight="1">
      <c r="D865" s="27"/>
      <c r="E865" s="27"/>
      <c r="F865" s="27"/>
    </row>
    <row r="866" ht="15.75" customHeight="1">
      <c r="D866" s="27"/>
      <c r="E866" s="27"/>
      <c r="F866" s="27"/>
    </row>
    <row r="867" ht="15.75" customHeight="1">
      <c r="D867" s="27"/>
      <c r="E867" s="27"/>
      <c r="F867" s="27"/>
    </row>
    <row r="868" ht="15.75" customHeight="1">
      <c r="D868" s="27"/>
      <c r="E868" s="27"/>
      <c r="F868" s="27"/>
    </row>
    <row r="869" ht="15.75" customHeight="1">
      <c r="D869" s="27"/>
      <c r="E869" s="27"/>
      <c r="F869" s="27"/>
    </row>
    <row r="870" ht="15.75" customHeight="1">
      <c r="D870" s="27"/>
      <c r="E870" s="27"/>
      <c r="F870" s="27"/>
    </row>
    <row r="871" ht="15.75" customHeight="1">
      <c r="D871" s="27"/>
      <c r="E871" s="27"/>
      <c r="F871" s="27"/>
    </row>
    <row r="872" ht="15.75" customHeight="1">
      <c r="D872" s="27"/>
      <c r="E872" s="27"/>
      <c r="F872" s="27"/>
    </row>
    <row r="873" ht="15.75" customHeight="1">
      <c r="D873" s="27"/>
      <c r="E873" s="27"/>
      <c r="F873" s="27"/>
    </row>
    <row r="874" ht="15.75" customHeight="1">
      <c r="D874" s="27"/>
      <c r="E874" s="27"/>
      <c r="F874" s="27"/>
    </row>
    <row r="875" ht="15.75" customHeight="1">
      <c r="D875" s="27"/>
      <c r="E875" s="27"/>
      <c r="F875" s="27"/>
    </row>
    <row r="876" ht="15.75" customHeight="1">
      <c r="D876" s="27"/>
      <c r="E876" s="27"/>
      <c r="F876" s="27"/>
    </row>
    <row r="877" ht="15.75" customHeight="1">
      <c r="D877" s="27"/>
      <c r="E877" s="27"/>
      <c r="F877" s="27"/>
    </row>
    <row r="878" ht="15.75" customHeight="1">
      <c r="D878" s="27"/>
      <c r="E878" s="27"/>
      <c r="F878" s="27"/>
    </row>
    <row r="879" ht="15.75" customHeight="1">
      <c r="D879" s="27"/>
      <c r="E879" s="27"/>
      <c r="F879" s="27"/>
    </row>
    <row r="880" ht="15.75" customHeight="1">
      <c r="D880" s="27"/>
      <c r="E880" s="27"/>
      <c r="F880" s="27"/>
    </row>
    <row r="881" ht="15.75" customHeight="1">
      <c r="D881" s="27"/>
      <c r="E881" s="27"/>
      <c r="F881" s="27"/>
    </row>
    <row r="882" ht="15.75" customHeight="1">
      <c r="D882" s="27"/>
      <c r="E882" s="27"/>
      <c r="F882" s="27"/>
    </row>
    <row r="883" ht="15.75" customHeight="1">
      <c r="D883" s="27"/>
      <c r="E883" s="27"/>
      <c r="F883" s="27"/>
    </row>
    <row r="884" ht="15.75" customHeight="1">
      <c r="D884" s="27"/>
      <c r="E884" s="27"/>
      <c r="F884" s="27"/>
    </row>
    <row r="885" ht="15.75" customHeight="1">
      <c r="D885" s="27"/>
      <c r="E885" s="27"/>
      <c r="F885" s="27"/>
    </row>
    <row r="886" ht="15.75" customHeight="1">
      <c r="D886" s="27"/>
      <c r="E886" s="27"/>
      <c r="F886" s="27"/>
    </row>
    <row r="887" ht="15.75" customHeight="1">
      <c r="D887" s="27"/>
      <c r="E887" s="27"/>
      <c r="F887" s="27"/>
    </row>
    <row r="888" ht="15.75" customHeight="1">
      <c r="D888" s="27"/>
      <c r="E888" s="27"/>
      <c r="F888" s="27"/>
    </row>
    <row r="889" ht="15.75" customHeight="1">
      <c r="D889" s="27"/>
      <c r="E889" s="27"/>
      <c r="F889" s="27"/>
    </row>
    <row r="890" ht="15.75" customHeight="1">
      <c r="D890" s="27"/>
      <c r="E890" s="27"/>
      <c r="F890" s="27"/>
    </row>
    <row r="891" ht="15.75" customHeight="1">
      <c r="D891" s="27"/>
      <c r="E891" s="27"/>
      <c r="F891" s="27"/>
    </row>
    <row r="892" ht="15.75" customHeight="1">
      <c r="D892" s="27"/>
      <c r="E892" s="27"/>
      <c r="F892" s="27"/>
    </row>
    <row r="893" ht="15.75" customHeight="1">
      <c r="D893" s="27"/>
      <c r="E893" s="27"/>
      <c r="F893" s="27"/>
    </row>
    <row r="894" ht="15.75" customHeight="1">
      <c r="D894" s="27"/>
      <c r="E894" s="27"/>
      <c r="F894" s="27"/>
    </row>
    <row r="895" ht="15.75" customHeight="1">
      <c r="D895" s="27"/>
      <c r="E895" s="27"/>
      <c r="F895" s="27"/>
    </row>
    <row r="896" ht="15.75" customHeight="1">
      <c r="D896" s="27"/>
      <c r="E896" s="27"/>
      <c r="F896" s="27"/>
    </row>
    <row r="897" ht="15.75" customHeight="1">
      <c r="D897" s="27"/>
      <c r="E897" s="27"/>
      <c r="F897" s="27"/>
    </row>
    <row r="898" ht="15.75" customHeight="1">
      <c r="D898" s="27"/>
      <c r="E898" s="27"/>
      <c r="F898" s="27"/>
    </row>
    <row r="899" ht="15.75" customHeight="1">
      <c r="D899" s="27"/>
      <c r="E899" s="27"/>
      <c r="F899" s="27"/>
    </row>
    <row r="900" ht="15.75" customHeight="1">
      <c r="D900" s="27"/>
      <c r="E900" s="27"/>
      <c r="F900" s="27"/>
    </row>
    <row r="901" ht="15.75" customHeight="1">
      <c r="D901" s="27"/>
      <c r="E901" s="27"/>
      <c r="F901" s="27"/>
    </row>
    <row r="902" ht="15.75" customHeight="1">
      <c r="D902" s="27"/>
      <c r="E902" s="27"/>
      <c r="F902" s="27"/>
    </row>
    <row r="903" ht="15.75" customHeight="1">
      <c r="D903" s="27"/>
      <c r="E903" s="27"/>
      <c r="F903" s="27"/>
    </row>
    <row r="904" ht="15.75" customHeight="1">
      <c r="D904" s="27"/>
      <c r="E904" s="27"/>
      <c r="F904" s="27"/>
    </row>
    <row r="905" ht="15.75" customHeight="1">
      <c r="D905" s="27"/>
      <c r="E905" s="27"/>
      <c r="F905" s="27"/>
    </row>
    <row r="906" ht="15.75" customHeight="1">
      <c r="D906" s="27"/>
      <c r="E906" s="27"/>
      <c r="F906" s="27"/>
    </row>
    <row r="907" ht="15.75" customHeight="1">
      <c r="D907" s="27"/>
      <c r="E907" s="27"/>
      <c r="F907" s="27"/>
    </row>
    <row r="908" ht="15.75" customHeight="1">
      <c r="D908" s="27"/>
      <c r="E908" s="27"/>
      <c r="F908" s="27"/>
    </row>
    <row r="909" ht="15.75" customHeight="1">
      <c r="D909" s="27"/>
      <c r="E909" s="27"/>
      <c r="F909" s="27"/>
    </row>
    <row r="910" ht="15.75" customHeight="1">
      <c r="D910" s="27"/>
      <c r="E910" s="27"/>
      <c r="F910" s="27"/>
    </row>
    <row r="911" ht="15.75" customHeight="1">
      <c r="D911" s="27"/>
      <c r="E911" s="27"/>
      <c r="F911" s="27"/>
    </row>
    <row r="912" ht="15.75" customHeight="1">
      <c r="D912" s="27"/>
      <c r="E912" s="27"/>
      <c r="F912" s="27"/>
    </row>
    <row r="913" ht="15.75" customHeight="1">
      <c r="D913" s="27"/>
      <c r="E913" s="27"/>
      <c r="F913" s="27"/>
    </row>
    <row r="914" ht="15.75" customHeight="1">
      <c r="D914" s="27"/>
      <c r="E914" s="27"/>
      <c r="F914" s="27"/>
    </row>
    <row r="915" ht="15.75" customHeight="1">
      <c r="D915" s="27"/>
      <c r="E915" s="27"/>
      <c r="F915" s="27"/>
    </row>
    <row r="916" ht="15.75" customHeight="1">
      <c r="D916" s="27"/>
      <c r="E916" s="27"/>
      <c r="F916" s="27"/>
    </row>
    <row r="917" ht="15.75" customHeight="1">
      <c r="D917" s="27"/>
      <c r="E917" s="27"/>
      <c r="F917" s="27"/>
    </row>
    <row r="918" ht="15.75" customHeight="1">
      <c r="D918" s="27"/>
      <c r="E918" s="27"/>
      <c r="F918" s="27"/>
    </row>
    <row r="919" ht="15.75" customHeight="1">
      <c r="D919" s="27"/>
      <c r="E919" s="27"/>
      <c r="F919" s="27"/>
    </row>
    <row r="920" ht="15.75" customHeight="1">
      <c r="D920" s="27"/>
      <c r="E920" s="27"/>
      <c r="F920" s="27"/>
    </row>
    <row r="921" ht="15.75" customHeight="1">
      <c r="D921" s="27"/>
      <c r="E921" s="27"/>
      <c r="F921" s="27"/>
    </row>
    <row r="922" ht="15.75" customHeight="1">
      <c r="D922" s="27"/>
      <c r="E922" s="27"/>
      <c r="F922" s="27"/>
    </row>
    <row r="923" ht="15.75" customHeight="1">
      <c r="D923" s="27"/>
      <c r="E923" s="27"/>
      <c r="F923" s="27"/>
    </row>
    <row r="924" ht="15.75" customHeight="1">
      <c r="D924" s="27"/>
      <c r="E924" s="27"/>
      <c r="F924" s="27"/>
    </row>
    <row r="925" ht="15.75" customHeight="1">
      <c r="D925" s="27"/>
      <c r="E925" s="27"/>
      <c r="F925" s="27"/>
    </row>
    <row r="926" ht="15.75" customHeight="1">
      <c r="D926" s="27"/>
      <c r="E926" s="27"/>
      <c r="F926" s="27"/>
    </row>
    <row r="927" ht="15.75" customHeight="1">
      <c r="D927" s="27"/>
      <c r="E927" s="27"/>
      <c r="F927" s="27"/>
    </row>
    <row r="928" ht="15.75" customHeight="1">
      <c r="D928" s="27"/>
      <c r="E928" s="27"/>
      <c r="F928" s="27"/>
    </row>
    <row r="929" ht="15.75" customHeight="1">
      <c r="D929" s="27"/>
      <c r="E929" s="27"/>
      <c r="F929" s="27"/>
    </row>
    <row r="930" ht="15.75" customHeight="1">
      <c r="D930" s="27"/>
      <c r="E930" s="27"/>
      <c r="F930" s="27"/>
    </row>
    <row r="931" ht="15.75" customHeight="1">
      <c r="D931" s="27"/>
      <c r="E931" s="27"/>
      <c r="F931" s="27"/>
    </row>
    <row r="932" ht="15.75" customHeight="1">
      <c r="D932" s="27"/>
      <c r="E932" s="27"/>
      <c r="F932" s="27"/>
    </row>
    <row r="933" ht="15.75" customHeight="1">
      <c r="D933" s="27"/>
      <c r="E933" s="27"/>
      <c r="F933" s="27"/>
    </row>
    <row r="934" ht="15.75" customHeight="1">
      <c r="D934" s="27"/>
      <c r="E934" s="27"/>
      <c r="F934" s="27"/>
    </row>
    <row r="935" ht="15.75" customHeight="1">
      <c r="D935" s="27"/>
      <c r="E935" s="27"/>
      <c r="F935" s="27"/>
    </row>
    <row r="936" ht="15.75" customHeight="1">
      <c r="D936" s="27"/>
      <c r="E936" s="27"/>
      <c r="F936" s="27"/>
    </row>
    <row r="937" ht="15.75" customHeight="1">
      <c r="D937" s="27"/>
      <c r="E937" s="27"/>
      <c r="F937" s="27"/>
    </row>
    <row r="938" ht="15.75" customHeight="1">
      <c r="D938" s="27"/>
      <c r="E938" s="27"/>
      <c r="F938" s="27"/>
    </row>
    <row r="939" ht="15.75" customHeight="1">
      <c r="D939" s="27"/>
      <c r="E939" s="27"/>
      <c r="F939" s="27"/>
    </row>
    <row r="940" ht="15.75" customHeight="1">
      <c r="D940" s="27"/>
      <c r="E940" s="27"/>
      <c r="F940" s="27"/>
    </row>
    <row r="941" ht="15.75" customHeight="1">
      <c r="D941" s="27"/>
      <c r="E941" s="27"/>
      <c r="F941" s="27"/>
    </row>
    <row r="942" ht="15.75" customHeight="1">
      <c r="D942" s="27"/>
      <c r="E942" s="27"/>
      <c r="F942" s="27"/>
    </row>
    <row r="943" ht="15.75" customHeight="1">
      <c r="D943" s="27"/>
      <c r="E943" s="27"/>
      <c r="F943" s="27"/>
    </row>
    <row r="944" ht="15.75" customHeight="1">
      <c r="D944" s="27"/>
      <c r="E944" s="27"/>
      <c r="F944" s="27"/>
    </row>
    <row r="945" ht="15.75" customHeight="1">
      <c r="D945" s="27"/>
      <c r="E945" s="27"/>
      <c r="F945" s="27"/>
    </row>
    <row r="946" ht="15.75" customHeight="1">
      <c r="D946" s="27"/>
      <c r="E946" s="27"/>
      <c r="F946" s="27"/>
    </row>
    <row r="947" ht="15.75" customHeight="1">
      <c r="D947" s="27"/>
      <c r="E947" s="27"/>
      <c r="F947" s="27"/>
    </row>
    <row r="948" ht="15.75" customHeight="1">
      <c r="D948" s="27"/>
      <c r="E948" s="27"/>
      <c r="F948" s="27"/>
    </row>
    <row r="949" ht="15.75" customHeight="1">
      <c r="D949" s="27"/>
      <c r="E949" s="27"/>
      <c r="F949" s="27"/>
    </row>
    <row r="950" ht="15.75" customHeight="1">
      <c r="D950" s="27"/>
      <c r="E950" s="27"/>
      <c r="F950" s="27"/>
    </row>
    <row r="951" ht="15.75" customHeight="1">
      <c r="D951" s="27"/>
      <c r="E951" s="27"/>
      <c r="F951" s="27"/>
    </row>
    <row r="952" ht="15.75" customHeight="1">
      <c r="D952" s="27"/>
      <c r="E952" s="27"/>
      <c r="F952" s="27"/>
    </row>
    <row r="953" ht="15.75" customHeight="1">
      <c r="D953" s="27"/>
      <c r="E953" s="27"/>
      <c r="F953" s="27"/>
    </row>
    <row r="954" ht="15.75" customHeight="1">
      <c r="D954" s="27"/>
      <c r="E954" s="27"/>
      <c r="F954" s="27"/>
    </row>
    <row r="955" ht="15.75" customHeight="1">
      <c r="D955" s="27"/>
      <c r="E955" s="27"/>
      <c r="F955" s="27"/>
    </row>
    <row r="956" ht="15.75" customHeight="1">
      <c r="D956" s="27"/>
      <c r="E956" s="27"/>
      <c r="F956" s="27"/>
    </row>
    <row r="957" ht="15.75" customHeight="1">
      <c r="D957" s="27"/>
      <c r="E957" s="27"/>
      <c r="F957" s="27"/>
    </row>
    <row r="958" ht="15.75" customHeight="1">
      <c r="D958" s="27"/>
      <c r="E958" s="27"/>
      <c r="F958" s="27"/>
    </row>
    <row r="959" ht="15.75" customHeight="1">
      <c r="D959" s="27"/>
      <c r="E959" s="27"/>
      <c r="F959" s="27"/>
    </row>
    <row r="960" ht="15.75" customHeight="1">
      <c r="D960" s="27"/>
      <c r="E960" s="27"/>
      <c r="F960" s="27"/>
    </row>
    <row r="961" ht="15.75" customHeight="1">
      <c r="D961" s="27"/>
      <c r="E961" s="27"/>
      <c r="F961" s="27"/>
    </row>
    <row r="962" ht="15.75" customHeight="1">
      <c r="D962" s="27"/>
      <c r="E962" s="27"/>
      <c r="F962" s="27"/>
    </row>
    <row r="963" ht="15.75" customHeight="1">
      <c r="D963" s="27"/>
      <c r="E963" s="27"/>
      <c r="F963" s="27"/>
    </row>
    <row r="964" ht="15.75" customHeight="1">
      <c r="D964" s="27"/>
      <c r="E964" s="27"/>
      <c r="F964" s="27"/>
    </row>
    <row r="965" ht="15.75" customHeight="1">
      <c r="D965" s="27"/>
      <c r="E965" s="27"/>
      <c r="F965" s="27"/>
    </row>
    <row r="966" ht="15.75" customHeight="1">
      <c r="D966" s="27"/>
      <c r="E966" s="27"/>
      <c r="F966" s="27"/>
    </row>
    <row r="967" ht="15.75" customHeight="1">
      <c r="D967" s="27"/>
      <c r="E967" s="27"/>
      <c r="F967" s="27"/>
    </row>
    <row r="968" ht="15.75" customHeight="1">
      <c r="D968" s="27"/>
      <c r="E968" s="27"/>
      <c r="F968" s="27"/>
    </row>
    <row r="969" ht="15.75" customHeight="1">
      <c r="D969" s="27"/>
      <c r="E969" s="27"/>
      <c r="F969" s="27"/>
    </row>
    <row r="970" ht="15.75" customHeight="1">
      <c r="D970" s="27"/>
      <c r="E970" s="27"/>
      <c r="F970" s="27"/>
    </row>
    <row r="971" ht="15.75" customHeight="1">
      <c r="D971" s="27"/>
      <c r="E971" s="27"/>
      <c r="F971" s="27"/>
    </row>
    <row r="972" ht="15.75" customHeight="1">
      <c r="D972" s="27"/>
      <c r="E972" s="27"/>
      <c r="F972" s="27"/>
    </row>
    <row r="973" ht="15.75" customHeight="1">
      <c r="D973" s="27"/>
      <c r="E973" s="27"/>
      <c r="F973" s="27"/>
    </row>
    <row r="974" ht="15.75" customHeight="1">
      <c r="D974" s="27"/>
      <c r="E974" s="27"/>
      <c r="F974" s="27"/>
    </row>
    <row r="975" ht="15.75" customHeight="1">
      <c r="D975" s="27"/>
      <c r="E975" s="27"/>
      <c r="F975" s="27"/>
    </row>
    <row r="976" ht="15.75" customHeight="1">
      <c r="D976" s="27"/>
      <c r="E976" s="27"/>
      <c r="F976" s="27"/>
    </row>
    <row r="977" ht="15.75" customHeight="1">
      <c r="D977" s="27"/>
      <c r="E977" s="27"/>
      <c r="F977" s="27"/>
    </row>
    <row r="978" ht="15.75" customHeight="1">
      <c r="D978" s="27"/>
      <c r="E978" s="27"/>
      <c r="F978" s="27"/>
    </row>
    <row r="979" ht="15.75" customHeight="1">
      <c r="D979" s="27"/>
      <c r="E979" s="27"/>
      <c r="F979" s="27"/>
    </row>
    <row r="980" ht="15.75" customHeight="1">
      <c r="D980" s="27"/>
      <c r="E980" s="27"/>
      <c r="F980" s="27"/>
    </row>
    <row r="981" ht="15.75" customHeight="1">
      <c r="D981" s="27"/>
      <c r="E981" s="27"/>
      <c r="F981" s="27"/>
    </row>
    <row r="982" ht="15.75" customHeight="1">
      <c r="D982" s="27"/>
      <c r="E982" s="27"/>
      <c r="F982" s="27"/>
    </row>
    <row r="983" ht="15.75" customHeight="1">
      <c r="D983" s="27"/>
      <c r="E983" s="27"/>
      <c r="F983" s="27"/>
    </row>
    <row r="984" ht="15.75" customHeight="1">
      <c r="D984" s="27"/>
      <c r="E984" s="27"/>
      <c r="F984" s="27"/>
    </row>
    <row r="985" ht="15.75" customHeight="1">
      <c r="D985" s="27"/>
      <c r="E985" s="27"/>
      <c r="F985" s="27"/>
    </row>
    <row r="986" ht="15.75" customHeight="1">
      <c r="D986" s="27"/>
      <c r="E986" s="27"/>
      <c r="F986" s="27"/>
    </row>
    <row r="987" ht="15.75" customHeight="1">
      <c r="D987" s="27"/>
      <c r="E987" s="27"/>
      <c r="F987" s="27"/>
    </row>
    <row r="988" ht="15.75" customHeight="1">
      <c r="D988" s="27"/>
      <c r="E988" s="27"/>
      <c r="F988" s="27"/>
    </row>
    <row r="989" ht="15.75" customHeight="1">
      <c r="D989" s="27"/>
      <c r="E989" s="27"/>
      <c r="F989" s="27"/>
    </row>
    <row r="990" ht="15.75" customHeight="1">
      <c r="D990" s="27"/>
      <c r="E990" s="27"/>
      <c r="F990" s="27"/>
    </row>
    <row r="991" ht="15.75" customHeight="1">
      <c r="D991" s="27"/>
      <c r="E991" s="27"/>
      <c r="F991" s="27"/>
    </row>
    <row r="992" ht="15.75" customHeight="1">
      <c r="D992" s="27"/>
      <c r="E992" s="27"/>
      <c r="F992" s="27"/>
    </row>
    <row r="993" ht="15.75" customHeight="1">
      <c r="D993" s="27"/>
      <c r="E993" s="27"/>
      <c r="F993" s="27"/>
    </row>
    <row r="994" ht="15.75" customHeight="1">
      <c r="D994" s="27"/>
      <c r="E994" s="27"/>
      <c r="F994" s="27"/>
    </row>
    <row r="995" ht="15.75" customHeight="1">
      <c r="D995" s="27"/>
      <c r="E995" s="27"/>
      <c r="F995" s="27"/>
    </row>
    <row r="996" ht="15.75" customHeight="1">
      <c r="D996" s="27"/>
      <c r="E996" s="27"/>
      <c r="F996" s="27"/>
    </row>
    <row r="997" ht="15.75" customHeight="1">
      <c r="D997" s="27"/>
      <c r="E997" s="27"/>
      <c r="F997" s="27"/>
    </row>
    <row r="998" ht="15.75" customHeight="1">
      <c r="D998" s="27"/>
      <c r="E998" s="27"/>
      <c r="F998" s="27"/>
    </row>
    <row r="999" ht="15.75" customHeight="1">
      <c r="D999" s="27"/>
      <c r="E999" s="27"/>
      <c r="F999" s="27"/>
    </row>
    <row r="1000" ht="15.75" customHeight="1">
      <c r="D1000" s="27"/>
      <c r="E1000" s="27"/>
      <c r="F1000" s="27"/>
    </row>
  </sheetData>
  <autoFilter ref="$A$2:$R$695"/>
  <mergeCells count="1">
    <mergeCell ref="A696:E696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8.0"/>
    <col customWidth="1" min="3" max="3" width="26.14"/>
    <col customWidth="1" min="4" max="5" width="14.14"/>
    <col customWidth="1" min="6" max="6" width="14.57"/>
    <col customWidth="1" min="7" max="7" width="12.86"/>
    <col customWidth="1" min="8" max="8" width="16.71"/>
    <col customWidth="1" min="9" max="9" width="10.29"/>
    <col customWidth="1" min="10" max="10" width="28.71"/>
    <col customWidth="1" min="11" max="11" width="14.14"/>
    <col customWidth="1" min="12" max="12" width="12.86"/>
    <col customWidth="1" min="13" max="13" width="17.86"/>
    <col customWidth="1" min="14" max="14" width="16.29"/>
    <col customWidth="1" min="15" max="15" width="16.71"/>
    <col customWidth="1" min="16" max="16" width="16.86"/>
    <col customWidth="1" min="17" max="17" width="18.14"/>
    <col customWidth="1" min="18" max="18" width="12.14"/>
    <col customWidth="1" min="19" max="19" width="19.14"/>
    <col customWidth="1" min="20" max="20" width="11.14"/>
    <col customWidth="1" min="21" max="21" width="32.71"/>
    <col customWidth="1" min="22" max="22" width="4.86"/>
    <col customWidth="1" min="23" max="23" width="14.14"/>
    <col customWidth="1" min="24" max="24" width="13.29"/>
    <col customWidth="1" min="25" max="25" width="10.0"/>
    <col customWidth="1" min="26" max="26" width="9.14"/>
    <col customWidth="1" min="27" max="27" width="9.86"/>
    <col customWidth="1" min="28" max="28" width="10.0"/>
    <col customWidth="1" min="29" max="29" width="15.29"/>
    <col customWidth="1" min="30" max="30" width="2.14"/>
    <col customWidth="1" min="31" max="31" width="2.43"/>
    <col customWidth="1" min="32" max="33" width="12.71"/>
    <col customWidth="1" min="34" max="34" width="13.0"/>
    <col customWidth="1" min="35" max="36" width="10.0"/>
  </cols>
  <sheetData>
    <row r="1">
      <c r="A1" s="62" t="s">
        <v>452</v>
      </c>
      <c r="T1" s="63"/>
    </row>
    <row r="2">
      <c r="A2" s="62" t="s">
        <v>453</v>
      </c>
      <c r="T2" s="63"/>
    </row>
    <row r="3">
      <c r="A3" s="64" t="s">
        <v>454</v>
      </c>
      <c r="T3" s="63"/>
    </row>
    <row r="4">
      <c r="A4" s="65" t="s">
        <v>455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T4" s="63"/>
    </row>
    <row r="5" ht="75.75" customHeight="1">
      <c r="A5" s="67" t="s">
        <v>6</v>
      </c>
      <c r="B5" s="67" t="s">
        <v>7</v>
      </c>
      <c r="C5" s="67" t="s">
        <v>8</v>
      </c>
      <c r="D5" s="67" t="s">
        <v>9</v>
      </c>
      <c r="E5" s="68" t="s">
        <v>456</v>
      </c>
      <c r="F5" s="68" t="s">
        <v>313</v>
      </c>
      <c r="G5" s="69" t="s">
        <v>315</v>
      </c>
      <c r="H5" s="70" t="s">
        <v>316</v>
      </c>
      <c r="I5" s="67" t="s">
        <v>317</v>
      </c>
      <c r="J5" s="67" t="s">
        <v>318</v>
      </c>
      <c r="K5" s="67" t="s">
        <v>320</v>
      </c>
      <c r="L5" s="67" t="s">
        <v>321</v>
      </c>
      <c r="M5" s="67" t="s">
        <v>322</v>
      </c>
      <c r="N5" s="71" t="s">
        <v>457</v>
      </c>
      <c r="O5" s="71" t="s">
        <v>458</v>
      </c>
      <c r="P5" s="71" t="s">
        <v>459</v>
      </c>
    </row>
    <row r="6" ht="24.0" customHeight="1">
      <c r="A6" s="72" t="s">
        <v>16</v>
      </c>
      <c r="B6" s="73" t="s">
        <v>17</v>
      </c>
      <c r="C6" s="72" t="s">
        <v>324</v>
      </c>
      <c r="D6" s="74">
        <v>8.89419649651E9</v>
      </c>
      <c r="E6" s="74">
        <v>3.45694947051E9</v>
      </c>
      <c r="F6" s="74">
        <v>5.437247026E9</v>
      </c>
      <c r="G6" s="74">
        <v>0.0</v>
      </c>
      <c r="H6" s="74">
        <v>5.437247026E9</v>
      </c>
      <c r="I6" s="73">
        <v>8.90985703E8</v>
      </c>
      <c r="J6" s="75" t="str">
        <f t="shared" ref="J6:J9" si="1">VLOOKUP(I6,'[4]IPS CTA BANCARIA (2)'!$B$2:$H$163,2,0)</f>
        <v>#REF!</v>
      </c>
      <c r="K6" s="74">
        <v>2.218846383E9</v>
      </c>
      <c r="L6" s="76" t="str">
        <f t="shared" ref="L6:L9" si="2">VLOOKUP(I6,'[4]IPS CTA BANCARIA (2)'!$B$2:$H$163,4,0)</f>
        <v>#REF!</v>
      </c>
      <c r="M6" s="72" t="str">
        <f t="shared" ref="M6:M9" si="3">VLOOKUP(I6,'[4]IPS CTA BANCARIA (2)'!$B$2:$H$163,5,0)</f>
        <v>#REF!</v>
      </c>
      <c r="N6" s="77">
        <v>2.01400050847E11</v>
      </c>
      <c r="O6" s="78" t="s">
        <v>460</v>
      </c>
      <c r="P6" s="79">
        <v>41898.0</v>
      </c>
    </row>
    <row r="7" ht="24.0" customHeight="1">
      <c r="A7" s="72" t="s">
        <v>16</v>
      </c>
      <c r="B7" s="73" t="s">
        <v>17</v>
      </c>
      <c r="C7" s="72" t="s">
        <v>324</v>
      </c>
      <c r="D7" s="74"/>
      <c r="E7" s="74"/>
      <c r="F7" s="74"/>
      <c r="G7" s="74"/>
      <c r="H7" s="74"/>
      <c r="I7" s="73">
        <v>8.90906347E8</v>
      </c>
      <c r="J7" s="75" t="str">
        <f t="shared" si="1"/>
        <v>#REF!</v>
      </c>
      <c r="K7" s="74">
        <v>2.074183835E9</v>
      </c>
      <c r="L7" s="76" t="str">
        <f t="shared" si="2"/>
        <v>#REF!</v>
      </c>
      <c r="M7" s="72" t="str">
        <f t="shared" si="3"/>
        <v>#REF!</v>
      </c>
      <c r="N7" s="77" t="s">
        <v>461</v>
      </c>
      <c r="O7" s="78" t="s">
        <v>462</v>
      </c>
      <c r="P7" s="79">
        <v>41904.0</v>
      </c>
    </row>
    <row r="8" ht="24.0" customHeight="1">
      <c r="A8" s="72" t="s">
        <v>16</v>
      </c>
      <c r="B8" s="73" t="s">
        <v>17</v>
      </c>
      <c r="C8" s="72" t="s">
        <v>324</v>
      </c>
      <c r="D8" s="74"/>
      <c r="E8" s="74"/>
      <c r="F8" s="74"/>
      <c r="G8" s="74"/>
      <c r="H8" s="74"/>
      <c r="I8" s="73">
        <v>8.90905166E8</v>
      </c>
      <c r="J8" s="75" t="str">
        <f t="shared" si="1"/>
        <v>#REF!</v>
      </c>
      <c r="K8" s="74">
        <v>1.141079226E9</v>
      </c>
      <c r="L8" s="76" t="str">
        <f t="shared" si="2"/>
        <v>#REF!</v>
      </c>
      <c r="M8" s="72" t="str">
        <f t="shared" si="3"/>
        <v>#REF!</v>
      </c>
      <c r="N8" s="77" t="s">
        <v>463</v>
      </c>
      <c r="O8" s="78" t="s">
        <v>464</v>
      </c>
      <c r="P8" s="79">
        <v>41904.0</v>
      </c>
    </row>
    <row r="9" ht="24.0" customHeight="1">
      <c r="A9" s="72" t="s">
        <v>16</v>
      </c>
      <c r="B9" s="73" t="s">
        <v>17</v>
      </c>
      <c r="C9" s="72" t="s">
        <v>324</v>
      </c>
      <c r="D9" s="74"/>
      <c r="E9" s="74"/>
      <c r="F9" s="74"/>
      <c r="G9" s="74"/>
      <c r="H9" s="74"/>
      <c r="I9" s="73">
        <v>8.90905177E8</v>
      </c>
      <c r="J9" s="75" t="str">
        <f t="shared" si="1"/>
        <v>#REF!</v>
      </c>
      <c r="K9" s="74">
        <v>3137582.0</v>
      </c>
      <c r="L9" s="76" t="str">
        <f t="shared" si="2"/>
        <v>#REF!</v>
      </c>
      <c r="M9" s="72" t="str">
        <f t="shared" si="3"/>
        <v>#REF!</v>
      </c>
      <c r="N9" s="77" t="s">
        <v>465</v>
      </c>
      <c r="O9" s="78" t="s">
        <v>466</v>
      </c>
      <c r="P9" s="79">
        <v>41900.0</v>
      </c>
    </row>
    <row r="10">
      <c r="A10" s="72" t="s">
        <v>16</v>
      </c>
      <c r="B10" s="73" t="s">
        <v>19</v>
      </c>
      <c r="C10" s="72" t="s">
        <v>20</v>
      </c>
      <c r="D10" s="74">
        <v>8875976.88</v>
      </c>
      <c r="E10" s="74">
        <v>3451123.880000001</v>
      </c>
      <c r="F10" s="74">
        <v>5424853.0</v>
      </c>
      <c r="G10" s="74">
        <v>0.0</v>
      </c>
      <c r="H10" s="74">
        <v>5424853.0</v>
      </c>
      <c r="I10" s="73"/>
      <c r="J10" s="75"/>
      <c r="K10" s="74"/>
      <c r="L10" s="76"/>
      <c r="M10" s="72"/>
      <c r="N10" s="77"/>
      <c r="O10" s="78"/>
      <c r="P10" s="79"/>
    </row>
    <row r="11">
      <c r="A11" s="72" t="s">
        <v>16</v>
      </c>
      <c r="B11" s="73" t="s">
        <v>21</v>
      </c>
      <c r="C11" s="72" t="s">
        <v>22</v>
      </c>
      <c r="D11" s="74">
        <v>0.0</v>
      </c>
      <c r="E11" s="74">
        <v>0.0</v>
      </c>
      <c r="F11" s="74">
        <v>0.0</v>
      </c>
      <c r="G11" s="74">
        <v>0.0</v>
      </c>
      <c r="H11" s="74">
        <v>0.0</v>
      </c>
      <c r="I11" s="73"/>
      <c r="J11" s="75"/>
      <c r="K11" s="74"/>
      <c r="L11" s="76"/>
      <c r="M11" s="72"/>
      <c r="N11" s="77"/>
      <c r="O11" s="78"/>
      <c r="P11" s="79"/>
    </row>
    <row r="12">
      <c r="A12" s="72" t="s">
        <v>16</v>
      </c>
      <c r="B12" s="73" t="s">
        <v>23</v>
      </c>
      <c r="C12" s="72" t="s">
        <v>24</v>
      </c>
      <c r="D12" s="74">
        <v>603019.92</v>
      </c>
      <c r="E12" s="74">
        <v>603019.92</v>
      </c>
      <c r="F12" s="74">
        <v>0.0</v>
      </c>
      <c r="G12" s="74">
        <v>0.0</v>
      </c>
      <c r="H12" s="74">
        <v>0.0</v>
      </c>
      <c r="I12" s="73"/>
      <c r="J12" s="75"/>
      <c r="K12" s="74"/>
      <c r="L12" s="76"/>
      <c r="M12" s="72"/>
      <c r="N12" s="77"/>
      <c r="O12" s="78"/>
      <c r="P12" s="79"/>
    </row>
    <row r="13" ht="30.75" customHeight="1">
      <c r="A13" s="72" t="s">
        <v>16</v>
      </c>
      <c r="B13" s="73" t="s">
        <v>25</v>
      </c>
      <c r="C13" s="72" t="s">
        <v>26</v>
      </c>
      <c r="D13" s="74">
        <v>4.819562073E7</v>
      </c>
      <c r="E13" s="74">
        <v>1.8739240729999997E7</v>
      </c>
      <c r="F13" s="74">
        <v>2.945638E7</v>
      </c>
      <c r="G13" s="74">
        <v>0.0</v>
      </c>
      <c r="H13" s="74">
        <v>2.945638E7</v>
      </c>
      <c r="I13" s="73"/>
      <c r="J13" s="75"/>
      <c r="K13" s="74"/>
      <c r="L13" s="76"/>
      <c r="M13" s="72"/>
      <c r="N13" s="77"/>
      <c r="O13" s="78"/>
      <c r="P13" s="79"/>
    </row>
    <row r="14">
      <c r="A14" s="72" t="s">
        <v>16</v>
      </c>
      <c r="B14" s="73" t="s">
        <v>27</v>
      </c>
      <c r="C14" s="72" t="s">
        <v>28</v>
      </c>
      <c r="D14" s="74">
        <v>993798.31</v>
      </c>
      <c r="E14" s="74">
        <v>993798.31</v>
      </c>
      <c r="F14" s="74">
        <v>0.0</v>
      </c>
      <c r="G14" s="74">
        <v>0.0</v>
      </c>
      <c r="H14" s="74">
        <v>0.0</v>
      </c>
      <c r="I14" s="73"/>
      <c r="J14" s="75"/>
      <c r="K14" s="74"/>
      <c r="L14" s="76"/>
      <c r="M14" s="72"/>
      <c r="N14" s="77"/>
      <c r="O14" s="78"/>
      <c r="P14" s="79"/>
    </row>
    <row r="15">
      <c r="A15" s="72" t="s">
        <v>16</v>
      </c>
      <c r="B15" s="73" t="s">
        <v>29</v>
      </c>
      <c r="C15" s="72" t="s">
        <v>30</v>
      </c>
      <c r="D15" s="74">
        <v>85356.65</v>
      </c>
      <c r="E15" s="74">
        <v>85356.65</v>
      </c>
      <c r="F15" s="74">
        <v>0.0</v>
      </c>
      <c r="G15" s="74">
        <v>0.0</v>
      </c>
      <c r="H15" s="74">
        <v>0.0</v>
      </c>
      <c r="I15" s="73"/>
      <c r="J15" s="75"/>
      <c r="K15" s="74"/>
      <c r="L15" s="76"/>
      <c r="M15" s="72"/>
      <c r="N15" s="77"/>
      <c r="O15" s="78"/>
      <c r="P15" s="79"/>
    </row>
    <row r="16">
      <c r="A16" s="72" t="s">
        <v>16</v>
      </c>
      <c r="B16" s="73" t="s">
        <v>31</v>
      </c>
      <c r="C16" s="72" t="s">
        <v>32</v>
      </c>
      <c r="D16" s="74">
        <v>377323.61</v>
      </c>
      <c r="E16" s="74">
        <v>377323.61</v>
      </c>
      <c r="F16" s="74">
        <v>0.0</v>
      </c>
      <c r="G16" s="74">
        <v>0.0</v>
      </c>
      <c r="H16" s="74">
        <v>0.0</v>
      </c>
      <c r="I16" s="73"/>
      <c r="J16" s="75"/>
      <c r="K16" s="74"/>
      <c r="L16" s="76"/>
      <c r="M16" s="72"/>
      <c r="N16" s="77"/>
      <c r="O16" s="78"/>
      <c r="P16" s="79"/>
    </row>
    <row r="17">
      <c r="A17" s="72" t="s">
        <v>16</v>
      </c>
      <c r="B17" s="73" t="s">
        <v>33</v>
      </c>
      <c r="C17" s="72" t="s">
        <v>34</v>
      </c>
      <c r="D17" s="74">
        <v>1.699266239E7</v>
      </c>
      <c r="E17" s="74">
        <v>6607023.390000001</v>
      </c>
      <c r="F17" s="74">
        <v>1.0385639E7</v>
      </c>
      <c r="G17" s="74">
        <v>0.0</v>
      </c>
      <c r="H17" s="74">
        <v>1.0385639E7</v>
      </c>
      <c r="I17" s="73"/>
      <c r="J17" s="75"/>
      <c r="K17" s="74"/>
      <c r="L17" s="76"/>
      <c r="M17" s="72"/>
      <c r="N17" s="77"/>
      <c r="O17" s="78"/>
      <c r="P17" s="79"/>
    </row>
    <row r="18">
      <c r="A18" s="72" t="s">
        <v>16</v>
      </c>
      <c r="B18" s="73" t="s">
        <v>35</v>
      </c>
      <c r="C18" s="72" t="s">
        <v>36</v>
      </c>
      <c r="D18" s="74">
        <v>0.0</v>
      </c>
      <c r="E18" s="74">
        <v>0.0</v>
      </c>
      <c r="F18" s="74">
        <v>0.0</v>
      </c>
      <c r="G18" s="74">
        <v>0.0</v>
      </c>
      <c r="H18" s="74">
        <v>0.0</v>
      </c>
      <c r="I18" s="73"/>
      <c r="J18" s="75"/>
      <c r="K18" s="74"/>
      <c r="L18" s="76"/>
      <c r="M18" s="72"/>
      <c r="N18" s="77"/>
      <c r="O18" s="78"/>
      <c r="P18" s="79"/>
    </row>
    <row r="19" ht="24.0" customHeight="1">
      <c r="A19" s="72" t="s">
        <v>38</v>
      </c>
      <c r="B19" s="73" t="s">
        <v>17</v>
      </c>
      <c r="C19" s="72" t="s">
        <v>324</v>
      </c>
      <c r="D19" s="74">
        <v>6.903845782E7</v>
      </c>
      <c r="E19" s="74">
        <v>0.0</v>
      </c>
      <c r="F19" s="74">
        <v>6.9038458E7</v>
      </c>
      <c r="G19" s="74">
        <v>0.0</v>
      </c>
      <c r="H19" s="74">
        <v>6.9038458E7</v>
      </c>
      <c r="I19" s="73">
        <v>8.90907254E8</v>
      </c>
      <c r="J19" s="75" t="str">
        <f>VLOOKUP(I19,'[4]IPS CTA BANCARIA (2)'!$B$2:$H$163,2,0)</f>
        <v>#REF!</v>
      </c>
      <c r="K19" s="74">
        <v>6.9038458E7</v>
      </c>
      <c r="L19" s="76" t="str">
        <f>VLOOKUP(I19,'[4]IPS CTA BANCARIA (2)'!$B$2:$H$163,4,0)</f>
        <v>#REF!</v>
      </c>
      <c r="M19" s="72" t="str">
        <f>VLOOKUP(I19,'[4]IPS CTA BANCARIA (2)'!$B$2:$H$163,5,0)</f>
        <v>#REF!</v>
      </c>
      <c r="N19" s="77" t="s">
        <v>467</v>
      </c>
      <c r="O19" s="78" t="s">
        <v>468</v>
      </c>
      <c r="P19" s="79">
        <v>41904.0</v>
      </c>
    </row>
    <row r="20">
      <c r="A20" s="72" t="s">
        <v>38</v>
      </c>
      <c r="B20" s="73" t="s">
        <v>39</v>
      </c>
      <c r="C20" s="72" t="s">
        <v>40</v>
      </c>
      <c r="D20" s="74">
        <v>706243.91</v>
      </c>
      <c r="E20" s="74">
        <v>0.0</v>
      </c>
      <c r="F20" s="74">
        <v>706244.0</v>
      </c>
      <c r="G20" s="74">
        <v>0.0</v>
      </c>
      <c r="H20" s="74">
        <v>706244.0</v>
      </c>
      <c r="I20" s="73"/>
      <c r="J20" s="75"/>
      <c r="K20" s="74"/>
      <c r="L20" s="76"/>
      <c r="M20" s="72"/>
      <c r="N20" s="77"/>
      <c r="O20" s="78"/>
      <c r="P20" s="79"/>
    </row>
    <row r="21" ht="15.75" customHeight="1">
      <c r="A21" s="72" t="s">
        <v>38</v>
      </c>
      <c r="B21" s="73" t="s">
        <v>19</v>
      </c>
      <c r="C21" s="72" t="s">
        <v>20</v>
      </c>
      <c r="D21" s="74">
        <v>5260.83</v>
      </c>
      <c r="E21" s="74">
        <v>0.0</v>
      </c>
      <c r="F21" s="74">
        <v>0.0</v>
      </c>
      <c r="G21" s="74">
        <v>5260.83</v>
      </c>
      <c r="H21" s="74">
        <v>0.0</v>
      </c>
      <c r="I21" s="73"/>
      <c r="J21" s="75"/>
      <c r="K21" s="74"/>
      <c r="L21" s="76"/>
      <c r="M21" s="72"/>
      <c r="N21" s="77"/>
      <c r="O21" s="78"/>
      <c r="P21" s="79"/>
    </row>
    <row r="22" ht="15.75" customHeight="1">
      <c r="A22" s="72" t="s">
        <v>38</v>
      </c>
      <c r="B22" s="73" t="s">
        <v>33</v>
      </c>
      <c r="C22" s="72" t="s">
        <v>34</v>
      </c>
      <c r="D22" s="74">
        <v>25039.98</v>
      </c>
      <c r="E22" s="74">
        <v>0.0</v>
      </c>
      <c r="F22" s="74">
        <v>0.0</v>
      </c>
      <c r="G22" s="74">
        <v>25039.98</v>
      </c>
      <c r="H22" s="74">
        <v>0.0</v>
      </c>
      <c r="I22" s="73"/>
      <c r="J22" s="75"/>
      <c r="K22" s="74"/>
      <c r="L22" s="76"/>
      <c r="M22" s="72"/>
      <c r="N22" s="77"/>
      <c r="O22" s="78"/>
      <c r="P22" s="79"/>
    </row>
    <row r="23" ht="22.5" customHeight="1">
      <c r="A23" s="72" t="s">
        <v>38</v>
      </c>
      <c r="B23" s="73" t="s">
        <v>41</v>
      </c>
      <c r="C23" s="72" t="s">
        <v>42</v>
      </c>
      <c r="D23" s="74">
        <v>2.437052646E7</v>
      </c>
      <c r="E23" s="74">
        <v>0.0</v>
      </c>
      <c r="F23" s="74">
        <v>2.4370526E7</v>
      </c>
      <c r="G23" s="74">
        <v>0.0</v>
      </c>
      <c r="H23" s="74">
        <v>2.4370526E7</v>
      </c>
      <c r="I23" s="73">
        <v>8.90980643E8</v>
      </c>
      <c r="J23" s="75" t="str">
        <f t="shared" ref="J23:J24" si="4">VLOOKUP(I23,'[4]IPS CTA BANCARIA (2)'!$B$2:$H$163,2,0)</f>
        <v>#REF!</v>
      </c>
      <c r="K23" s="74">
        <v>2.4370526E7</v>
      </c>
      <c r="L23" s="80" t="str">
        <f t="shared" ref="L23:L24" si="5">VLOOKUP(I23,'[4]IPS CTA BANCARIA (2)'!$B$2:$H$163,4,0)</f>
        <v>#REF!</v>
      </c>
      <c r="M23" s="72" t="str">
        <f t="shared" ref="M23:M24" si="6">VLOOKUP(I23,'[4]IPS CTA BANCARIA (2)'!$B$2:$H$163,5,0)</f>
        <v>#REF!</v>
      </c>
      <c r="N23" s="77" t="s">
        <v>469</v>
      </c>
      <c r="O23" s="78" t="s">
        <v>470</v>
      </c>
      <c r="P23" s="79">
        <v>41904.0</v>
      </c>
    </row>
    <row r="24" ht="24.0" customHeight="1">
      <c r="A24" s="72" t="s">
        <v>44</v>
      </c>
      <c r="B24" s="73" t="s">
        <v>17</v>
      </c>
      <c r="C24" s="72" t="s">
        <v>324</v>
      </c>
      <c r="D24" s="74">
        <v>220914.39</v>
      </c>
      <c r="E24" s="74">
        <v>0.0</v>
      </c>
      <c r="F24" s="74">
        <v>220914.0</v>
      </c>
      <c r="G24" s="74">
        <v>0.0</v>
      </c>
      <c r="H24" s="74">
        <v>220914.0</v>
      </c>
      <c r="I24" s="73">
        <v>8.90981726E8</v>
      </c>
      <c r="J24" s="75" t="str">
        <f t="shared" si="4"/>
        <v>#REF!</v>
      </c>
      <c r="K24" s="74">
        <v>220914.0</v>
      </c>
      <c r="L24" s="76" t="str">
        <f t="shared" si="5"/>
        <v>#REF!</v>
      </c>
      <c r="M24" s="72" t="str">
        <f t="shared" si="6"/>
        <v>#REF!</v>
      </c>
      <c r="N24" s="77" t="s">
        <v>471</v>
      </c>
      <c r="O24" s="78" t="s">
        <v>472</v>
      </c>
      <c r="P24" s="79">
        <v>41900.0</v>
      </c>
    </row>
    <row r="25" ht="15.75" customHeight="1">
      <c r="A25" s="72" t="s">
        <v>44</v>
      </c>
      <c r="B25" s="73" t="s">
        <v>39</v>
      </c>
      <c r="C25" s="72" t="s">
        <v>40</v>
      </c>
      <c r="D25" s="74">
        <v>84185.09</v>
      </c>
      <c r="E25" s="74">
        <v>0.0</v>
      </c>
      <c r="F25" s="74">
        <v>0.0</v>
      </c>
      <c r="G25" s="74">
        <v>84185.09</v>
      </c>
      <c r="H25" s="74">
        <v>0.0</v>
      </c>
      <c r="I25" s="73"/>
      <c r="J25" s="75"/>
      <c r="K25" s="74"/>
      <c r="L25" s="76"/>
      <c r="M25" s="72"/>
      <c r="N25" s="77"/>
      <c r="O25" s="78"/>
      <c r="P25" s="79"/>
    </row>
    <row r="26" ht="15.75" customHeight="1">
      <c r="A26" s="72" t="s">
        <v>44</v>
      </c>
      <c r="B26" s="73" t="s">
        <v>33</v>
      </c>
      <c r="C26" s="72" t="s">
        <v>34</v>
      </c>
      <c r="D26" s="74">
        <v>358.52</v>
      </c>
      <c r="E26" s="74">
        <v>0.0</v>
      </c>
      <c r="F26" s="74">
        <v>0.0</v>
      </c>
      <c r="G26" s="74">
        <v>358.52</v>
      </c>
      <c r="H26" s="74">
        <v>0.0</v>
      </c>
      <c r="I26" s="73"/>
      <c r="J26" s="75"/>
      <c r="K26" s="74"/>
      <c r="L26" s="76"/>
      <c r="M26" s="72"/>
      <c r="N26" s="77"/>
      <c r="O26" s="78"/>
      <c r="P26" s="79"/>
    </row>
    <row r="27" ht="24.0" customHeight="1">
      <c r="A27" s="72" t="s">
        <v>46</v>
      </c>
      <c r="B27" s="73" t="s">
        <v>17</v>
      </c>
      <c r="C27" s="72" t="s">
        <v>324</v>
      </c>
      <c r="D27" s="74">
        <v>1745230.63</v>
      </c>
      <c r="E27" s="74">
        <v>0.0</v>
      </c>
      <c r="F27" s="74">
        <v>1745231.0</v>
      </c>
      <c r="G27" s="74">
        <v>0.0</v>
      </c>
      <c r="H27" s="74">
        <v>1745231.0</v>
      </c>
      <c r="I27" s="73">
        <v>8.90981726E8</v>
      </c>
      <c r="J27" s="75" t="str">
        <f>VLOOKUP(I27,'[4]IPS CTA BANCARIA (2)'!$B$2:$H$163,2,0)</f>
        <v>#REF!</v>
      </c>
      <c r="K27" s="74">
        <v>1745231.0</v>
      </c>
      <c r="L27" s="76" t="str">
        <f>VLOOKUP(I27,'[4]IPS CTA BANCARIA (2)'!$B$2:$H$163,4,0)</f>
        <v>#REF!</v>
      </c>
      <c r="M27" s="72" t="str">
        <f>VLOOKUP(I27,'[4]IPS CTA BANCARIA (2)'!$B$2:$H$163,5,0)</f>
        <v>#REF!</v>
      </c>
      <c r="N27" s="77" t="s">
        <v>473</v>
      </c>
      <c r="O27" s="78" t="s">
        <v>474</v>
      </c>
      <c r="P27" s="79">
        <v>41900.0</v>
      </c>
    </row>
    <row r="28" ht="15.75" customHeight="1">
      <c r="A28" s="72" t="s">
        <v>46</v>
      </c>
      <c r="B28" s="73" t="s">
        <v>39</v>
      </c>
      <c r="C28" s="72" t="s">
        <v>40</v>
      </c>
      <c r="D28" s="74">
        <v>1640.15</v>
      </c>
      <c r="E28" s="74">
        <v>0.0</v>
      </c>
      <c r="F28" s="74">
        <v>0.0</v>
      </c>
      <c r="G28" s="74">
        <v>1640.15</v>
      </c>
      <c r="H28" s="74">
        <v>0.0</v>
      </c>
      <c r="I28" s="73"/>
      <c r="J28" s="75"/>
      <c r="K28" s="74"/>
      <c r="L28" s="76"/>
      <c r="M28" s="72"/>
      <c r="N28" s="77"/>
      <c r="O28" s="78"/>
      <c r="P28" s="79"/>
    </row>
    <row r="29" ht="15.75" customHeight="1">
      <c r="A29" s="72" t="s">
        <v>46</v>
      </c>
      <c r="B29" s="73" t="s">
        <v>33</v>
      </c>
      <c r="C29" s="72" t="s">
        <v>34</v>
      </c>
      <c r="D29" s="74">
        <v>3829.22</v>
      </c>
      <c r="E29" s="74">
        <v>0.0</v>
      </c>
      <c r="F29" s="74">
        <v>0.0</v>
      </c>
      <c r="G29" s="74">
        <v>3829.22</v>
      </c>
      <c r="H29" s="74">
        <v>0.0</v>
      </c>
      <c r="I29" s="73"/>
      <c r="J29" s="75"/>
      <c r="K29" s="74"/>
      <c r="L29" s="76"/>
      <c r="M29" s="72"/>
      <c r="N29" s="77"/>
      <c r="O29" s="78"/>
      <c r="P29" s="79"/>
    </row>
    <row r="30" ht="24.0" customHeight="1">
      <c r="A30" s="72" t="s">
        <v>48</v>
      </c>
      <c r="B30" s="73" t="s">
        <v>17</v>
      </c>
      <c r="C30" s="72" t="s">
        <v>324</v>
      </c>
      <c r="D30" s="74">
        <v>9168443.78</v>
      </c>
      <c r="E30" s="74">
        <v>0.0</v>
      </c>
      <c r="F30" s="74">
        <v>9168444.0</v>
      </c>
      <c r="G30" s="74">
        <v>0.0</v>
      </c>
      <c r="H30" s="74">
        <v>9168444.0</v>
      </c>
      <c r="I30" s="73">
        <v>8.90905154E8</v>
      </c>
      <c r="J30" s="75" t="str">
        <f>VLOOKUP(I30,'[4]IPS CTA BANCARIA (2)'!$B$2:$H$163,2,0)</f>
        <v>#REF!</v>
      </c>
      <c r="K30" s="74">
        <v>9168444.0</v>
      </c>
      <c r="L30" s="76" t="str">
        <f>VLOOKUP(I30,'[4]IPS CTA BANCARIA (2)'!$B$2:$H$163,4,0)</f>
        <v>#REF!</v>
      </c>
      <c r="M30" s="72" t="str">
        <f>VLOOKUP(I30,'[4]IPS CTA BANCARIA (2)'!$B$2:$H$163,5,0)</f>
        <v>#REF!</v>
      </c>
      <c r="N30" s="77" t="s">
        <v>475</v>
      </c>
      <c r="O30" s="78" t="s">
        <v>476</v>
      </c>
      <c r="P30" s="79">
        <v>41904.0</v>
      </c>
    </row>
    <row r="31" ht="15.75" customHeight="1">
      <c r="A31" s="72" t="s">
        <v>48</v>
      </c>
      <c r="B31" s="73" t="s">
        <v>19</v>
      </c>
      <c r="C31" s="72" t="s">
        <v>20</v>
      </c>
      <c r="D31" s="74">
        <v>2304.38</v>
      </c>
      <c r="E31" s="74">
        <v>0.0</v>
      </c>
      <c r="F31" s="74">
        <v>0.0</v>
      </c>
      <c r="G31" s="74">
        <v>2304.38</v>
      </c>
      <c r="H31" s="74">
        <v>0.0</v>
      </c>
      <c r="I31" s="73"/>
      <c r="J31" s="75"/>
      <c r="K31" s="74"/>
      <c r="L31" s="76"/>
      <c r="M31" s="72"/>
      <c r="N31" s="77"/>
      <c r="O31" s="78"/>
      <c r="P31" s="79"/>
    </row>
    <row r="32" ht="15.75" customHeight="1">
      <c r="A32" s="72" t="s">
        <v>48</v>
      </c>
      <c r="B32" s="73" t="s">
        <v>27</v>
      </c>
      <c r="C32" s="72" t="s">
        <v>28</v>
      </c>
      <c r="D32" s="74">
        <v>3766.78</v>
      </c>
      <c r="E32" s="74">
        <v>0.0</v>
      </c>
      <c r="F32" s="74">
        <v>0.0</v>
      </c>
      <c r="G32" s="74">
        <v>3766.78</v>
      </c>
      <c r="H32" s="74">
        <v>0.0</v>
      </c>
      <c r="I32" s="73"/>
      <c r="J32" s="75"/>
      <c r="K32" s="74"/>
      <c r="L32" s="76"/>
      <c r="M32" s="72"/>
      <c r="N32" s="77"/>
      <c r="O32" s="78"/>
      <c r="P32" s="79"/>
    </row>
    <row r="33" ht="15.75" customHeight="1">
      <c r="A33" s="72" t="s">
        <v>48</v>
      </c>
      <c r="B33" s="73" t="s">
        <v>33</v>
      </c>
      <c r="C33" s="72" t="s">
        <v>34</v>
      </c>
      <c r="D33" s="74">
        <v>31749.92</v>
      </c>
      <c r="E33" s="74">
        <v>0.0</v>
      </c>
      <c r="F33" s="74">
        <v>0.0</v>
      </c>
      <c r="G33" s="74">
        <v>31749.92</v>
      </c>
      <c r="H33" s="74">
        <v>0.0</v>
      </c>
      <c r="I33" s="73"/>
      <c r="J33" s="75"/>
      <c r="K33" s="74"/>
      <c r="L33" s="76"/>
      <c r="M33" s="72"/>
      <c r="N33" s="77"/>
      <c r="O33" s="78"/>
      <c r="P33" s="79"/>
    </row>
    <row r="34" ht="22.5" customHeight="1">
      <c r="A34" s="72" t="s">
        <v>48</v>
      </c>
      <c r="B34" s="73" t="s">
        <v>41</v>
      </c>
      <c r="C34" s="72" t="s">
        <v>42</v>
      </c>
      <c r="D34" s="74">
        <v>1.555992914E7</v>
      </c>
      <c r="E34" s="74">
        <v>0.0</v>
      </c>
      <c r="F34" s="74">
        <v>1.5559929E7</v>
      </c>
      <c r="G34" s="74">
        <v>0.0</v>
      </c>
      <c r="H34" s="74">
        <v>1.5559929E7</v>
      </c>
      <c r="I34" s="73">
        <v>8.90906346E8</v>
      </c>
      <c r="J34" s="75" t="str">
        <f t="shared" ref="J34:J35" si="7">VLOOKUP(I34,'[4]IPS CTA BANCARIA (2)'!$B$2:$H$163,2,0)</f>
        <v>#REF!</v>
      </c>
      <c r="K34" s="74">
        <v>1.5559929E7</v>
      </c>
      <c r="L34" s="76" t="str">
        <f t="shared" ref="L34:L35" si="8">VLOOKUP(I34,'[4]IPS CTA BANCARIA (2)'!$B$2:$H$163,4,0)</f>
        <v>#REF!</v>
      </c>
      <c r="M34" s="72" t="str">
        <f t="shared" ref="M34:M35" si="9">VLOOKUP(I34,'[4]IPS CTA BANCARIA (2)'!$B$2:$H$163,5,0)</f>
        <v>#REF!</v>
      </c>
      <c r="N34" s="77" t="s">
        <v>477</v>
      </c>
      <c r="O34" s="78" t="s">
        <v>478</v>
      </c>
      <c r="P34" s="79">
        <v>41904.0</v>
      </c>
    </row>
    <row r="35" ht="24.0" customHeight="1">
      <c r="A35" s="72" t="s">
        <v>50</v>
      </c>
      <c r="B35" s="73" t="s">
        <v>17</v>
      </c>
      <c r="C35" s="72" t="s">
        <v>324</v>
      </c>
      <c r="D35" s="74">
        <v>2.601792914E7</v>
      </c>
      <c r="E35" s="74">
        <v>1070085.1400000006</v>
      </c>
      <c r="F35" s="74">
        <v>2.4947844E7</v>
      </c>
      <c r="G35" s="74">
        <v>0.0</v>
      </c>
      <c r="H35" s="74">
        <v>2.4947844E7</v>
      </c>
      <c r="I35" s="73">
        <v>8.90982264E8</v>
      </c>
      <c r="J35" s="75" t="str">
        <f t="shared" si="7"/>
        <v>#REF!</v>
      </c>
      <c r="K35" s="74">
        <v>2.4947844E7</v>
      </c>
      <c r="L35" s="76" t="str">
        <f t="shared" si="8"/>
        <v>#REF!</v>
      </c>
      <c r="M35" s="72" t="str">
        <f t="shared" si="9"/>
        <v>#REF!</v>
      </c>
      <c r="N35" s="77" t="s">
        <v>479</v>
      </c>
      <c r="O35" s="78" t="s">
        <v>480</v>
      </c>
      <c r="P35" s="79">
        <v>41904.0</v>
      </c>
    </row>
    <row r="36" ht="15.75" customHeight="1">
      <c r="A36" s="72" t="s">
        <v>50</v>
      </c>
      <c r="B36" s="73" t="s">
        <v>39</v>
      </c>
      <c r="C36" s="72" t="s">
        <v>40</v>
      </c>
      <c r="D36" s="74">
        <v>4.013996532E7</v>
      </c>
      <c r="E36" s="74">
        <v>1394965.3200000003</v>
      </c>
      <c r="F36" s="74">
        <v>3.8745E7</v>
      </c>
      <c r="G36" s="74">
        <v>0.0</v>
      </c>
      <c r="H36" s="74">
        <v>3.8745E7</v>
      </c>
      <c r="I36" s="73"/>
      <c r="J36" s="75"/>
      <c r="K36" s="74"/>
      <c r="L36" s="76"/>
      <c r="M36" s="72"/>
      <c r="N36" s="77"/>
      <c r="O36" s="78"/>
      <c r="P36" s="79"/>
    </row>
    <row r="37" ht="15.75" customHeight="1">
      <c r="A37" s="72" t="s">
        <v>50</v>
      </c>
      <c r="B37" s="73" t="s">
        <v>27</v>
      </c>
      <c r="C37" s="72" t="s">
        <v>28</v>
      </c>
      <c r="D37" s="74">
        <v>47929.42</v>
      </c>
      <c r="E37" s="74">
        <v>47929.42</v>
      </c>
      <c r="F37" s="74">
        <v>0.0</v>
      </c>
      <c r="G37" s="74">
        <v>0.0</v>
      </c>
      <c r="H37" s="74">
        <v>0.0</v>
      </c>
      <c r="I37" s="73"/>
      <c r="J37" s="75"/>
      <c r="K37" s="74"/>
      <c r="L37" s="76"/>
      <c r="M37" s="72"/>
      <c r="N37" s="77"/>
      <c r="O37" s="78"/>
      <c r="P37" s="79"/>
    </row>
    <row r="38" ht="15.75" customHeight="1">
      <c r="A38" s="72" t="s">
        <v>50</v>
      </c>
      <c r="B38" s="73" t="s">
        <v>33</v>
      </c>
      <c r="C38" s="72" t="s">
        <v>34</v>
      </c>
      <c r="D38" s="74">
        <v>218990.81</v>
      </c>
      <c r="E38" s="74">
        <v>218990.81</v>
      </c>
      <c r="F38" s="74">
        <v>0.0</v>
      </c>
      <c r="G38" s="74">
        <v>0.0</v>
      </c>
      <c r="H38" s="74">
        <v>0.0</v>
      </c>
      <c r="I38" s="73"/>
      <c r="J38" s="75"/>
      <c r="K38" s="74"/>
      <c r="L38" s="76"/>
      <c r="M38" s="72"/>
      <c r="N38" s="77"/>
      <c r="O38" s="78"/>
      <c r="P38" s="79"/>
    </row>
    <row r="39" ht="15.75" customHeight="1">
      <c r="A39" s="72" t="s">
        <v>50</v>
      </c>
      <c r="B39" s="73" t="s">
        <v>41</v>
      </c>
      <c r="C39" s="72" t="s">
        <v>42</v>
      </c>
      <c r="D39" s="74">
        <v>7.185986431E7</v>
      </c>
      <c r="E39" s="74">
        <v>2955507.3100000024</v>
      </c>
      <c r="F39" s="74">
        <v>6.8904357E7</v>
      </c>
      <c r="G39" s="74">
        <v>0.0</v>
      </c>
      <c r="H39" s="74">
        <v>6.8904357E7</v>
      </c>
      <c r="I39" s="73">
        <v>8.90982101E8</v>
      </c>
      <c r="J39" s="75" t="str">
        <f t="shared" ref="J39:J40" si="10">VLOOKUP(I39,'[4]IPS CTA BANCARIA (2)'!$B$2:$H$163,2,0)</f>
        <v>#REF!</v>
      </c>
      <c r="K39" s="74">
        <v>6.8904357E7</v>
      </c>
      <c r="L39" s="76" t="str">
        <f t="shared" ref="L39:L40" si="11">VLOOKUP(I39,'[4]IPS CTA BANCARIA (2)'!$B$2:$H$163,4,0)</f>
        <v>#REF!</v>
      </c>
      <c r="M39" s="72" t="str">
        <f t="shared" ref="M39:M40" si="12">VLOOKUP(I39,'[4]IPS CTA BANCARIA (2)'!$B$2:$H$163,5,0)</f>
        <v>#REF!</v>
      </c>
      <c r="N39" s="77" t="s">
        <v>481</v>
      </c>
      <c r="O39" s="78" t="s">
        <v>482</v>
      </c>
      <c r="P39" s="79">
        <v>41904.0</v>
      </c>
    </row>
    <row r="40" ht="24.0" customHeight="1">
      <c r="A40" s="72" t="s">
        <v>52</v>
      </c>
      <c r="B40" s="73" t="s">
        <v>17</v>
      </c>
      <c r="C40" s="72" t="s">
        <v>324</v>
      </c>
      <c r="D40" s="74">
        <v>9.318915584E7</v>
      </c>
      <c r="E40" s="74">
        <v>0.0</v>
      </c>
      <c r="F40" s="74">
        <v>9.3189156E7</v>
      </c>
      <c r="G40" s="74">
        <v>0.0</v>
      </c>
      <c r="H40" s="74">
        <v>9.3189156E7</v>
      </c>
      <c r="I40" s="73">
        <v>8.90907254E8</v>
      </c>
      <c r="J40" s="75" t="str">
        <f t="shared" si="10"/>
        <v>#REF!</v>
      </c>
      <c r="K40" s="74">
        <v>9.3189156E7</v>
      </c>
      <c r="L40" s="76" t="str">
        <f t="shared" si="11"/>
        <v>#REF!</v>
      </c>
      <c r="M40" s="72" t="str">
        <f t="shared" si="12"/>
        <v>#REF!</v>
      </c>
      <c r="N40" s="77" t="s">
        <v>483</v>
      </c>
      <c r="O40" s="78" t="s">
        <v>484</v>
      </c>
      <c r="P40" s="79">
        <v>41904.0</v>
      </c>
    </row>
    <row r="41" ht="15.75" customHeight="1">
      <c r="A41" s="72" t="s">
        <v>52</v>
      </c>
      <c r="B41" s="73" t="s">
        <v>39</v>
      </c>
      <c r="C41" s="72" t="s">
        <v>40</v>
      </c>
      <c r="D41" s="74">
        <v>2.435548894E7</v>
      </c>
      <c r="E41" s="74">
        <v>0.0</v>
      </c>
      <c r="F41" s="74">
        <v>2.4355489E7</v>
      </c>
      <c r="G41" s="74">
        <v>0.0</v>
      </c>
      <c r="H41" s="74">
        <v>2.4355489E7</v>
      </c>
      <c r="I41" s="73"/>
      <c r="J41" s="75"/>
      <c r="K41" s="74"/>
      <c r="L41" s="76"/>
      <c r="M41" s="72"/>
      <c r="N41" s="77"/>
      <c r="O41" s="78"/>
      <c r="P41" s="79"/>
    </row>
    <row r="42" ht="24.0" customHeight="1">
      <c r="A42" s="72" t="s">
        <v>52</v>
      </c>
      <c r="B42" s="73" t="s">
        <v>53</v>
      </c>
      <c r="C42" s="72" t="s">
        <v>54</v>
      </c>
      <c r="D42" s="74">
        <v>0.0</v>
      </c>
      <c r="E42" s="74">
        <v>0.0</v>
      </c>
      <c r="F42" s="74">
        <v>0.0</v>
      </c>
      <c r="G42" s="74">
        <v>0.0</v>
      </c>
      <c r="H42" s="74">
        <v>0.0</v>
      </c>
      <c r="I42" s="73"/>
      <c r="J42" s="75"/>
      <c r="K42" s="74"/>
      <c r="L42" s="76"/>
      <c r="M42" s="72"/>
      <c r="N42" s="77"/>
      <c r="O42" s="78"/>
      <c r="P42" s="79"/>
    </row>
    <row r="43" ht="15.75" customHeight="1">
      <c r="A43" s="72" t="s">
        <v>52</v>
      </c>
      <c r="B43" s="73" t="s">
        <v>27</v>
      </c>
      <c r="C43" s="72" t="s">
        <v>28</v>
      </c>
      <c r="D43" s="74">
        <v>35899.93</v>
      </c>
      <c r="E43" s="74">
        <v>0.0</v>
      </c>
      <c r="F43" s="74">
        <v>0.0</v>
      </c>
      <c r="G43" s="74">
        <v>35899.93</v>
      </c>
      <c r="H43" s="74">
        <v>0.0</v>
      </c>
      <c r="I43" s="73"/>
      <c r="J43" s="75"/>
      <c r="K43" s="74"/>
      <c r="L43" s="76"/>
      <c r="M43" s="72"/>
      <c r="N43" s="77"/>
      <c r="O43" s="78"/>
      <c r="P43" s="79"/>
    </row>
    <row r="44" ht="15.75" customHeight="1">
      <c r="A44" s="72" t="s">
        <v>52</v>
      </c>
      <c r="B44" s="73" t="s">
        <v>33</v>
      </c>
      <c r="C44" s="72" t="s">
        <v>34</v>
      </c>
      <c r="D44" s="74">
        <v>60595.64</v>
      </c>
      <c r="E44" s="74">
        <v>0.0</v>
      </c>
      <c r="F44" s="74">
        <v>0.0</v>
      </c>
      <c r="G44" s="74">
        <v>60595.64</v>
      </c>
      <c r="H44" s="74">
        <v>0.0</v>
      </c>
      <c r="I44" s="73"/>
      <c r="J44" s="75"/>
      <c r="K44" s="74"/>
      <c r="L44" s="76"/>
      <c r="M44" s="72"/>
      <c r="N44" s="77"/>
      <c r="O44" s="78"/>
      <c r="P44" s="79"/>
    </row>
    <row r="45" ht="33.75" customHeight="1">
      <c r="A45" s="72" t="s">
        <v>52</v>
      </c>
      <c r="B45" s="73" t="s">
        <v>55</v>
      </c>
      <c r="C45" s="72" t="s">
        <v>56</v>
      </c>
      <c r="D45" s="74">
        <v>1.175068865E7</v>
      </c>
      <c r="E45" s="74">
        <v>0.0</v>
      </c>
      <c r="F45" s="74">
        <v>1.1750689E7</v>
      </c>
      <c r="G45" s="74">
        <v>0.0</v>
      </c>
      <c r="H45" s="74">
        <v>1.1750689E7</v>
      </c>
      <c r="I45" s="73">
        <v>8.00196652E8</v>
      </c>
      <c r="J45" s="75" t="str">
        <f>VLOOKUP(I45,'[4]IPS CTA BANCARIA (2)'!$B$2:$H$163,2,0)</f>
        <v>#REF!</v>
      </c>
      <c r="K45" s="74">
        <v>1.1750689E7</v>
      </c>
      <c r="L45" s="76" t="str">
        <f>VLOOKUP(I45,'[4]IPS CTA BANCARIA (2)'!$B$2:$H$163,4,0)</f>
        <v>#REF!</v>
      </c>
      <c r="M45" s="72" t="str">
        <f>VLOOKUP(I45,'[4]IPS CTA BANCARIA (2)'!$B$2:$H$163,5,0)</f>
        <v>#REF!</v>
      </c>
      <c r="N45" s="81" t="s">
        <v>485</v>
      </c>
      <c r="O45" s="14"/>
      <c r="P45" s="22"/>
    </row>
    <row r="46" ht="24.0" customHeight="1">
      <c r="A46" s="72" t="s">
        <v>58</v>
      </c>
      <c r="B46" s="73" t="s">
        <v>39</v>
      </c>
      <c r="C46" s="72" t="s">
        <v>40</v>
      </c>
      <c r="D46" s="74">
        <v>57414.33</v>
      </c>
      <c r="E46" s="74">
        <v>0.0</v>
      </c>
      <c r="F46" s="74">
        <v>0.0</v>
      </c>
      <c r="G46" s="74">
        <v>57414.33</v>
      </c>
      <c r="H46" s="74">
        <v>0.0</v>
      </c>
      <c r="I46" s="73"/>
      <c r="J46" s="75"/>
      <c r="K46" s="74"/>
      <c r="L46" s="76"/>
      <c r="M46" s="72"/>
      <c r="N46" s="77"/>
      <c r="O46" s="78"/>
      <c r="P46" s="79"/>
    </row>
    <row r="47" ht="24.0" customHeight="1">
      <c r="A47" s="72" t="s">
        <v>58</v>
      </c>
      <c r="B47" s="73" t="s">
        <v>33</v>
      </c>
      <c r="C47" s="72" t="s">
        <v>34</v>
      </c>
      <c r="D47" s="74">
        <v>72968.68</v>
      </c>
      <c r="E47" s="74">
        <v>0.0</v>
      </c>
      <c r="F47" s="74">
        <v>0.0</v>
      </c>
      <c r="G47" s="74">
        <v>72968.68</v>
      </c>
      <c r="H47" s="74">
        <v>0.0</v>
      </c>
      <c r="I47" s="73"/>
      <c r="J47" s="75"/>
      <c r="K47" s="74"/>
      <c r="L47" s="76"/>
      <c r="M47" s="72"/>
      <c r="N47" s="77"/>
      <c r="O47" s="78"/>
      <c r="P47" s="79"/>
    </row>
    <row r="48" ht="33.75" customHeight="1">
      <c r="A48" s="72" t="s">
        <v>58</v>
      </c>
      <c r="B48" s="73" t="s">
        <v>55</v>
      </c>
      <c r="C48" s="72" t="s">
        <v>56</v>
      </c>
      <c r="D48" s="74">
        <v>1.970212199E7</v>
      </c>
      <c r="E48" s="74">
        <v>0.0</v>
      </c>
      <c r="F48" s="74">
        <v>1.9702122E7</v>
      </c>
      <c r="G48" s="74">
        <v>0.0</v>
      </c>
      <c r="H48" s="74">
        <v>1.9702122E7</v>
      </c>
      <c r="I48" s="73">
        <v>8.00196652E8</v>
      </c>
      <c r="J48" s="75" t="str">
        <f>VLOOKUP(I48,'[4]IPS CTA BANCARIA (2)'!$B$2:$H$163,2,0)</f>
        <v>#REF!</v>
      </c>
      <c r="K48" s="74">
        <v>1.9702122E7</v>
      </c>
      <c r="L48" s="76" t="str">
        <f>VLOOKUP(I48,'[4]IPS CTA BANCARIA (2)'!$B$2:$H$163,4,0)</f>
        <v>#REF!</v>
      </c>
      <c r="M48" s="72" t="str">
        <f>VLOOKUP(I48,'[4]IPS CTA BANCARIA (2)'!$B$2:$H$163,5,0)</f>
        <v>#REF!</v>
      </c>
      <c r="N48" s="81" t="s">
        <v>486</v>
      </c>
      <c r="O48" s="14"/>
      <c r="P48" s="22"/>
    </row>
    <row r="49" ht="15.75" customHeight="1">
      <c r="A49" s="72" t="s">
        <v>60</v>
      </c>
      <c r="B49" s="73" t="s">
        <v>39</v>
      </c>
      <c r="C49" s="72" t="s">
        <v>40</v>
      </c>
      <c r="D49" s="74">
        <v>3604821.05</v>
      </c>
      <c r="E49" s="74">
        <v>0.0</v>
      </c>
      <c r="F49" s="74">
        <v>3604821.0</v>
      </c>
      <c r="G49" s="74">
        <v>0.0</v>
      </c>
      <c r="H49" s="74">
        <v>3604821.0</v>
      </c>
      <c r="I49" s="73"/>
      <c r="J49" s="75"/>
      <c r="K49" s="74"/>
      <c r="L49" s="76"/>
      <c r="M49" s="72"/>
      <c r="N49" s="77"/>
      <c r="O49" s="78"/>
      <c r="P49" s="79"/>
    </row>
    <row r="50" ht="15.75" customHeight="1">
      <c r="A50" s="72" t="s">
        <v>60</v>
      </c>
      <c r="B50" s="73" t="s">
        <v>27</v>
      </c>
      <c r="C50" s="72" t="s">
        <v>28</v>
      </c>
      <c r="D50" s="74">
        <v>9035.39</v>
      </c>
      <c r="E50" s="74">
        <v>0.0</v>
      </c>
      <c r="F50" s="74">
        <v>0.0</v>
      </c>
      <c r="G50" s="74">
        <v>9035.39</v>
      </c>
      <c r="H50" s="74">
        <v>0.0</v>
      </c>
      <c r="I50" s="73"/>
      <c r="J50" s="75"/>
      <c r="K50" s="74"/>
      <c r="L50" s="76"/>
      <c r="M50" s="72"/>
      <c r="N50" s="77"/>
      <c r="O50" s="78"/>
      <c r="P50" s="79"/>
    </row>
    <row r="51" ht="15.75" customHeight="1">
      <c r="A51" s="72" t="s">
        <v>60</v>
      </c>
      <c r="B51" s="73" t="s">
        <v>33</v>
      </c>
      <c r="C51" s="72" t="s">
        <v>34</v>
      </c>
      <c r="D51" s="74">
        <v>6160.49</v>
      </c>
      <c r="E51" s="74">
        <v>0.0</v>
      </c>
      <c r="F51" s="74">
        <v>0.0</v>
      </c>
      <c r="G51" s="74">
        <v>6160.49</v>
      </c>
      <c r="H51" s="74">
        <v>0.0</v>
      </c>
      <c r="I51" s="73"/>
      <c r="J51" s="75"/>
      <c r="K51" s="74"/>
      <c r="L51" s="76"/>
      <c r="M51" s="72"/>
      <c r="N51" s="77"/>
      <c r="O51" s="78"/>
      <c r="P51" s="79"/>
    </row>
    <row r="52" ht="22.5" customHeight="1">
      <c r="A52" s="72" t="s">
        <v>60</v>
      </c>
      <c r="B52" s="73" t="s">
        <v>41</v>
      </c>
      <c r="C52" s="72" t="s">
        <v>42</v>
      </c>
      <c r="D52" s="74">
        <v>4.075981007E7</v>
      </c>
      <c r="E52" s="74">
        <v>0.0</v>
      </c>
      <c r="F52" s="74">
        <v>4.075981E7</v>
      </c>
      <c r="G52" s="74">
        <v>0.0</v>
      </c>
      <c r="H52" s="74">
        <v>4.075981E7</v>
      </c>
      <c r="I52" s="73">
        <v>8.90982183E8</v>
      </c>
      <c r="J52" s="75" t="str">
        <f t="shared" ref="J52:J53" si="13">VLOOKUP(I52,'[4]IPS CTA BANCARIA (2)'!$B$2:$H$163,2,0)</f>
        <v>#REF!</v>
      </c>
      <c r="K52" s="74">
        <v>4.075981E7</v>
      </c>
      <c r="L52" s="76" t="str">
        <f t="shared" ref="L52:L53" si="14">VLOOKUP(I52,'[4]IPS CTA BANCARIA (2)'!$B$2:$H$163,4,0)</f>
        <v>#REF!</v>
      </c>
      <c r="M52" s="72" t="str">
        <f t="shared" ref="M52:M53" si="15">VLOOKUP(I52,'[4]IPS CTA BANCARIA (2)'!$B$2:$H$163,5,0)</f>
        <v>#REF!</v>
      </c>
      <c r="N52" s="77" t="s">
        <v>487</v>
      </c>
      <c r="O52" s="78" t="s">
        <v>488</v>
      </c>
      <c r="P52" s="79">
        <v>41904.0</v>
      </c>
    </row>
    <row r="53" ht="24.0" customHeight="1">
      <c r="A53" s="72" t="s">
        <v>62</v>
      </c>
      <c r="B53" s="73" t="s">
        <v>17</v>
      </c>
      <c r="C53" s="72" t="s">
        <v>324</v>
      </c>
      <c r="D53" s="74">
        <v>1.816865383E7</v>
      </c>
      <c r="E53" s="74">
        <v>0.0</v>
      </c>
      <c r="F53" s="74">
        <v>1.8168654E7</v>
      </c>
      <c r="G53" s="74">
        <v>0.0</v>
      </c>
      <c r="H53" s="74">
        <v>1.8168654E7</v>
      </c>
      <c r="I53" s="73">
        <v>8.90982264E8</v>
      </c>
      <c r="J53" s="75" t="str">
        <f t="shared" si="13"/>
        <v>#REF!</v>
      </c>
      <c r="K53" s="74">
        <v>1.8168654E7</v>
      </c>
      <c r="L53" s="76" t="str">
        <f t="shared" si="14"/>
        <v>#REF!</v>
      </c>
      <c r="M53" s="72" t="str">
        <f t="shared" si="15"/>
        <v>#REF!</v>
      </c>
      <c r="N53" s="77" t="s">
        <v>489</v>
      </c>
      <c r="O53" s="78" t="s">
        <v>490</v>
      </c>
      <c r="P53" s="79">
        <v>41904.0</v>
      </c>
    </row>
    <row r="54" ht="15.75" customHeight="1">
      <c r="A54" s="72" t="s">
        <v>62</v>
      </c>
      <c r="B54" s="73" t="s">
        <v>39</v>
      </c>
      <c r="C54" s="72" t="s">
        <v>40</v>
      </c>
      <c r="D54" s="74">
        <v>1.819523575E7</v>
      </c>
      <c r="E54" s="74">
        <v>0.0</v>
      </c>
      <c r="F54" s="74">
        <v>1.8195236E7</v>
      </c>
      <c r="G54" s="74">
        <v>0.0</v>
      </c>
      <c r="H54" s="74">
        <v>1.8195236E7</v>
      </c>
      <c r="I54" s="73"/>
      <c r="J54" s="75"/>
      <c r="K54" s="74"/>
      <c r="L54" s="76"/>
      <c r="M54" s="72"/>
      <c r="N54" s="77"/>
      <c r="O54" s="78"/>
      <c r="P54" s="79"/>
    </row>
    <row r="55" ht="15.75" customHeight="1">
      <c r="A55" s="72" t="s">
        <v>62</v>
      </c>
      <c r="B55" s="73" t="s">
        <v>27</v>
      </c>
      <c r="C55" s="72" t="s">
        <v>28</v>
      </c>
      <c r="D55" s="74">
        <v>53885.42</v>
      </c>
      <c r="E55" s="74">
        <v>0.0</v>
      </c>
      <c r="F55" s="74">
        <v>0.0</v>
      </c>
      <c r="G55" s="74">
        <v>53885.42</v>
      </c>
      <c r="H55" s="74">
        <v>0.0</v>
      </c>
      <c r="I55" s="73"/>
      <c r="J55" s="75"/>
      <c r="K55" s="74"/>
      <c r="L55" s="76"/>
      <c r="M55" s="72"/>
      <c r="N55" s="77"/>
      <c r="O55" s="78"/>
      <c r="P55" s="79"/>
    </row>
    <row r="56" ht="15.75" customHeight="1">
      <c r="A56" s="72" t="s">
        <v>62</v>
      </c>
      <c r="B56" s="73" t="s">
        <v>33</v>
      </c>
      <c r="C56" s="72" t="s">
        <v>34</v>
      </c>
      <c r="D56" s="74">
        <v>78846.96</v>
      </c>
      <c r="E56" s="74">
        <v>0.0</v>
      </c>
      <c r="F56" s="74">
        <v>0.0</v>
      </c>
      <c r="G56" s="74">
        <v>78846.96</v>
      </c>
      <c r="H56" s="74">
        <v>0.0</v>
      </c>
      <c r="I56" s="73"/>
      <c r="J56" s="75"/>
      <c r="K56" s="74"/>
      <c r="L56" s="76"/>
      <c r="M56" s="72"/>
      <c r="N56" s="77"/>
      <c r="O56" s="78"/>
      <c r="P56" s="79"/>
    </row>
    <row r="57" ht="22.5" customHeight="1">
      <c r="A57" s="72" t="s">
        <v>62</v>
      </c>
      <c r="B57" s="73" t="s">
        <v>41</v>
      </c>
      <c r="C57" s="72" t="s">
        <v>42</v>
      </c>
      <c r="D57" s="74">
        <v>5.774271004E7</v>
      </c>
      <c r="E57" s="74">
        <v>0.0</v>
      </c>
      <c r="F57" s="74">
        <v>5.774271E7</v>
      </c>
      <c r="G57" s="74">
        <v>0.0</v>
      </c>
      <c r="H57" s="74">
        <v>5.774271E7</v>
      </c>
      <c r="I57" s="73">
        <v>8.90982138E8</v>
      </c>
      <c r="J57" s="75" t="str">
        <f t="shared" ref="J57:J58" si="16">VLOOKUP(I57,'[4]IPS CTA BANCARIA (2)'!$B$2:$H$163,2,0)</f>
        <v>#REF!</v>
      </c>
      <c r="K57" s="74">
        <v>5.774271E7</v>
      </c>
      <c r="L57" s="76" t="str">
        <f t="shared" ref="L57:L58" si="17">VLOOKUP(I57,'[4]IPS CTA BANCARIA (2)'!$B$2:$H$163,4,0)</f>
        <v>#REF!</v>
      </c>
      <c r="M57" s="72" t="str">
        <f t="shared" ref="M57:M58" si="18">VLOOKUP(I57,'[4]IPS CTA BANCARIA (2)'!$B$2:$H$163,5,0)</f>
        <v>#REF!</v>
      </c>
      <c r="N57" s="77" t="s">
        <v>491</v>
      </c>
      <c r="O57" s="78" t="s">
        <v>492</v>
      </c>
      <c r="P57" s="79">
        <v>41904.0</v>
      </c>
    </row>
    <row r="58" ht="24.0" customHeight="1">
      <c r="A58" s="72" t="s">
        <v>15</v>
      </c>
      <c r="B58" s="73" t="s">
        <v>17</v>
      </c>
      <c r="C58" s="72" t="s">
        <v>324</v>
      </c>
      <c r="D58" s="74">
        <v>3.851904131E7</v>
      </c>
      <c r="E58" s="74">
        <v>291370.3100000024</v>
      </c>
      <c r="F58" s="74">
        <v>3.8227671E7</v>
      </c>
      <c r="G58" s="74">
        <v>0.0</v>
      </c>
      <c r="H58" s="74">
        <v>3.8227671E7</v>
      </c>
      <c r="I58" s="73">
        <v>8.90905154E8</v>
      </c>
      <c r="J58" s="75" t="str">
        <f t="shared" si="16"/>
        <v>#REF!</v>
      </c>
      <c r="K58" s="74">
        <v>3.8227671E7</v>
      </c>
      <c r="L58" s="76" t="str">
        <f t="shared" si="17"/>
        <v>#REF!</v>
      </c>
      <c r="M58" s="72" t="str">
        <f t="shared" si="18"/>
        <v>#REF!</v>
      </c>
      <c r="N58" s="77" t="s">
        <v>493</v>
      </c>
      <c r="O58" s="78" t="s">
        <v>494</v>
      </c>
      <c r="P58" s="79">
        <v>41904.0</v>
      </c>
    </row>
    <row r="59" ht="15.75" customHeight="1">
      <c r="A59" s="72" t="s">
        <v>15</v>
      </c>
      <c r="B59" s="73" t="s">
        <v>39</v>
      </c>
      <c r="C59" s="72" t="s">
        <v>40</v>
      </c>
      <c r="D59" s="74">
        <v>0.0</v>
      </c>
      <c r="E59" s="74">
        <v>0.0</v>
      </c>
      <c r="F59" s="74">
        <v>0.0</v>
      </c>
      <c r="G59" s="74">
        <v>0.0</v>
      </c>
      <c r="H59" s="74">
        <v>0.0</v>
      </c>
      <c r="I59" s="73"/>
      <c r="J59" s="75"/>
      <c r="K59" s="74"/>
      <c r="L59" s="76"/>
      <c r="M59" s="72"/>
      <c r="N59" s="77"/>
      <c r="O59" s="78"/>
      <c r="P59" s="79"/>
    </row>
    <row r="60" ht="15.75" customHeight="1">
      <c r="A60" s="72" t="s">
        <v>15</v>
      </c>
      <c r="B60" s="73" t="s">
        <v>27</v>
      </c>
      <c r="C60" s="72" t="s">
        <v>28</v>
      </c>
      <c r="D60" s="74">
        <v>6407.98</v>
      </c>
      <c r="E60" s="74">
        <v>6407.98</v>
      </c>
      <c r="F60" s="74">
        <v>0.0</v>
      </c>
      <c r="G60" s="74">
        <v>0.0</v>
      </c>
      <c r="H60" s="74">
        <v>0.0</v>
      </c>
      <c r="I60" s="73"/>
      <c r="J60" s="75"/>
      <c r="K60" s="74"/>
      <c r="L60" s="76"/>
      <c r="M60" s="72"/>
      <c r="N60" s="77"/>
      <c r="O60" s="78"/>
      <c r="P60" s="79"/>
    </row>
    <row r="61" ht="15.75" customHeight="1">
      <c r="A61" s="72" t="s">
        <v>15</v>
      </c>
      <c r="B61" s="73" t="s">
        <v>33</v>
      </c>
      <c r="C61" s="72" t="s">
        <v>34</v>
      </c>
      <c r="D61" s="74">
        <v>158710.24</v>
      </c>
      <c r="E61" s="74">
        <v>158710.24</v>
      </c>
      <c r="F61" s="74">
        <v>0.0</v>
      </c>
      <c r="G61" s="74">
        <v>0.0</v>
      </c>
      <c r="H61" s="74">
        <v>0.0</v>
      </c>
      <c r="I61" s="73"/>
      <c r="J61" s="75"/>
      <c r="K61" s="74"/>
      <c r="L61" s="76"/>
      <c r="M61" s="72"/>
      <c r="N61" s="77"/>
      <c r="O61" s="78"/>
      <c r="P61" s="79"/>
    </row>
    <row r="62" ht="22.5" customHeight="1">
      <c r="A62" s="72" t="s">
        <v>15</v>
      </c>
      <c r="B62" s="73" t="s">
        <v>41</v>
      </c>
      <c r="C62" s="72" t="s">
        <v>42</v>
      </c>
      <c r="D62" s="74">
        <v>4.7734239E7</v>
      </c>
      <c r="E62" s="74">
        <v>563283.0</v>
      </c>
      <c r="F62" s="74">
        <v>4.7170956E7</v>
      </c>
      <c r="G62" s="74">
        <v>0.0</v>
      </c>
      <c r="H62" s="74">
        <v>4.7170956E7</v>
      </c>
      <c r="I62" s="73">
        <v>8.90982264E8</v>
      </c>
      <c r="J62" s="75" t="str">
        <f t="shared" ref="J62:J63" si="19">VLOOKUP(I62,'[4]IPS CTA BANCARIA (2)'!$B$2:$H$163,2,0)</f>
        <v>#REF!</v>
      </c>
      <c r="K62" s="74">
        <v>4.7170956E7</v>
      </c>
      <c r="L62" s="76" t="str">
        <f t="shared" ref="L62:L63" si="20">VLOOKUP(I62,'[4]IPS CTA BANCARIA (2)'!$B$2:$H$163,4,0)</f>
        <v>#REF!</v>
      </c>
      <c r="M62" s="72" t="str">
        <f t="shared" ref="M62:M63" si="21">VLOOKUP(I62,'[4]IPS CTA BANCARIA (2)'!$B$2:$H$163,5,0)</f>
        <v>#REF!</v>
      </c>
      <c r="N62" s="77" t="s">
        <v>495</v>
      </c>
      <c r="O62" s="78" t="s">
        <v>496</v>
      </c>
      <c r="P62" s="79">
        <v>41904.0</v>
      </c>
    </row>
    <row r="63" ht="22.5" customHeight="1">
      <c r="A63" s="72" t="s">
        <v>15</v>
      </c>
      <c r="B63" s="73" t="s">
        <v>55</v>
      </c>
      <c r="C63" s="72" t="s">
        <v>56</v>
      </c>
      <c r="D63" s="74">
        <v>1227820.47</v>
      </c>
      <c r="E63" s="74">
        <v>14488.469999999972</v>
      </c>
      <c r="F63" s="74">
        <v>1213332.0</v>
      </c>
      <c r="G63" s="74">
        <v>0.0</v>
      </c>
      <c r="H63" s="74">
        <v>1213332.0</v>
      </c>
      <c r="I63" s="73">
        <v>8.90900518E8</v>
      </c>
      <c r="J63" s="75" t="str">
        <f t="shared" si="19"/>
        <v>#REF!</v>
      </c>
      <c r="K63" s="74">
        <v>1213332.0</v>
      </c>
      <c r="L63" s="76" t="str">
        <f t="shared" si="20"/>
        <v>#REF!</v>
      </c>
      <c r="M63" s="72" t="str">
        <f t="shared" si="21"/>
        <v>#REF!</v>
      </c>
      <c r="N63" s="81" t="s">
        <v>497</v>
      </c>
      <c r="O63" s="14"/>
      <c r="P63" s="22"/>
    </row>
    <row r="64" ht="24.0" customHeight="1">
      <c r="A64" s="72" t="s">
        <v>65</v>
      </c>
      <c r="B64" s="73" t="s">
        <v>17</v>
      </c>
      <c r="C64" s="72" t="s">
        <v>324</v>
      </c>
      <c r="D64" s="74">
        <v>0.0</v>
      </c>
      <c r="E64" s="74">
        <v>0.0</v>
      </c>
      <c r="F64" s="74">
        <v>0.0</v>
      </c>
      <c r="G64" s="74">
        <v>0.0</v>
      </c>
      <c r="H64" s="74">
        <v>0.0</v>
      </c>
      <c r="I64" s="73"/>
      <c r="J64" s="75"/>
      <c r="K64" s="74"/>
      <c r="L64" s="76"/>
      <c r="M64" s="72"/>
      <c r="N64" s="77"/>
      <c r="O64" s="78"/>
      <c r="P64" s="79"/>
    </row>
    <row r="65" ht="15.75" customHeight="1">
      <c r="A65" s="72" t="s">
        <v>65</v>
      </c>
      <c r="B65" s="73" t="s">
        <v>27</v>
      </c>
      <c r="C65" s="72" t="s">
        <v>28</v>
      </c>
      <c r="D65" s="74">
        <v>0.0</v>
      </c>
      <c r="E65" s="74">
        <v>0.0</v>
      </c>
      <c r="F65" s="74">
        <v>0.0</v>
      </c>
      <c r="G65" s="74">
        <v>0.0</v>
      </c>
      <c r="H65" s="74">
        <v>0.0</v>
      </c>
      <c r="I65" s="73"/>
      <c r="J65" s="75"/>
      <c r="K65" s="74"/>
      <c r="L65" s="76"/>
      <c r="M65" s="72"/>
      <c r="N65" s="77"/>
      <c r="O65" s="78"/>
      <c r="P65" s="79"/>
    </row>
    <row r="66" ht="15.75" customHeight="1">
      <c r="A66" s="72" t="s">
        <v>65</v>
      </c>
      <c r="B66" s="73" t="s">
        <v>33</v>
      </c>
      <c r="C66" s="72" t="s">
        <v>34</v>
      </c>
      <c r="D66" s="74">
        <v>0.0</v>
      </c>
      <c r="E66" s="74">
        <v>0.0</v>
      </c>
      <c r="F66" s="74">
        <v>0.0</v>
      </c>
      <c r="G66" s="74">
        <v>0.0</v>
      </c>
      <c r="H66" s="74">
        <v>0.0</v>
      </c>
      <c r="I66" s="73"/>
      <c r="J66" s="75"/>
      <c r="K66" s="74"/>
      <c r="L66" s="76"/>
      <c r="M66" s="72"/>
      <c r="N66" s="77"/>
      <c r="O66" s="78"/>
      <c r="P66" s="79"/>
    </row>
    <row r="67" ht="24.0" customHeight="1">
      <c r="A67" s="72" t="s">
        <v>67</v>
      </c>
      <c r="B67" s="73" t="s">
        <v>17</v>
      </c>
      <c r="C67" s="72" t="s">
        <v>324</v>
      </c>
      <c r="D67" s="74">
        <v>4.0853370978E8</v>
      </c>
      <c r="E67" s="74">
        <v>884096.7799999714</v>
      </c>
      <c r="F67" s="74">
        <v>4.07649613E8</v>
      </c>
      <c r="G67" s="74">
        <v>0.0</v>
      </c>
      <c r="H67" s="74">
        <v>4.07649613E8</v>
      </c>
      <c r="I67" s="73">
        <v>8.90905177E8</v>
      </c>
      <c r="J67" s="75" t="str">
        <f t="shared" ref="J67:J76" si="22">VLOOKUP(I67,'[4]IPS CTA BANCARIA (2)'!$B$2:$H$163,2,0)</f>
        <v>#REF!</v>
      </c>
      <c r="K67" s="74">
        <v>5398348.0</v>
      </c>
      <c r="L67" s="76" t="str">
        <f t="shared" ref="L67:L76" si="23">VLOOKUP(I67,'[4]IPS CTA BANCARIA (2)'!$B$2:$H$163,4,0)</f>
        <v>#REF!</v>
      </c>
      <c r="M67" s="72" t="str">
        <f t="shared" ref="M67:M76" si="24">VLOOKUP(I67,'[4]IPS CTA BANCARIA (2)'!$B$2:$H$163,5,0)</f>
        <v>#REF!</v>
      </c>
      <c r="N67" s="77" t="s">
        <v>498</v>
      </c>
      <c r="O67" s="78" t="s">
        <v>499</v>
      </c>
      <c r="P67" s="79">
        <v>41900.0</v>
      </c>
    </row>
    <row r="68" ht="24.0" customHeight="1">
      <c r="A68" s="72" t="s">
        <v>67</v>
      </c>
      <c r="B68" s="73" t="s">
        <v>17</v>
      </c>
      <c r="C68" s="72" t="s">
        <v>324</v>
      </c>
      <c r="D68" s="74"/>
      <c r="E68" s="74"/>
      <c r="F68" s="74"/>
      <c r="G68" s="74"/>
      <c r="H68" s="74"/>
      <c r="I68" s="73">
        <v>8.90907215E8</v>
      </c>
      <c r="J68" s="75" t="str">
        <f t="shared" si="22"/>
        <v>#REF!</v>
      </c>
      <c r="K68" s="74">
        <v>5733953.0</v>
      </c>
      <c r="L68" s="76" t="str">
        <f t="shared" si="23"/>
        <v>#REF!</v>
      </c>
      <c r="M68" s="72" t="str">
        <f t="shared" si="24"/>
        <v>#REF!</v>
      </c>
      <c r="N68" s="77" t="s">
        <v>500</v>
      </c>
      <c r="O68" s="78" t="s">
        <v>501</v>
      </c>
      <c r="P68" s="79">
        <v>41904.0</v>
      </c>
    </row>
    <row r="69" ht="24.0" customHeight="1">
      <c r="A69" s="72" t="s">
        <v>67</v>
      </c>
      <c r="B69" s="73" t="s">
        <v>17</v>
      </c>
      <c r="C69" s="72" t="s">
        <v>324</v>
      </c>
      <c r="D69" s="74"/>
      <c r="E69" s="74"/>
      <c r="F69" s="74"/>
      <c r="G69" s="74"/>
      <c r="H69" s="74"/>
      <c r="I69" s="73">
        <v>8.90904646E8</v>
      </c>
      <c r="J69" s="75" t="str">
        <f t="shared" si="22"/>
        <v>#REF!</v>
      </c>
      <c r="K69" s="74">
        <v>2488644.0</v>
      </c>
      <c r="L69" s="76" t="str">
        <f t="shared" si="23"/>
        <v>#REF!</v>
      </c>
      <c r="M69" s="72" t="str">
        <f t="shared" si="24"/>
        <v>#REF!</v>
      </c>
      <c r="N69" s="77" t="s">
        <v>502</v>
      </c>
      <c r="O69" s="78" t="s">
        <v>503</v>
      </c>
      <c r="P69" s="79">
        <v>41904.0</v>
      </c>
    </row>
    <row r="70" ht="24.0" customHeight="1">
      <c r="A70" s="72" t="s">
        <v>67</v>
      </c>
      <c r="B70" s="73" t="s">
        <v>17</v>
      </c>
      <c r="C70" s="72" t="s">
        <v>324</v>
      </c>
      <c r="D70" s="74"/>
      <c r="E70" s="74"/>
      <c r="F70" s="74"/>
      <c r="G70" s="74"/>
      <c r="H70" s="74"/>
      <c r="I70" s="73">
        <v>8.90907254E8</v>
      </c>
      <c r="J70" s="75" t="str">
        <f t="shared" si="22"/>
        <v>#REF!</v>
      </c>
      <c r="K70" s="74">
        <v>5336227.0</v>
      </c>
      <c r="L70" s="76" t="str">
        <f t="shared" si="23"/>
        <v>#REF!</v>
      </c>
      <c r="M70" s="72" t="str">
        <f t="shared" si="24"/>
        <v>#REF!</v>
      </c>
      <c r="N70" s="77" t="s">
        <v>504</v>
      </c>
      <c r="O70" s="78" t="s">
        <v>505</v>
      </c>
      <c r="P70" s="79">
        <v>41904.0</v>
      </c>
    </row>
    <row r="71" ht="24.0" customHeight="1">
      <c r="A71" s="72" t="s">
        <v>67</v>
      </c>
      <c r="B71" s="73" t="s">
        <v>17</v>
      </c>
      <c r="C71" s="72" t="s">
        <v>324</v>
      </c>
      <c r="D71" s="74"/>
      <c r="E71" s="74"/>
      <c r="F71" s="74"/>
      <c r="G71" s="74"/>
      <c r="H71" s="74"/>
      <c r="I71" s="73">
        <v>8.90980066E8</v>
      </c>
      <c r="J71" s="75" t="str">
        <f t="shared" si="22"/>
        <v>#REF!</v>
      </c>
      <c r="K71" s="74">
        <v>1332410.0</v>
      </c>
      <c r="L71" s="76" t="str">
        <f t="shared" si="23"/>
        <v>#REF!</v>
      </c>
      <c r="M71" s="72" t="str">
        <f t="shared" si="24"/>
        <v>#REF!</v>
      </c>
      <c r="N71" s="77" t="s">
        <v>506</v>
      </c>
      <c r="O71" s="78" t="s">
        <v>507</v>
      </c>
      <c r="P71" s="79">
        <v>41904.0</v>
      </c>
    </row>
    <row r="72" ht="24.0" customHeight="1">
      <c r="A72" s="72" t="s">
        <v>67</v>
      </c>
      <c r="B72" s="73" t="s">
        <v>17</v>
      </c>
      <c r="C72" s="72" t="s">
        <v>324</v>
      </c>
      <c r="D72" s="74"/>
      <c r="E72" s="74"/>
      <c r="F72" s="74"/>
      <c r="G72" s="74"/>
      <c r="H72" s="74"/>
      <c r="I72" s="73">
        <v>8.90982264E8</v>
      </c>
      <c r="J72" s="75" t="str">
        <f t="shared" si="22"/>
        <v>#REF!</v>
      </c>
      <c r="K72" s="74">
        <v>1030525.0</v>
      </c>
      <c r="L72" s="76" t="str">
        <f t="shared" si="23"/>
        <v>#REF!</v>
      </c>
      <c r="M72" s="72" t="str">
        <f t="shared" si="24"/>
        <v>#REF!</v>
      </c>
      <c r="N72" s="77" t="s">
        <v>508</v>
      </c>
      <c r="O72" s="78" t="s">
        <v>509</v>
      </c>
      <c r="P72" s="79">
        <v>41905.0</v>
      </c>
    </row>
    <row r="73" ht="24.0" customHeight="1">
      <c r="A73" s="72" t="s">
        <v>67</v>
      </c>
      <c r="B73" s="73" t="s">
        <v>17</v>
      </c>
      <c r="C73" s="72" t="s">
        <v>324</v>
      </c>
      <c r="D73" s="74"/>
      <c r="E73" s="74"/>
      <c r="F73" s="74"/>
      <c r="G73" s="74"/>
      <c r="H73" s="74"/>
      <c r="I73" s="73">
        <v>8.90981726E8</v>
      </c>
      <c r="J73" s="75" t="str">
        <f t="shared" si="22"/>
        <v>#REF!</v>
      </c>
      <c r="K73" s="74">
        <v>1.37807429E8</v>
      </c>
      <c r="L73" s="76" t="str">
        <f t="shared" si="23"/>
        <v>#REF!</v>
      </c>
      <c r="M73" s="72" t="str">
        <f t="shared" si="24"/>
        <v>#REF!</v>
      </c>
      <c r="N73" s="77" t="s">
        <v>510</v>
      </c>
      <c r="O73" s="78" t="s">
        <v>511</v>
      </c>
      <c r="P73" s="79">
        <v>41904.0</v>
      </c>
    </row>
    <row r="74" ht="24.0" customHeight="1">
      <c r="A74" s="72" t="s">
        <v>67</v>
      </c>
      <c r="B74" s="73" t="s">
        <v>17</v>
      </c>
      <c r="C74" s="72" t="s">
        <v>324</v>
      </c>
      <c r="D74" s="74"/>
      <c r="E74" s="74"/>
      <c r="F74" s="74"/>
      <c r="G74" s="74"/>
      <c r="H74" s="74"/>
      <c r="I74" s="73">
        <v>8.90980757E8</v>
      </c>
      <c r="J74" s="75" t="str">
        <f t="shared" si="22"/>
        <v>#REF!</v>
      </c>
      <c r="K74" s="74">
        <v>1.65184669E8</v>
      </c>
      <c r="L74" s="76" t="str">
        <f t="shared" si="23"/>
        <v>#REF!</v>
      </c>
      <c r="M74" s="72" t="str">
        <f t="shared" si="24"/>
        <v>#REF!</v>
      </c>
      <c r="N74" s="77" t="s">
        <v>512</v>
      </c>
      <c r="O74" s="78" t="s">
        <v>513</v>
      </c>
      <c r="P74" s="79">
        <v>41904.0</v>
      </c>
    </row>
    <row r="75" ht="24.0" customHeight="1">
      <c r="A75" s="72" t="s">
        <v>67</v>
      </c>
      <c r="B75" s="73" t="s">
        <v>17</v>
      </c>
      <c r="C75" s="72" t="s">
        <v>324</v>
      </c>
      <c r="D75" s="74"/>
      <c r="E75" s="74"/>
      <c r="F75" s="74"/>
      <c r="G75" s="74"/>
      <c r="H75" s="74"/>
      <c r="I75" s="73">
        <v>8.90981137E8</v>
      </c>
      <c r="J75" s="75" t="str">
        <f t="shared" si="22"/>
        <v>#REF!</v>
      </c>
      <c r="K75" s="74">
        <v>8.1521492E7</v>
      </c>
      <c r="L75" s="76" t="str">
        <f t="shared" si="23"/>
        <v>#REF!</v>
      </c>
      <c r="M75" s="72" t="str">
        <f t="shared" si="24"/>
        <v>#REF!</v>
      </c>
      <c r="N75" s="77" t="s">
        <v>514</v>
      </c>
      <c r="O75" s="78" t="s">
        <v>515</v>
      </c>
      <c r="P75" s="79">
        <v>41904.0</v>
      </c>
    </row>
    <row r="76" ht="24.0" customHeight="1">
      <c r="A76" s="72" t="s">
        <v>67</v>
      </c>
      <c r="B76" s="73" t="s">
        <v>17</v>
      </c>
      <c r="C76" s="72" t="s">
        <v>324</v>
      </c>
      <c r="D76" s="74"/>
      <c r="E76" s="74"/>
      <c r="F76" s="74"/>
      <c r="G76" s="74"/>
      <c r="H76" s="74"/>
      <c r="I76" s="73">
        <v>8.90905154E8</v>
      </c>
      <c r="J76" s="75" t="str">
        <f t="shared" si="22"/>
        <v>#REF!</v>
      </c>
      <c r="K76" s="74">
        <v>1815916.0</v>
      </c>
      <c r="L76" s="76" t="str">
        <f t="shared" si="23"/>
        <v>#REF!</v>
      </c>
      <c r="M76" s="72" t="str">
        <f t="shared" si="24"/>
        <v>#REF!</v>
      </c>
      <c r="N76" s="77" t="s">
        <v>516</v>
      </c>
      <c r="O76" s="78" t="s">
        <v>517</v>
      </c>
      <c r="P76" s="79">
        <v>41904.0</v>
      </c>
    </row>
    <row r="77" ht="15.75" customHeight="1">
      <c r="A77" s="72" t="s">
        <v>67</v>
      </c>
      <c r="B77" s="73" t="s">
        <v>39</v>
      </c>
      <c r="C77" s="72" t="s">
        <v>40</v>
      </c>
      <c r="D77" s="74">
        <v>1.737652175E7</v>
      </c>
      <c r="E77" s="74">
        <v>52147.75</v>
      </c>
      <c r="F77" s="74">
        <v>1.7324374E7</v>
      </c>
      <c r="G77" s="74">
        <v>0.0</v>
      </c>
      <c r="H77" s="74">
        <v>1.7324374E7</v>
      </c>
      <c r="I77" s="73"/>
      <c r="J77" s="75"/>
      <c r="K77" s="74"/>
      <c r="L77" s="76"/>
      <c r="M77" s="72"/>
      <c r="N77" s="77"/>
      <c r="O77" s="78"/>
      <c r="P77" s="79"/>
    </row>
    <row r="78" ht="22.5" customHeight="1">
      <c r="A78" s="72" t="s">
        <v>67</v>
      </c>
      <c r="B78" s="73" t="s">
        <v>68</v>
      </c>
      <c r="C78" s="72" t="s">
        <v>69</v>
      </c>
      <c r="D78" s="74">
        <v>6082438.02</v>
      </c>
      <c r="E78" s="74">
        <v>18254.019999999553</v>
      </c>
      <c r="F78" s="74">
        <v>6064184.0</v>
      </c>
      <c r="G78" s="74">
        <v>0.0</v>
      </c>
      <c r="H78" s="74">
        <v>6064184.0</v>
      </c>
      <c r="I78" s="73">
        <v>8.11016192E8</v>
      </c>
      <c r="J78" s="75" t="str">
        <f>VLOOKUP(I78,'[4]IPS CTA BANCARIA (2)'!$B$2:$H$163,2,0)</f>
        <v>#REF!</v>
      </c>
      <c r="K78" s="74">
        <v>6064184.0</v>
      </c>
      <c r="L78" s="76" t="str">
        <f>VLOOKUP(I78,'[4]IPS CTA BANCARIA (2)'!$B$2:$H$163,4,0)</f>
        <v>#REF!</v>
      </c>
      <c r="M78" s="72" t="str">
        <f>VLOOKUP(I78,'[4]IPS CTA BANCARIA (2)'!$B$2:$H$163,5,0)</f>
        <v>#REF!</v>
      </c>
      <c r="N78" s="77" t="s">
        <v>518</v>
      </c>
      <c r="O78" s="78" t="s">
        <v>519</v>
      </c>
      <c r="P78" s="79">
        <v>41904.0</v>
      </c>
    </row>
    <row r="79" ht="24.0" customHeight="1">
      <c r="A79" s="72" t="s">
        <v>67</v>
      </c>
      <c r="B79" s="73" t="s">
        <v>53</v>
      </c>
      <c r="C79" s="72" t="s">
        <v>54</v>
      </c>
      <c r="D79" s="74">
        <v>0.0</v>
      </c>
      <c r="E79" s="74">
        <v>0.0</v>
      </c>
      <c r="F79" s="74">
        <v>0.0</v>
      </c>
      <c r="G79" s="74">
        <v>0.0</v>
      </c>
      <c r="H79" s="74">
        <v>0.0</v>
      </c>
      <c r="I79" s="73"/>
      <c r="J79" s="75"/>
      <c r="K79" s="74"/>
      <c r="L79" s="76"/>
      <c r="M79" s="72"/>
      <c r="N79" s="77"/>
      <c r="O79" s="78"/>
      <c r="P79" s="79"/>
    </row>
    <row r="80" ht="36.0" customHeight="1">
      <c r="A80" s="72" t="s">
        <v>67</v>
      </c>
      <c r="B80" s="73" t="s">
        <v>25</v>
      </c>
      <c r="C80" s="72" t="s">
        <v>26</v>
      </c>
      <c r="D80" s="74">
        <v>261609.71</v>
      </c>
      <c r="E80" s="74">
        <v>261609.71</v>
      </c>
      <c r="F80" s="74">
        <v>0.0</v>
      </c>
      <c r="G80" s="74">
        <v>0.0</v>
      </c>
      <c r="H80" s="74">
        <v>0.0</v>
      </c>
      <c r="I80" s="73"/>
      <c r="J80" s="75"/>
      <c r="K80" s="74"/>
      <c r="L80" s="76"/>
      <c r="M80" s="72"/>
      <c r="N80" s="77"/>
      <c r="O80" s="78"/>
      <c r="P80" s="79"/>
    </row>
    <row r="81" ht="15.75" customHeight="1">
      <c r="A81" s="72" t="s">
        <v>67</v>
      </c>
      <c r="B81" s="73" t="s">
        <v>27</v>
      </c>
      <c r="C81" s="72" t="s">
        <v>28</v>
      </c>
      <c r="D81" s="74">
        <v>81359.99</v>
      </c>
      <c r="E81" s="74">
        <v>81359.99</v>
      </c>
      <c r="F81" s="74">
        <v>0.0</v>
      </c>
      <c r="G81" s="74">
        <v>0.0</v>
      </c>
      <c r="H81" s="74">
        <v>0.0</v>
      </c>
      <c r="I81" s="73"/>
      <c r="J81" s="75"/>
      <c r="K81" s="74"/>
      <c r="L81" s="76"/>
      <c r="M81" s="72"/>
      <c r="N81" s="77"/>
      <c r="O81" s="78"/>
      <c r="P81" s="79"/>
    </row>
    <row r="82" ht="15.75" customHeight="1">
      <c r="A82" s="72" t="s">
        <v>67</v>
      </c>
      <c r="B82" s="73" t="s">
        <v>33</v>
      </c>
      <c r="C82" s="72" t="s">
        <v>34</v>
      </c>
      <c r="D82" s="74">
        <v>1185242.75</v>
      </c>
      <c r="E82" s="74">
        <v>3556.75</v>
      </c>
      <c r="F82" s="74">
        <v>1181686.0</v>
      </c>
      <c r="G82" s="74">
        <v>0.0</v>
      </c>
      <c r="H82" s="74">
        <v>1181686.0</v>
      </c>
      <c r="I82" s="73"/>
      <c r="J82" s="75"/>
      <c r="K82" s="74"/>
      <c r="L82" s="76"/>
      <c r="M82" s="72"/>
      <c r="N82" s="77"/>
      <c r="O82" s="78"/>
      <c r="P82" s="79"/>
    </row>
    <row r="83" ht="15.75" customHeight="1">
      <c r="A83" s="72" t="s">
        <v>67</v>
      </c>
      <c r="B83" s="73" t="s">
        <v>35</v>
      </c>
      <c r="C83" s="72" t="s">
        <v>36</v>
      </c>
      <c r="D83" s="74">
        <v>0.0</v>
      </c>
      <c r="E83" s="74">
        <v>0.0</v>
      </c>
      <c r="F83" s="74">
        <v>0.0</v>
      </c>
      <c r="G83" s="74">
        <v>0.0</v>
      </c>
      <c r="H83" s="74">
        <v>0.0</v>
      </c>
      <c r="I83" s="73"/>
      <c r="J83" s="75"/>
      <c r="K83" s="74"/>
      <c r="L83" s="76"/>
      <c r="M83" s="72"/>
      <c r="N83" s="77"/>
      <c r="O83" s="78"/>
      <c r="P83" s="79"/>
    </row>
    <row r="84" ht="24.0" customHeight="1">
      <c r="A84" s="72" t="s">
        <v>71</v>
      </c>
      <c r="B84" s="73" t="s">
        <v>17</v>
      </c>
      <c r="C84" s="72" t="s">
        <v>324</v>
      </c>
      <c r="D84" s="74">
        <v>1.9620047585E8</v>
      </c>
      <c r="E84" s="74">
        <v>0.0</v>
      </c>
      <c r="F84" s="74">
        <v>1.96200476E8</v>
      </c>
      <c r="G84" s="74">
        <v>0.0</v>
      </c>
      <c r="H84" s="74">
        <v>1.96200476E8</v>
      </c>
      <c r="I84" s="73">
        <v>8.90905177E8</v>
      </c>
      <c r="J84" s="75" t="str">
        <f>VLOOKUP(I84,'[4]IPS CTA BANCARIA (2)'!$B$2:$H$163,2,0)</f>
        <v>#REF!</v>
      </c>
      <c r="K84" s="74">
        <v>1.96200476E8</v>
      </c>
      <c r="L84" s="76" t="str">
        <f>VLOOKUP(I84,'[4]IPS CTA BANCARIA (2)'!$B$2:$H$163,4,0)</f>
        <v>#REF!</v>
      </c>
      <c r="M84" s="72" t="str">
        <f>VLOOKUP(I84,'[4]IPS CTA BANCARIA (2)'!$B$2:$H$163,5,0)</f>
        <v>#REF!</v>
      </c>
      <c r="N84" s="77" t="s">
        <v>520</v>
      </c>
      <c r="O84" s="78" t="s">
        <v>521</v>
      </c>
      <c r="P84" s="79">
        <v>41900.0</v>
      </c>
    </row>
    <row r="85" ht="15.75" customHeight="1">
      <c r="A85" s="72" t="s">
        <v>71</v>
      </c>
      <c r="B85" s="73" t="s">
        <v>39</v>
      </c>
      <c r="C85" s="72" t="s">
        <v>40</v>
      </c>
      <c r="D85" s="74">
        <v>4067347.32</v>
      </c>
      <c r="E85" s="74">
        <v>0.0</v>
      </c>
      <c r="F85" s="74">
        <v>4067347.0</v>
      </c>
      <c r="G85" s="74">
        <v>0.0</v>
      </c>
      <c r="H85" s="74">
        <v>4067347.0</v>
      </c>
      <c r="I85" s="73"/>
      <c r="J85" s="75"/>
      <c r="K85" s="74"/>
      <c r="L85" s="76"/>
      <c r="M85" s="72"/>
      <c r="N85" s="77"/>
      <c r="O85" s="78"/>
      <c r="P85" s="79"/>
    </row>
    <row r="86" ht="22.5" customHeight="1">
      <c r="A86" s="72" t="s">
        <v>71</v>
      </c>
      <c r="B86" s="73" t="s">
        <v>68</v>
      </c>
      <c r="C86" s="72" t="s">
        <v>69</v>
      </c>
      <c r="D86" s="74">
        <v>1.335642811E7</v>
      </c>
      <c r="E86" s="74">
        <v>0.0</v>
      </c>
      <c r="F86" s="74">
        <v>1.3356428E7</v>
      </c>
      <c r="G86" s="74">
        <v>0.0</v>
      </c>
      <c r="H86" s="74">
        <v>1.3356428E7</v>
      </c>
      <c r="I86" s="73">
        <v>8.11016192E8</v>
      </c>
      <c r="J86" s="75" t="str">
        <f>VLOOKUP(I86,'[4]IPS CTA BANCARIA (2)'!$B$2:$H$163,2,0)</f>
        <v>#REF!</v>
      </c>
      <c r="K86" s="74">
        <v>1.3356428E7</v>
      </c>
      <c r="L86" s="76" t="str">
        <f>VLOOKUP(I86,'[4]IPS CTA BANCARIA (2)'!$B$2:$H$163,4,0)</f>
        <v>#REF!</v>
      </c>
      <c r="M86" s="72" t="str">
        <f>VLOOKUP(I86,'[4]IPS CTA BANCARIA (2)'!$B$2:$H$163,5,0)</f>
        <v>#REF!</v>
      </c>
      <c r="N86" s="77" t="s">
        <v>522</v>
      </c>
      <c r="O86" s="78" t="s">
        <v>523</v>
      </c>
      <c r="P86" s="79">
        <v>41904.0</v>
      </c>
    </row>
    <row r="87" ht="15.75" customHeight="1">
      <c r="A87" s="72" t="s">
        <v>71</v>
      </c>
      <c r="B87" s="73" t="s">
        <v>27</v>
      </c>
      <c r="C87" s="72" t="s">
        <v>28</v>
      </c>
      <c r="D87" s="74">
        <v>83162.93</v>
      </c>
      <c r="E87" s="74">
        <v>0.0</v>
      </c>
      <c r="F87" s="74">
        <v>0.0</v>
      </c>
      <c r="G87" s="74">
        <v>83162.93</v>
      </c>
      <c r="H87" s="74">
        <v>0.0</v>
      </c>
      <c r="I87" s="73"/>
      <c r="J87" s="75"/>
      <c r="K87" s="74"/>
      <c r="L87" s="76"/>
      <c r="M87" s="72"/>
      <c r="N87" s="77"/>
      <c r="O87" s="78"/>
      <c r="P87" s="79"/>
    </row>
    <row r="88" ht="15.75" customHeight="1">
      <c r="A88" s="72" t="s">
        <v>71</v>
      </c>
      <c r="B88" s="73" t="s">
        <v>33</v>
      </c>
      <c r="C88" s="72" t="s">
        <v>34</v>
      </c>
      <c r="D88" s="74">
        <v>50041.54</v>
      </c>
      <c r="E88" s="74">
        <v>0.0</v>
      </c>
      <c r="F88" s="74">
        <v>0.0</v>
      </c>
      <c r="G88" s="74">
        <v>50041.54</v>
      </c>
      <c r="H88" s="74">
        <v>0.0</v>
      </c>
      <c r="I88" s="73"/>
      <c r="J88" s="75"/>
      <c r="K88" s="74"/>
      <c r="L88" s="76"/>
      <c r="M88" s="72"/>
      <c r="N88" s="77"/>
      <c r="O88" s="78"/>
      <c r="P88" s="79"/>
    </row>
    <row r="89" ht="15.75" customHeight="1">
      <c r="A89" s="72" t="s">
        <v>71</v>
      </c>
      <c r="B89" s="73" t="s">
        <v>35</v>
      </c>
      <c r="C89" s="72" t="s">
        <v>36</v>
      </c>
      <c r="D89" s="74">
        <v>8480225.25</v>
      </c>
      <c r="E89" s="74">
        <v>0.0</v>
      </c>
      <c r="F89" s="74">
        <v>8480225.0</v>
      </c>
      <c r="G89" s="74">
        <v>0.0</v>
      </c>
      <c r="H89" s="74">
        <v>8480225.0</v>
      </c>
      <c r="I89" s="73"/>
      <c r="J89" s="75"/>
      <c r="K89" s="74"/>
      <c r="L89" s="76"/>
      <c r="M89" s="72"/>
      <c r="N89" s="77"/>
      <c r="O89" s="78"/>
      <c r="P89" s="79"/>
    </row>
    <row r="90" ht="24.0" customHeight="1">
      <c r="A90" s="72" t="s">
        <v>73</v>
      </c>
      <c r="B90" s="73" t="s">
        <v>17</v>
      </c>
      <c r="C90" s="72" t="s">
        <v>324</v>
      </c>
      <c r="D90" s="74">
        <v>2.324179198E7</v>
      </c>
      <c r="E90" s="74">
        <v>0.0</v>
      </c>
      <c r="F90" s="74">
        <v>2.3241792E7</v>
      </c>
      <c r="G90" s="74">
        <v>0.0</v>
      </c>
      <c r="H90" s="74">
        <v>2.3241792E7</v>
      </c>
      <c r="I90" s="73">
        <v>8.90980066E8</v>
      </c>
      <c r="J90" s="75" t="str">
        <f>VLOOKUP(I90,'[4]IPS CTA BANCARIA (2)'!$B$2:$H$163,2,0)</f>
        <v>#REF!</v>
      </c>
      <c r="K90" s="74">
        <v>2.3241792E7</v>
      </c>
      <c r="L90" s="76" t="str">
        <f>VLOOKUP(I90,'[4]IPS CTA BANCARIA (2)'!$B$2:$H$163,4,0)</f>
        <v>#REF!</v>
      </c>
      <c r="M90" s="72" t="str">
        <f>VLOOKUP(I90,'[4]IPS CTA BANCARIA (2)'!$B$2:$H$163,5,0)</f>
        <v>#REF!</v>
      </c>
      <c r="N90" s="77" t="s">
        <v>524</v>
      </c>
      <c r="O90" s="78" t="s">
        <v>525</v>
      </c>
      <c r="P90" s="79">
        <v>41905.0</v>
      </c>
    </row>
    <row r="91" ht="15.75" customHeight="1">
      <c r="A91" s="72" t="s">
        <v>73</v>
      </c>
      <c r="B91" s="73" t="s">
        <v>39</v>
      </c>
      <c r="C91" s="72" t="s">
        <v>40</v>
      </c>
      <c r="D91" s="74">
        <v>2580719.33</v>
      </c>
      <c r="E91" s="74">
        <v>0.0</v>
      </c>
      <c r="F91" s="74">
        <v>2580719.0</v>
      </c>
      <c r="G91" s="74">
        <v>0.0</v>
      </c>
      <c r="H91" s="74">
        <v>2580719.0</v>
      </c>
      <c r="I91" s="73"/>
      <c r="J91" s="75"/>
      <c r="K91" s="74"/>
      <c r="L91" s="76"/>
      <c r="M91" s="72"/>
      <c r="N91" s="77"/>
      <c r="O91" s="78"/>
      <c r="P91" s="79"/>
    </row>
    <row r="92" ht="15.75" customHeight="1">
      <c r="A92" s="72" t="s">
        <v>73</v>
      </c>
      <c r="B92" s="73" t="s">
        <v>27</v>
      </c>
      <c r="C92" s="72" t="s">
        <v>28</v>
      </c>
      <c r="D92" s="74">
        <v>6959.5</v>
      </c>
      <c r="E92" s="74">
        <v>0.0</v>
      </c>
      <c r="F92" s="74">
        <v>0.0</v>
      </c>
      <c r="G92" s="74">
        <v>6959.5</v>
      </c>
      <c r="H92" s="74">
        <v>0.0</v>
      </c>
      <c r="I92" s="73"/>
      <c r="J92" s="75"/>
      <c r="K92" s="74"/>
      <c r="L92" s="76"/>
      <c r="M92" s="72"/>
      <c r="N92" s="77"/>
      <c r="O92" s="78"/>
      <c r="P92" s="79"/>
    </row>
    <row r="93" ht="15.75" customHeight="1">
      <c r="A93" s="72" t="s">
        <v>73</v>
      </c>
      <c r="B93" s="73" t="s">
        <v>33</v>
      </c>
      <c r="C93" s="72" t="s">
        <v>34</v>
      </c>
      <c r="D93" s="74">
        <v>10378.19</v>
      </c>
      <c r="E93" s="74">
        <v>0.0</v>
      </c>
      <c r="F93" s="74">
        <v>0.0</v>
      </c>
      <c r="G93" s="74">
        <v>10378.19</v>
      </c>
      <c r="H93" s="74">
        <v>0.0</v>
      </c>
      <c r="I93" s="73"/>
      <c r="J93" s="75"/>
      <c r="K93" s="74"/>
      <c r="L93" s="76"/>
      <c r="M93" s="72"/>
      <c r="N93" s="77"/>
      <c r="O93" s="78"/>
      <c r="P93" s="79"/>
    </row>
    <row r="94" ht="15.75" customHeight="1">
      <c r="A94" s="72" t="s">
        <v>73</v>
      </c>
      <c r="B94" s="73" t="s">
        <v>74</v>
      </c>
      <c r="C94" s="72" t="s">
        <v>75</v>
      </c>
      <c r="D94" s="74">
        <v>0.0</v>
      </c>
      <c r="E94" s="74">
        <v>0.0</v>
      </c>
      <c r="F94" s="74">
        <v>0.0</v>
      </c>
      <c r="G94" s="74">
        <v>0.0</v>
      </c>
      <c r="H94" s="74">
        <v>0.0</v>
      </c>
      <c r="I94" s="73"/>
      <c r="J94" s="75"/>
      <c r="K94" s="74"/>
      <c r="L94" s="76"/>
      <c r="M94" s="72"/>
      <c r="N94" s="77"/>
      <c r="O94" s="78"/>
      <c r="P94" s="79"/>
    </row>
    <row r="95" ht="24.0" customHeight="1">
      <c r="A95" s="72" t="s">
        <v>77</v>
      </c>
      <c r="B95" s="73" t="s">
        <v>17</v>
      </c>
      <c r="C95" s="72" t="s">
        <v>324</v>
      </c>
      <c r="D95" s="74">
        <v>2261785.53</v>
      </c>
      <c r="E95" s="74">
        <v>0.0</v>
      </c>
      <c r="F95" s="74">
        <v>2261786.0</v>
      </c>
      <c r="G95" s="74">
        <v>0.0</v>
      </c>
      <c r="H95" s="74">
        <v>2261786.0</v>
      </c>
      <c r="I95" s="73">
        <v>8.90981726E8</v>
      </c>
      <c r="J95" s="75" t="str">
        <f>VLOOKUP(I95,'[4]IPS CTA BANCARIA (2)'!$B$2:$H$163,2,0)</f>
        <v>#REF!</v>
      </c>
      <c r="K95" s="74">
        <v>2261786.0</v>
      </c>
      <c r="L95" s="76" t="str">
        <f>VLOOKUP(I95,'[4]IPS CTA BANCARIA (2)'!$B$2:$H$163,4,0)</f>
        <v>#REF!</v>
      </c>
      <c r="M95" s="72" t="str">
        <f>VLOOKUP(I95,'[4]IPS CTA BANCARIA (2)'!$B$2:$H$163,5,0)</f>
        <v>#REF!</v>
      </c>
      <c r="N95" s="77" t="s">
        <v>526</v>
      </c>
      <c r="O95" s="78" t="s">
        <v>527</v>
      </c>
      <c r="P95" s="79">
        <v>41905.0</v>
      </c>
    </row>
    <row r="96" ht="15.75" customHeight="1">
      <c r="A96" s="72" t="s">
        <v>77</v>
      </c>
      <c r="B96" s="73" t="s">
        <v>33</v>
      </c>
      <c r="C96" s="72" t="s">
        <v>34</v>
      </c>
      <c r="D96" s="74">
        <v>3506.48</v>
      </c>
      <c r="E96" s="74">
        <v>0.0</v>
      </c>
      <c r="F96" s="74">
        <v>0.0</v>
      </c>
      <c r="G96" s="74">
        <v>3506.48</v>
      </c>
      <c r="H96" s="74">
        <v>0.0</v>
      </c>
      <c r="I96" s="73"/>
      <c r="J96" s="75"/>
      <c r="K96" s="74"/>
      <c r="L96" s="76"/>
      <c r="M96" s="72"/>
      <c r="N96" s="77"/>
      <c r="O96" s="78"/>
      <c r="P96" s="79"/>
    </row>
    <row r="97" ht="22.5" customHeight="1">
      <c r="A97" s="72" t="s">
        <v>77</v>
      </c>
      <c r="B97" s="73" t="s">
        <v>41</v>
      </c>
      <c r="C97" s="72" t="s">
        <v>42</v>
      </c>
      <c r="D97" s="74">
        <v>7950462.99</v>
      </c>
      <c r="E97" s="74">
        <v>0.0</v>
      </c>
      <c r="F97" s="74">
        <v>7950463.0</v>
      </c>
      <c r="G97" s="74">
        <v>0.0</v>
      </c>
      <c r="H97" s="74">
        <v>7950463.0</v>
      </c>
      <c r="I97" s="73">
        <v>8.90982153E8</v>
      </c>
      <c r="J97" s="75" t="str">
        <f t="shared" ref="J97:J98" si="25">VLOOKUP(I97,'[4]IPS CTA BANCARIA (2)'!$B$2:$H$163,2,0)</f>
        <v>#REF!</v>
      </c>
      <c r="K97" s="74">
        <v>7950463.0</v>
      </c>
      <c r="L97" s="76" t="str">
        <f t="shared" ref="L97:L98" si="26">VLOOKUP(I97,'[4]IPS CTA BANCARIA (2)'!$B$2:$H$163,4,0)</f>
        <v>#REF!</v>
      </c>
      <c r="M97" s="72" t="str">
        <f t="shared" ref="M97:M98" si="27">VLOOKUP(I97,'[4]IPS CTA BANCARIA (2)'!$B$2:$H$163,5,0)</f>
        <v>#REF!</v>
      </c>
      <c r="N97" s="77" t="s">
        <v>528</v>
      </c>
      <c r="O97" s="78" t="s">
        <v>529</v>
      </c>
      <c r="P97" s="79">
        <v>41904.0</v>
      </c>
    </row>
    <row r="98" ht="24.0" customHeight="1">
      <c r="A98" s="72" t="s">
        <v>79</v>
      </c>
      <c r="B98" s="73" t="s">
        <v>17</v>
      </c>
      <c r="C98" s="72" t="s">
        <v>324</v>
      </c>
      <c r="D98" s="74">
        <v>4.535777869E7</v>
      </c>
      <c r="E98" s="74">
        <v>3075906.6899999976</v>
      </c>
      <c r="F98" s="74">
        <v>4.2281872E7</v>
      </c>
      <c r="G98" s="74">
        <v>0.0</v>
      </c>
      <c r="H98" s="74">
        <v>4.2281872E7</v>
      </c>
      <c r="I98" s="73">
        <v>8.90980066E8</v>
      </c>
      <c r="J98" s="75" t="str">
        <f t="shared" si="25"/>
        <v>#REF!</v>
      </c>
      <c r="K98" s="74">
        <v>4.2281872E7</v>
      </c>
      <c r="L98" s="76" t="str">
        <f t="shared" si="26"/>
        <v>#REF!</v>
      </c>
      <c r="M98" s="72" t="str">
        <f t="shared" si="27"/>
        <v>#REF!</v>
      </c>
      <c r="N98" s="77" t="s">
        <v>530</v>
      </c>
      <c r="O98" s="78" t="s">
        <v>531</v>
      </c>
      <c r="P98" s="79">
        <v>41905.0</v>
      </c>
    </row>
    <row r="99" ht="24.0" customHeight="1">
      <c r="A99" s="72" t="s">
        <v>79</v>
      </c>
      <c r="B99" s="73" t="s">
        <v>53</v>
      </c>
      <c r="C99" s="72" t="s">
        <v>54</v>
      </c>
      <c r="D99" s="74">
        <v>0.0</v>
      </c>
      <c r="E99" s="74">
        <v>0.0</v>
      </c>
      <c r="F99" s="74">
        <v>0.0</v>
      </c>
      <c r="G99" s="74">
        <v>0.0</v>
      </c>
      <c r="H99" s="74">
        <v>0.0</v>
      </c>
      <c r="I99" s="73"/>
      <c r="J99" s="75"/>
      <c r="K99" s="74"/>
      <c r="L99" s="76"/>
      <c r="M99" s="72"/>
      <c r="N99" s="77"/>
      <c r="O99" s="78"/>
      <c r="P99" s="79"/>
    </row>
    <row r="100" ht="36.0" customHeight="1">
      <c r="A100" s="72" t="s">
        <v>79</v>
      </c>
      <c r="B100" s="73" t="s">
        <v>25</v>
      </c>
      <c r="C100" s="72" t="s">
        <v>26</v>
      </c>
      <c r="D100" s="74">
        <v>41483.23</v>
      </c>
      <c r="E100" s="74">
        <v>41483.23</v>
      </c>
      <c r="F100" s="74">
        <v>0.0</v>
      </c>
      <c r="G100" s="74">
        <v>0.0</v>
      </c>
      <c r="H100" s="74">
        <v>0.0</v>
      </c>
      <c r="I100" s="73"/>
      <c r="J100" s="75"/>
      <c r="K100" s="74"/>
      <c r="L100" s="76"/>
      <c r="M100" s="72"/>
      <c r="N100" s="77"/>
      <c r="O100" s="78"/>
      <c r="P100" s="79"/>
    </row>
    <row r="101" ht="15.75" customHeight="1">
      <c r="A101" s="72" t="s">
        <v>79</v>
      </c>
      <c r="B101" s="73" t="s">
        <v>33</v>
      </c>
      <c r="C101" s="72" t="s">
        <v>34</v>
      </c>
      <c r="D101" s="74">
        <v>37292.08</v>
      </c>
      <c r="E101" s="74">
        <v>37292.08</v>
      </c>
      <c r="F101" s="74">
        <v>0.0</v>
      </c>
      <c r="G101" s="74">
        <v>0.0</v>
      </c>
      <c r="H101" s="74">
        <v>0.0</v>
      </c>
      <c r="I101" s="73"/>
      <c r="J101" s="75"/>
      <c r="K101" s="74"/>
      <c r="L101" s="76"/>
      <c r="M101" s="72"/>
      <c r="N101" s="77"/>
      <c r="O101" s="78"/>
      <c r="P101" s="79"/>
    </row>
    <row r="102" ht="24.0" customHeight="1">
      <c r="A102" s="72" t="s">
        <v>81</v>
      </c>
      <c r="B102" s="73" t="s">
        <v>17</v>
      </c>
      <c r="C102" s="72" t="s">
        <v>324</v>
      </c>
      <c r="D102" s="74">
        <v>4.2798927E7</v>
      </c>
      <c r="E102" s="74">
        <v>0.0</v>
      </c>
      <c r="F102" s="74">
        <v>4.2798927E7</v>
      </c>
      <c r="G102" s="74">
        <v>0.0</v>
      </c>
      <c r="H102" s="74">
        <v>4.2798927E7</v>
      </c>
      <c r="I102" s="73">
        <v>8.90980066E8</v>
      </c>
      <c r="J102" s="75" t="str">
        <f>VLOOKUP(I102,'[4]IPS CTA BANCARIA (2)'!$B$2:$H$163,2,0)</f>
        <v>#REF!</v>
      </c>
      <c r="K102" s="74">
        <v>4.2798927E7</v>
      </c>
      <c r="L102" s="76" t="str">
        <f>VLOOKUP(I102,'[4]IPS CTA BANCARIA (2)'!$B$2:$H$163,4,0)</f>
        <v>#REF!</v>
      </c>
      <c r="M102" s="72" t="str">
        <f>VLOOKUP(I102,'[4]IPS CTA BANCARIA (2)'!$B$2:$H$163,5,0)</f>
        <v>#REF!</v>
      </c>
      <c r="N102" s="77" t="s">
        <v>532</v>
      </c>
      <c r="O102" s="78" t="s">
        <v>533</v>
      </c>
      <c r="P102" s="79">
        <v>41905.0</v>
      </c>
    </row>
    <row r="103" ht="24.0" customHeight="1">
      <c r="A103" s="72" t="s">
        <v>83</v>
      </c>
      <c r="B103" s="73" t="s">
        <v>17</v>
      </c>
      <c r="C103" s="72" t="s">
        <v>324</v>
      </c>
      <c r="D103" s="74">
        <v>8689737.62</v>
      </c>
      <c r="E103" s="74">
        <v>8689737.62</v>
      </c>
      <c r="F103" s="74">
        <v>0.0</v>
      </c>
      <c r="G103" s="74">
        <v>0.0</v>
      </c>
      <c r="H103" s="74">
        <v>0.0</v>
      </c>
      <c r="I103" s="73"/>
      <c r="J103" s="75"/>
      <c r="K103" s="74"/>
      <c r="L103" s="76"/>
      <c r="M103" s="72"/>
      <c r="N103" s="77"/>
      <c r="O103" s="78"/>
      <c r="P103" s="79"/>
    </row>
    <row r="104" ht="15.75" customHeight="1">
      <c r="A104" s="72" t="s">
        <v>83</v>
      </c>
      <c r="B104" s="73" t="s">
        <v>39</v>
      </c>
      <c r="C104" s="72" t="s">
        <v>40</v>
      </c>
      <c r="D104" s="74">
        <v>1781132.11</v>
      </c>
      <c r="E104" s="74">
        <v>1781132.11</v>
      </c>
      <c r="F104" s="74">
        <v>0.0</v>
      </c>
      <c r="G104" s="74">
        <v>0.0</v>
      </c>
      <c r="H104" s="74">
        <v>0.0</v>
      </c>
      <c r="I104" s="73"/>
      <c r="J104" s="75"/>
      <c r="K104" s="74"/>
      <c r="L104" s="76"/>
      <c r="M104" s="72"/>
      <c r="N104" s="77"/>
      <c r="O104" s="78"/>
      <c r="P104" s="79"/>
    </row>
    <row r="105" ht="15.75" customHeight="1">
      <c r="A105" s="72" t="s">
        <v>83</v>
      </c>
      <c r="B105" s="73" t="s">
        <v>19</v>
      </c>
      <c r="C105" s="72" t="s">
        <v>20</v>
      </c>
      <c r="D105" s="74">
        <v>7046.28</v>
      </c>
      <c r="E105" s="74">
        <v>7046.28</v>
      </c>
      <c r="F105" s="74">
        <v>0.0</v>
      </c>
      <c r="G105" s="74">
        <v>0.0</v>
      </c>
      <c r="H105" s="74">
        <v>0.0</v>
      </c>
      <c r="I105" s="73"/>
      <c r="J105" s="75"/>
      <c r="K105" s="74"/>
      <c r="L105" s="76"/>
      <c r="M105" s="72"/>
      <c r="N105" s="77"/>
      <c r="O105" s="78"/>
      <c r="P105" s="79"/>
    </row>
    <row r="106" ht="15.75" customHeight="1">
      <c r="A106" s="72" t="s">
        <v>83</v>
      </c>
      <c r="B106" s="73" t="s">
        <v>23</v>
      </c>
      <c r="C106" s="72" t="s">
        <v>24</v>
      </c>
      <c r="D106" s="74">
        <v>137.44</v>
      </c>
      <c r="E106" s="74">
        <v>137.44</v>
      </c>
      <c r="F106" s="74">
        <v>0.0</v>
      </c>
      <c r="G106" s="74">
        <v>0.0</v>
      </c>
      <c r="H106" s="74">
        <v>0.0</v>
      </c>
      <c r="I106" s="73"/>
      <c r="J106" s="75"/>
      <c r="K106" s="74"/>
      <c r="L106" s="76"/>
      <c r="M106" s="72"/>
      <c r="N106" s="77"/>
      <c r="O106" s="78"/>
      <c r="P106" s="79"/>
    </row>
    <row r="107" ht="24.0" customHeight="1">
      <c r="A107" s="72" t="s">
        <v>83</v>
      </c>
      <c r="B107" s="73" t="s">
        <v>53</v>
      </c>
      <c r="C107" s="72" t="s">
        <v>54</v>
      </c>
      <c r="D107" s="74">
        <v>0.0</v>
      </c>
      <c r="E107" s="74">
        <v>0.0</v>
      </c>
      <c r="F107" s="74">
        <v>0.0</v>
      </c>
      <c r="G107" s="74">
        <v>0.0</v>
      </c>
      <c r="H107" s="74">
        <v>0.0</v>
      </c>
      <c r="I107" s="73"/>
      <c r="J107" s="75"/>
      <c r="K107" s="74"/>
      <c r="L107" s="76"/>
      <c r="M107" s="72"/>
      <c r="N107" s="77"/>
      <c r="O107" s="78"/>
      <c r="P107" s="79"/>
    </row>
    <row r="108" ht="36.0" customHeight="1">
      <c r="A108" s="72" t="s">
        <v>83</v>
      </c>
      <c r="B108" s="73" t="s">
        <v>25</v>
      </c>
      <c r="C108" s="72" t="s">
        <v>26</v>
      </c>
      <c r="D108" s="74">
        <v>33465.51</v>
      </c>
      <c r="E108" s="74">
        <v>33465.51</v>
      </c>
      <c r="F108" s="74">
        <v>0.0</v>
      </c>
      <c r="G108" s="74">
        <v>0.0</v>
      </c>
      <c r="H108" s="74">
        <v>0.0</v>
      </c>
      <c r="I108" s="73"/>
      <c r="J108" s="75"/>
      <c r="K108" s="74"/>
      <c r="L108" s="76"/>
      <c r="M108" s="72"/>
      <c r="N108" s="77"/>
      <c r="O108" s="78"/>
      <c r="P108" s="79"/>
    </row>
    <row r="109" ht="15.75" customHeight="1">
      <c r="A109" s="72" t="s">
        <v>83</v>
      </c>
      <c r="B109" s="73" t="s">
        <v>27</v>
      </c>
      <c r="C109" s="72" t="s">
        <v>28</v>
      </c>
      <c r="D109" s="74">
        <v>1241.2</v>
      </c>
      <c r="E109" s="74">
        <v>1241.2</v>
      </c>
      <c r="F109" s="74">
        <v>0.0</v>
      </c>
      <c r="G109" s="74">
        <v>0.0</v>
      </c>
      <c r="H109" s="74">
        <v>0.0</v>
      </c>
      <c r="I109" s="73"/>
      <c r="J109" s="75"/>
      <c r="K109" s="74"/>
      <c r="L109" s="76"/>
      <c r="M109" s="72"/>
      <c r="N109" s="77"/>
      <c r="O109" s="78"/>
      <c r="P109" s="79"/>
    </row>
    <row r="110" ht="15.75" customHeight="1">
      <c r="A110" s="72" t="s">
        <v>83</v>
      </c>
      <c r="B110" s="73" t="s">
        <v>33</v>
      </c>
      <c r="C110" s="72" t="s">
        <v>34</v>
      </c>
      <c r="D110" s="74">
        <v>9219.84</v>
      </c>
      <c r="E110" s="74">
        <v>9219.84</v>
      </c>
      <c r="F110" s="74">
        <v>0.0</v>
      </c>
      <c r="G110" s="74">
        <v>0.0</v>
      </c>
      <c r="H110" s="74">
        <v>0.0</v>
      </c>
      <c r="I110" s="73"/>
      <c r="J110" s="75"/>
      <c r="K110" s="74"/>
      <c r="L110" s="76"/>
      <c r="M110" s="72"/>
      <c r="N110" s="77"/>
      <c r="O110" s="78"/>
      <c r="P110" s="79"/>
    </row>
    <row r="111" ht="24.0" customHeight="1">
      <c r="A111" s="72" t="s">
        <v>85</v>
      </c>
      <c r="B111" s="73" t="s">
        <v>17</v>
      </c>
      <c r="C111" s="72" t="s">
        <v>324</v>
      </c>
      <c r="D111" s="74">
        <v>2.029632167E7</v>
      </c>
      <c r="E111" s="74">
        <v>1149871.6700000018</v>
      </c>
      <c r="F111" s="74">
        <v>1.914645E7</v>
      </c>
      <c r="G111" s="74">
        <v>0.0</v>
      </c>
      <c r="H111" s="74">
        <v>1.914645E7</v>
      </c>
      <c r="I111" s="73">
        <v>8.90982264E8</v>
      </c>
      <c r="J111" s="75" t="str">
        <f>VLOOKUP(I111,'[4]IPS CTA BANCARIA (2)'!$B$2:$H$163,2,0)</f>
        <v>#REF!</v>
      </c>
      <c r="K111" s="74">
        <v>1.914645E7</v>
      </c>
      <c r="L111" s="76" t="str">
        <f>VLOOKUP(I111,'[4]IPS CTA BANCARIA (2)'!$B$2:$H$163,4,0)</f>
        <v>#REF!</v>
      </c>
      <c r="M111" s="72" t="str">
        <f>VLOOKUP(I111,'[4]IPS CTA BANCARIA (2)'!$B$2:$H$163,5,0)</f>
        <v>#REF!</v>
      </c>
      <c r="N111" s="77" t="s">
        <v>534</v>
      </c>
      <c r="O111" s="78" t="s">
        <v>535</v>
      </c>
      <c r="P111" s="79">
        <v>41905.0</v>
      </c>
    </row>
    <row r="112" ht="15.75" customHeight="1">
      <c r="A112" s="72" t="s">
        <v>85</v>
      </c>
      <c r="B112" s="73" t="s">
        <v>27</v>
      </c>
      <c r="C112" s="72" t="s">
        <v>28</v>
      </c>
      <c r="D112" s="74">
        <v>9499.69</v>
      </c>
      <c r="E112" s="74">
        <v>9499.69</v>
      </c>
      <c r="F112" s="74">
        <v>0.0</v>
      </c>
      <c r="G112" s="74">
        <v>0.0</v>
      </c>
      <c r="H112" s="74">
        <v>0.0</v>
      </c>
      <c r="I112" s="73"/>
      <c r="J112" s="75"/>
      <c r="K112" s="74"/>
      <c r="L112" s="76"/>
      <c r="M112" s="72"/>
      <c r="N112" s="77"/>
      <c r="O112" s="78"/>
      <c r="P112" s="79"/>
    </row>
    <row r="113" ht="15.75" customHeight="1">
      <c r="A113" s="72" t="s">
        <v>85</v>
      </c>
      <c r="B113" s="73" t="s">
        <v>33</v>
      </c>
      <c r="C113" s="72" t="s">
        <v>34</v>
      </c>
      <c r="D113" s="74">
        <v>4965.75</v>
      </c>
      <c r="E113" s="74">
        <v>4965.75</v>
      </c>
      <c r="F113" s="74">
        <v>0.0</v>
      </c>
      <c r="G113" s="74">
        <v>0.0</v>
      </c>
      <c r="H113" s="74">
        <v>0.0</v>
      </c>
      <c r="I113" s="73"/>
      <c r="J113" s="75"/>
      <c r="K113" s="74"/>
      <c r="L113" s="76"/>
      <c r="M113" s="72"/>
      <c r="N113" s="77"/>
      <c r="O113" s="78"/>
      <c r="P113" s="79"/>
    </row>
    <row r="114" ht="22.5" customHeight="1">
      <c r="A114" s="72" t="s">
        <v>85</v>
      </c>
      <c r="B114" s="73" t="s">
        <v>55</v>
      </c>
      <c r="C114" s="72" t="s">
        <v>56</v>
      </c>
      <c r="D114" s="74">
        <v>1.686415789E7</v>
      </c>
      <c r="E114" s="74">
        <v>955424.8900000006</v>
      </c>
      <c r="F114" s="74">
        <v>1.5908733E7</v>
      </c>
      <c r="G114" s="74">
        <v>0.0</v>
      </c>
      <c r="H114" s="74">
        <v>1.5908733E7</v>
      </c>
      <c r="I114" s="73">
        <v>9.00261353E8</v>
      </c>
      <c r="J114" s="75" t="str">
        <f t="shared" ref="J114:J115" si="28">VLOOKUP(I114,'[4]IPS CTA BANCARIA (2)'!$B$2:$H$163,2,0)</f>
        <v>#REF!</v>
      </c>
      <c r="K114" s="74">
        <v>1.5908733E7</v>
      </c>
      <c r="L114" s="76" t="str">
        <f t="shared" ref="L114:L115" si="29">VLOOKUP(I114,'[4]IPS CTA BANCARIA (2)'!$B$2:$H$163,4,0)</f>
        <v>#REF!</v>
      </c>
      <c r="M114" s="72" t="str">
        <f t="shared" ref="M114:M115" si="30">VLOOKUP(I114,'[4]IPS CTA BANCARIA (2)'!$B$2:$H$163,5,0)</f>
        <v>#REF!</v>
      </c>
      <c r="N114" s="81" t="s">
        <v>536</v>
      </c>
      <c r="O114" s="14"/>
      <c r="P114" s="22"/>
    </row>
    <row r="115" ht="24.0" customHeight="1">
      <c r="A115" s="72" t="s">
        <v>87</v>
      </c>
      <c r="B115" s="73" t="s">
        <v>17</v>
      </c>
      <c r="C115" s="72" t="s">
        <v>324</v>
      </c>
      <c r="D115" s="74">
        <v>5.452109009E7</v>
      </c>
      <c r="E115" s="74">
        <v>2533970.0900000036</v>
      </c>
      <c r="F115" s="74">
        <v>5.198712E7</v>
      </c>
      <c r="G115" s="74">
        <v>0.0</v>
      </c>
      <c r="H115" s="74">
        <v>5.198712E7</v>
      </c>
      <c r="I115" s="73">
        <v>8.90980066E8</v>
      </c>
      <c r="J115" s="75" t="str">
        <f t="shared" si="28"/>
        <v>#REF!</v>
      </c>
      <c r="K115" s="74">
        <v>5.198712E7</v>
      </c>
      <c r="L115" s="76" t="str">
        <f t="shared" si="29"/>
        <v>#REF!</v>
      </c>
      <c r="M115" s="72" t="str">
        <f t="shared" si="30"/>
        <v>#REF!</v>
      </c>
      <c r="N115" s="77" t="s">
        <v>537</v>
      </c>
      <c r="O115" s="78" t="s">
        <v>538</v>
      </c>
      <c r="P115" s="79">
        <v>41905.0</v>
      </c>
    </row>
    <row r="116" ht="15.75" customHeight="1">
      <c r="A116" s="72" t="s">
        <v>87</v>
      </c>
      <c r="B116" s="73" t="s">
        <v>39</v>
      </c>
      <c r="C116" s="72" t="s">
        <v>40</v>
      </c>
      <c r="D116" s="74">
        <v>1404911.08</v>
      </c>
      <c r="E116" s="74">
        <v>68320.08000000007</v>
      </c>
      <c r="F116" s="74">
        <v>1336591.0</v>
      </c>
      <c r="G116" s="74">
        <v>0.0</v>
      </c>
      <c r="H116" s="74">
        <v>1336591.0</v>
      </c>
      <c r="I116" s="73"/>
      <c r="J116" s="75"/>
      <c r="K116" s="74"/>
      <c r="L116" s="76"/>
      <c r="M116" s="72"/>
      <c r="N116" s="77"/>
      <c r="O116" s="78"/>
      <c r="P116" s="79"/>
    </row>
    <row r="117" ht="15.75" customHeight="1">
      <c r="A117" s="72" t="s">
        <v>87</v>
      </c>
      <c r="B117" s="73" t="s">
        <v>27</v>
      </c>
      <c r="C117" s="72" t="s">
        <v>28</v>
      </c>
      <c r="D117" s="74">
        <v>60843.94</v>
      </c>
      <c r="E117" s="74">
        <v>60843.94</v>
      </c>
      <c r="F117" s="74">
        <v>0.0</v>
      </c>
      <c r="G117" s="74">
        <v>0.0</v>
      </c>
      <c r="H117" s="74">
        <v>0.0</v>
      </c>
      <c r="I117" s="73"/>
      <c r="J117" s="75"/>
      <c r="K117" s="74"/>
      <c r="L117" s="76"/>
      <c r="M117" s="72"/>
      <c r="N117" s="77"/>
      <c r="O117" s="78"/>
      <c r="P117" s="79"/>
    </row>
    <row r="118" ht="15.75" customHeight="1">
      <c r="A118" s="72" t="s">
        <v>87</v>
      </c>
      <c r="B118" s="73" t="s">
        <v>33</v>
      </c>
      <c r="C118" s="72" t="s">
        <v>34</v>
      </c>
      <c r="D118" s="74">
        <v>62513.89</v>
      </c>
      <c r="E118" s="74">
        <v>62513.89</v>
      </c>
      <c r="F118" s="74">
        <v>0.0</v>
      </c>
      <c r="G118" s="74">
        <v>0.0</v>
      </c>
      <c r="H118" s="74">
        <v>0.0</v>
      </c>
      <c r="I118" s="73"/>
      <c r="J118" s="75"/>
      <c r="K118" s="74"/>
      <c r="L118" s="76"/>
      <c r="M118" s="72"/>
      <c r="N118" s="77"/>
      <c r="O118" s="78"/>
      <c r="P118" s="79"/>
    </row>
    <row r="119" ht="24.0" customHeight="1">
      <c r="A119" s="72" t="s">
        <v>89</v>
      </c>
      <c r="B119" s="73" t="s">
        <v>17</v>
      </c>
      <c r="C119" s="72" t="s">
        <v>324</v>
      </c>
      <c r="D119" s="74">
        <v>3.706722499E7</v>
      </c>
      <c r="E119" s="74">
        <v>0.0</v>
      </c>
      <c r="F119" s="74">
        <v>3.7067225E7</v>
      </c>
      <c r="G119" s="74">
        <v>0.0</v>
      </c>
      <c r="H119" s="74">
        <v>3.7067225E7</v>
      </c>
      <c r="I119" s="73">
        <v>8.90905154E8</v>
      </c>
      <c r="J119" s="75" t="str">
        <f>VLOOKUP(I119,'[4]IPS CTA BANCARIA (2)'!$B$2:$H$163,2,0)</f>
        <v>#REF!</v>
      </c>
      <c r="K119" s="74">
        <v>3.7067225E7</v>
      </c>
      <c r="L119" s="76" t="str">
        <f>VLOOKUP(I119,'[4]IPS CTA BANCARIA (2)'!$B$2:$H$163,4,0)</f>
        <v>#REF!</v>
      </c>
      <c r="M119" s="72" t="str">
        <f>VLOOKUP(I119,'[4]IPS CTA BANCARIA (2)'!$B$2:$H$163,5,0)</f>
        <v>#REF!</v>
      </c>
      <c r="N119" s="77" t="s">
        <v>539</v>
      </c>
      <c r="O119" s="78" t="s">
        <v>540</v>
      </c>
      <c r="P119" s="79">
        <v>41905.0</v>
      </c>
    </row>
    <row r="120" ht="15.75" customHeight="1">
      <c r="A120" s="72" t="s">
        <v>89</v>
      </c>
      <c r="B120" s="73" t="s">
        <v>39</v>
      </c>
      <c r="C120" s="72" t="s">
        <v>40</v>
      </c>
      <c r="D120" s="74">
        <v>8341172.47</v>
      </c>
      <c r="E120" s="74">
        <v>0.0</v>
      </c>
      <c r="F120" s="74">
        <v>8341172.0</v>
      </c>
      <c r="G120" s="74">
        <v>0.0</v>
      </c>
      <c r="H120" s="74">
        <v>8341172.0</v>
      </c>
      <c r="I120" s="73"/>
      <c r="J120" s="75"/>
      <c r="K120" s="74"/>
      <c r="L120" s="76"/>
      <c r="M120" s="72"/>
      <c r="N120" s="77"/>
      <c r="O120" s="78"/>
      <c r="P120" s="79"/>
    </row>
    <row r="121" ht="24.0" customHeight="1">
      <c r="A121" s="72" t="s">
        <v>89</v>
      </c>
      <c r="B121" s="73" t="s">
        <v>53</v>
      </c>
      <c r="C121" s="72" t="s">
        <v>54</v>
      </c>
      <c r="D121" s="74">
        <v>0.0</v>
      </c>
      <c r="E121" s="74">
        <v>0.0</v>
      </c>
      <c r="F121" s="74">
        <v>0.0</v>
      </c>
      <c r="G121" s="74">
        <v>0.0</v>
      </c>
      <c r="H121" s="74">
        <v>0.0</v>
      </c>
      <c r="I121" s="73"/>
      <c r="J121" s="75"/>
      <c r="K121" s="74"/>
      <c r="L121" s="76"/>
      <c r="M121" s="72"/>
      <c r="N121" s="77"/>
      <c r="O121" s="78"/>
      <c r="P121" s="79"/>
    </row>
    <row r="122" ht="15.75" customHeight="1">
      <c r="A122" s="72" t="s">
        <v>89</v>
      </c>
      <c r="B122" s="73" t="s">
        <v>27</v>
      </c>
      <c r="C122" s="72" t="s">
        <v>28</v>
      </c>
      <c r="D122" s="74">
        <v>55061.64</v>
      </c>
      <c r="E122" s="74">
        <v>0.0</v>
      </c>
      <c r="F122" s="74">
        <v>0.0</v>
      </c>
      <c r="G122" s="74">
        <v>55061.64</v>
      </c>
      <c r="H122" s="74">
        <v>0.0</v>
      </c>
      <c r="I122" s="73"/>
      <c r="J122" s="75"/>
      <c r="K122" s="74"/>
      <c r="L122" s="76"/>
      <c r="M122" s="72"/>
      <c r="N122" s="77"/>
      <c r="O122" s="78"/>
      <c r="P122" s="79"/>
    </row>
    <row r="123" ht="15.75" customHeight="1">
      <c r="A123" s="72" t="s">
        <v>89</v>
      </c>
      <c r="B123" s="73" t="s">
        <v>33</v>
      </c>
      <c r="C123" s="72" t="s">
        <v>34</v>
      </c>
      <c r="D123" s="74">
        <v>79586.85</v>
      </c>
      <c r="E123" s="74">
        <v>0.0</v>
      </c>
      <c r="F123" s="74">
        <v>0.0</v>
      </c>
      <c r="G123" s="74">
        <v>79586.85</v>
      </c>
      <c r="H123" s="74">
        <v>0.0</v>
      </c>
      <c r="I123" s="73"/>
      <c r="J123" s="75"/>
      <c r="K123" s="74"/>
      <c r="L123" s="76"/>
      <c r="M123" s="72"/>
      <c r="N123" s="77"/>
      <c r="O123" s="78"/>
      <c r="P123" s="79"/>
    </row>
    <row r="124" ht="15.75" customHeight="1">
      <c r="A124" s="72" t="s">
        <v>89</v>
      </c>
      <c r="B124" s="73" t="s">
        <v>41</v>
      </c>
      <c r="C124" s="72" t="s">
        <v>42</v>
      </c>
      <c r="D124" s="74">
        <v>4.439346105E7</v>
      </c>
      <c r="E124" s="74">
        <v>0.0</v>
      </c>
      <c r="F124" s="74">
        <v>4.4393461E7</v>
      </c>
      <c r="G124" s="74">
        <v>0.0</v>
      </c>
      <c r="H124" s="74">
        <v>4.4393461E7</v>
      </c>
      <c r="I124" s="73">
        <v>8.90907241E8</v>
      </c>
      <c r="J124" s="75" t="str">
        <f t="shared" ref="J124:J125" si="31">VLOOKUP(I124,'[4]IPS CTA BANCARIA (2)'!$B$2:$H$163,2,0)</f>
        <v>#REF!</v>
      </c>
      <c r="K124" s="74">
        <v>4.4393461E7</v>
      </c>
      <c r="L124" s="76" t="str">
        <f t="shared" ref="L124:L125" si="32">VLOOKUP(I124,'[4]IPS CTA BANCARIA (2)'!$B$2:$H$163,4,0)</f>
        <v>#REF!</v>
      </c>
      <c r="M124" s="72" t="str">
        <f t="shared" ref="M124:M125" si="33">VLOOKUP(I124,'[4]IPS CTA BANCARIA (2)'!$B$2:$H$163,5,0)</f>
        <v>#REF!</v>
      </c>
      <c r="N124" s="77" t="s">
        <v>541</v>
      </c>
      <c r="O124" s="78" t="s">
        <v>542</v>
      </c>
      <c r="P124" s="79">
        <v>41904.0</v>
      </c>
    </row>
    <row r="125" ht="24.0" customHeight="1">
      <c r="A125" s="72" t="s">
        <v>91</v>
      </c>
      <c r="B125" s="73" t="s">
        <v>17</v>
      </c>
      <c r="C125" s="72" t="s">
        <v>324</v>
      </c>
      <c r="D125" s="74">
        <v>1.341204331E7</v>
      </c>
      <c r="E125" s="74">
        <v>0.0</v>
      </c>
      <c r="F125" s="74">
        <v>1.3412043E7</v>
      </c>
      <c r="G125" s="74">
        <v>0.0</v>
      </c>
      <c r="H125" s="74">
        <v>1.3412043E7</v>
      </c>
      <c r="I125" s="73">
        <v>8.90981726E8</v>
      </c>
      <c r="J125" s="75" t="str">
        <f t="shared" si="31"/>
        <v>#REF!</v>
      </c>
      <c r="K125" s="74">
        <v>1.3412043E7</v>
      </c>
      <c r="L125" s="76" t="str">
        <f t="shared" si="32"/>
        <v>#REF!</v>
      </c>
      <c r="M125" s="72" t="str">
        <f t="shared" si="33"/>
        <v>#REF!</v>
      </c>
      <c r="N125" s="77" t="s">
        <v>543</v>
      </c>
      <c r="O125" s="78" t="s">
        <v>544</v>
      </c>
      <c r="P125" s="79">
        <v>41905.0</v>
      </c>
    </row>
    <row r="126" ht="15.75" customHeight="1">
      <c r="A126" s="72" t="s">
        <v>91</v>
      </c>
      <c r="B126" s="73" t="s">
        <v>39</v>
      </c>
      <c r="C126" s="72" t="s">
        <v>40</v>
      </c>
      <c r="D126" s="74">
        <v>2564521.82</v>
      </c>
      <c r="E126" s="74">
        <v>0.0</v>
      </c>
      <c r="F126" s="74">
        <v>2564522.0</v>
      </c>
      <c r="G126" s="74">
        <v>0.0</v>
      </c>
      <c r="H126" s="74">
        <v>2564522.0</v>
      </c>
      <c r="I126" s="73"/>
      <c r="J126" s="75"/>
      <c r="K126" s="74"/>
      <c r="L126" s="76"/>
      <c r="M126" s="72"/>
      <c r="N126" s="77"/>
      <c r="O126" s="78"/>
      <c r="P126" s="79"/>
    </row>
    <row r="127" ht="15.75" customHeight="1">
      <c r="A127" s="72" t="s">
        <v>91</v>
      </c>
      <c r="B127" s="73" t="s">
        <v>33</v>
      </c>
      <c r="C127" s="72" t="s">
        <v>34</v>
      </c>
      <c r="D127" s="74">
        <v>13435.25</v>
      </c>
      <c r="E127" s="74">
        <v>0.0</v>
      </c>
      <c r="F127" s="74">
        <v>0.0</v>
      </c>
      <c r="G127" s="74">
        <v>13435.25</v>
      </c>
      <c r="H127" s="74">
        <v>0.0</v>
      </c>
      <c r="I127" s="73"/>
      <c r="J127" s="75"/>
      <c r="K127" s="74"/>
      <c r="L127" s="76"/>
      <c r="M127" s="72"/>
      <c r="N127" s="77"/>
      <c r="O127" s="78"/>
      <c r="P127" s="79"/>
    </row>
    <row r="128" ht="22.5" customHeight="1">
      <c r="A128" s="72" t="s">
        <v>91</v>
      </c>
      <c r="B128" s="73" t="s">
        <v>41</v>
      </c>
      <c r="C128" s="72" t="s">
        <v>42</v>
      </c>
      <c r="D128" s="74">
        <v>2.058722862E7</v>
      </c>
      <c r="E128" s="74">
        <v>0.0</v>
      </c>
      <c r="F128" s="74">
        <v>2.0587229E7</v>
      </c>
      <c r="G128" s="74">
        <v>0.0</v>
      </c>
      <c r="H128" s="74">
        <v>2.0587229E7</v>
      </c>
      <c r="I128" s="73">
        <v>8.0004432E8</v>
      </c>
      <c r="J128" s="75" t="str">
        <f t="shared" ref="J128:J129" si="34">VLOOKUP(I128,'[4]IPS CTA BANCARIA (2)'!$B$2:$H$163,2,0)</f>
        <v>#REF!</v>
      </c>
      <c r="K128" s="74">
        <v>2.0587229E7</v>
      </c>
      <c r="L128" s="80" t="str">
        <f t="shared" ref="L128:L129" si="35">VLOOKUP(I128,'[4]IPS CTA BANCARIA (2)'!$B$2:$H$163,4,0)</f>
        <v>#REF!</v>
      </c>
      <c r="M128" s="72" t="str">
        <f t="shared" ref="M128:M129" si="36">VLOOKUP(I128,'[4]IPS CTA BANCARIA (2)'!$B$2:$H$163,5,0)</f>
        <v>#REF!</v>
      </c>
      <c r="N128" s="77" t="s">
        <v>545</v>
      </c>
      <c r="O128" s="78" t="s">
        <v>546</v>
      </c>
      <c r="P128" s="79">
        <v>41904.0</v>
      </c>
    </row>
    <row r="129" ht="24.0" customHeight="1">
      <c r="A129" s="72" t="s">
        <v>93</v>
      </c>
      <c r="B129" s="73" t="s">
        <v>17</v>
      </c>
      <c r="C129" s="72" t="s">
        <v>324</v>
      </c>
      <c r="D129" s="74">
        <v>1.972635323E7</v>
      </c>
      <c r="E129" s="74">
        <v>0.0</v>
      </c>
      <c r="F129" s="74">
        <v>1.9726353E7</v>
      </c>
      <c r="G129" s="74">
        <v>0.0</v>
      </c>
      <c r="H129" s="74">
        <v>1.9726353E7</v>
      </c>
      <c r="I129" s="73">
        <v>8.90982264E8</v>
      </c>
      <c r="J129" s="75" t="str">
        <f t="shared" si="34"/>
        <v>#REF!</v>
      </c>
      <c r="K129" s="74">
        <v>1.9726353E7</v>
      </c>
      <c r="L129" s="76" t="str">
        <f t="shared" si="35"/>
        <v>#REF!</v>
      </c>
      <c r="M129" s="72" t="str">
        <f t="shared" si="36"/>
        <v>#REF!</v>
      </c>
      <c r="N129" s="77" t="s">
        <v>547</v>
      </c>
      <c r="O129" s="78" t="s">
        <v>548</v>
      </c>
      <c r="P129" s="79">
        <v>41905.0</v>
      </c>
    </row>
    <row r="130" ht="15.75" customHeight="1">
      <c r="A130" s="72" t="s">
        <v>93</v>
      </c>
      <c r="B130" s="73" t="s">
        <v>39</v>
      </c>
      <c r="C130" s="72" t="s">
        <v>40</v>
      </c>
      <c r="D130" s="74">
        <v>3633268.09</v>
      </c>
      <c r="E130" s="74">
        <v>0.0</v>
      </c>
      <c r="F130" s="74">
        <v>3633268.0</v>
      </c>
      <c r="G130" s="74">
        <v>0.0</v>
      </c>
      <c r="H130" s="74">
        <v>3633268.0</v>
      </c>
      <c r="I130" s="73"/>
      <c r="J130" s="75"/>
      <c r="K130" s="74"/>
      <c r="L130" s="76"/>
      <c r="M130" s="72"/>
      <c r="N130" s="77"/>
      <c r="O130" s="78"/>
      <c r="P130" s="79"/>
    </row>
    <row r="131" ht="15.75" customHeight="1">
      <c r="A131" s="72" t="s">
        <v>93</v>
      </c>
      <c r="B131" s="73" t="s">
        <v>27</v>
      </c>
      <c r="C131" s="72" t="s">
        <v>28</v>
      </c>
      <c r="D131" s="74">
        <v>13491.92</v>
      </c>
      <c r="E131" s="74">
        <v>0.0</v>
      </c>
      <c r="F131" s="74">
        <v>0.0</v>
      </c>
      <c r="G131" s="74">
        <v>13491.92</v>
      </c>
      <c r="H131" s="74">
        <v>0.0</v>
      </c>
      <c r="I131" s="73"/>
      <c r="J131" s="75"/>
      <c r="K131" s="74"/>
      <c r="L131" s="76"/>
      <c r="M131" s="72"/>
      <c r="N131" s="77"/>
      <c r="O131" s="78"/>
      <c r="P131" s="79"/>
    </row>
    <row r="132" ht="15.75" customHeight="1">
      <c r="A132" s="72" t="s">
        <v>93</v>
      </c>
      <c r="B132" s="73" t="s">
        <v>33</v>
      </c>
      <c r="C132" s="72" t="s">
        <v>34</v>
      </c>
      <c r="D132" s="74">
        <v>137084.63</v>
      </c>
      <c r="E132" s="74">
        <v>0.0</v>
      </c>
      <c r="F132" s="74">
        <v>137085.0</v>
      </c>
      <c r="G132" s="74">
        <v>0.0</v>
      </c>
      <c r="H132" s="74">
        <v>137085.0</v>
      </c>
      <c r="I132" s="73"/>
      <c r="J132" s="75"/>
      <c r="K132" s="74"/>
      <c r="L132" s="76"/>
      <c r="M132" s="72"/>
      <c r="N132" s="77"/>
      <c r="O132" s="78"/>
      <c r="P132" s="79"/>
    </row>
    <row r="133" ht="22.5" customHeight="1">
      <c r="A133" s="72" t="s">
        <v>93</v>
      </c>
      <c r="B133" s="73" t="s">
        <v>55</v>
      </c>
      <c r="C133" s="72" t="s">
        <v>56</v>
      </c>
      <c r="D133" s="74">
        <v>3005654.13</v>
      </c>
      <c r="E133" s="74">
        <v>0.0</v>
      </c>
      <c r="F133" s="74">
        <v>3005654.0</v>
      </c>
      <c r="G133" s="74">
        <v>0.0</v>
      </c>
      <c r="H133" s="74">
        <v>3005654.0</v>
      </c>
      <c r="I133" s="73">
        <v>8.90900518E8</v>
      </c>
      <c r="J133" s="75" t="str">
        <f>VLOOKUP(I133,'[4]IPS CTA BANCARIA (2)'!$B$2:$H$163,2,0)</f>
        <v>#REF!</v>
      </c>
      <c r="K133" s="74">
        <v>3005654.0</v>
      </c>
      <c r="L133" s="76" t="str">
        <f>VLOOKUP(I133,'[4]IPS CTA BANCARIA (2)'!$B$2:$H$163,4,0)</f>
        <v>#REF!</v>
      </c>
      <c r="M133" s="72" t="str">
        <f>VLOOKUP(I133,'[4]IPS CTA BANCARIA (2)'!$B$2:$H$163,5,0)</f>
        <v>#REF!</v>
      </c>
      <c r="N133" s="81" t="s">
        <v>549</v>
      </c>
      <c r="O133" s="14"/>
      <c r="P133" s="22"/>
    </row>
    <row r="134" ht="15.75" customHeight="1">
      <c r="A134" s="72" t="s">
        <v>95</v>
      </c>
      <c r="B134" s="73" t="s">
        <v>39</v>
      </c>
      <c r="C134" s="72" t="s">
        <v>40</v>
      </c>
      <c r="D134" s="74">
        <v>3.093096699E7</v>
      </c>
      <c r="E134" s="74">
        <v>0.0</v>
      </c>
      <c r="F134" s="74">
        <v>3.0930967E7</v>
      </c>
      <c r="G134" s="74">
        <v>0.0</v>
      </c>
      <c r="H134" s="74">
        <v>3.0930967E7</v>
      </c>
      <c r="I134" s="73"/>
      <c r="J134" s="75"/>
      <c r="K134" s="74"/>
      <c r="L134" s="76"/>
      <c r="M134" s="72"/>
      <c r="N134" s="77"/>
      <c r="O134" s="78"/>
      <c r="P134" s="79"/>
    </row>
    <row r="135" ht="15.75" customHeight="1">
      <c r="A135" s="72" t="s">
        <v>95</v>
      </c>
      <c r="B135" s="73" t="s">
        <v>96</v>
      </c>
      <c r="C135" s="72" t="s">
        <v>97</v>
      </c>
      <c r="D135" s="74">
        <v>0.0</v>
      </c>
      <c r="E135" s="74">
        <v>0.0</v>
      </c>
      <c r="F135" s="74">
        <v>0.0</v>
      </c>
      <c r="G135" s="74">
        <v>0.0</v>
      </c>
      <c r="H135" s="74">
        <v>0.0</v>
      </c>
      <c r="I135" s="73"/>
      <c r="J135" s="75"/>
      <c r="K135" s="74"/>
      <c r="L135" s="76"/>
      <c r="M135" s="72"/>
      <c r="N135" s="77"/>
      <c r="O135" s="78"/>
      <c r="P135" s="79"/>
    </row>
    <row r="136" ht="22.5" customHeight="1">
      <c r="A136" s="72" t="s">
        <v>95</v>
      </c>
      <c r="B136" s="73" t="s">
        <v>68</v>
      </c>
      <c r="C136" s="72" t="s">
        <v>69</v>
      </c>
      <c r="D136" s="74">
        <v>1.007241379E7</v>
      </c>
      <c r="E136" s="74">
        <v>0.0</v>
      </c>
      <c r="F136" s="74">
        <v>1.0072414E7</v>
      </c>
      <c r="G136" s="74">
        <v>0.0</v>
      </c>
      <c r="H136" s="74">
        <v>1.0072414E7</v>
      </c>
      <c r="I136" s="73">
        <v>8.11016192E8</v>
      </c>
      <c r="J136" s="75" t="str">
        <f>VLOOKUP(I136,'[4]IPS CTA BANCARIA (2)'!$B$2:$H$163,2,0)</f>
        <v>#REF!</v>
      </c>
      <c r="K136" s="74">
        <v>1.0072414E7</v>
      </c>
      <c r="L136" s="76" t="str">
        <f>VLOOKUP(I136,'[4]IPS CTA BANCARIA (2)'!$B$2:$H$163,4,0)</f>
        <v>#REF!</v>
      </c>
      <c r="M136" s="72" t="str">
        <f>VLOOKUP(I136,'[4]IPS CTA BANCARIA (2)'!$B$2:$H$163,5,0)</f>
        <v>#REF!</v>
      </c>
      <c r="N136" s="77" t="s">
        <v>550</v>
      </c>
      <c r="O136" s="78" t="s">
        <v>551</v>
      </c>
      <c r="P136" s="79">
        <v>41904.0</v>
      </c>
    </row>
    <row r="137" ht="15.75" customHeight="1">
      <c r="A137" s="72" t="s">
        <v>95</v>
      </c>
      <c r="B137" s="73" t="s">
        <v>27</v>
      </c>
      <c r="C137" s="72" t="s">
        <v>28</v>
      </c>
      <c r="D137" s="74">
        <v>26139.91</v>
      </c>
      <c r="E137" s="74">
        <v>0.0</v>
      </c>
      <c r="F137" s="74">
        <v>0.0</v>
      </c>
      <c r="G137" s="74">
        <v>26139.91</v>
      </c>
      <c r="H137" s="74">
        <v>0.0</v>
      </c>
      <c r="I137" s="73"/>
      <c r="J137" s="75"/>
      <c r="K137" s="74"/>
      <c r="L137" s="76"/>
      <c r="M137" s="72"/>
      <c r="N137" s="77"/>
      <c r="O137" s="78"/>
      <c r="P137" s="79"/>
    </row>
    <row r="138" ht="15.75" customHeight="1">
      <c r="A138" s="72" t="s">
        <v>95</v>
      </c>
      <c r="B138" s="73" t="s">
        <v>33</v>
      </c>
      <c r="C138" s="72" t="s">
        <v>34</v>
      </c>
      <c r="D138" s="74">
        <v>9477.58</v>
      </c>
      <c r="E138" s="74">
        <v>0.0</v>
      </c>
      <c r="F138" s="74">
        <v>0.0</v>
      </c>
      <c r="G138" s="74">
        <v>9477.58</v>
      </c>
      <c r="H138" s="74">
        <v>0.0</v>
      </c>
      <c r="I138" s="73"/>
      <c r="J138" s="75"/>
      <c r="K138" s="74"/>
      <c r="L138" s="76"/>
      <c r="M138" s="72"/>
      <c r="N138" s="77"/>
      <c r="O138" s="78"/>
      <c r="P138" s="79"/>
    </row>
    <row r="139" ht="22.5" customHeight="1">
      <c r="A139" s="72" t="s">
        <v>95</v>
      </c>
      <c r="B139" s="73" t="s">
        <v>41</v>
      </c>
      <c r="C139" s="72" t="s">
        <v>42</v>
      </c>
      <c r="D139" s="74">
        <v>1.1834012073E8</v>
      </c>
      <c r="E139" s="74">
        <v>0.0</v>
      </c>
      <c r="F139" s="74">
        <v>1.18340121E8</v>
      </c>
      <c r="G139" s="74">
        <v>0.0</v>
      </c>
      <c r="H139" s="74">
        <v>1.18340121E8</v>
      </c>
      <c r="I139" s="73">
        <v>8.9098243E8</v>
      </c>
      <c r="J139" s="75" t="str">
        <f t="shared" ref="J139:J141" si="37">VLOOKUP(I139,'[4]IPS CTA BANCARIA (2)'!$B$2:$H$163,2,0)</f>
        <v>#REF!</v>
      </c>
      <c r="K139" s="74">
        <v>1.18340121E8</v>
      </c>
      <c r="L139" s="76" t="str">
        <f t="shared" ref="L139:L141" si="38">VLOOKUP(I139,'[4]IPS CTA BANCARIA (2)'!$B$2:$H$163,4,0)</f>
        <v>#REF!</v>
      </c>
      <c r="M139" s="72" t="str">
        <f t="shared" ref="M139:M141" si="39">VLOOKUP(I139,'[4]IPS CTA BANCARIA (2)'!$B$2:$H$163,5,0)</f>
        <v>#REF!</v>
      </c>
      <c r="N139" s="77" t="s">
        <v>552</v>
      </c>
      <c r="O139" s="78" t="s">
        <v>553</v>
      </c>
      <c r="P139" s="79">
        <v>41904.0</v>
      </c>
    </row>
    <row r="140" ht="24.0" customHeight="1">
      <c r="A140" s="72" t="s">
        <v>99</v>
      </c>
      <c r="B140" s="73" t="s">
        <v>17</v>
      </c>
      <c r="C140" s="72" t="s">
        <v>324</v>
      </c>
      <c r="D140" s="74">
        <v>6.5663263E7</v>
      </c>
      <c r="E140" s="74">
        <v>0.0</v>
      </c>
      <c r="F140" s="74">
        <v>6.5663263E7</v>
      </c>
      <c r="G140" s="74">
        <v>0.0</v>
      </c>
      <c r="H140" s="74">
        <v>6.5663263E7</v>
      </c>
      <c r="I140" s="73">
        <v>8.90980066E8</v>
      </c>
      <c r="J140" s="75" t="str">
        <f t="shared" si="37"/>
        <v>#REF!</v>
      </c>
      <c r="K140" s="74">
        <v>6.5663263E7</v>
      </c>
      <c r="L140" s="76" t="str">
        <f t="shared" si="38"/>
        <v>#REF!</v>
      </c>
      <c r="M140" s="72" t="str">
        <f t="shared" si="39"/>
        <v>#REF!</v>
      </c>
      <c r="N140" s="77" t="s">
        <v>554</v>
      </c>
      <c r="O140" s="78" t="s">
        <v>555</v>
      </c>
      <c r="P140" s="79">
        <v>41905.0</v>
      </c>
    </row>
    <row r="141" ht="24.0" customHeight="1">
      <c r="A141" s="72" t="s">
        <v>101</v>
      </c>
      <c r="B141" s="73" t="s">
        <v>17</v>
      </c>
      <c r="C141" s="72" t="s">
        <v>324</v>
      </c>
      <c r="D141" s="74">
        <v>1.474116869E8</v>
      </c>
      <c r="E141" s="74">
        <v>3.0136300900000006E7</v>
      </c>
      <c r="F141" s="74">
        <v>1.17275386E8</v>
      </c>
      <c r="G141" s="74">
        <v>0.0</v>
      </c>
      <c r="H141" s="74">
        <v>1.17275386E8</v>
      </c>
      <c r="I141" s="73">
        <v>8.90904646E8</v>
      </c>
      <c r="J141" s="75" t="str">
        <f t="shared" si="37"/>
        <v>#REF!</v>
      </c>
      <c r="K141" s="74">
        <v>1.17275386E8</v>
      </c>
      <c r="L141" s="76" t="str">
        <f t="shared" si="38"/>
        <v>#REF!</v>
      </c>
      <c r="M141" s="72" t="str">
        <f t="shared" si="39"/>
        <v>#REF!</v>
      </c>
      <c r="N141" s="77" t="s">
        <v>556</v>
      </c>
      <c r="O141" s="78" t="s">
        <v>557</v>
      </c>
      <c r="P141" s="79">
        <v>41905.0</v>
      </c>
    </row>
    <row r="142" ht="15.75" customHeight="1">
      <c r="A142" s="72" t="s">
        <v>101</v>
      </c>
      <c r="B142" s="73" t="s">
        <v>39</v>
      </c>
      <c r="C142" s="72" t="s">
        <v>40</v>
      </c>
      <c r="D142" s="74">
        <v>821779.28</v>
      </c>
      <c r="E142" s="74">
        <v>168001.28000000003</v>
      </c>
      <c r="F142" s="74">
        <v>653778.0</v>
      </c>
      <c r="G142" s="74">
        <v>0.0</v>
      </c>
      <c r="H142" s="74">
        <v>653778.0</v>
      </c>
      <c r="I142" s="73"/>
      <c r="J142" s="75"/>
      <c r="K142" s="74"/>
      <c r="L142" s="76"/>
      <c r="M142" s="72"/>
      <c r="N142" s="77"/>
      <c r="O142" s="78"/>
      <c r="P142" s="79"/>
    </row>
    <row r="143" ht="15.75" customHeight="1">
      <c r="A143" s="72" t="s">
        <v>101</v>
      </c>
      <c r="B143" s="73" t="s">
        <v>19</v>
      </c>
      <c r="C143" s="72" t="s">
        <v>20</v>
      </c>
      <c r="D143" s="74">
        <v>64056.52</v>
      </c>
      <c r="E143" s="74">
        <v>64056.52</v>
      </c>
      <c r="F143" s="74">
        <v>0.0</v>
      </c>
      <c r="G143" s="74">
        <v>0.0</v>
      </c>
      <c r="H143" s="74">
        <v>0.0</v>
      </c>
      <c r="I143" s="73"/>
      <c r="J143" s="75"/>
      <c r="K143" s="74"/>
      <c r="L143" s="76"/>
      <c r="M143" s="72"/>
      <c r="N143" s="77"/>
      <c r="O143" s="78"/>
      <c r="P143" s="79"/>
    </row>
    <row r="144" ht="24.0" customHeight="1">
      <c r="A144" s="72" t="s">
        <v>101</v>
      </c>
      <c r="B144" s="73" t="s">
        <v>53</v>
      </c>
      <c r="C144" s="72" t="s">
        <v>54</v>
      </c>
      <c r="D144" s="74">
        <v>0.0</v>
      </c>
      <c r="E144" s="74">
        <v>0.0</v>
      </c>
      <c r="F144" s="74">
        <v>0.0</v>
      </c>
      <c r="G144" s="74">
        <v>0.0</v>
      </c>
      <c r="H144" s="74">
        <v>0.0</v>
      </c>
      <c r="I144" s="73"/>
      <c r="J144" s="75"/>
      <c r="K144" s="74"/>
      <c r="L144" s="76"/>
      <c r="M144" s="72"/>
      <c r="N144" s="77"/>
      <c r="O144" s="78"/>
      <c r="P144" s="79"/>
    </row>
    <row r="145" ht="36.0" customHeight="1">
      <c r="A145" s="72" t="s">
        <v>101</v>
      </c>
      <c r="B145" s="73" t="s">
        <v>25</v>
      </c>
      <c r="C145" s="72" t="s">
        <v>26</v>
      </c>
      <c r="D145" s="74">
        <v>789174.25</v>
      </c>
      <c r="E145" s="74">
        <v>161336.25</v>
      </c>
      <c r="F145" s="74">
        <v>627838.0</v>
      </c>
      <c r="G145" s="74">
        <v>0.0</v>
      </c>
      <c r="H145" s="74">
        <v>627838.0</v>
      </c>
      <c r="I145" s="73"/>
      <c r="J145" s="75"/>
      <c r="K145" s="74"/>
      <c r="L145" s="76"/>
      <c r="M145" s="72"/>
      <c r="N145" s="77"/>
      <c r="O145" s="78"/>
      <c r="P145" s="79"/>
    </row>
    <row r="146" ht="15.75" customHeight="1">
      <c r="A146" s="72" t="s">
        <v>101</v>
      </c>
      <c r="B146" s="73" t="s">
        <v>33</v>
      </c>
      <c r="C146" s="72" t="s">
        <v>34</v>
      </c>
      <c r="D146" s="74">
        <v>131637.05</v>
      </c>
      <c r="E146" s="74">
        <v>26911.04999999999</v>
      </c>
      <c r="F146" s="74">
        <v>104726.0</v>
      </c>
      <c r="G146" s="74">
        <v>0.0</v>
      </c>
      <c r="H146" s="74">
        <v>104726.0</v>
      </c>
      <c r="I146" s="73"/>
      <c r="J146" s="75"/>
      <c r="K146" s="74"/>
      <c r="L146" s="76"/>
      <c r="M146" s="72"/>
      <c r="N146" s="77"/>
      <c r="O146" s="78"/>
      <c r="P146" s="79"/>
    </row>
    <row r="147" ht="24.0" customHeight="1">
      <c r="A147" s="72" t="s">
        <v>103</v>
      </c>
      <c r="B147" s="73" t="s">
        <v>17</v>
      </c>
      <c r="C147" s="72" t="s">
        <v>324</v>
      </c>
      <c r="D147" s="74">
        <v>1.325363048E7</v>
      </c>
      <c r="E147" s="74">
        <v>0.0</v>
      </c>
      <c r="F147" s="74">
        <v>1.325363E7</v>
      </c>
      <c r="G147" s="74">
        <v>0.0</v>
      </c>
      <c r="H147" s="74">
        <v>1.325363E7</v>
      </c>
      <c r="I147" s="73">
        <v>8.90981726E8</v>
      </c>
      <c r="J147" s="75" t="str">
        <f>VLOOKUP(I147,'[4]IPS CTA BANCARIA (2)'!$B$2:$H$163,2,0)</f>
        <v>#REF!</v>
      </c>
      <c r="K147" s="74">
        <v>1.325363E7</v>
      </c>
      <c r="L147" s="76" t="str">
        <f>VLOOKUP(I147,'[4]IPS CTA BANCARIA (2)'!$B$2:$H$163,4,0)</f>
        <v>#REF!</v>
      </c>
      <c r="M147" s="72" t="str">
        <f>VLOOKUP(I147,'[4]IPS CTA BANCARIA (2)'!$B$2:$H$163,5,0)</f>
        <v>#REF!</v>
      </c>
      <c r="N147" s="77" t="s">
        <v>558</v>
      </c>
      <c r="O147" s="78" t="s">
        <v>559</v>
      </c>
      <c r="P147" s="79">
        <v>41905.0</v>
      </c>
    </row>
    <row r="148" ht="24.0" customHeight="1">
      <c r="A148" s="72" t="s">
        <v>103</v>
      </c>
      <c r="B148" s="73" t="s">
        <v>39</v>
      </c>
      <c r="C148" s="72" t="s">
        <v>40</v>
      </c>
      <c r="D148" s="74">
        <v>9252832.15</v>
      </c>
      <c r="E148" s="74">
        <v>0.0</v>
      </c>
      <c r="F148" s="74">
        <v>9252832.0</v>
      </c>
      <c r="G148" s="74">
        <v>0.0</v>
      </c>
      <c r="H148" s="74">
        <v>9252832.0</v>
      </c>
      <c r="I148" s="73"/>
      <c r="J148" s="75"/>
      <c r="K148" s="74"/>
      <c r="L148" s="76"/>
      <c r="M148" s="72"/>
      <c r="N148" s="77"/>
      <c r="O148" s="78"/>
      <c r="P148" s="79"/>
    </row>
    <row r="149" ht="24.0" customHeight="1">
      <c r="A149" s="72" t="s">
        <v>103</v>
      </c>
      <c r="B149" s="73" t="s">
        <v>33</v>
      </c>
      <c r="C149" s="72" t="s">
        <v>34</v>
      </c>
      <c r="D149" s="74">
        <v>13641.37</v>
      </c>
      <c r="E149" s="74">
        <v>0.0</v>
      </c>
      <c r="F149" s="74">
        <v>0.0</v>
      </c>
      <c r="G149" s="74">
        <v>13641.37</v>
      </c>
      <c r="H149" s="74">
        <v>0.0</v>
      </c>
      <c r="I149" s="73"/>
      <c r="J149" s="75"/>
      <c r="K149" s="74"/>
      <c r="L149" s="76"/>
      <c r="M149" s="72"/>
      <c r="N149" s="77"/>
      <c r="O149" s="78"/>
      <c r="P149" s="79"/>
    </row>
    <row r="150" ht="24.0" customHeight="1">
      <c r="A150" s="72" t="s">
        <v>105</v>
      </c>
      <c r="B150" s="73" t="s">
        <v>17</v>
      </c>
      <c r="C150" s="72" t="s">
        <v>324</v>
      </c>
      <c r="D150" s="74">
        <v>2.546159496E7</v>
      </c>
      <c r="E150" s="74">
        <v>0.0</v>
      </c>
      <c r="F150" s="74">
        <v>2.5461595E7</v>
      </c>
      <c r="G150" s="74">
        <v>0.0</v>
      </c>
      <c r="H150" s="74">
        <v>2.5461595E7</v>
      </c>
      <c r="I150" s="73">
        <v>8.90982264E8</v>
      </c>
      <c r="J150" s="75" t="str">
        <f>VLOOKUP(I150,'[4]IPS CTA BANCARIA (2)'!$B$2:$H$163,2,0)</f>
        <v>#REF!</v>
      </c>
      <c r="K150" s="74">
        <v>2.5461595E7</v>
      </c>
      <c r="L150" s="76" t="str">
        <f>VLOOKUP(I150,'[4]IPS CTA BANCARIA (2)'!$B$2:$H$163,4,0)</f>
        <v>#REF!</v>
      </c>
      <c r="M150" s="72" t="str">
        <f>VLOOKUP(I150,'[4]IPS CTA BANCARIA (2)'!$B$2:$H$163,5,0)</f>
        <v>#REF!</v>
      </c>
      <c r="N150" s="77" t="s">
        <v>560</v>
      </c>
      <c r="O150" s="78" t="s">
        <v>561</v>
      </c>
      <c r="P150" s="79">
        <v>41905.0</v>
      </c>
    </row>
    <row r="151" ht="24.0" customHeight="1">
      <c r="A151" s="72" t="s">
        <v>105</v>
      </c>
      <c r="B151" s="73" t="s">
        <v>96</v>
      </c>
      <c r="C151" s="72" t="s">
        <v>97</v>
      </c>
      <c r="D151" s="74">
        <v>0.0</v>
      </c>
      <c r="E151" s="74">
        <v>0.0</v>
      </c>
      <c r="F151" s="74">
        <v>0.0</v>
      </c>
      <c r="G151" s="74">
        <v>0.0</v>
      </c>
      <c r="H151" s="74">
        <v>0.0</v>
      </c>
      <c r="I151" s="73"/>
      <c r="J151" s="75"/>
      <c r="K151" s="74"/>
      <c r="L151" s="76"/>
      <c r="M151" s="72"/>
      <c r="N151" s="77"/>
      <c r="O151" s="78"/>
      <c r="P151" s="79"/>
    </row>
    <row r="152" ht="24.0" customHeight="1">
      <c r="A152" s="72" t="s">
        <v>105</v>
      </c>
      <c r="B152" s="73" t="s">
        <v>53</v>
      </c>
      <c r="C152" s="72" t="s">
        <v>54</v>
      </c>
      <c r="D152" s="74">
        <v>0.0</v>
      </c>
      <c r="E152" s="74">
        <v>0.0</v>
      </c>
      <c r="F152" s="74">
        <v>0.0</v>
      </c>
      <c r="G152" s="74">
        <v>0.0</v>
      </c>
      <c r="H152" s="74">
        <v>0.0</v>
      </c>
      <c r="I152" s="73"/>
      <c r="J152" s="75"/>
      <c r="K152" s="74"/>
      <c r="L152" s="76"/>
      <c r="M152" s="72"/>
      <c r="N152" s="77"/>
      <c r="O152" s="78"/>
      <c r="P152" s="79"/>
    </row>
    <row r="153" ht="24.0" customHeight="1">
      <c r="A153" s="72" t="s">
        <v>105</v>
      </c>
      <c r="B153" s="73" t="s">
        <v>33</v>
      </c>
      <c r="C153" s="72" t="s">
        <v>34</v>
      </c>
      <c r="D153" s="74">
        <v>4710.04</v>
      </c>
      <c r="E153" s="74">
        <v>0.0</v>
      </c>
      <c r="F153" s="74">
        <v>0.0</v>
      </c>
      <c r="G153" s="74">
        <v>4710.04</v>
      </c>
      <c r="H153" s="74">
        <v>0.0</v>
      </c>
      <c r="I153" s="73"/>
      <c r="J153" s="75"/>
      <c r="K153" s="74"/>
      <c r="L153" s="76"/>
      <c r="M153" s="72"/>
      <c r="N153" s="77"/>
      <c r="O153" s="78"/>
      <c r="P153" s="79"/>
    </row>
    <row r="154" ht="24.0" customHeight="1">
      <c r="A154" s="72" t="s">
        <v>107</v>
      </c>
      <c r="B154" s="73" t="s">
        <v>17</v>
      </c>
      <c r="C154" s="72" t="s">
        <v>324</v>
      </c>
      <c r="D154" s="74">
        <v>9093572.26</v>
      </c>
      <c r="E154" s="74">
        <v>0.0</v>
      </c>
      <c r="F154" s="74">
        <v>9093572.0</v>
      </c>
      <c r="G154" s="74">
        <v>0.0</v>
      </c>
      <c r="H154" s="74">
        <v>9093572.0</v>
      </c>
      <c r="I154" s="73">
        <v>8.90981726E8</v>
      </c>
      <c r="J154" s="75" t="str">
        <f>VLOOKUP(I154,'[4]IPS CTA BANCARIA (2)'!$B$2:$H$163,2,0)</f>
        <v>#REF!</v>
      </c>
      <c r="K154" s="74">
        <v>9093572.0</v>
      </c>
      <c r="L154" s="76" t="str">
        <f>VLOOKUP(I154,'[4]IPS CTA BANCARIA (2)'!$B$2:$H$163,4,0)</f>
        <v>#REF!</v>
      </c>
      <c r="M154" s="72" t="str">
        <f>VLOOKUP(I154,'[4]IPS CTA BANCARIA (2)'!$B$2:$H$163,5,0)</f>
        <v>#REF!</v>
      </c>
      <c r="N154" s="77" t="s">
        <v>562</v>
      </c>
      <c r="O154" s="78" t="s">
        <v>563</v>
      </c>
      <c r="P154" s="79">
        <v>41905.0</v>
      </c>
    </row>
    <row r="155" ht="15.75" customHeight="1">
      <c r="A155" s="72" t="s">
        <v>107</v>
      </c>
      <c r="B155" s="73" t="s">
        <v>39</v>
      </c>
      <c r="C155" s="72" t="s">
        <v>40</v>
      </c>
      <c r="D155" s="74">
        <v>5566.1</v>
      </c>
      <c r="E155" s="74">
        <v>0.0</v>
      </c>
      <c r="F155" s="74">
        <v>0.0</v>
      </c>
      <c r="G155" s="74">
        <v>5566.1</v>
      </c>
      <c r="H155" s="74">
        <v>0.0</v>
      </c>
      <c r="I155" s="73"/>
      <c r="J155" s="75"/>
      <c r="K155" s="74"/>
      <c r="L155" s="76"/>
      <c r="M155" s="72"/>
      <c r="N155" s="77"/>
      <c r="O155" s="78"/>
      <c r="P155" s="79"/>
    </row>
    <row r="156" ht="15.75" customHeight="1">
      <c r="A156" s="72" t="s">
        <v>107</v>
      </c>
      <c r="B156" s="73" t="s">
        <v>33</v>
      </c>
      <c r="C156" s="72" t="s">
        <v>34</v>
      </c>
      <c r="D156" s="74">
        <v>3223.64</v>
      </c>
      <c r="E156" s="74">
        <v>0.0</v>
      </c>
      <c r="F156" s="74">
        <v>0.0</v>
      </c>
      <c r="G156" s="74">
        <v>3223.64</v>
      </c>
      <c r="H156" s="74">
        <v>0.0</v>
      </c>
      <c r="I156" s="73"/>
      <c r="J156" s="75"/>
      <c r="K156" s="74"/>
      <c r="L156" s="76"/>
      <c r="M156" s="72"/>
      <c r="N156" s="77"/>
      <c r="O156" s="78"/>
      <c r="P156" s="79"/>
    </row>
    <row r="157" ht="24.0" customHeight="1">
      <c r="A157" s="72" t="s">
        <v>109</v>
      </c>
      <c r="B157" s="73" t="s">
        <v>17</v>
      </c>
      <c r="C157" s="72" t="s">
        <v>324</v>
      </c>
      <c r="D157" s="74">
        <v>7268291.35</v>
      </c>
      <c r="E157" s="74">
        <v>1308146.3499999996</v>
      </c>
      <c r="F157" s="74">
        <v>5960145.0</v>
      </c>
      <c r="G157" s="74">
        <v>0.0</v>
      </c>
      <c r="H157" s="74">
        <v>5960145.0</v>
      </c>
      <c r="I157" s="73">
        <v>8.90981726E8</v>
      </c>
      <c r="J157" s="75" t="str">
        <f>VLOOKUP(I157,'[4]IPS CTA BANCARIA (2)'!$B$2:$H$163,2,0)</f>
        <v>#REF!</v>
      </c>
      <c r="K157" s="74">
        <v>5960145.0</v>
      </c>
      <c r="L157" s="76" t="str">
        <f>VLOOKUP(I157,'[4]IPS CTA BANCARIA (2)'!$B$2:$H$163,4,0)</f>
        <v>#REF!</v>
      </c>
      <c r="M157" s="72" t="str">
        <f>VLOOKUP(I157,'[4]IPS CTA BANCARIA (2)'!$B$2:$H$163,5,0)</f>
        <v>#REF!</v>
      </c>
      <c r="N157" s="77" t="s">
        <v>564</v>
      </c>
      <c r="O157" s="78" t="s">
        <v>565</v>
      </c>
      <c r="P157" s="79">
        <v>41905.0</v>
      </c>
    </row>
    <row r="158" ht="15.75" customHeight="1">
      <c r="A158" s="72" t="s">
        <v>109</v>
      </c>
      <c r="B158" s="73" t="s">
        <v>39</v>
      </c>
      <c r="C158" s="72" t="s">
        <v>40</v>
      </c>
      <c r="D158" s="74">
        <v>0.0</v>
      </c>
      <c r="E158" s="74">
        <v>0.0</v>
      </c>
      <c r="F158" s="74">
        <v>0.0</v>
      </c>
      <c r="G158" s="74">
        <v>0.0</v>
      </c>
      <c r="H158" s="74">
        <v>0.0</v>
      </c>
      <c r="I158" s="73"/>
      <c r="J158" s="75"/>
      <c r="K158" s="74"/>
      <c r="L158" s="76"/>
      <c r="M158" s="72"/>
      <c r="N158" s="77"/>
      <c r="O158" s="78"/>
      <c r="P158" s="79"/>
    </row>
    <row r="159" ht="15.75" customHeight="1">
      <c r="A159" s="72" t="s">
        <v>109</v>
      </c>
      <c r="B159" s="73" t="s">
        <v>33</v>
      </c>
      <c r="C159" s="72" t="s">
        <v>34</v>
      </c>
      <c r="D159" s="74">
        <v>9599.65</v>
      </c>
      <c r="E159" s="74">
        <v>9599.65</v>
      </c>
      <c r="F159" s="74">
        <v>0.0</v>
      </c>
      <c r="G159" s="74">
        <v>0.0</v>
      </c>
      <c r="H159" s="74">
        <v>0.0</v>
      </c>
      <c r="I159" s="73"/>
      <c r="J159" s="75"/>
      <c r="K159" s="74"/>
      <c r="L159" s="76"/>
      <c r="M159" s="72"/>
      <c r="N159" s="77"/>
      <c r="O159" s="78"/>
      <c r="P159" s="79"/>
    </row>
    <row r="160" ht="24.0" customHeight="1">
      <c r="A160" s="72" t="s">
        <v>111</v>
      </c>
      <c r="B160" s="73" t="s">
        <v>17</v>
      </c>
      <c r="C160" s="72" t="s">
        <v>324</v>
      </c>
      <c r="D160" s="74">
        <v>9.840280082E7</v>
      </c>
      <c r="E160" s="74">
        <v>0.0</v>
      </c>
      <c r="F160" s="74">
        <v>9.8402801E7</v>
      </c>
      <c r="G160" s="74">
        <v>0.0</v>
      </c>
      <c r="H160" s="74">
        <v>9.8402801E7</v>
      </c>
      <c r="I160" s="73">
        <v>8.90904646E8</v>
      </c>
      <c r="J160" s="75" t="str">
        <f>VLOOKUP(I160,'[4]IPS CTA BANCARIA (2)'!$B$2:$H$163,2,0)</f>
        <v>#REF!</v>
      </c>
      <c r="K160" s="74">
        <v>9.8402801E7</v>
      </c>
      <c r="L160" s="76" t="str">
        <f>VLOOKUP(I160,'[4]IPS CTA BANCARIA (2)'!$B$2:$H$163,4,0)</f>
        <v>#REF!</v>
      </c>
      <c r="M160" s="72" t="str">
        <f>VLOOKUP(I160,'[4]IPS CTA BANCARIA (2)'!$B$2:$H$163,5,0)</f>
        <v>#REF!</v>
      </c>
      <c r="N160" s="77" t="s">
        <v>566</v>
      </c>
      <c r="O160" s="78" t="s">
        <v>567</v>
      </c>
      <c r="P160" s="79">
        <v>41905.0</v>
      </c>
    </row>
    <row r="161" ht="15.75" customHeight="1">
      <c r="A161" s="72" t="s">
        <v>111</v>
      </c>
      <c r="B161" s="73" t="s">
        <v>39</v>
      </c>
      <c r="C161" s="72" t="s">
        <v>40</v>
      </c>
      <c r="D161" s="74">
        <v>8309374.33</v>
      </c>
      <c r="E161" s="74">
        <v>0.0</v>
      </c>
      <c r="F161" s="74">
        <v>8309374.0</v>
      </c>
      <c r="G161" s="74">
        <v>0.0</v>
      </c>
      <c r="H161" s="74">
        <v>8309374.0</v>
      </c>
      <c r="I161" s="73"/>
      <c r="J161" s="75"/>
      <c r="K161" s="74"/>
      <c r="L161" s="76"/>
      <c r="M161" s="72"/>
      <c r="N161" s="77"/>
      <c r="O161" s="78"/>
      <c r="P161" s="79"/>
    </row>
    <row r="162" ht="24.0" customHeight="1">
      <c r="A162" s="72" t="s">
        <v>111</v>
      </c>
      <c r="B162" s="73" t="s">
        <v>53</v>
      </c>
      <c r="C162" s="72" t="s">
        <v>54</v>
      </c>
      <c r="D162" s="74">
        <v>0.0</v>
      </c>
      <c r="E162" s="74">
        <v>0.0</v>
      </c>
      <c r="F162" s="74">
        <v>0.0</v>
      </c>
      <c r="G162" s="74">
        <v>0.0</v>
      </c>
      <c r="H162" s="74">
        <v>0.0</v>
      </c>
      <c r="I162" s="73"/>
      <c r="J162" s="75"/>
      <c r="K162" s="74"/>
      <c r="L162" s="76"/>
      <c r="M162" s="72"/>
      <c r="N162" s="77"/>
      <c r="O162" s="78"/>
      <c r="P162" s="79"/>
    </row>
    <row r="163" ht="36.0" customHeight="1">
      <c r="A163" s="72" t="s">
        <v>111</v>
      </c>
      <c r="B163" s="73" t="s">
        <v>25</v>
      </c>
      <c r="C163" s="72" t="s">
        <v>26</v>
      </c>
      <c r="D163" s="74">
        <v>15037.38</v>
      </c>
      <c r="E163" s="74">
        <v>0.0</v>
      </c>
      <c r="F163" s="74">
        <v>0.0</v>
      </c>
      <c r="G163" s="74">
        <v>15037.38</v>
      </c>
      <c r="H163" s="74">
        <v>0.0</v>
      </c>
      <c r="I163" s="73"/>
      <c r="J163" s="75"/>
      <c r="K163" s="74"/>
      <c r="L163" s="76"/>
      <c r="M163" s="72"/>
      <c r="N163" s="77"/>
      <c r="O163" s="78"/>
      <c r="P163" s="79"/>
    </row>
    <row r="164" ht="15.75" customHeight="1">
      <c r="A164" s="72" t="s">
        <v>111</v>
      </c>
      <c r="B164" s="73" t="s">
        <v>27</v>
      </c>
      <c r="C164" s="72" t="s">
        <v>28</v>
      </c>
      <c r="D164" s="74">
        <v>7073.78</v>
      </c>
      <c r="E164" s="74">
        <v>0.0</v>
      </c>
      <c r="F164" s="74">
        <v>0.0</v>
      </c>
      <c r="G164" s="74">
        <v>7073.78</v>
      </c>
      <c r="H164" s="74">
        <v>0.0</v>
      </c>
      <c r="I164" s="73"/>
      <c r="J164" s="75"/>
      <c r="K164" s="74"/>
      <c r="L164" s="76"/>
      <c r="M164" s="72"/>
      <c r="N164" s="77"/>
      <c r="O164" s="78"/>
      <c r="P164" s="79"/>
    </row>
    <row r="165" ht="15.75" customHeight="1">
      <c r="A165" s="72" t="s">
        <v>111</v>
      </c>
      <c r="B165" s="73" t="s">
        <v>33</v>
      </c>
      <c r="C165" s="72" t="s">
        <v>34</v>
      </c>
      <c r="D165" s="74">
        <v>160326.69</v>
      </c>
      <c r="E165" s="74">
        <v>0.0</v>
      </c>
      <c r="F165" s="74">
        <v>160327.0</v>
      </c>
      <c r="G165" s="74">
        <v>0.0</v>
      </c>
      <c r="H165" s="74">
        <v>160327.0</v>
      </c>
      <c r="I165" s="73"/>
      <c r="J165" s="75"/>
      <c r="K165" s="74"/>
      <c r="L165" s="76"/>
      <c r="M165" s="72"/>
      <c r="N165" s="77"/>
      <c r="O165" s="78"/>
      <c r="P165" s="79"/>
    </row>
    <row r="166" ht="15.75" customHeight="1">
      <c r="A166" s="72" t="s">
        <v>111</v>
      </c>
      <c r="B166" s="73" t="s">
        <v>35</v>
      </c>
      <c r="C166" s="72" t="s">
        <v>36</v>
      </c>
      <c r="D166" s="74">
        <v>0.0</v>
      </c>
      <c r="E166" s="74">
        <v>0.0</v>
      </c>
      <c r="F166" s="74">
        <v>0.0</v>
      </c>
      <c r="G166" s="74">
        <v>0.0</v>
      </c>
      <c r="H166" s="74">
        <v>0.0</v>
      </c>
      <c r="I166" s="73"/>
      <c r="J166" s="75"/>
      <c r="K166" s="74"/>
      <c r="L166" s="76"/>
      <c r="M166" s="72"/>
      <c r="N166" s="77"/>
      <c r="O166" s="78"/>
      <c r="P166" s="79"/>
    </row>
    <row r="167" ht="24.0" customHeight="1">
      <c r="A167" s="72" t="s">
        <v>113</v>
      </c>
      <c r="B167" s="73" t="s">
        <v>17</v>
      </c>
      <c r="C167" s="72" t="s">
        <v>324</v>
      </c>
      <c r="D167" s="74">
        <v>2.454941043E7</v>
      </c>
      <c r="E167" s="74">
        <v>0.0</v>
      </c>
      <c r="F167" s="74">
        <v>2.454941E7</v>
      </c>
      <c r="G167" s="74">
        <v>0.0</v>
      </c>
      <c r="H167" s="74">
        <v>2.454941E7</v>
      </c>
      <c r="I167" s="73">
        <v>8.90982264E8</v>
      </c>
      <c r="J167" s="75" t="str">
        <f>VLOOKUP(I167,'[4]IPS CTA BANCARIA (2)'!$B$2:$H$163,2,0)</f>
        <v>#REF!</v>
      </c>
      <c r="K167" s="74">
        <v>2.454941E7</v>
      </c>
      <c r="L167" s="76" t="str">
        <f>VLOOKUP(I167,'[4]IPS CTA BANCARIA (2)'!$B$2:$H$163,4,0)</f>
        <v>#REF!</v>
      </c>
      <c r="M167" s="72" t="str">
        <f>VLOOKUP(I167,'[4]IPS CTA BANCARIA (2)'!$B$2:$H$163,5,0)</f>
        <v>#REF!</v>
      </c>
      <c r="N167" s="77" t="s">
        <v>568</v>
      </c>
      <c r="O167" s="78" t="s">
        <v>569</v>
      </c>
      <c r="P167" s="79">
        <v>41905.0</v>
      </c>
    </row>
    <row r="168" ht="36.0" customHeight="1">
      <c r="A168" s="72" t="s">
        <v>113</v>
      </c>
      <c r="B168" s="73" t="s">
        <v>25</v>
      </c>
      <c r="C168" s="72" t="s">
        <v>26</v>
      </c>
      <c r="D168" s="74">
        <v>10976.89</v>
      </c>
      <c r="E168" s="74">
        <v>0.0</v>
      </c>
      <c r="F168" s="74">
        <v>0.0</v>
      </c>
      <c r="G168" s="74">
        <v>10976.89</v>
      </c>
      <c r="H168" s="74">
        <v>0.0</v>
      </c>
      <c r="I168" s="73"/>
      <c r="J168" s="75"/>
      <c r="K168" s="74"/>
      <c r="L168" s="76"/>
      <c r="M168" s="72"/>
      <c r="N168" s="77"/>
      <c r="O168" s="78"/>
      <c r="P168" s="79"/>
    </row>
    <row r="169" ht="24.0" customHeight="1">
      <c r="A169" s="72" t="s">
        <v>113</v>
      </c>
      <c r="B169" s="73" t="s">
        <v>33</v>
      </c>
      <c r="C169" s="72" t="s">
        <v>34</v>
      </c>
      <c r="D169" s="74">
        <v>34050.56</v>
      </c>
      <c r="E169" s="74">
        <v>0.0</v>
      </c>
      <c r="F169" s="74">
        <v>0.0</v>
      </c>
      <c r="G169" s="74">
        <v>34050.56</v>
      </c>
      <c r="H169" s="74">
        <v>0.0</v>
      </c>
      <c r="I169" s="73"/>
      <c r="J169" s="75"/>
      <c r="K169" s="74"/>
      <c r="L169" s="76"/>
      <c r="M169" s="72"/>
      <c r="N169" s="77"/>
      <c r="O169" s="78"/>
      <c r="P169" s="79"/>
    </row>
    <row r="170" ht="24.0" customHeight="1">
      <c r="A170" s="72" t="s">
        <v>113</v>
      </c>
      <c r="B170" s="73" t="s">
        <v>55</v>
      </c>
      <c r="C170" s="72" t="s">
        <v>56</v>
      </c>
      <c r="D170" s="74">
        <v>5370439.12</v>
      </c>
      <c r="E170" s="74">
        <v>0.0</v>
      </c>
      <c r="F170" s="74">
        <v>5370439.0</v>
      </c>
      <c r="G170" s="74">
        <v>0.0</v>
      </c>
      <c r="H170" s="74">
        <v>5370439.0</v>
      </c>
      <c r="I170" s="73">
        <v>9.00261353E8</v>
      </c>
      <c r="J170" s="75" t="str">
        <f t="shared" ref="J170:J171" si="40">VLOOKUP(I170,'[4]IPS CTA BANCARIA (2)'!$B$2:$H$163,2,0)</f>
        <v>#REF!</v>
      </c>
      <c r="K170" s="74">
        <v>5370439.0</v>
      </c>
      <c r="L170" s="76" t="str">
        <f t="shared" ref="L170:L171" si="41">VLOOKUP(I170,'[4]IPS CTA BANCARIA (2)'!$B$2:$H$163,4,0)</f>
        <v>#REF!</v>
      </c>
      <c r="M170" s="72" t="str">
        <f t="shared" ref="M170:M171" si="42">VLOOKUP(I170,'[4]IPS CTA BANCARIA (2)'!$B$2:$H$163,5,0)</f>
        <v>#REF!</v>
      </c>
      <c r="N170" s="81" t="s">
        <v>570</v>
      </c>
      <c r="O170" s="14"/>
      <c r="P170" s="22"/>
    </row>
    <row r="171" ht="24.0" customHeight="1">
      <c r="A171" s="72" t="s">
        <v>115</v>
      </c>
      <c r="B171" s="73" t="s">
        <v>17</v>
      </c>
      <c r="C171" s="72" t="s">
        <v>324</v>
      </c>
      <c r="D171" s="74">
        <v>4433396.0</v>
      </c>
      <c r="E171" s="74">
        <v>0.0</v>
      </c>
      <c r="F171" s="74">
        <v>4433396.0</v>
      </c>
      <c r="G171" s="74">
        <v>0.0</v>
      </c>
      <c r="H171" s="74">
        <v>4433396.0</v>
      </c>
      <c r="I171" s="73">
        <v>8.90981726E8</v>
      </c>
      <c r="J171" s="75" t="str">
        <f t="shared" si="40"/>
        <v>#REF!</v>
      </c>
      <c r="K171" s="74">
        <v>4433396.0</v>
      </c>
      <c r="L171" s="76" t="str">
        <f t="shared" si="41"/>
        <v>#REF!</v>
      </c>
      <c r="M171" s="72" t="str">
        <f t="shared" si="42"/>
        <v>#REF!</v>
      </c>
      <c r="N171" s="77" t="s">
        <v>571</v>
      </c>
      <c r="O171" s="78" t="s">
        <v>572</v>
      </c>
      <c r="P171" s="79">
        <v>41905.0</v>
      </c>
    </row>
    <row r="172" ht="15.75" customHeight="1">
      <c r="A172" s="72" t="s">
        <v>115</v>
      </c>
      <c r="B172" s="73" t="s">
        <v>35</v>
      </c>
      <c r="C172" s="72" t="s">
        <v>36</v>
      </c>
      <c r="D172" s="74">
        <v>0.0</v>
      </c>
      <c r="E172" s="74">
        <v>0.0</v>
      </c>
      <c r="F172" s="74">
        <v>0.0</v>
      </c>
      <c r="G172" s="74">
        <v>0.0</v>
      </c>
      <c r="H172" s="74">
        <v>0.0</v>
      </c>
      <c r="I172" s="73"/>
      <c r="J172" s="75"/>
      <c r="K172" s="74"/>
      <c r="L172" s="76"/>
      <c r="M172" s="72"/>
      <c r="N172" s="77"/>
      <c r="O172" s="78"/>
      <c r="P172" s="79"/>
    </row>
    <row r="173" ht="24.0" customHeight="1">
      <c r="A173" s="72" t="s">
        <v>117</v>
      </c>
      <c r="B173" s="73" t="s">
        <v>17</v>
      </c>
      <c r="C173" s="72" t="s">
        <v>324</v>
      </c>
      <c r="D173" s="74">
        <v>1.7978080352E8</v>
      </c>
      <c r="E173" s="74">
        <v>826643.5200000107</v>
      </c>
      <c r="F173" s="74">
        <v>1.7895416E8</v>
      </c>
      <c r="G173" s="74">
        <v>0.0</v>
      </c>
      <c r="H173" s="74">
        <v>1.7895416E8</v>
      </c>
      <c r="I173" s="73">
        <v>8.90905177E8</v>
      </c>
      <c r="J173" s="75" t="str">
        <f>VLOOKUP(I173,'[4]IPS CTA BANCARIA (2)'!$B$2:$H$163,2,0)</f>
        <v>#REF!</v>
      </c>
      <c r="K173" s="74">
        <v>1.7895416E8</v>
      </c>
      <c r="L173" s="76" t="str">
        <f>VLOOKUP(I173,'[4]IPS CTA BANCARIA (2)'!$B$2:$H$163,4,0)</f>
        <v>#REF!</v>
      </c>
      <c r="M173" s="72" t="str">
        <f>VLOOKUP(I173,'[4]IPS CTA BANCARIA (2)'!$B$2:$H$163,5,0)</f>
        <v>#REF!</v>
      </c>
      <c r="N173" s="77" t="s">
        <v>573</v>
      </c>
      <c r="O173" s="78" t="s">
        <v>574</v>
      </c>
      <c r="P173" s="79">
        <v>41900.0</v>
      </c>
    </row>
    <row r="174" ht="15.75" customHeight="1">
      <c r="A174" s="72" t="s">
        <v>117</v>
      </c>
      <c r="B174" s="73" t="s">
        <v>39</v>
      </c>
      <c r="C174" s="72" t="s">
        <v>40</v>
      </c>
      <c r="D174" s="74">
        <v>5.516282014E7</v>
      </c>
      <c r="E174" s="74">
        <v>267547.1400000006</v>
      </c>
      <c r="F174" s="74">
        <v>5.4895273E7</v>
      </c>
      <c r="G174" s="74">
        <v>0.0</v>
      </c>
      <c r="H174" s="74">
        <v>5.4895273E7</v>
      </c>
      <c r="I174" s="73"/>
      <c r="J174" s="75"/>
      <c r="K174" s="74"/>
      <c r="L174" s="76"/>
      <c r="M174" s="72"/>
      <c r="N174" s="77"/>
      <c r="O174" s="78"/>
      <c r="P174" s="79"/>
    </row>
    <row r="175" ht="15.75" customHeight="1">
      <c r="A175" s="72" t="s">
        <v>117</v>
      </c>
      <c r="B175" s="73" t="s">
        <v>96</v>
      </c>
      <c r="C175" s="72" t="s">
        <v>97</v>
      </c>
      <c r="D175" s="74">
        <v>0.0</v>
      </c>
      <c r="E175" s="74">
        <v>0.0</v>
      </c>
      <c r="F175" s="74">
        <v>0.0</v>
      </c>
      <c r="G175" s="74">
        <v>0.0</v>
      </c>
      <c r="H175" s="74">
        <v>0.0</v>
      </c>
      <c r="I175" s="73"/>
      <c r="J175" s="75"/>
      <c r="K175" s="74"/>
      <c r="L175" s="76"/>
      <c r="M175" s="72"/>
      <c r="N175" s="77"/>
      <c r="O175" s="78"/>
      <c r="P175" s="79"/>
    </row>
    <row r="176" ht="22.5" customHeight="1">
      <c r="A176" s="72" t="s">
        <v>117</v>
      </c>
      <c r="B176" s="73" t="s">
        <v>68</v>
      </c>
      <c r="C176" s="72" t="s">
        <v>69</v>
      </c>
      <c r="D176" s="74">
        <v>1.284226983E7</v>
      </c>
      <c r="E176" s="74">
        <v>62286.830000000075</v>
      </c>
      <c r="F176" s="74">
        <v>1.2779983E7</v>
      </c>
      <c r="G176" s="74">
        <v>0.0</v>
      </c>
      <c r="H176" s="74">
        <v>1.2779983E7</v>
      </c>
      <c r="I176" s="73">
        <v>8.11016192E8</v>
      </c>
      <c r="J176" s="75" t="str">
        <f>VLOOKUP(I176,'[4]IPS CTA BANCARIA (2)'!$B$2:$H$163,2,0)</f>
        <v>#REF!</v>
      </c>
      <c r="K176" s="74">
        <v>1.2779983E7</v>
      </c>
      <c r="L176" s="76" t="str">
        <f>VLOOKUP(I176,'[4]IPS CTA BANCARIA (2)'!$B$2:$H$163,4,0)</f>
        <v>#REF!</v>
      </c>
      <c r="M176" s="72" t="str">
        <f>VLOOKUP(I176,'[4]IPS CTA BANCARIA (2)'!$B$2:$H$163,5,0)</f>
        <v>#REF!</v>
      </c>
      <c r="N176" s="77" t="s">
        <v>575</v>
      </c>
      <c r="O176" s="78" t="s">
        <v>576</v>
      </c>
      <c r="P176" s="79">
        <v>41904.0</v>
      </c>
    </row>
    <row r="177" ht="24.0" customHeight="1">
      <c r="A177" s="72" t="s">
        <v>117</v>
      </c>
      <c r="B177" s="73" t="s">
        <v>53</v>
      </c>
      <c r="C177" s="72" t="s">
        <v>54</v>
      </c>
      <c r="D177" s="74">
        <v>0.0</v>
      </c>
      <c r="E177" s="74">
        <v>0.0</v>
      </c>
      <c r="F177" s="74">
        <v>0.0</v>
      </c>
      <c r="G177" s="74">
        <v>0.0</v>
      </c>
      <c r="H177" s="74">
        <v>0.0</v>
      </c>
      <c r="I177" s="73"/>
      <c r="J177" s="75"/>
      <c r="K177" s="74"/>
      <c r="L177" s="76"/>
      <c r="M177" s="72"/>
      <c r="N177" s="77"/>
      <c r="O177" s="78"/>
      <c r="P177" s="79"/>
    </row>
    <row r="178" ht="15.75" customHeight="1">
      <c r="A178" s="72" t="s">
        <v>117</v>
      </c>
      <c r="B178" s="73" t="s">
        <v>27</v>
      </c>
      <c r="C178" s="72" t="s">
        <v>28</v>
      </c>
      <c r="D178" s="74">
        <v>460408.31</v>
      </c>
      <c r="E178" s="74">
        <v>2233.3099999999977</v>
      </c>
      <c r="F178" s="74">
        <v>458175.0</v>
      </c>
      <c r="G178" s="74">
        <v>0.0</v>
      </c>
      <c r="H178" s="74">
        <v>458175.0</v>
      </c>
      <c r="I178" s="73"/>
      <c r="J178" s="75"/>
      <c r="K178" s="74"/>
      <c r="L178" s="76"/>
      <c r="M178" s="72"/>
      <c r="N178" s="77"/>
      <c r="O178" s="78"/>
      <c r="P178" s="79"/>
    </row>
    <row r="179" ht="15.75" customHeight="1">
      <c r="A179" s="72" t="s">
        <v>117</v>
      </c>
      <c r="B179" s="73" t="s">
        <v>33</v>
      </c>
      <c r="C179" s="72" t="s">
        <v>34</v>
      </c>
      <c r="D179" s="74">
        <v>45539.3</v>
      </c>
      <c r="E179" s="74">
        <v>45539.3</v>
      </c>
      <c r="F179" s="74">
        <v>0.0</v>
      </c>
      <c r="G179" s="74">
        <v>0.0</v>
      </c>
      <c r="H179" s="74">
        <v>0.0</v>
      </c>
      <c r="I179" s="73"/>
      <c r="J179" s="75"/>
      <c r="K179" s="74"/>
      <c r="L179" s="76"/>
      <c r="M179" s="72"/>
      <c r="N179" s="77"/>
      <c r="O179" s="78"/>
      <c r="P179" s="79"/>
    </row>
    <row r="180" ht="15.75" customHeight="1">
      <c r="A180" s="72" t="s">
        <v>117</v>
      </c>
      <c r="B180" s="73" t="s">
        <v>35</v>
      </c>
      <c r="C180" s="72" t="s">
        <v>36</v>
      </c>
      <c r="D180" s="74">
        <v>5545681.69</v>
      </c>
      <c r="E180" s="74">
        <v>26897.69000000041</v>
      </c>
      <c r="F180" s="74">
        <v>5518784.0</v>
      </c>
      <c r="G180" s="74">
        <v>0.0</v>
      </c>
      <c r="H180" s="74">
        <v>5518784.0</v>
      </c>
      <c r="I180" s="73"/>
      <c r="J180" s="75"/>
      <c r="K180" s="74"/>
      <c r="L180" s="76"/>
      <c r="M180" s="72"/>
      <c r="N180" s="77"/>
      <c r="O180" s="78"/>
      <c r="P180" s="79"/>
    </row>
    <row r="181" ht="15.75" customHeight="1">
      <c r="A181" s="72" t="s">
        <v>117</v>
      </c>
      <c r="B181" s="73" t="s">
        <v>41</v>
      </c>
      <c r="C181" s="72" t="s">
        <v>42</v>
      </c>
      <c r="D181" s="74">
        <v>1.9473057021E8</v>
      </c>
      <c r="E181" s="74">
        <v>944470.2100000083</v>
      </c>
      <c r="F181" s="74">
        <v>1.937861E8</v>
      </c>
      <c r="G181" s="74">
        <v>0.0</v>
      </c>
      <c r="H181" s="74">
        <v>1.937861E8</v>
      </c>
      <c r="I181" s="73">
        <v>8.90980757E8</v>
      </c>
      <c r="J181" s="75" t="str">
        <f t="shared" ref="J181:J183" si="43">VLOOKUP(I181,'[4]IPS CTA BANCARIA (2)'!$B$2:$H$163,2,0)</f>
        <v>#REF!</v>
      </c>
      <c r="K181" s="74">
        <v>1.937861E8</v>
      </c>
      <c r="L181" s="76" t="str">
        <f t="shared" ref="L181:L183" si="44">VLOOKUP(I181,'[4]IPS CTA BANCARIA (2)'!$B$2:$H$163,4,0)</f>
        <v>#REF!</v>
      </c>
      <c r="M181" s="72" t="str">
        <f t="shared" ref="M181:M183" si="45">VLOOKUP(I181,'[4]IPS CTA BANCARIA (2)'!$B$2:$H$163,5,0)</f>
        <v>#REF!</v>
      </c>
      <c r="N181" s="77" t="s">
        <v>577</v>
      </c>
      <c r="O181" s="78" t="s">
        <v>578</v>
      </c>
      <c r="P181" s="79">
        <v>41904.0</v>
      </c>
    </row>
    <row r="182" ht="24.0" customHeight="1">
      <c r="A182" s="72" t="s">
        <v>119</v>
      </c>
      <c r="B182" s="73" t="s">
        <v>17</v>
      </c>
      <c r="C182" s="72" t="s">
        <v>324</v>
      </c>
      <c r="D182" s="74">
        <v>1.1699634762E8</v>
      </c>
      <c r="E182" s="74">
        <v>0.0</v>
      </c>
      <c r="F182" s="74">
        <v>1.16996348E8</v>
      </c>
      <c r="G182" s="74">
        <v>0.0</v>
      </c>
      <c r="H182" s="74">
        <v>1.16996348E8</v>
      </c>
      <c r="I182" s="73">
        <v>8.90905166E8</v>
      </c>
      <c r="J182" s="75" t="str">
        <f t="shared" si="43"/>
        <v>#REF!</v>
      </c>
      <c r="K182" s="74">
        <v>1.05328655E8</v>
      </c>
      <c r="L182" s="76" t="str">
        <f t="shared" si="44"/>
        <v>#REF!</v>
      </c>
      <c r="M182" s="72" t="str">
        <f t="shared" si="45"/>
        <v>#REF!</v>
      </c>
      <c r="N182" s="77" t="s">
        <v>579</v>
      </c>
      <c r="O182" s="78" t="s">
        <v>580</v>
      </c>
      <c r="P182" s="79">
        <v>41905.0</v>
      </c>
    </row>
    <row r="183" ht="24.0" customHeight="1">
      <c r="A183" s="72" t="s">
        <v>119</v>
      </c>
      <c r="B183" s="73" t="s">
        <v>17</v>
      </c>
      <c r="C183" s="72" t="s">
        <v>324</v>
      </c>
      <c r="D183" s="74"/>
      <c r="E183" s="74"/>
      <c r="F183" s="74"/>
      <c r="G183" s="74"/>
      <c r="H183" s="74"/>
      <c r="I183" s="73">
        <v>8.90905177E8</v>
      </c>
      <c r="J183" s="75" t="str">
        <f t="shared" si="43"/>
        <v>#REF!</v>
      </c>
      <c r="K183" s="74">
        <v>1.1667693E7</v>
      </c>
      <c r="L183" s="76" t="str">
        <f t="shared" si="44"/>
        <v>#REF!</v>
      </c>
      <c r="M183" s="72" t="str">
        <f t="shared" si="45"/>
        <v>#REF!</v>
      </c>
      <c r="N183" s="77" t="s">
        <v>581</v>
      </c>
      <c r="O183" s="78" t="s">
        <v>582</v>
      </c>
      <c r="P183" s="79">
        <v>41900.0</v>
      </c>
    </row>
    <row r="184" ht="15.75" customHeight="1">
      <c r="A184" s="72" t="s">
        <v>119</v>
      </c>
      <c r="B184" s="73" t="s">
        <v>39</v>
      </c>
      <c r="C184" s="72" t="s">
        <v>40</v>
      </c>
      <c r="D184" s="74">
        <v>1.292267685E7</v>
      </c>
      <c r="E184" s="74">
        <v>0.0</v>
      </c>
      <c r="F184" s="74">
        <v>1.2922677E7</v>
      </c>
      <c r="G184" s="74">
        <v>0.0</v>
      </c>
      <c r="H184" s="74">
        <v>1.2922677E7</v>
      </c>
      <c r="I184" s="73"/>
      <c r="J184" s="75"/>
      <c r="K184" s="74"/>
      <c r="L184" s="76"/>
      <c r="M184" s="72"/>
      <c r="N184" s="77"/>
      <c r="O184" s="78"/>
      <c r="P184" s="79"/>
    </row>
    <row r="185" ht="15.75" customHeight="1">
      <c r="A185" s="72" t="s">
        <v>119</v>
      </c>
      <c r="B185" s="73" t="s">
        <v>120</v>
      </c>
      <c r="C185" s="72" t="s">
        <v>121</v>
      </c>
      <c r="D185" s="74">
        <v>0.0</v>
      </c>
      <c r="E185" s="74">
        <v>0.0</v>
      </c>
      <c r="F185" s="74">
        <v>0.0</v>
      </c>
      <c r="G185" s="74">
        <v>0.0</v>
      </c>
      <c r="H185" s="74">
        <v>0.0</v>
      </c>
      <c r="I185" s="73"/>
      <c r="J185" s="75"/>
      <c r="K185" s="74"/>
      <c r="L185" s="76"/>
      <c r="M185" s="72"/>
      <c r="N185" s="77"/>
      <c r="O185" s="78"/>
      <c r="P185" s="79"/>
    </row>
    <row r="186" ht="22.5" customHeight="1">
      <c r="A186" s="72" t="s">
        <v>119</v>
      </c>
      <c r="B186" s="73" t="s">
        <v>68</v>
      </c>
      <c r="C186" s="72" t="s">
        <v>69</v>
      </c>
      <c r="D186" s="74">
        <v>8867756.78</v>
      </c>
      <c r="E186" s="74">
        <v>0.0</v>
      </c>
      <c r="F186" s="74">
        <v>8867757.0</v>
      </c>
      <c r="G186" s="74">
        <v>0.0</v>
      </c>
      <c r="H186" s="74">
        <v>8867757.0</v>
      </c>
      <c r="I186" s="73">
        <v>8.11016192E8</v>
      </c>
      <c r="J186" s="75" t="str">
        <f>VLOOKUP(I186,'[4]IPS CTA BANCARIA (2)'!$B$2:$H$163,2,0)</f>
        <v>#REF!</v>
      </c>
      <c r="K186" s="74">
        <v>8867757.0</v>
      </c>
      <c r="L186" s="76" t="str">
        <f>VLOOKUP(I186,'[4]IPS CTA BANCARIA (2)'!$B$2:$H$163,4,0)</f>
        <v>#REF!</v>
      </c>
      <c r="M186" s="72" t="str">
        <f>VLOOKUP(I186,'[4]IPS CTA BANCARIA (2)'!$B$2:$H$163,5,0)</f>
        <v>#REF!</v>
      </c>
      <c r="N186" s="77" t="s">
        <v>583</v>
      </c>
      <c r="O186" s="78" t="s">
        <v>584</v>
      </c>
      <c r="P186" s="79">
        <v>41904.0</v>
      </c>
    </row>
    <row r="187" ht="24.0" customHeight="1">
      <c r="A187" s="72" t="s">
        <v>119</v>
      </c>
      <c r="B187" s="73" t="s">
        <v>53</v>
      </c>
      <c r="C187" s="72" t="s">
        <v>54</v>
      </c>
      <c r="D187" s="74">
        <v>0.0</v>
      </c>
      <c r="E187" s="74">
        <v>0.0</v>
      </c>
      <c r="F187" s="74">
        <v>0.0</v>
      </c>
      <c r="G187" s="74">
        <v>0.0</v>
      </c>
      <c r="H187" s="74">
        <v>0.0</v>
      </c>
      <c r="I187" s="73"/>
      <c r="J187" s="75"/>
      <c r="K187" s="74"/>
      <c r="L187" s="76"/>
      <c r="M187" s="72"/>
      <c r="N187" s="77"/>
      <c r="O187" s="78"/>
      <c r="P187" s="79"/>
    </row>
    <row r="188" ht="36.0" customHeight="1">
      <c r="A188" s="72" t="s">
        <v>119</v>
      </c>
      <c r="B188" s="73" t="s">
        <v>25</v>
      </c>
      <c r="C188" s="72" t="s">
        <v>26</v>
      </c>
      <c r="D188" s="74">
        <v>26275.44</v>
      </c>
      <c r="E188" s="74">
        <v>0.0</v>
      </c>
      <c r="F188" s="74">
        <v>0.0</v>
      </c>
      <c r="G188" s="74">
        <v>26275.44</v>
      </c>
      <c r="H188" s="74">
        <v>0.0</v>
      </c>
      <c r="I188" s="73"/>
      <c r="J188" s="75"/>
      <c r="K188" s="74"/>
      <c r="L188" s="76"/>
      <c r="M188" s="72"/>
      <c r="N188" s="77"/>
      <c r="O188" s="78"/>
      <c r="P188" s="79"/>
    </row>
    <row r="189" ht="15.75" customHeight="1">
      <c r="A189" s="72" t="s">
        <v>119</v>
      </c>
      <c r="B189" s="73" t="s">
        <v>27</v>
      </c>
      <c r="C189" s="72" t="s">
        <v>28</v>
      </c>
      <c r="D189" s="74">
        <v>28094.31</v>
      </c>
      <c r="E189" s="74">
        <v>0.0</v>
      </c>
      <c r="F189" s="74">
        <v>0.0</v>
      </c>
      <c r="G189" s="74">
        <v>28094.31</v>
      </c>
      <c r="H189" s="74">
        <v>0.0</v>
      </c>
      <c r="I189" s="73"/>
      <c r="J189" s="75"/>
      <c r="K189" s="74"/>
      <c r="L189" s="76"/>
      <c r="M189" s="72"/>
      <c r="N189" s="77"/>
      <c r="O189" s="78"/>
      <c r="P189" s="79"/>
    </row>
    <row r="190" ht="15.75" customHeight="1">
      <c r="A190" s="72" t="s">
        <v>119</v>
      </c>
      <c r="B190" s="73" t="s">
        <v>33</v>
      </c>
      <c r="C190" s="72" t="s">
        <v>34</v>
      </c>
      <c r="D190" s="74">
        <v>205414.53</v>
      </c>
      <c r="E190" s="74">
        <v>0.0</v>
      </c>
      <c r="F190" s="74">
        <v>205415.0</v>
      </c>
      <c r="G190" s="74">
        <v>0.0</v>
      </c>
      <c r="H190" s="74">
        <v>205415.0</v>
      </c>
      <c r="I190" s="73"/>
      <c r="J190" s="75"/>
      <c r="K190" s="74"/>
      <c r="L190" s="76"/>
      <c r="M190" s="72"/>
      <c r="N190" s="77"/>
      <c r="O190" s="78"/>
      <c r="P190" s="79"/>
    </row>
    <row r="191" ht="15.75" customHeight="1">
      <c r="A191" s="72" t="s">
        <v>119</v>
      </c>
      <c r="B191" s="73" t="s">
        <v>35</v>
      </c>
      <c r="C191" s="72" t="s">
        <v>36</v>
      </c>
      <c r="D191" s="74">
        <v>5069277.47</v>
      </c>
      <c r="E191" s="74">
        <v>0.0</v>
      </c>
      <c r="F191" s="74">
        <v>5069277.0</v>
      </c>
      <c r="G191" s="74">
        <v>0.0</v>
      </c>
      <c r="H191" s="74">
        <v>5069277.0</v>
      </c>
      <c r="I191" s="73"/>
      <c r="J191" s="75"/>
      <c r="K191" s="74"/>
      <c r="L191" s="76"/>
      <c r="M191" s="72"/>
      <c r="N191" s="77"/>
      <c r="O191" s="78"/>
      <c r="P191" s="79"/>
    </row>
    <row r="192" ht="24.0" customHeight="1">
      <c r="A192" s="72" t="s">
        <v>123</v>
      </c>
      <c r="B192" s="73" t="s">
        <v>17</v>
      </c>
      <c r="C192" s="72" t="s">
        <v>324</v>
      </c>
      <c r="D192" s="74">
        <v>3.090618263E7</v>
      </c>
      <c r="E192" s="74">
        <v>0.0</v>
      </c>
      <c r="F192" s="74">
        <v>3.0906183E7</v>
      </c>
      <c r="G192" s="74">
        <v>0.0</v>
      </c>
      <c r="H192" s="74">
        <v>3.0906183E7</v>
      </c>
      <c r="I192" s="73">
        <v>8.90905154E8</v>
      </c>
      <c r="J192" s="75" t="str">
        <f>VLOOKUP(I192,'[4]IPS CTA BANCARIA (2)'!$B$2:$H$163,2,0)</f>
        <v>#REF!</v>
      </c>
      <c r="K192" s="74">
        <v>3.0906183E7</v>
      </c>
      <c r="L192" s="76" t="str">
        <f>VLOOKUP(I192,'[4]IPS CTA BANCARIA (2)'!$B$2:$H$163,4,0)</f>
        <v>#REF!</v>
      </c>
      <c r="M192" s="72" t="str">
        <f>VLOOKUP(I192,'[4]IPS CTA BANCARIA (2)'!$B$2:$H$163,5,0)</f>
        <v>#REF!</v>
      </c>
      <c r="N192" s="77" t="s">
        <v>585</v>
      </c>
      <c r="O192" s="78" t="s">
        <v>586</v>
      </c>
      <c r="P192" s="79">
        <v>41905.0</v>
      </c>
    </row>
    <row r="193" ht="15.75" customHeight="1">
      <c r="A193" s="72" t="s">
        <v>123</v>
      </c>
      <c r="B193" s="73" t="s">
        <v>39</v>
      </c>
      <c r="C193" s="72" t="s">
        <v>40</v>
      </c>
      <c r="D193" s="74">
        <v>104494.85</v>
      </c>
      <c r="E193" s="74">
        <v>0.0</v>
      </c>
      <c r="F193" s="74">
        <v>104495.0</v>
      </c>
      <c r="G193" s="74">
        <v>0.0</v>
      </c>
      <c r="H193" s="74">
        <v>104495.0</v>
      </c>
      <c r="I193" s="73"/>
      <c r="J193" s="75"/>
      <c r="K193" s="74"/>
      <c r="L193" s="76"/>
      <c r="M193" s="72"/>
      <c r="N193" s="77"/>
      <c r="O193" s="78"/>
      <c r="P193" s="79"/>
    </row>
    <row r="194" ht="24.0" customHeight="1">
      <c r="A194" s="72" t="s">
        <v>123</v>
      </c>
      <c r="B194" s="73" t="s">
        <v>53</v>
      </c>
      <c r="C194" s="72" t="s">
        <v>54</v>
      </c>
      <c r="D194" s="74">
        <v>0.0</v>
      </c>
      <c r="E194" s="74">
        <v>0.0</v>
      </c>
      <c r="F194" s="74">
        <v>0.0</v>
      </c>
      <c r="G194" s="74">
        <v>0.0</v>
      </c>
      <c r="H194" s="74">
        <v>0.0</v>
      </c>
      <c r="I194" s="73"/>
      <c r="J194" s="75"/>
      <c r="K194" s="74"/>
      <c r="L194" s="76"/>
      <c r="M194" s="72"/>
      <c r="N194" s="77"/>
      <c r="O194" s="78"/>
      <c r="P194" s="79"/>
    </row>
    <row r="195" ht="15.75" customHeight="1">
      <c r="A195" s="72" t="s">
        <v>123</v>
      </c>
      <c r="B195" s="73" t="s">
        <v>27</v>
      </c>
      <c r="C195" s="72" t="s">
        <v>28</v>
      </c>
      <c r="D195" s="74">
        <v>19255.29</v>
      </c>
      <c r="E195" s="74">
        <v>0.0</v>
      </c>
      <c r="F195" s="74">
        <v>0.0</v>
      </c>
      <c r="G195" s="74">
        <v>19255.29</v>
      </c>
      <c r="H195" s="74">
        <v>0.0</v>
      </c>
      <c r="I195" s="73"/>
      <c r="J195" s="75"/>
      <c r="K195" s="74"/>
      <c r="L195" s="76"/>
      <c r="M195" s="72"/>
      <c r="N195" s="77"/>
      <c r="O195" s="78"/>
      <c r="P195" s="79"/>
    </row>
    <row r="196" ht="15.75" customHeight="1">
      <c r="A196" s="72" t="s">
        <v>123</v>
      </c>
      <c r="B196" s="73" t="s">
        <v>33</v>
      </c>
      <c r="C196" s="72" t="s">
        <v>34</v>
      </c>
      <c r="D196" s="74">
        <v>5262.23</v>
      </c>
      <c r="E196" s="74">
        <v>0.0</v>
      </c>
      <c r="F196" s="74">
        <v>0.0</v>
      </c>
      <c r="G196" s="74">
        <v>5262.23</v>
      </c>
      <c r="H196" s="74">
        <v>0.0</v>
      </c>
      <c r="I196" s="73"/>
      <c r="J196" s="75"/>
      <c r="K196" s="74"/>
      <c r="L196" s="76"/>
      <c r="M196" s="72"/>
      <c r="N196" s="77"/>
      <c r="O196" s="78"/>
      <c r="P196" s="79"/>
    </row>
    <row r="197" ht="24.0" customHeight="1">
      <c r="A197" s="72" t="s">
        <v>125</v>
      </c>
      <c r="B197" s="73" t="s">
        <v>17</v>
      </c>
      <c r="C197" s="72" t="s">
        <v>324</v>
      </c>
      <c r="D197" s="74">
        <v>3.489309058E7</v>
      </c>
      <c r="E197" s="74">
        <v>0.0</v>
      </c>
      <c r="F197" s="74">
        <v>3.4893091E7</v>
      </c>
      <c r="G197" s="74">
        <v>0.0</v>
      </c>
      <c r="H197" s="74">
        <v>3.4893091E7</v>
      </c>
      <c r="I197" s="73">
        <v>8.90905154E8</v>
      </c>
      <c r="J197" s="75" t="str">
        <f>VLOOKUP(I197,'[4]IPS CTA BANCARIA (2)'!$B$2:$H$163,2,0)</f>
        <v>#REF!</v>
      </c>
      <c r="K197" s="74">
        <v>3.4893091E7</v>
      </c>
      <c r="L197" s="76" t="str">
        <f>VLOOKUP(I197,'[4]IPS CTA BANCARIA (2)'!$B$2:$H$163,4,0)</f>
        <v>#REF!</v>
      </c>
      <c r="M197" s="72" t="str">
        <f>VLOOKUP(I197,'[4]IPS CTA BANCARIA (2)'!$B$2:$H$163,5,0)</f>
        <v>#REF!</v>
      </c>
      <c r="N197" s="77" t="s">
        <v>587</v>
      </c>
      <c r="O197" s="78" t="s">
        <v>588</v>
      </c>
      <c r="P197" s="79">
        <v>41905.0</v>
      </c>
    </row>
    <row r="198" ht="15.75" customHeight="1">
      <c r="A198" s="72" t="s">
        <v>125</v>
      </c>
      <c r="B198" s="73" t="s">
        <v>33</v>
      </c>
      <c r="C198" s="72" t="s">
        <v>34</v>
      </c>
      <c r="D198" s="74">
        <v>33265.94</v>
      </c>
      <c r="E198" s="74">
        <v>0.0</v>
      </c>
      <c r="F198" s="74">
        <v>0.0</v>
      </c>
      <c r="G198" s="74">
        <v>33265.94</v>
      </c>
      <c r="H198" s="74">
        <v>0.0</v>
      </c>
      <c r="I198" s="73"/>
      <c r="J198" s="75"/>
      <c r="K198" s="74"/>
      <c r="L198" s="76"/>
      <c r="M198" s="72"/>
      <c r="N198" s="77"/>
      <c r="O198" s="78"/>
      <c r="P198" s="79"/>
    </row>
    <row r="199" ht="22.5" customHeight="1">
      <c r="A199" s="72" t="s">
        <v>125</v>
      </c>
      <c r="B199" s="73" t="s">
        <v>55</v>
      </c>
      <c r="C199" s="72" t="s">
        <v>56</v>
      </c>
      <c r="D199" s="74">
        <v>9943295.48</v>
      </c>
      <c r="E199" s="74">
        <v>0.0</v>
      </c>
      <c r="F199" s="74">
        <v>9943295.0</v>
      </c>
      <c r="G199" s="74">
        <v>0.0</v>
      </c>
      <c r="H199" s="74">
        <v>9943295.0</v>
      </c>
      <c r="I199" s="73">
        <v>8.90900518E8</v>
      </c>
      <c r="J199" s="75" t="str">
        <f t="shared" ref="J199:J200" si="46">VLOOKUP(I199,'[4]IPS CTA BANCARIA (2)'!$B$2:$H$163,2,0)</f>
        <v>#REF!</v>
      </c>
      <c r="K199" s="74">
        <v>9943295.0</v>
      </c>
      <c r="L199" s="76" t="str">
        <f t="shared" ref="L199:L200" si="47">VLOOKUP(I199,'[4]IPS CTA BANCARIA (2)'!$B$2:$H$163,4,0)</f>
        <v>#REF!</v>
      </c>
      <c r="M199" s="72" t="str">
        <f t="shared" ref="M199:M200" si="48">VLOOKUP(I199,'[4]IPS CTA BANCARIA (2)'!$B$2:$H$163,5,0)</f>
        <v>#REF!</v>
      </c>
      <c r="N199" s="81" t="s">
        <v>589</v>
      </c>
      <c r="O199" s="14"/>
      <c r="P199" s="22"/>
    </row>
    <row r="200" ht="24.0" customHeight="1">
      <c r="A200" s="72" t="s">
        <v>127</v>
      </c>
      <c r="B200" s="73" t="s">
        <v>17</v>
      </c>
      <c r="C200" s="72" t="s">
        <v>324</v>
      </c>
      <c r="D200" s="74">
        <v>4412015.57</v>
      </c>
      <c r="E200" s="74">
        <v>668292.5700000003</v>
      </c>
      <c r="F200" s="74">
        <v>3743723.0</v>
      </c>
      <c r="G200" s="74">
        <v>0.0</v>
      </c>
      <c r="H200" s="74">
        <v>3743723.0</v>
      </c>
      <c r="I200" s="73">
        <v>8.90981726E8</v>
      </c>
      <c r="J200" s="75" t="str">
        <f t="shared" si="46"/>
        <v>#REF!</v>
      </c>
      <c r="K200" s="74">
        <v>3743723.0</v>
      </c>
      <c r="L200" s="76" t="str">
        <f t="shared" si="47"/>
        <v>#REF!</v>
      </c>
      <c r="M200" s="72" t="str">
        <f t="shared" si="48"/>
        <v>#REF!</v>
      </c>
      <c r="N200" s="77" t="s">
        <v>590</v>
      </c>
      <c r="O200" s="78" t="s">
        <v>591</v>
      </c>
      <c r="P200" s="79">
        <v>41905.0</v>
      </c>
    </row>
    <row r="201" ht="24.0" customHeight="1">
      <c r="A201" s="72" t="s">
        <v>127</v>
      </c>
      <c r="B201" s="73" t="s">
        <v>39</v>
      </c>
      <c r="C201" s="72" t="s">
        <v>40</v>
      </c>
      <c r="D201" s="74">
        <v>21131.98</v>
      </c>
      <c r="E201" s="74">
        <v>21131.98</v>
      </c>
      <c r="F201" s="74">
        <v>0.0</v>
      </c>
      <c r="G201" s="74">
        <v>0.0</v>
      </c>
      <c r="H201" s="74">
        <v>0.0</v>
      </c>
      <c r="I201" s="73"/>
      <c r="J201" s="75"/>
      <c r="K201" s="74"/>
      <c r="L201" s="76"/>
      <c r="M201" s="72"/>
      <c r="N201" s="77"/>
      <c r="O201" s="78"/>
      <c r="P201" s="79"/>
    </row>
    <row r="202" ht="24.0" customHeight="1">
      <c r="A202" s="72" t="s">
        <v>127</v>
      </c>
      <c r="B202" s="73" t="s">
        <v>55</v>
      </c>
      <c r="C202" s="72" t="s">
        <v>56</v>
      </c>
      <c r="D202" s="74">
        <v>1142117.45</v>
      </c>
      <c r="E202" s="74">
        <v>177617.44999999995</v>
      </c>
      <c r="F202" s="74">
        <v>964500.0</v>
      </c>
      <c r="G202" s="74">
        <v>0.0</v>
      </c>
      <c r="H202" s="74">
        <v>964500.0</v>
      </c>
      <c r="I202" s="73">
        <v>8.90900518E8</v>
      </c>
      <c r="J202" s="75" t="str">
        <f t="shared" ref="J202:J203" si="49">VLOOKUP(I202,'[4]IPS CTA BANCARIA (2)'!$B$2:$H$163,2,0)</f>
        <v>#REF!</v>
      </c>
      <c r="K202" s="74">
        <v>964500.0</v>
      </c>
      <c r="L202" s="76" t="str">
        <f t="shared" ref="L202:L203" si="50">VLOOKUP(I202,'[4]IPS CTA BANCARIA (2)'!$B$2:$H$163,4,0)</f>
        <v>#REF!</v>
      </c>
      <c r="M202" s="72" t="str">
        <f t="shared" ref="M202:M203" si="51">VLOOKUP(I202,'[4]IPS CTA BANCARIA (2)'!$B$2:$H$163,5,0)</f>
        <v>#REF!</v>
      </c>
      <c r="N202" s="81" t="s">
        <v>592</v>
      </c>
      <c r="O202" s="14"/>
      <c r="P202" s="22"/>
    </row>
    <row r="203" ht="24.0" customHeight="1">
      <c r="A203" s="72" t="s">
        <v>129</v>
      </c>
      <c r="B203" s="73" t="s">
        <v>17</v>
      </c>
      <c r="C203" s="72" t="s">
        <v>324</v>
      </c>
      <c r="D203" s="74">
        <v>4.79709369E7</v>
      </c>
      <c r="E203" s="74">
        <v>0.0</v>
      </c>
      <c r="F203" s="74">
        <v>4.7970937E7</v>
      </c>
      <c r="G203" s="74">
        <v>0.0</v>
      </c>
      <c r="H203" s="74">
        <v>4.7970937E7</v>
      </c>
      <c r="I203" s="73">
        <v>8.90904646E8</v>
      </c>
      <c r="J203" s="75" t="str">
        <f t="shared" si="49"/>
        <v>#REF!</v>
      </c>
      <c r="K203" s="74">
        <v>4.7970937E7</v>
      </c>
      <c r="L203" s="76" t="str">
        <f t="shared" si="50"/>
        <v>#REF!</v>
      </c>
      <c r="M203" s="72" t="str">
        <f t="shared" si="51"/>
        <v>#REF!</v>
      </c>
      <c r="N203" s="77" t="s">
        <v>593</v>
      </c>
      <c r="O203" s="78" t="s">
        <v>594</v>
      </c>
      <c r="P203" s="79">
        <v>41905.0</v>
      </c>
    </row>
    <row r="204" ht="15.75" customHeight="1">
      <c r="A204" s="72" t="s">
        <v>129</v>
      </c>
      <c r="B204" s="73" t="s">
        <v>39</v>
      </c>
      <c r="C204" s="72" t="s">
        <v>40</v>
      </c>
      <c r="D204" s="74">
        <v>0.0</v>
      </c>
      <c r="E204" s="74">
        <v>0.0</v>
      </c>
      <c r="F204" s="74">
        <v>0.0</v>
      </c>
      <c r="G204" s="74">
        <v>0.0</v>
      </c>
      <c r="H204" s="74">
        <v>0.0</v>
      </c>
      <c r="I204" s="73"/>
      <c r="J204" s="75"/>
      <c r="K204" s="74"/>
      <c r="L204" s="76"/>
      <c r="M204" s="72"/>
      <c r="N204" s="77"/>
      <c r="O204" s="78"/>
      <c r="P204" s="79"/>
    </row>
    <row r="205" ht="24.0" customHeight="1">
      <c r="A205" s="72" t="s">
        <v>129</v>
      </c>
      <c r="B205" s="73" t="s">
        <v>53</v>
      </c>
      <c r="C205" s="72" t="s">
        <v>54</v>
      </c>
      <c r="D205" s="74">
        <v>0.0</v>
      </c>
      <c r="E205" s="74">
        <v>0.0</v>
      </c>
      <c r="F205" s="74">
        <v>0.0</v>
      </c>
      <c r="G205" s="74">
        <v>0.0</v>
      </c>
      <c r="H205" s="74">
        <v>0.0</v>
      </c>
      <c r="I205" s="73"/>
      <c r="J205" s="75"/>
      <c r="K205" s="74"/>
      <c r="L205" s="76"/>
      <c r="M205" s="72"/>
      <c r="N205" s="77"/>
      <c r="O205" s="78"/>
      <c r="P205" s="79"/>
    </row>
    <row r="206" ht="15.75" customHeight="1">
      <c r="A206" s="72" t="s">
        <v>129</v>
      </c>
      <c r="B206" s="73" t="s">
        <v>27</v>
      </c>
      <c r="C206" s="72" t="s">
        <v>28</v>
      </c>
      <c r="D206" s="74">
        <v>28469.79</v>
      </c>
      <c r="E206" s="74">
        <v>0.0</v>
      </c>
      <c r="F206" s="74">
        <v>0.0</v>
      </c>
      <c r="G206" s="74">
        <v>28469.79</v>
      </c>
      <c r="H206" s="74">
        <v>0.0</v>
      </c>
      <c r="I206" s="73"/>
      <c r="J206" s="75"/>
      <c r="K206" s="74"/>
      <c r="L206" s="76"/>
      <c r="M206" s="72"/>
      <c r="N206" s="77"/>
      <c r="O206" s="78"/>
      <c r="P206" s="79"/>
    </row>
    <row r="207" ht="15.75" customHeight="1">
      <c r="A207" s="72" t="s">
        <v>129</v>
      </c>
      <c r="B207" s="73" t="s">
        <v>33</v>
      </c>
      <c r="C207" s="72" t="s">
        <v>34</v>
      </c>
      <c r="D207" s="74">
        <v>43225.42</v>
      </c>
      <c r="E207" s="74">
        <v>0.0</v>
      </c>
      <c r="F207" s="74">
        <v>0.0</v>
      </c>
      <c r="G207" s="74">
        <v>43225.42</v>
      </c>
      <c r="H207" s="74">
        <v>0.0</v>
      </c>
      <c r="I207" s="73"/>
      <c r="J207" s="75"/>
      <c r="K207" s="74"/>
      <c r="L207" s="76"/>
      <c r="M207" s="72"/>
      <c r="N207" s="77"/>
      <c r="O207" s="78"/>
      <c r="P207" s="79"/>
    </row>
    <row r="208" ht="22.5" customHeight="1">
      <c r="A208" s="72" t="s">
        <v>129</v>
      </c>
      <c r="B208" s="73" t="s">
        <v>55</v>
      </c>
      <c r="C208" s="72" t="s">
        <v>56</v>
      </c>
      <c r="D208" s="74">
        <v>6102323.89</v>
      </c>
      <c r="E208" s="74">
        <v>0.0</v>
      </c>
      <c r="F208" s="74">
        <v>6102324.0</v>
      </c>
      <c r="G208" s="74">
        <v>0.0</v>
      </c>
      <c r="H208" s="74">
        <v>6102324.0</v>
      </c>
      <c r="I208" s="73">
        <v>9.00261353E8</v>
      </c>
      <c r="J208" s="75" t="str">
        <f t="shared" ref="J208:J209" si="52">VLOOKUP(I208,'[4]IPS CTA BANCARIA (2)'!$B$2:$H$163,2,0)</f>
        <v>#REF!</v>
      </c>
      <c r="K208" s="74">
        <v>6102324.0</v>
      </c>
      <c r="L208" s="76" t="str">
        <f t="shared" ref="L208:L209" si="53">VLOOKUP(I208,'[4]IPS CTA BANCARIA (2)'!$B$2:$H$163,4,0)</f>
        <v>#REF!</v>
      </c>
      <c r="M208" s="72" t="str">
        <f t="shared" ref="M208:M209" si="54">VLOOKUP(I208,'[4]IPS CTA BANCARIA (2)'!$B$2:$H$163,5,0)</f>
        <v>#REF!</v>
      </c>
      <c r="N208" s="81" t="s">
        <v>595</v>
      </c>
      <c r="O208" s="14"/>
      <c r="P208" s="22"/>
    </row>
    <row r="209" ht="24.0" customHeight="1">
      <c r="A209" s="72" t="s">
        <v>131</v>
      </c>
      <c r="B209" s="73" t="s">
        <v>17</v>
      </c>
      <c r="C209" s="72" t="s">
        <v>324</v>
      </c>
      <c r="D209" s="74">
        <v>6.308603556E7</v>
      </c>
      <c r="E209" s="74">
        <v>1.8096573560000002E7</v>
      </c>
      <c r="F209" s="74">
        <v>4.4989462E7</v>
      </c>
      <c r="G209" s="74">
        <v>0.0</v>
      </c>
      <c r="H209" s="74">
        <v>4.4989462E7</v>
      </c>
      <c r="I209" s="73">
        <v>8.90980066E8</v>
      </c>
      <c r="J209" s="75" t="str">
        <f t="shared" si="52"/>
        <v>#REF!</v>
      </c>
      <c r="K209" s="74">
        <v>4.4989462E7</v>
      </c>
      <c r="L209" s="76" t="str">
        <f t="shared" si="53"/>
        <v>#REF!</v>
      </c>
      <c r="M209" s="72" t="str">
        <f t="shared" si="54"/>
        <v>#REF!</v>
      </c>
      <c r="N209" s="77" t="s">
        <v>596</v>
      </c>
      <c r="O209" s="78" t="s">
        <v>597</v>
      </c>
      <c r="P209" s="79">
        <v>41905.0</v>
      </c>
    </row>
    <row r="210" ht="24.0" customHeight="1">
      <c r="A210" s="72" t="s">
        <v>131</v>
      </c>
      <c r="B210" s="73" t="s">
        <v>19</v>
      </c>
      <c r="C210" s="72" t="s">
        <v>20</v>
      </c>
      <c r="D210" s="74">
        <v>3508.94</v>
      </c>
      <c r="E210" s="74">
        <v>3508.94</v>
      </c>
      <c r="F210" s="74">
        <v>0.0</v>
      </c>
      <c r="G210" s="74">
        <v>0.0</v>
      </c>
      <c r="H210" s="74">
        <v>0.0</v>
      </c>
      <c r="I210" s="73"/>
      <c r="J210" s="75"/>
      <c r="K210" s="74"/>
      <c r="L210" s="76"/>
      <c r="M210" s="72"/>
      <c r="N210" s="77"/>
      <c r="O210" s="78"/>
      <c r="P210" s="79"/>
    </row>
    <row r="211" ht="24.0" customHeight="1">
      <c r="A211" s="72" t="s">
        <v>131</v>
      </c>
      <c r="B211" s="73" t="s">
        <v>53</v>
      </c>
      <c r="C211" s="72" t="s">
        <v>54</v>
      </c>
      <c r="D211" s="74">
        <v>0.0</v>
      </c>
      <c r="E211" s="74">
        <v>0.0</v>
      </c>
      <c r="F211" s="74">
        <v>0.0</v>
      </c>
      <c r="G211" s="74">
        <v>0.0</v>
      </c>
      <c r="H211" s="74">
        <v>0.0</v>
      </c>
      <c r="I211" s="73"/>
      <c r="J211" s="75"/>
      <c r="K211" s="74"/>
      <c r="L211" s="76"/>
      <c r="M211" s="72"/>
      <c r="N211" s="77"/>
      <c r="O211" s="78"/>
      <c r="P211" s="79"/>
    </row>
    <row r="212" ht="36.0" customHeight="1">
      <c r="A212" s="72" t="s">
        <v>131</v>
      </c>
      <c r="B212" s="73" t="s">
        <v>25</v>
      </c>
      <c r="C212" s="72" t="s">
        <v>26</v>
      </c>
      <c r="D212" s="74">
        <v>191052.68</v>
      </c>
      <c r="E212" s="74">
        <v>54923.67999999999</v>
      </c>
      <c r="F212" s="74">
        <v>136129.0</v>
      </c>
      <c r="G212" s="74">
        <v>0.0</v>
      </c>
      <c r="H212" s="74">
        <v>136129.0</v>
      </c>
      <c r="I212" s="73"/>
      <c r="J212" s="75"/>
      <c r="K212" s="74"/>
      <c r="L212" s="76"/>
      <c r="M212" s="72"/>
      <c r="N212" s="77"/>
      <c r="O212" s="78"/>
      <c r="P212" s="79"/>
    </row>
    <row r="213" ht="24.0" customHeight="1">
      <c r="A213" s="72" t="s">
        <v>131</v>
      </c>
      <c r="B213" s="73" t="s">
        <v>33</v>
      </c>
      <c r="C213" s="72" t="s">
        <v>34</v>
      </c>
      <c r="D213" s="74">
        <v>51858.82</v>
      </c>
      <c r="E213" s="74">
        <v>51858.82</v>
      </c>
      <c r="F213" s="74">
        <v>0.0</v>
      </c>
      <c r="G213" s="74">
        <v>0.0</v>
      </c>
      <c r="H213" s="74">
        <v>0.0</v>
      </c>
      <c r="I213" s="73"/>
      <c r="J213" s="75"/>
      <c r="K213" s="74"/>
      <c r="L213" s="76"/>
      <c r="M213" s="72"/>
      <c r="N213" s="77"/>
      <c r="O213" s="78"/>
      <c r="P213" s="79"/>
    </row>
    <row r="214" ht="15.75" customHeight="1">
      <c r="A214" s="72" t="s">
        <v>133</v>
      </c>
      <c r="B214" s="73" t="s">
        <v>39</v>
      </c>
      <c r="C214" s="72" t="s">
        <v>40</v>
      </c>
      <c r="D214" s="74">
        <v>289341.59</v>
      </c>
      <c r="E214" s="74">
        <v>0.0</v>
      </c>
      <c r="F214" s="74">
        <v>289342.0</v>
      </c>
      <c r="G214" s="74">
        <v>0.0</v>
      </c>
      <c r="H214" s="74">
        <v>289342.0</v>
      </c>
      <c r="I214" s="73"/>
      <c r="J214" s="75"/>
      <c r="K214" s="74"/>
      <c r="L214" s="76"/>
      <c r="M214" s="72"/>
      <c r="N214" s="77"/>
      <c r="O214" s="78"/>
      <c r="P214" s="79"/>
    </row>
    <row r="215" ht="22.5" customHeight="1">
      <c r="A215" s="72" t="s">
        <v>133</v>
      </c>
      <c r="B215" s="73" t="s">
        <v>68</v>
      </c>
      <c r="C215" s="72" t="s">
        <v>69</v>
      </c>
      <c r="D215" s="74">
        <v>348684.34</v>
      </c>
      <c r="E215" s="74">
        <v>0.0</v>
      </c>
      <c r="F215" s="74">
        <v>348684.0</v>
      </c>
      <c r="G215" s="74">
        <v>0.0</v>
      </c>
      <c r="H215" s="74">
        <v>348684.0</v>
      </c>
      <c r="I215" s="73">
        <v>8.11016192E8</v>
      </c>
      <c r="J215" s="75" t="str">
        <f>VLOOKUP(I215,'[4]IPS CTA BANCARIA (2)'!$B$2:$H$163,2,0)</f>
        <v>#REF!</v>
      </c>
      <c r="K215" s="74">
        <v>348684.0</v>
      </c>
      <c r="L215" s="76" t="str">
        <f>VLOOKUP(I215,'[4]IPS CTA BANCARIA (2)'!$B$2:$H$163,4,0)</f>
        <v>#REF!</v>
      </c>
      <c r="M215" s="72" t="str">
        <f>VLOOKUP(I215,'[4]IPS CTA BANCARIA (2)'!$B$2:$H$163,5,0)</f>
        <v>#REF!</v>
      </c>
      <c r="N215" s="77" t="s">
        <v>598</v>
      </c>
      <c r="O215" s="78" t="s">
        <v>599</v>
      </c>
      <c r="P215" s="79">
        <v>41904.0</v>
      </c>
    </row>
    <row r="216" ht="15.75" customHeight="1">
      <c r="A216" s="72" t="s">
        <v>133</v>
      </c>
      <c r="B216" s="73" t="s">
        <v>27</v>
      </c>
      <c r="C216" s="72" t="s">
        <v>28</v>
      </c>
      <c r="D216" s="74">
        <v>176.36</v>
      </c>
      <c r="E216" s="74">
        <v>0.0</v>
      </c>
      <c r="F216" s="74">
        <v>0.0</v>
      </c>
      <c r="G216" s="74">
        <v>176.36</v>
      </c>
      <c r="H216" s="74">
        <v>0.0</v>
      </c>
      <c r="I216" s="73"/>
      <c r="J216" s="75"/>
      <c r="K216" s="74"/>
      <c r="L216" s="76"/>
      <c r="M216" s="72"/>
      <c r="N216" s="77"/>
      <c r="O216" s="78"/>
      <c r="P216" s="79"/>
    </row>
    <row r="217" ht="15.75" customHeight="1">
      <c r="A217" s="72" t="s">
        <v>133</v>
      </c>
      <c r="B217" s="73" t="s">
        <v>33</v>
      </c>
      <c r="C217" s="72" t="s">
        <v>34</v>
      </c>
      <c r="D217" s="74">
        <v>1152.51</v>
      </c>
      <c r="E217" s="74">
        <v>0.0</v>
      </c>
      <c r="F217" s="74">
        <v>0.0</v>
      </c>
      <c r="G217" s="74">
        <v>1152.51</v>
      </c>
      <c r="H217" s="74">
        <v>0.0</v>
      </c>
      <c r="I217" s="73"/>
      <c r="J217" s="75"/>
      <c r="K217" s="74"/>
      <c r="L217" s="76"/>
      <c r="M217" s="72"/>
      <c r="N217" s="77"/>
      <c r="O217" s="78"/>
      <c r="P217" s="79"/>
    </row>
    <row r="218" ht="22.5" customHeight="1">
      <c r="A218" s="72" t="s">
        <v>133</v>
      </c>
      <c r="B218" s="73" t="s">
        <v>41</v>
      </c>
      <c r="C218" s="72" t="s">
        <v>42</v>
      </c>
      <c r="D218" s="74">
        <v>1792916.2</v>
      </c>
      <c r="E218" s="74">
        <v>0.0</v>
      </c>
      <c r="F218" s="74">
        <v>1792916.0</v>
      </c>
      <c r="G218" s="74">
        <v>0.0</v>
      </c>
      <c r="H218" s="74">
        <v>1792916.0</v>
      </c>
      <c r="I218" s="73">
        <v>8.9098467E8</v>
      </c>
      <c r="J218" s="75" t="str">
        <f t="shared" ref="J218:J219" si="55">VLOOKUP(I218,'[4]IPS CTA BANCARIA (2)'!$B$2:$H$163,2,0)</f>
        <v>#REF!</v>
      </c>
      <c r="K218" s="74">
        <v>1792916.0</v>
      </c>
      <c r="L218" s="76" t="str">
        <f t="shared" ref="L218:L219" si="56">VLOOKUP(I218,'[4]IPS CTA BANCARIA (2)'!$B$2:$H$163,4,0)</f>
        <v>#REF!</v>
      </c>
      <c r="M218" s="72" t="str">
        <f t="shared" ref="M218:M219" si="57">VLOOKUP(I218,'[4]IPS CTA BANCARIA (2)'!$B$2:$H$163,5,0)</f>
        <v>#REF!</v>
      </c>
      <c r="N218" s="77" t="s">
        <v>600</v>
      </c>
      <c r="O218" s="78" t="s">
        <v>601</v>
      </c>
      <c r="P218" s="79">
        <v>41904.0</v>
      </c>
    </row>
    <row r="219" ht="24.0" customHeight="1">
      <c r="A219" s="72" t="s">
        <v>135</v>
      </c>
      <c r="B219" s="73" t="s">
        <v>17</v>
      </c>
      <c r="C219" s="72" t="s">
        <v>324</v>
      </c>
      <c r="D219" s="74">
        <v>3.735592575E7</v>
      </c>
      <c r="E219" s="74">
        <v>0.0</v>
      </c>
      <c r="F219" s="74">
        <v>3.7355926E7</v>
      </c>
      <c r="G219" s="74">
        <v>0.0</v>
      </c>
      <c r="H219" s="74">
        <v>3.7355926E7</v>
      </c>
      <c r="I219" s="73">
        <v>8.90905154E8</v>
      </c>
      <c r="J219" s="75" t="str">
        <f t="shared" si="55"/>
        <v>#REF!</v>
      </c>
      <c r="K219" s="74">
        <v>3.7355926E7</v>
      </c>
      <c r="L219" s="76" t="str">
        <f t="shared" si="56"/>
        <v>#REF!</v>
      </c>
      <c r="M219" s="72" t="str">
        <f t="shared" si="57"/>
        <v>#REF!</v>
      </c>
      <c r="N219" s="77" t="s">
        <v>602</v>
      </c>
      <c r="O219" s="78" t="s">
        <v>603</v>
      </c>
      <c r="P219" s="79">
        <v>41905.0</v>
      </c>
    </row>
    <row r="220" ht="24.0" customHeight="1">
      <c r="A220" s="72" t="s">
        <v>135</v>
      </c>
      <c r="B220" s="73" t="s">
        <v>53</v>
      </c>
      <c r="C220" s="72" t="s">
        <v>54</v>
      </c>
      <c r="D220" s="74">
        <v>0.0</v>
      </c>
      <c r="E220" s="74">
        <v>0.0</v>
      </c>
      <c r="F220" s="74">
        <v>0.0</v>
      </c>
      <c r="G220" s="74">
        <v>0.0</v>
      </c>
      <c r="H220" s="74">
        <v>0.0</v>
      </c>
      <c r="I220" s="73"/>
      <c r="J220" s="75"/>
      <c r="K220" s="74"/>
      <c r="L220" s="76"/>
      <c r="M220" s="72"/>
      <c r="N220" s="77"/>
      <c r="O220" s="78"/>
      <c r="P220" s="79"/>
    </row>
    <row r="221" ht="36.0" customHeight="1">
      <c r="A221" s="72" t="s">
        <v>135</v>
      </c>
      <c r="B221" s="73" t="s">
        <v>25</v>
      </c>
      <c r="C221" s="72" t="s">
        <v>26</v>
      </c>
      <c r="D221" s="74">
        <v>79231.84</v>
      </c>
      <c r="E221" s="74">
        <v>0.0</v>
      </c>
      <c r="F221" s="74">
        <v>0.0</v>
      </c>
      <c r="G221" s="74">
        <v>79231.84</v>
      </c>
      <c r="H221" s="74">
        <v>0.0</v>
      </c>
      <c r="I221" s="73"/>
      <c r="J221" s="75"/>
      <c r="K221" s="74"/>
      <c r="L221" s="76"/>
      <c r="M221" s="72"/>
      <c r="N221" s="77"/>
      <c r="O221" s="78"/>
      <c r="P221" s="79"/>
    </row>
    <row r="222" ht="24.0" customHeight="1">
      <c r="A222" s="72" t="s">
        <v>135</v>
      </c>
      <c r="B222" s="73" t="s">
        <v>33</v>
      </c>
      <c r="C222" s="72" t="s">
        <v>34</v>
      </c>
      <c r="D222" s="74">
        <v>8665.41</v>
      </c>
      <c r="E222" s="74">
        <v>0.0</v>
      </c>
      <c r="F222" s="74">
        <v>0.0</v>
      </c>
      <c r="G222" s="74">
        <v>8665.41</v>
      </c>
      <c r="H222" s="74">
        <v>0.0</v>
      </c>
      <c r="I222" s="73"/>
      <c r="J222" s="75"/>
      <c r="K222" s="74"/>
      <c r="L222" s="76"/>
      <c r="M222" s="72"/>
      <c r="N222" s="77"/>
      <c r="O222" s="78"/>
      <c r="P222" s="79"/>
    </row>
    <row r="223" ht="24.0" customHeight="1">
      <c r="A223" s="72" t="s">
        <v>137</v>
      </c>
      <c r="B223" s="73" t="s">
        <v>17</v>
      </c>
      <c r="C223" s="72" t="s">
        <v>324</v>
      </c>
      <c r="D223" s="74">
        <v>5.850432548E7</v>
      </c>
      <c r="E223" s="74">
        <v>0.0</v>
      </c>
      <c r="F223" s="74">
        <v>5.8504325E7</v>
      </c>
      <c r="G223" s="74">
        <v>0.0</v>
      </c>
      <c r="H223" s="74">
        <v>5.8504325E7</v>
      </c>
      <c r="I223" s="73">
        <v>8.90980066E8</v>
      </c>
      <c r="J223" s="75" t="str">
        <f>VLOOKUP(I223,'[4]IPS CTA BANCARIA (2)'!$B$2:$H$163,2,0)</f>
        <v>#REF!</v>
      </c>
      <c r="K223" s="74">
        <v>5.8504325E7</v>
      </c>
      <c r="L223" s="76" t="str">
        <f>VLOOKUP(I223,'[4]IPS CTA BANCARIA (2)'!$B$2:$H$163,4,0)</f>
        <v>#REF!</v>
      </c>
      <c r="M223" s="72" t="str">
        <f>VLOOKUP(I223,'[4]IPS CTA BANCARIA (2)'!$B$2:$H$163,5,0)</f>
        <v>#REF!</v>
      </c>
      <c r="N223" s="77" t="s">
        <v>604</v>
      </c>
      <c r="O223" s="78" t="s">
        <v>605</v>
      </c>
      <c r="P223" s="79">
        <v>41905.0</v>
      </c>
    </row>
    <row r="224" ht="15.75" customHeight="1">
      <c r="A224" s="72" t="s">
        <v>137</v>
      </c>
      <c r="B224" s="73" t="s">
        <v>33</v>
      </c>
      <c r="C224" s="72" t="s">
        <v>34</v>
      </c>
      <c r="D224" s="74">
        <v>19260.52</v>
      </c>
      <c r="E224" s="74">
        <v>0.0</v>
      </c>
      <c r="F224" s="74">
        <v>0.0</v>
      </c>
      <c r="G224" s="74">
        <v>19260.52</v>
      </c>
      <c r="H224" s="74">
        <v>0.0</v>
      </c>
      <c r="I224" s="73"/>
      <c r="J224" s="75"/>
      <c r="K224" s="74"/>
      <c r="L224" s="76"/>
      <c r="M224" s="72"/>
      <c r="N224" s="77"/>
      <c r="O224" s="78"/>
      <c r="P224" s="79"/>
    </row>
    <row r="225" ht="24.0" customHeight="1">
      <c r="A225" s="72" t="s">
        <v>139</v>
      </c>
      <c r="B225" s="73" t="s">
        <v>17</v>
      </c>
      <c r="C225" s="72" t="s">
        <v>324</v>
      </c>
      <c r="D225" s="74">
        <v>1.251824826E7</v>
      </c>
      <c r="E225" s="74">
        <v>0.0</v>
      </c>
      <c r="F225" s="74">
        <v>1.2518248E7</v>
      </c>
      <c r="G225" s="74">
        <v>0.0</v>
      </c>
      <c r="H225" s="74">
        <v>1.2518248E7</v>
      </c>
      <c r="I225" s="73">
        <v>8.90981726E8</v>
      </c>
      <c r="J225" s="75" t="str">
        <f>VLOOKUP(I225,'[4]IPS CTA BANCARIA (2)'!$B$2:$H$163,2,0)</f>
        <v>#REF!</v>
      </c>
      <c r="K225" s="74">
        <v>1.2518248E7</v>
      </c>
      <c r="L225" s="76" t="str">
        <f>VLOOKUP(I225,'[4]IPS CTA BANCARIA (2)'!$B$2:$H$163,4,0)</f>
        <v>#REF!</v>
      </c>
      <c r="M225" s="72" t="str">
        <f>VLOOKUP(I225,'[4]IPS CTA BANCARIA (2)'!$B$2:$H$163,5,0)</f>
        <v>#REF!</v>
      </c>
      <c r="N225" s="77" t="s">
        <v>606</v>
      </c>
      <c r="O225" s="78" t="s">
        <v>607</v>
      </c>
      <c r="P225" s="79">
        <v>41905.0</v>
      </c>
    </row>
    <row r="226" ht="15.75" customHeight="1">
      <c r="A226" s="72" t="s">
        <v>139</v>
      </c>
      <c r="B226" s="73" t="s">
        <v>39</v>
      </c>
      <c r="C226" s="72" t="s">
        <v>40</v>
      </c>
      <c r="D226" s="74">
        <v>2.655193904E7</v>
      </c>
      <c r="E226" s="74">
        <v>0.0</v>
      </c>
      <c r="F226" s="74">
        <v>2.6551939E7</v>
      </c>
      <c r="G226" s="74">
        <v>0.0</v>
      </c>
      <c r="H226" s="74">
        <v>2.6551939E7</v>
      </c>
      <c r="I226" s="73"/>
      <c r="J226" s="75"/>
      <c r="K226" s="74"/>
      <c r="L226" s="76"/>
      <c r="M226" s="72"/>
      <c r="N226" s="77"/>
      <c r="O226" s="78"/>
      <c r="P226" s="79"/>
    </row>
    <row r="227" ht="22.5" customHeight="1">
      <c r="A227" s="72" t="s">
        <v>139</v>
      </c>
      <c r="B227" s="73" t="s">
        <v>68</v>
      </c>
      <c r="C227" s="72" t="s">
        <v>69</v>
      </c>
      <c r="D227" s="74">
        <v>6153400.4</v>
      </c>
      <c r="E227" s="74">
        <v>0.0</v>
      </c>
      <c r="F227" s="74">
        <v>6153400.0</v>
      </c>
      <c r="G227" s="74">
        <v>0.0</v>
      </c>
      <c r="H227" s="74">
        <v>6153400.0</v>
      </c>
      <c r="I227" s="73">
        <v>8.11016192E8</v>
      </c>
      <c r="J227" s="75" t="str">
        <f>VLOOKUP(I227,'[4]IPS CTA BANCARIA (2)'!$B$2:$H$163,2,0)</f>
        <v>#REF!</v>
      </c>
      <c r="K227" s="74">
        <v>6153400.0</v>
      </c>
      <c r="L227" s="76" t="str">
        <f>VLOOKUP(I227,'[4]IPS CTA BANCARIA (2)'!$B$2:$H$163,4,0)</f>
        <v>#REF!</v>
      </c>
      <c r="M227" s="72" t="str">
        <f>VLOOKUP(I227,'[4]IPS CTA BANCARIA (2)'!$B$2:$H$163,5,0)</f>
        <v>#REF!</v>
      </c>
      <c r="N227" s="77" t="s">
        <v>608</v>
      </c>
      <c r="O227" s="78" t="s">
        <v>609</v>
      </c>
      <c r="P227" s="79">
        <v>41904.0</v>
      </c>
    </row>
    <row r="228" ht="15.75" customHeight="1">
      <c r="A228" s="72" t="s">
        <v>139</v>
      </c>
      <c r="B228" s="73" t="s">
        <v>27</v>
      </c>
      <c r="C228" s="72" t="s">
        <v>28</v>
      </c>
      <c r="D228" s="74">
        <v>132432.55</v>
      </c>
      <c r="E228" s="74">
        <v>0.0</v>
      </c>
      <c r="F228" s="74">
        <v>132433.0</v>
      </c>
      <c r="G228" s="74">
        <v>0.0</v>
      </c>
      <c r="H228" s="74">
        <v>132433.0</v>
      </c>
      <c r="I228" s="73"/>
      <c r="J228" s="75"/>
      <c r="K228" s="74"/>
      <c r="L228" s="76"/>
      <c r="M228" s="72"/>
      <c r="N228" s="77"/>
      <c r="O228" s="78"/>
      <c r="P228" s="79"/>
    </row>
    <row r="229" ht="15.75" customHeight="1">
      <c r="A229" s="72" t="s">
        <v>139</v>
      </c>
      <c r="B229" s="73" t="s">
        <v>33</v>
      </c>
      <c r="C229" s="72" t="s">
        <v>34</v>
      </c>
      <c r="D229" s="74">
        <v>36973.28</v>
      </c>
      <c r="E229" s="74">
        <v>0.0</v>
      </c>
      <c r="F229" s="74">
        <v>0.0</v>
      </c>
      <c r="G229" s="74">
        <v>36973.28</v>
      </c>
      <c r="H229" s="74">
        <v>0.0</v>
      </c>
      <c r="I229" s="73"/>
      <c r="J229" s="75"/>
      <c r="K229" s="74"/>
      <c r="L229" s="76"/>
      <c r="M229" s="72"/>
      <c r="N229" s="77"/>
      <c r="O229" s="78"/>
      <c r="P229" s="79"/>
    </row>
    <row r="230" ht="22.5" customHeight="1">
      <c r="A230" s="72" t="s">
        <v>139</v>
      </c>
      <c r="B230" s="73" t="s">
        <v>41</v>
      </c>
      <c r="C230" s="72" t="s">
        <v>42</v>
      </c>
      <c r="D230" s="74">
        <v>1.7200893947E8</v>
      </c>
      <c r="E230" s="74">
        <v>0.0</v>
      </c>
      <c r="F230" s="74">
        <v>1.72008939E8</v>
      </c>
      <c r="G230" s="74">
        <v>0.0</v>
      </c>
      <c r="H230" s="74">
        <v>1.72008939E8</v>
      </c>
      <c r="I230" s="73">
        <v>8.00138311E8</v>
      </c>
      <c r="J230" s="75" t="str">
        <f t="shared" ref="J230:J231" si="58">VLOOKUP(I230,'[4]IPS CTA BANCARIA (2)'!$B$2:$H$163,2,0)</f>
        <v>#REF!</v>
      </c>
      <c r="K230" s="74">
        <v>1.72008939E8</v>
      </c>
      <c r="L230" s="76" t="str">
        <f t="shared" ref="L230:L231" si="59">VLOOKUP(I230,'[4]IPS CTA BANCARIA (2)'!$B$2:$H$163,4,0)</f>
        <v>#REF!</v>
      </c>
      <c r="M230" s="72" t="str">
        <f t="shared" ref="M230:M231" si="60">VLOOKUP(I230,'[4]IPS CTA BANCARIA (2)'!$B$2:$H$163,5,0)</f>
        <v>#REF!</v>
      </c>
      <c r="N230" s="77" t="s">
        <v>610</v>
      </c>
      <c r="O230" s="78" t="s">
        <v>611</v>
      </c>
      <c r="P230" s="79">
        <v>41904.0</v>
      </c>
    </row>
    <row r="231" ht="24.0" customHeight="1">
      <c r="A231" s="72" t="s">
        <v>141</v>
      </c>
      <c r="B231" s="73" t="s">
        <v>17</v>
      </c>
      <c r="C231" s="72" t="s">
        <v>324</v>
      </c>
      <c r="D231" s="74">
        <v>2602815.25</v>
      </c>
      <c r="E231" s="74">
        <v>268956.25</v>
      </c>
      <c r="F231" s="74">
        <v>2333859.0</v>
      </c>
      <c r="G231" s="74">
        <v>0.0</v>
      </c>
      <c r="H231" s="74">
        <v>2333859.0</v>
      </c>
      <c r="I231" s="73">
        <v>8.90981726E8</v>
      </c>
      <c r="J231" s="75" t="str">
        <f t="shared" si="58"/>
        <v>#REF!</v>
      </c>
      <c r="K231" s="74">
        <v>2333859.0</v>
      </c>
      <c r="L231" s="76" t="str">
        <f t="shared" si="59"/>
        <v>#REF!</v>
      </c>
      <c r="M231" s="72" t="str">
        <f t="shared" si="60"/>
        <v>#REF!</v>
      </c>
      <c r="N231" s="77" t="s">
        <v>612</v>
      </c>
      <c r="O231" s="78" t="s">
        <v>613</v>
      </c>
      <c r="P231" s="79">
        <v>41905.0</v>
      </c>
    </row>
    <row r="232" ht="24.0" customHeight="1">
      <c r="A232" s="72" t="s">
        <v>141</v>
      </c>
      <c r="B232" s="73" t="s">
        <v>53</v>
      </c>
      <c r="C232" s="72" t="s">
        <v>54</v>
      </c>
      <c r="D232" s="74">
        <v>0.0</v>
      </c>
      <c r="E232" s="74">
        <v>0.0</v>
      </c>
      <c r="F232" s="74">
        <v>0.0</v>
      </c>
      <c r="G232" s="74">
        <v>0.0</v>
      </c>
      <c r="H232" s="74">
        <v>0.0</v>
      </c>
      <c r="I232" s="73"/>
      <c r="J232" s="75"/>
      <c r="K232" s="74"/>
      <c r="L232" s="76"/>
      <c r="M232" s="72"/>
      <c r="N232" s="77"/>
      <c r="O232" s="78"/>
      <c r="P232" s="79"/>
    </row>
    <row r="233" ht="15.75" customHeight="1">
      <c r="A233" s="72" t="s">
        <v>141</v>
      </c>
      <c r="B233" s="73" t="s">
        <v>33</v>
      </c>
      <c r="C233" s="72" t="s">
        <v>34</v>
      </c>
      <c r="D233" s="74">
        <v>1199.75</v>
      </c>
      <c r="E233" s="74">
        <v>1199.75</v>
      </c>
      <c r="F233" s="74">
        <v>0.0</v>
      </c>
      <c r="G233" s="74">
        <v>0.0</v>
      </c>
      <c r="H233" s="74">
        <v>0.0</v>
      </c>
      <c r="I233" s="73"/>
      <c r="J233" s="75"/>
      <c r="K233" s="74"/>
      <c r="L233" s="76"/>
      <c r="M233" s="72"/>
      <c r="N233" s="77"/>
      <c r="O233" s="78"/>
      <c r="P233" s="79"/>
    </row>
    <row r="234" ht="24.0" customHeight="1">
      <c r="A234" s="72" t="s">
        <v>143</v>
      </c>
      <c r="B234" s="73" t="s">
        <v>17</v>
      </c>
      <c r="C234" s="72" t="s">
        <v>324</v>
      </c>
      <c r="D234" s="74">
        <v>1646631.04</v>
      </c>
      <c r="E234" s="74">
        <v>1646631.04</v>
      </c>
      <c r="F234" s="74">
        <v>0.0</v>
      </c>
      <c r="G234" s="74">
        <v>0.0</v>
      </c>
      <c r="H234" s="74">
        <v>0.0</v>
      </c>
      <c r="I234" s="73"/>
      <c r="J234" s="75"/>
      <c r="K234" s="74"/>
      <c r="L234" s="76"/>
      <c r="M234" s="72"/>
      <c r="N234" s="77"/>
      <c r="O234" s="78"/>
      <c r="P234" s="79"/>
    </row>
    <row r="235" ht="15.75" customHeight="1">
      <c r="A235" s="72" t="s">
        <v>143</v>
      </c>
      <c r="B235" s="73" t="s">
        <v>39</v>
      </c>
      <c r="C235" s="72" t="s">
        <v>40</v>
      </c>
      <c r="D235" s="74">
        <v>12965.17</v>
      </c>
      <c r="E235" s="74">
        <v>12965.17</v>
      </c>
      <c r="F235" s="74">
        <v>0.0</v>
      </c>
      <c r="G235" s="74">
        <v>0.0</v>
      </c>
      <c r="H235" s="74">
        <v>0.0</v>
      </c>
      <c r="I235" s="73"/>
      <c r="J235" s="75"/>
      <c r="K235" s="74"/>
      <c r="L235" s="76"/>
      <c r="M235" s="72"/>
      <c r="N235" s="77"/>
      <c r="O235" s="78"/>
      <c r="P235" s="79"/>
    </row>
    <row r="236" ht="15.75" customHeight="1">
      <c r="A236" s="72" t="s">
        <v>143</v>
      </c>
      <c r="B236" s="73" t="s">
        <v>19</v>
      </c>
      <c r="C236" s="72" t="s">
        <v>20</v>
      </c>
      <c r="D236" s="74">
        <v>341.23</v>
      </c>
      <c r="E236" s="74">
        <v>341.23</v>
      </c>
      <c r="F236" s="74">
        <v>0.0</v>
      </c>
      <c r="G236" s="74">
        <v>0.0</v>
      </c>
      <c r="H236" s="74">
        <v>0.0</v>
      </c>
      <c r="I236" s="73"/>
      <c r="J236" s="75"/>
      <c r="K236" s="74"/>
      <c r="L236" s="76"/>
      <c r="M236" s="72"/>
      <c r="N236" s="77"/>
      <c r="O236" s="78"/>
      <c r="P236" s="79"/>
    </row>
    <row r="237" ht="36.0" customHeight="1">
      <c r="A237" s="72" t="s">
        <v>143</v>
      </c>
      <c r="B237" s="73" t="s">
        <v>25</v>
      </c>
      <c r="C237" s="72" t="s">
        <v>26</v>
      </c>
      <c r="D237" s="74">
        <v>4294.71</v>
      </c>
      <c r="E237" s="74">
        <v>4294.71</v>
      </c>
      <c r="F237" s="74">
        <v>0.0</v>
      </c>
      <c r="G237" s="74">
        <v>0.0</v>
      </c>
      <c r="H237" s="74">
        <v>0.0</v>
      </c>
      <c r="I237" s="73"/>
      <c r="J237" s="75"/>
      <c r="K237" s="74"/>
      <c r="L237" s="76"/>
      <c r="M237" s="72"/>
      <c r="N237" s="77"/>
      <c r="O237" s="78"/>
      <c r="P237" s="79"/>
    </row>
    <row r="238" ht="15.75" customHeight="1">
      <c r="A238" s="72" t="s">
        <v>143</v>
      </c>
      <c r="B238" s="73" t="s">
        <v>27</v>
      </c>
      <c r="C238" s="72" t="s">
        <v>28</v>
      </c>
      <c r="D238" s="74">
        <v>145.49</v>
      </c>
      <c r="E238" s="74">
        <v>145.49</v>
      </c>
      <c r="F238" s="74">
        <v>0.0</v>
      </c>
      <c r="G238" s="74">
        <v>0.0</v>
      </c>
      <c r="H238" s="74">
        <v>0.0</v>
      </c>
      <c r="I238" s="73"/>
      <c r="J238" s="75"/>
      <c r="K238" s="74"/>
      <c r="L238" s="76"/>
      <c r="M238" s="72"/>
      <c r="N238" s="77"/>
      <c r="O238" s="78"/>
      <c r="P238" s="79"/>
    </row>
    <row r="239" ht="15.75" customHeight="1">
      <c r="A239" s="72" t="s">
        <v>143</v>
      </c>
      <c r="B239" s="73" t="s">
        <v>33</v>
      </c>
      <c r="C239" s="72" t="s">
        <v>34</v>
      </c>
      <c r="D239" s="74">
        <v>1897.36</v>
      </c>
      <c r="E239" s="74">
        <v>1897.36</v>
      </c>
      <c r="F239" s="74">
        <v>0.0</v>
      </c>
      <c r="G239" s="74">
        <v>0.0</v>
      </c>
      <c r="H239" s="74">
        <v>0.0</v>
      </c>
      <c r="I239" s="73"/>
      <c r="J239" s="75"/>
      <c r="K239" s="74"/>
      <c r="L239" s="76"/>
      <c r="M239" s="72"/>
      <c r="N239" s="77"/>
      <c r="O239" s="78"/>
      <c r="P239" s="79"/>
    </row>
    <row r="240" ht="24.0" customHeight="1">
      <c r="A240" s="72" t="s">
        <v>145</v>
      </c>
      <c r="B240" s="73" t="s">
        <v>17</v>
      </c>
      <c r="C240" s="72" t="s">
        <v>324</v>
      </c>
      <c r="D240" s="74">
        <v>3.906802409E7</v>
      </c>
      <c r="E240" s="74">
        <v>0.0</v>
      </c>
      <c r="F240" s="74">
        <v>3.9068024E7</v>
      </c>
      <c r="G240" s="74">
        <v>0.0</v>
      </c>
      <c r="H240" s="74">
        <v>3.9068024E7</v>
      </c>
      <c r="I240" s="73">
        <v>8.90905154E8</v>
      </c>
      <c r="J240" s="75" t="str">
        <f>VLOOKUP(I240,'[4]IPS CTA BANCARIA (2)'!$B$2:$H$163,2,0)</f>
        <v>#REF!</v>
      </c>
      <c r="K240" s="74">
        <v>3.9068024E7</v>
      </c>
      <c r="L240" s="76" t="str">
        <f>VLOOKUP(I240,'[4]IPS CTA BANCARIA (2)'!$B$2:$H$163,4,0)</f>
        <v>#REF!</v>
      </c>
      <c r="M240" s="72" t="str">
        <f>VLOOKUP(I240,'[4]IPS CTA BANCARIA (2)'!$B$2:$H$163,5,0)</f>
        <v>#REF!</v>
      </c>
      <c r="N240" s="77" t="s">
        <v>614</v>
      </c>
      <c r="O240" s="78" t="s">
        <v>615</v>
      </c>
      <c r="P240" s="79">
        <v>41905.0</v>
      </c>
    </row>
    <row r="241" ht="15.75" customHeight="1">
      <c r="A241" s="72" t="s">
        <v>145</v>
      </c>
      <c r="B241" s="73" t="s">
        <v>39</v>
      </c>
      <c r="C241" s="72" t="s">
        <v>40</v>
      </c>
      <c r="D241" s="74">
        <v>7038058.56</v>
      </c>
      <c r="E241" s="74">
        <v>0.0</v>
      </c>
      <c r="F241" s="74">
        <v>7038059.0</v>
      </c>
      <c r="G241" s="74">
        <v>0.0</v>
      </c>
      <c r="H241" s="74">
        <v>7038059.0</v>
      </c>
      <c r="I241" s="73"/>
      <c r="J241" s="75"/>
      <c r="K241" s="74"/>
      <c r="L241" s="76"/>
      <c r="M241" s="72"/>
      <c r="N241" s="77"/>
      <c r="O241" s="78"/>
      <c r="P241" s="79"/>
    </row>
    <row r="242" ht="15.75" customHeight="1">
      <c r="A242" s="72" t="s">
        <v>145</v>
      </c>
      <c r="B242" s="73" t="s">
        <v>27</v>
      </c>
      <c r="C242" s="72" t="s">
        <v>28</v>
      </c>
      <c r="D242" s="74">
        <v>8620.94</v>
      </c>
      <c r="E242" s="74">
        <v>0.0</v>
      </c>
      <c r="F242" s="74">
        <v>0.0</v>
      </c>
      <c r="G242" s="74">
        <v>8620.94</v>
      </c>
      <c r="H242" s="74">
        <v>0.0</v>
      </c>
      <c r="I242" s="73"/>
      <c r="J242" s="75"/>
      <c r="K242" s="74"/>
      <c r="L242" s="76"/>
      <c r="M242" s="72"/>
      <c r="N242" s="77"/>
      <c r="O242" s="78"/>
      <c r="P242" s="79"/>
    </row>
    <row r="243" ht="15.75" customHeight="1">
      <c r="A243" s="72" t="s">
        <v>145</v>
      </c>
      <c r="B243" s="73" t="s">
        <v>33</v>
      </c>
      <c r="C243" s="72" t="s">
        <v>34</v>
      </c>
      <c r="D243" s="74">
        <v>34694.41</v>
      </c>
      <c r="E243" s="74">
        <v>0.0</v>
      </c>
      <c r="F243" s="74">
        <v>0.0</v>
      </c>
      <c r="G243" s="74">
        <v>34694.41</v>
      </c>
      <c r="H243" s="74">
        <v>0.0</v>
      </c>
      <c r="I243" s="73"/>
      <c r="J243" s="75"/>
      <c r="K243" s="74"/>
      <c r="L243" s="76"/>
      <c r="M243" s="72"/>
      <c r="N243" s="77"/>
      <c r="O243" s="78"/>
      <c r="P243" s="79"/>
    </row>
    <row r="244" ht="24.0" customHeight="1">
      <c r="A244" s="72" t="s">
        <v>147</v>
      </c>
      <c r="B244" s="73" t="s">
        <v>17</v>
      </c>
      <c r="C244" s="72" t="s">
        <v>324</v>
      </c>
      <c r="D244" s="74">
        <v>835033.09</v>
      </c>
      <c r="E244" s="74">
        <v>0.0</v>
      </c>
      <c r="F244" s="74">
        <v>835033.0</v>
      </c>
      <c r="G244" s="74">
        <v>0.0</v>
      </c>
      <c r="H244" s="74">
        <v>835033.0</v>
      </c>
      <c r="I244" s="73">
        <v>8.90981726E8</v>
      </c>
      <c r="J244" s="75" t="str">
        <f>VLOOKUP(I244,'[4]IPS CTA BANCARIA (2)'!$B$2:$H$163,2,0)</f>
        <v>#REF!</v>
      </c>
      <c r="K244" s="74">
        <v>835033.0</v>
      </c>
      <c r="L244" s="76" t="str">
        <f>VLOOKUP(I244,'[4]IPS CTA BANCARIA (2)'!$B$2:$H$163,4,0)</f>
        <v>#REF!</v>
      </c>
      <c r="M244" s="72" t="str">
        <f>VLOOKUP(I244,'[4]IPS CTA BANCARIA (2)'!$B$2:$H$163,5,0)</f>
        <v>#REF!</v>
      </c>
      <c r="N244" s="77" t="s">
        <v>616</v>
      </c>
      <c r="O244" s="78" t="s">
        <v>617</v>
      </c>
      <c r="P244" s="79">
        <v>41905.0</v>
      </c>
    </row>
    <row r="245" ht="15.75" customHeight="1">
      <c r="A245" s="72" t="s">
        <v>147</v>
      </c>
      <c r="B245" s="73" t="s">
        <v>39</v>
      </c>
      <c r="C245" s="72" t="s">
        <v>40</v>
      </c>
      <c r="D245" s="74">
        <v>285948.27</v>
      </c>
      <c r="E245" s="74">
        <v>0.0</v>
      </c>
      <c r="F245" s="74">
        <v>285948.0</v>
      </c>
      <c r="G245" s="74">
        <v>0.0</v>
      </c>
      <c r="H245" s="74">
        <v>285948.0</v>
      </c>
      <c r="I245" s="73"/>
      <c r="J245" s="75"/>
      <c r="K245" s="74"/>
      <c r="L245" s="76"/>
      <c r="M245" s="72"/>
      <c r="N245" s="77"/>
      <c r="O245" s="78"/>
      <c r="P245" s="79"/>
    </row>
    <row r="246" ht="22.5" customHeight="1">
      <c r="A246" s="72" t="s">
        <v>147</v>
      </c>
      <c r="B246" s="73" t="s">
        <v>68</v>
      </c>
      <c r="C246" s="72" t="s">
        <v>69</v>
      </c>
      <c r="D246" s="74">
        <v>700336.92</v>
      </c>
      <c r="E246" s="74">
        <v>0.0</v>
      </c>
      <c r="F246" s="74">
        <v>700337.0</v>
      </c>
      <c r="G246" s="74">
        <v>0.0</v>
      </c>
      <c r="H246" s="74">
        <v>700337.0</v>
      </c>
      <c r="I246" s="73">
        <v>8.11016192E8</v>
      </c>
      <c r="J246" s="75" t="str">
        <f>VLOOKUP(I246,'[4]IPS CTA BANCARIA (2)'!$B$2:$H$163,2,0)</f>
        <v>#REF!</v>
      </c>
      <c r="K246" s="74">
        <v>700337.0</v>
      </c>
      <c r="L246" s="76" t="str">
        <f>VLOOKUP(I246,'[4]IPS CTA BANCARIA (2)'!$B$2:$H$163,4,0)</f>
        <v>#REF!</v>
      </c>
      <c r="M246" s="72" t="str">
        <f>VLOOKUP(I246,'[4]IPS CTA BANCARIA (2)'!$B$2:$H$163,5,0)</f>
        <v>#REF!</v>
      </c>
      <c r="N246" s="77" t="s">
        <v>618</v>
      </c>
      <c r="O246" s="78" t="s">
        <v>619</v>
      </c>
      <c r="P246" s="79">
        <v>41904.0</v>
      </c>
    </row>
    <row r="247" ht="15.75" customHeight="1">
      <c r="A247" s="72" t="s">
        <v>147</v>
      </c>
      <c r="B247" s="73" t="s">
        <v>27</v>
      </c>
      <c r="C247" s="72" t="s">
        <v>28</v>
      </c>
      <c r="D247" s="74">
        <v>1016.14</v>
      </c>
      <c r="E247" s="74">
        <v>0.0</v>
      </c>
      <c r="F247" s="74">
        <v>0.0</v>
      </c>
      <c r="G247" s="74">
        <v>1016.14</v>
      </c>
      <c r="H247" s="74">
        <v>0.0</v>
      </c>
      <c r="I247" s="73"/>
      <c r="J247" s="75"/>
      <c r="K247" s="74"/>
      <c r="L247" s="76"/>
      <c r="M247" s="72"/>
      <c r="N247" s="77"/>
      <c r="O247" s="78"/>
      <c r="P247" s="79"/>
    </row>
    <row r="248" ht="15.75" customHeight="1">
      <c r="A248" s="72" t="s">
        <v>147</v>
      </c>
      <c r="B248" s="73" t="s">
        <v>33</v>
      </c>
      <c r="C248" s="72" t="s">
        <v>34</v>
      </c>
      <c r="D248" s="74">
        <v>259.81</v>
      </c>
      <c r="E248" s="74">
        <v>0.0</v>
      </c>
      <c r="F248" s="74">
        <v>0.0</v>
      </c>
      <c r="G248" s="74">
        <v>259.81</v>
      </c>
      <c r="H248" s="74">
        <v>0.0</v>
      </c>
      <c r="I248" s="73"/>
      <c r="J248" s="75"/>
      <c r="K248" s="74"/>
      <c r="L248" s="76"/>
      <c r="M248" s="72"/>
      <c r="N248" s="77"/>
      <c r="O248" s="78"/>
      <c r="P248" s="79"/>
    </row>
    <row r="249" ht="22.5" customHeight="1">
      <c r="A249" s="72" t="s">
        <v>147</v>
      </c>
      <c r="B249" s="73" t="s">
        <v>41</v>
      </c>
      <c r="C249" s="72" t="s">
        <v>42</v>
      </c>
      <c r="D249" s="74">
        <v>3118358.77</v>
      </c>
      <c r="E249" s="74">
        <v>0.0</v>
      </c>
      <c r="F249" s="74">
        <v>3118359.0</v>
      </c>
      <c r="G249" s="74">
        <v>0.0</v>
      </c>
      <c r="H249" s="74">
        <v>3118359.0</v>
      </c>
      <c r="I249" s="73">
        <v>8.90906991E8</v>
      </c>
      <c r="J249" s="75" t="str">
        <f>VLOOKUP(I249,'[4]IPS CTA BANCARIA (2)'!$B$2:$H$163,2,0)</f>
        <v>#REF!</v>
      </c>
      <c r="K249" s="74">
        <v>3118359.0</v>
      </c>
      <c r="L249" s="76" t="str">
        <f>VLOOKUP(I249,'[4]IPS CTA BANCARIA (2)'!$B$2:$H$163,4,0)</f>
        <v>#REF!</v>
      </c>
      <c r="M249" s="72" t="str">
        <f>VLOOKUP(I249,'[4]IPS CTA BANCARIA (2)'!$B$2:$H$163,5,0)</f>
        <v>#REF!</v>
      </c>
      <c r="N249" s="77" t="s">
        <v>620</v>
      </c>
      <c r="O249" s="78" t="s">
        <v>621</v>
      </c>
      <c r="P249" s="79">
        <v>41904.0</v>
      </c>
    </row>
    <row r="250" ht="15.75" customHeight="1">
      <c r="A250" s="72" t="s">
        <v>149</v>
      </c>
      <c r="B250" s="73" t="s">
        <v>39</v>
      </c>
      <c r="C250" s="72" t="s">
        <v>40</v>
      </c>
      <c r="D250" s="74">
        <v>6784958.36</v>
      </c>
      <c r="E250" s="74">
        <v>1620502.3600000003</v>
      </c>
      <c r="F250" s="74">
        <v>5164456.0</v>
      </c>
      <c r="G250" s="74">
        <v>0.0</v>
      </c>
      <c r="H250" s="74">
        <v>5164456.0</v>
      </c>
      <c r="I250" s="73"/>
      <c r="J250" s="75"/>
      <c r="K250" s="74"/>
      <c r="L250" s="76"/>
      <c r="M250" s="72"/>
      <c r="N250" s="77"/>
      <c r="O250" s="78"/>
      <c r="P250" s="79"/>
    </row>
    <row r="251" ht="22.5" customHeight="1">
      <c r="A251" s="72" t="s">
        <v>149</v>
      </c>
      <c r="B251" s="73" t="s">
        <v>55</v>
      </c>
      <c r="C251" s="72" t="s">
        <v>56</v>
      </c>
      <c r="D251" s="74">
        <v>1756213.64</v>
      </c>
      <c r="E251" s="74">
        <v>419449.6399999999</v>
      </c>
      <c r="F251" s="74">
        <v>1336764.0</v>
      </c>
      <c r="G251" s="74">
        <v>0.0</v>
      </c>
      <c r="H251" s="74">
        <v>1336764.0</v>
      </c>
      <c r="I251" s="73">
        <v>8.90900518E8</v>
      </c>
      <c r="J251" s="75" t="str">
        <f t="shared" ref="J251:J252" si="61">VLOOKUP(I251,'[4]IPS CTA BANCARIA (2)'!$B$2:$H$163,2,0)</f>
        <v>#REF!</v>
      </c>
      <c r="K251" s="74">
        <v>1336764.0</v>
      </c>
      <c r="L251" s="76" t="str">
        <f t="shared" ref="L251:L252" si="62">VLOOKUP(I251,'[4]IPS CTA BANCARIA (2)'!$B$2:$H$163,4,0)</f>
        <v>#REF!</v>
      </c>
      <c r="M251" s="72" t="str">
        <f t="shared" ref="M251:M252" si="63">VLOOKUP(I251,'[4]IPS CTA BANCARIA (2)'!$B$2:$H$163,5,0)</f>
        <v>#REF!</v>
      </c>
      <c r="N251" s="81" t="s">
        <v>622</v>
      </c>
      <c r="O251" s="14"/>
      <c r="P251" s="22"/>
    </row>
    <row r="252" ht="24.0" customHeight="1">
      <c r="A252" s="72" t="s">
        <v>151</v>
      </c>
      <c r="B252" s="73" t="s">
        <v>17</v>
      </c>
      <c r="C252" s="72" t="s">
        <v>324</v>
      </c>
      <c r="D252" s="74">
        <v>6.679175036E7</v>
      </c>
      <c r="E252" s="74">
        <v>0.0</v>
      </c>
      <c r="F252" s="74">
        <v>6.679175E7</v>
      </c>
      <c r="G252" s="74">
        <v>0.0</v>
      </c>
      <c r="H252" s="74">
        <v>6.679175E7</v>
      </c>
      <c r="I252" s="73">
        <v>8.90907254E8</v>
      </c>
      <c r="J252" s="75" t="str">
        <f t="shared" si="61"/>
        <v>#REF!</v>
      </c>
      <c r="K252" s="74">
        <v>6.679175E7</v>
      </c>
      <c r="L252" s="76" t="str">
        <f t="shared" si="62"/>
        <v>#REF!</v>
      </c>
      <c r="M252" s="72" t="str">
        <f t="shared" si="63"/>
        <v>#REF!</v>
      </c>
      <c r="N252" s="77" t="s">
        <v>623</v>
      </c>
      <c r="O252" s="78" t="s">
        <v>624</v>
      </c>
      <c r="P252" s="79">
        <v>41905.0</v>
      </c>
    </row>
    <row r="253" ht="15.75" customHeight="1">
      <c r="A253" s="72" t="s">
        <v>151</v>
      </c>
      <c r="B253" s="73" t="s">
        <v>39</v>
      </c>
      <c r="C253" s="72" t="s">
        <v>40</v>
      </c>
      <c r="D253" s="74">
        <v>112755.51</v>
      </c>
      <c r="E253" s="74">
        <v>0.0</v>
      </c>
      <c r="F253" s="74">
        <v>112756.0</v>
      </c>
      <c r="G253" s="74">
        <v>0.0</v>
      </c>
      <c r="H253" s="74">
        <v>112756.0</v>
      </c>
      <c r="I253" s="73"/>
      <c r="J253" s="75"/>
      <c r="K253" s="74"/>
      <c r="L253" s="76"/>
      <c r="M253" s="72"/>
      <c r="N253" s="77"/>
      <c r="O253" s="78"/>
      <c r="P253" s="79"/>
    </row>
    <row r="254" ht="15.75" customHeight="1">
      <c r="A254" s="72" t="s">
        <v>151</v>
      </c>
      <c r="B254" s="73" t="s">
        <v>19</v>
      </c>
      <c r="C254" s="72" t="s">
        <v>20</v>
      </c>
      <c r="D254" s="74">
        <v>20254.66</v>
      </c>
      <c r="E254" s="74">
        <v>0.0</v>
      </c>
      <c r="F254" s="74">
        <v>0.0</v>
      </c>
      <c r="G254" s="74">
        <v>20254.66</v>
      </c>
      <c r="H254" s="74">
        <v>0.0</v>
      </c>
      <c r="I254" s="73"/>
      <c r="J254" s="75"/>
      <c r="K254" s="74"/>
      <c r="L254" s="76"/>
      <c r="M254" s="72"/>
      <c r="N254" s="77"/>
      <c r="O254" s="78"/>
      <c r="P254" s="79"/>
    </row>
    <row r="255" ht="24.0" customHeight="1">
      <c r="A255" s="72" t="s">
        <v>151</v>
      </c>
      <c r="B255" s="73" t="s">
        <v>53</v>
      </c>
      <c r="C255" s="72" t="s">
        <v>54</v>
      </c>
      <c r="D255" s="74">
        <v>0.0</v>
      </c>
      <c r="E255" s="74">
        <v>0.0</v>
      </c>
      <c r="F255" s="74">
        <v>0.0</v>
      </c>
      <c r="G255" s="74">
        <v>0.0</v>
      </c>
      <c r="H255" s="74">
        <v>0.0</v>
      </c>
      <c r="I255" s="73"/>
      <c r="J255" s="75"/>
      <c r="K255" s="74"/>
      <c r="L255" s="76"/>
      <c r="M255" s="72"/>
      <c r="N255" s="77"/>
      <c r="O255" s="78"/>
      <c r="P255" s="79"/>
    </row>
    <row r="256" ht="36.0" customHeight="1">
      <c r="A256" s="72" t="s">
        <v>151</v>
      </c>
      <c r="B256" s="73" t="s">
        <v>25</v>
      </c>
      <c r="C256" s="72" t="s">
        <v>26</v>
      </c>
      <c r="D256" s="74">
        <v>233892.95</v>
      </c>
      <c r="E256" s="74">
        <v>0.0</v>
      </c>
      <c r="F256" s="74">
        <v>233893.0</v>
      </c>
      <c r="G256" s="74">
        <v>0.0</v>
      </c>
      <c r="H256" s="74">
        <v>233893.0</v>
      </c>
      <c r="I256" s="73"/>
      <c r="J256" s="75"/>
      <c r="K256" s="74"/>
      <c r="L256" s="76"/>
      <c r="M256" s="72"/>
      <c r="N256" s="77"/>
      <c r="O256" s="78"/>
      <c r="P256" s="79"/>
    </row>
    <row r="257" ht="15.75" customHeight="1">
      <c r="A257" s="72" t="s">
        <v>151</v>
      </c>
      <c r="B257" s="73" t="s">
        <v>33</v>
      </c>
      <c r="C257" s="72" t="s">
        <v>34</v>
      </c>
      <c r="D257" s="74">
        <v>74681.52</v>
      </c>
      <c r="E257" s="74">
        <v>0.0</v>
      </c>
      <c r="F257" s="74">
        <v>0.0</v>
      </c>
      <c r="G257" s="74">
        <v>74681.52</v>
      </c>
      <c r="H257" s="74">
        <v>0.0</v>
      </c>
      <c r="I257" s="73"/>
      <c r="J257" s="75"/>
      <c r="K257" s="74"/>
      <c r="L257" s="76"/>
      <c r="M257" s="72"/>
      <c r="N257" s="77"/>
      <c r="O257" s="78"/>
      <c r="P257" s="79"/>
    </row>
    <row r="258" ht="24.0" customHeight="1">
      <c r="A258" s="72" t="s">
        <v>153</v>
      </c>
      <c r="B258" s="73" t="s">
        <v>17</v>
      </c>
      <c r="C258" s="72" t="s">
        <v>324</v>
      </c>
      <c r="D258" s="74">
        <v>4.683121209E7</v>
      </c>
      <c r="E258" s="74">
        <v>4360701.090000004</v>
      </c>
      <c r="F258" s="74">
        <v>4.2470511E7</v>
      </c>
      <c r="G258" s="74">
        <v>0.0</v>
      </c>
      <c r="H258" s="74">
        <v>4.2470511E7</v>
      </c>
      <c r="I258" s="73">
        <v>8.90980066E8</v>
      </c>
      <c r="J258" s="75" t="str">
        <f>VLOOKUP(I258,'[4]IPS CTA BANCARIA (2)'!$B$2:$H$163,2,0)</f>
        <v>#REF!</v>
      </c>
      <c r="K258" s="74">
        <v>4.2470511E7</v>
      </c>
      <c r="L258" s="76" t="str">
        <f>VLOOKUP(I258,'[4]IPS CTA BANCARIA (2)'!$B$2:$H$163,4,0)</f>
        <v>#REF!</v>
      </c>
      <c r="M258" s="72" t="str">
        <f>VLOOKUP(I258,'[4]IPS CTA BANCARIA (2)'!$B$2:$H$163,5,0)</f>
        <v>#REF!</v>
      </c>
      <c r="N258" s="77" t="s">
        <v>625</v>
      </c>
      <c r="O258" s="78" t="s">
        <v>626</v>
      </c>
      <c r="P258" s="79">
        <v>41905.0</v>
      </c>
    </row>
    <row r="259" ht="24.0" customHeight="1">
      <c r="A259" s="72" t="s">
        <v>153</v>
      </c>
      <c r="B259" s="73" t="s">
        <v>53</v>
      </c>
      <c r="C259" s="72" t="s">
        <v>54</v>
      </c>
      <c r="D259" s="74">
        <v>0.0</v>
      </c>
      <c r="E259" s="74">
        <v>0.0</v>
      </c>
      <c r="F259" s="74">
        <v>0.0</v>
      </c>
      <c r="G259" s="74">
        <v>0.0</v>
      </c>
      <c r="H259" s="74">
        <v>0.0</v>
      </c>
      <c r="I259" s="73"/>
      <c r="J259" s="75"/>
      <c r="K259" s="74"/>
      <c r="L259" s="76"/>
      <c r="M259" s="72"/>
      <c r="N259" s="77"/>
      <c r="O259" s="78"/>
      <c r="P259" s="79"/>
    </row>
    <row r="260" ht="24.0" customHeight="1">
      <c r="A260" s="72" t="s">
        <v>153</v>
      </c>
      <c r="B260" s="73" t="s">
        <v>27</v>
      </c>
      <c r="C260" s="72" t="s">
        <v>28</v>
      </c>
      <c r="D260" s="74">
        <v>15919.35</v>
      </c>
      <c r="E260" s="74">
        <v>15919.35</v>
      </c>
      <c r="F260" s="74">
        <v>0.0</v>
      </c>
      <c r="G260" s="74">
        <v>0.0</v>
      </c>
      <c r="H260" s="74">
        <v>0.0</v>
      </c>
      <c r="I260" s="73"/>
      <c r="J260" s="75"/>
      <c r="K260" s="74"/>
      <c r="L260" s="76"/>
      <c r="M260" s="72"/>
      <c r="N260" s="77"/>
      <c r="O260" s="78"/>
      <c r="P260" s="79"/>
    </row>
    <row r="261" ht="24.0" customHeight="1">
      <c r="A261" s="72" t="s">
        <v>153</v>
      </c>
      <c r="B261" s="73" t="s">
        <v>33</v>
      </c>
      <c r="C261" s="72" t="s">
        <v>34</v>
      </c>
      <c r="D261" s="74">
        <v>36503.56</v>
      </c>
      <c r="E261" s="74">
        <v>36503.56</v>
      </c>
      <c r="F261" s="74">
        <v>0.0</v>
      </c>
      <c r="G261" s="74">
        <v>0.0</v>
      </c>
      <c r="H261" s="74">
        <v>0.0</v>
      </c>
      <c r="I261" s="73"/>
      <c r="J261" s="75"/>
      <c r="K261" s="74"/>
      <c r="L261" s="76"/>
      <c r="M261" s="72"/>
      <c r="N261" s="77"/>
      <c r="O261" s="78"/>
      <c r="P261" s="79"/>
    </row>
    <row r="262" ht="24.0" customHeight="1">
      <c r="A262" s="72" t="s">
        <v>155</v>
      </c>
      <c r="B262" s="73" t="s">
        <v>17</v>
      </c>
      <c r="C262" s="72" t="s">
        <v>324</v>
      </c>
      <c r="D262" s="74">
        <v>774140.28</v>
      </c>
      <c r="E262" s="74">
        <v>0.0</v>
      </c>
      <c r="F262" s="74">
        <v>774140.0</v>
      </c>
      <c r="G262" s="74">
        <v>0.0</v>
      </c>
      <c r="H262" s="74">
        <v>774140.0</v>
      </c>
      <c r="I262" s="73">
        <v>8.90981726E8</v>
      </c>
      <c r="J262" s="75" t="str">
        <f>VLOOKUP(I262,'[4]IPS CTA BANCARIA (2)'!$B$2:$H$163,2,0)</f>
        <v>#REF!</v>
      </c>
      <c r="K262" s="74">
        <v>774140.0</v>
      </c>
      <c r="L262" s="76" t="str">
        <f>VLOOKUP(I262,'[4]IPS CTA BANCARIA (2)'!$B$2:$H$163,4,0)</f>
        <v>#REF!</v>
      </c>
      <c r="M262" s="72" t="str">
        <f>VLOOKUP(I262,'[4]IPS CTA BANCARIA (2)'!$B$2:$H$163,5,0)</f>
        <v>#REF!</v>
      </c>
      <c r="N262" s="77" t="s">
        <v>627</v>
      </c>
      <c r="O262" s="78" t="s">
        <v>628</v>
      </c>
      <c r="P262" s="79">
        <v>41905.0</v>
      </c>
    </row>
    <row r="263" ht="15.75" customHeight="1">
      <c r="A263" s="72" t="s">
        <v>155</v>
      </c>
      <c r="B263" s="73" t="s">
        <v>29</v>
      </c>
      <c r="C263" s="72" t="s">
        <v>30</v>
      </c>
      <c r="D263" s="74">
        <v>385.52</v>
      </c>
      <c r="E263" s="74">
        <v>0.0</v>
      </c>
      <c r="F263" s="74">
        <v>0.0</v>
      </c>
      <c r="G263" s="74">
        <v>385.52</v>
      </c>
      <c r="H263" s="74">
        <v>0.0</v>
      </c>
      <c r="I263" s="73"/>
      <c r="J263" s="75"/>
      <c r="K263" s="74"/>
      <c r="L263" s="76"/>
      <c r="M263" s="72"/>
      <c r="N263" s="77"/>
      <c r="O263" s="78"/>
      <c r="P263" s="79"/>
    </row>
    <row r="264" ht="15.75" customHeight="1">
      <c r="A264" s="72" t="s">
        <v>155</v>
      </c>
      <c r="B264" s="73" t="s">
        <v>33</v>
      </c>
      <c r="C264" s="72" t="s">
        <v>34</v>
      </c>
      <c r="D264" s="74">
        <v>1000.54</v>
      </c>
      <c r="E264" s="74">
        <v>0.0</v>
      </c>
      <c r="F264" s="74">
        <v>0.0</v>
      </c>
      <c r="G264" s="74">
        <v>1000.54</v>
      </c>
      <c r="H264" s="74">
        <v>0.0</v>
      </c>
      <c r="I264" s="73"/>
      <c r="J264" s="75"/>
      <c r="K264" s="74"/>
      <c r="L264" s="76"/>
      <c r="M264" s="72"/>
      <c r="N264" s="77"/>
      <c r="O264" s="78"/>
      <c r="P264" s="79"/>
    </row>
    <row r="265" ht="22.5" customHeight="1">
      <c r="A265" s="72" t="s">
        <v>155</v>
      </c>
      <c r="B265" s="73" t="s">
        <v>55</v>
      </c>
      <c r="C265" s="72" t="s">
        <v>56</v>
      </c>
      <c r="D265" s="74">
        <v>377856.66</v>
      </c>
      <c r="E265" s="74">
        <v>0.0</v>
      </c>
      <c r="F265" s="74">
        <v>377857.0</v>
      </c>
      <c r="G265" s="74">
        <v>0.0</v>
      </c>
      <c r="H265" s="74">
        <v>377857.0</v>
      </c>
      <c r="I265" s="73">
        <v>8.90900518E8</v>
      </c>
      <c r="J265" s="75" t="str">
        <f t="shared" ref="J265:J266" si="64">VLOOKUP(I265,'[4]IPS CTA BANCARIA (2)'!$B$2:$H$163,2,0)</f>
        <v>#REF!</v>
      </c>
      <c r="K265" s="74">
        <v>377857.0</v>
      </c>
      <c r="L265" s="76" t="str">
        <f t="shared" ref="L265:L266" si="65">VLOOKUP(I265,'[4]IPS CTA BANCARIA (2)'!$B$2:$H$163,4,0)</f>
        <v>#REF!</v>
      </c>
      <c r="M265" s="72" t="str">
        <f t="shared" ref="M265:M266" si="66">VLOOKUP(I265,'[4]IPS CTA BANCARIA (2)'!$B$2:$H$163,5,0)</f>
        <v>#REF!</v>
      </c>
      <c r="N265" s="81" t="s">
        <v>629</v>
      </c>
      <c r="O265" s="14"/>
      <c r="P265" s="22"/>
    </row>
    <row r="266" ht="24.0" customHeight="1">
      <c r="A266" s="72" t="s">
        <v>157</v>
      </c>
      <c r="B266" s="73" t="s">
        <v>17</v>
      </c>
      <c r="C266" s="72" t="s">
        <v>324</v>
      </c>
      <c r="D266" s="74">
        <v>4613883.83</v>
      </c>
      <c r="E266" s="74">
        <v>99570.83000000007</v>
      </c>
      <c r="F266" s="74">
        <v>4514313.0</v>
      </c>
      <c r="G266" s="74">
        <v>0.0</v>
      </c>
      <c r="H266" s="74">
        <v>4514313.0</v>
      </c>
      <c r="I266" s="73">
        <v>8.90981726E8</v>
      </c>
      <c r="J266" s="75" t="str">
        <f t="shared" si="64"/>
        <v>#REF!</v>
      </c>
      <c r="K266" s="74">
        <v>4514313.0</v>
      </c>
      <c r="L266" s="76" t="str">
        <f t="shared" si="65"/>
        <v>#REF!</v>
      </c>
      <c r="M266" s="72" t="str">
        <f t="shared" si="66"/>
        <v>#REF!</v>
      </c>
      <c r="N266" s="77" t="s">
        <v>630</v>
      </c>
      <c r="O266" s="78" t="s">
        <v>631</v>
      </c>
      <c r="P266" s="79">
        <v>41905.0</v>
      </c>
    </row>
    <row r="267" ht="15.75" customHeight="1">
      <c r="A267" s="72" t="s">
        <v>157</v>
      </c>
      <c r="B267" s="73" t="s">
        <v>39</v>
      </c>
      <c r="C267" s="72" t="s">
        <v>40</v>
      </c>
      <c r="D267" s="74">
        <v>1803986.13</v>
      </c>
      <c r="E267" s="74">
        <v>45581.12999999989</v>
      </c>
      <c r="F267" s="74">
        <v>1758405.0</v>
      </c>
      <c r="G267" s="74">
        <v>0.0</v>
      </c>
      <c r="H267" s="74">
        <v>1758405.0</v>
      </c>
      <c r="I267" s="73"/>
      <c r="J267" s="75"/>
      <c r="K267" s="74"/>
      <c r="L267" s="76"/>
      <c r="M267" s="72"/>
      <c r="N267" s="77"/>
      <c r="O267" s="78"/>
      <c r="P267" s="79"/>
    </row>
    <row r="268" ht="15.75" customHeight="1">
      <c r="A268" s="72" t="s">
        <v>157</v>
      </c>
      <c r="B268" s="73" t="s">
        <v>33</v>
      </c>
      <c r="C268" s="72" t="s">
        <v>34</v>
      </c>
      <c r="D268" s="74">
        <v>17449.04</v>
      </c>
      <c r="E268" s="74">
        <v>17449.04</v>
      </c>
      <c r="F268" s="74">
        <v>0.0</v>
      </c>
      <c r="G268" s="74">
        <v>0.0</v>
      </c>
      <c r="H268" s="74">
        <v>0.0</v>
      </c>
      <c r="I268" s="73"/>
      <c r="J268" s="75"/>
      <c r="K268" s="74"/>
      <c r="L268" s="76"/>
      <c r="M268" s="72"/>
      <c r="N268" s="77"/>
      <c r="O268" s="78"/>
      <c r="P268" s="79"/>
    </row>
    <row r="269" ht="24.0" customHeight="1">
      <c r="A269" s="72" t="s">
        <v>159</v>
      </c>
      <c r="B269" s="73" t="s">
        <v>17</v>
      </c>
      <c r="C269" s="72" t="s">
        <v>324</v>
      </c>
      <c r="D269" s="74">
        <v>8316381.48</v>
      </c>
      <c r="E269" s="74">
        <v>0.0</v>
      </c>
      <c r="F269" s="74">
        <v>8316381.0</v>
      </c>
      <c r="G269" s="74">
        <v>0.0</v>
      </c>
      <c r="H269" s="74">
        <v>8316381.0</v>
      </c>
      <c r="I269" s="73">
        <v>8.90982264E8</v>
      </c>
      <c r="J269" s="75" t="str">
        <f>VLOOKUP(I269,'[4]IPS CTA BANCARIA (2)'!$B$2:$H$163,2,0)</f>
        <v>#REF!</v>
      </c>
      <c r="K269" s="74">
        <v>8316381.0</v>
      </c>
      <c r="L269" s="76" t="str">
        <f>VLOOKUP(I269,'[4]IPS CTA BANCARIA (2)'!$B$2:$H$163,4,0)</f>
        <v>#REF!</v>
      </c>
      <c r="M269" s="72" t="str">
        <f>VLOOKUP(I269,'[4]IPS CTA BANCARIA (2)'!$B$2:$H$163,5,0)</f>
        <v>#REF!</v>
      </c>
      <c r="N269" s="77" t="s">
        <v>632</v>
      </c>
      <c r="O269" s="78" t="s">
        <v>633</v>
      </c>
      <c r="P269" s="79">
        <v>41905.0</v>
      </c>
    </row>
    <row r="270" ht="15.75" customHeight="1">
      <c r="A270" s="72" t="s">
        <v>159</v>
      </c>
      <c r="B270" s="73" t="s">
        <v>39</v>
      </c>
      <c r="C270" s="72" t="s">
        <v>40</v>
      </c>
      <c r="D270" s="74">
        <v>1569079.14</v>
      </c>
      <c r="E270" s="74">
        <v>0.0</v>
      </c>
      <c r="F270" s="74">
        <v>1569079.0</v>
      </c>
      <c r="G270" s="74">
        <v>0.0</v>
      </c>
      <c r="H270" s="74">
        <v>1569079.0</v>
      </c>
      <c r="I270" s="73"/>
      <c r="J270" s="75"/>
      <c r="K270" s="74"/>
      <c r="L270" s="76"/>
      <c r="M270" s="72"/>
      <c r="N270" s="77"/>
      <c r="O270" s="78"/>
      <c r="P270" s="79"/>
    </row>
    <row r="271" ht="24.0" customHeight="1">
      <c r="A271" s="72" t="s">
        <v>159</v>
      </c>
      <c r="B271" s="73" t="s">
        <v>53</v>
      </c>
      <c r="C271" s="72" t="s">
        <v>54</v>
      </c>
      <c r="D271" s="74">
        <v>0.0</v>
      </c>
      <c r="E271" s="74">
        <v>0.0</v>
      </c>
      <c r="F271" s="74">
        <v>0.0</v>
      </c>
      <c r="G271" s="74">
        <v>0.0</v>
      </c>
      <c r="H271" s="74">
        <v>0.0</v>
      </c>
      <c r="I271" s="73"/>
      <c r="J271" s="75"/>
      <c r="K271" s="74"/>
      <c r="L271" s="76"/>
      <c r="M271" s="72"/>
      <c r="N271" s="77"/>
      <c r="O271" s="78"/>
      <c r="P271" s="79"/>
    </row>
    <row r="272" ht="36.0" customHeight="1">
      <c r="A272" s="72" t="s">
        <v>159</v>
      </c>
      <c r="B272" s="73" t="s">
        <v>25</v>
      </c>
      <c r="C272" s="72" t="s">
        <v>26</v>
      </c>
      <c r="D272" s="74">
        <v>12399.88</v>
      </c>
      <c r="E272" s="74">
        <v>0.0</v>
      </c>
      <c r="F272" s="74">
        <v>0.0</v>
      </c>
      <c r="G272" s="74">
        <v>12399.88</v>
      </c>
      <c r="H272" s="74">
        <v>0.0</v>
      </c>
      <c r="I272" s="73"/>
      <c r="J272" s="75"/>
      <c r="K272" s="74"/>
      <c r="L272" s="76"/>
      <c r="M272" s="72"/>
      <c r="N272" s="77"/>
      <c r="O272" s="78"/>
      <c r="P272" s="79"/>
    </row>
    <row r="273" ht="15.75" customHeight="1">
      <c r="A273" s="72" t="s">
        <v>159</v>
      </c>
      <c r="B273" s="73" t="s">
        <v>27</v>
      </c>
      <c r="C273" s="72" t="s">
        <v>28</v>
      </c>
      <c r="D273" s="74">
        <v>2775.31</v>
      </c>
      <c r="E273" s="74">
        <v>0.0</v>
      </c>
      <c r="F273" s="74">
        <v>0.0</v>
      </c>
      <c r="G273" s="74">
        <v>2775.31</v>
      </c>
      <c r="H273" s="74">
        <v>0.0</v>
      </c>
      <c r="I273" s="73"/>
      <c r="J273" s="75"/>
      <c r="K273" s="74"/>
      <c r="L273" s="76"/>
      <c r="M273" s="72"/>
      <c r="N273" s="77"/>
      <c r="O273" s="78"/>
      <c r="P273" s="79"/>
    </row>
    <row r="274" ht="15.75" customHeight="1">
      <c r="A274" s="72" t="s">
        <v>159</v>
      </c>
      <c r="B274" s="73" t="s">
        <v>33</v>
      </c>
      <c r="C274" s="72" t="s">
        <v>34</v>
      </c>
      <c r="D274" s="74">
        <v>15991.19</v>
      </c>
      <c r="E274" s="74">
        <v>0.0</v>
      </c>
      <c r="F274" s="74">
        <v>0.0</v>
      </c>
      <c r="G274" s="74">
        <v>15991.19</v>
      </c>
      <c r="H274" s="74">
        <v>0.0</v>
      </c>
      <c r="I274" s="73"/>
      <c r="J274" s="75"/>
      <c r="K274" s="74"/>
      <c r="L274" s="76"/>
      <c r="M274" s="72"/>
      <c r="N274" s="77"/>
      <c r="O274" s="78"/>
      <c r="P274" s="79"/>
    </row>
    <row r="275" ht="24.0" customHeight="1">
      <c r="A275" s="72" t="s">
        <v>161</v>
      </c>
      <c r="B275" s="73" t="s">
        <v>17</v>
      </c>
      <c r="C275" s="72" t="s">
        <v>324</v>
      </c>
      <c r="D275" s="74">
        <v>0.0</v>
      </c>
      <c r="E275" s="74">
        <v>0.0</v>
      </c>
      <c r="F275" s="74">
        <v>0.0</v>
      </c>
      <c r="G275" s="74">
        <v>0.0</v>
      </c>
      <c r="H275" s="74">
        <v>0.0</v>
      </c>
      <c r="I275" s="73"/>
      <c r="J275" s="75"/>
      <c r="K275" s="74"/>
      <c r="L275" s="76"/>
      <c r="M275" s="72"/>
      <c r="N275" s="77"/>
      <c r="O275" s="78"/>
      <c r="P275" s="79"/>
    </row>
    <row r="276" ht="24.0" customHeight="1">
      <c r="A276" s="72" t="s">
        <v>161</v>
      </c>
      <c r="B276" s="73" t="s">
        <v>53</v>
      </c>
      <c r="C276" s="72" t="s">
        <v>54</v>
      </c>
      <c r="D276" s="74">
        <v>0.0</v>
      </c>
      <c r="E276" s="74">
        <v>0.0</v>
      </c>
      <c r="F276" s="74">
        <v>0.0</v>
      </c>
      <c r="G276" s="74">
        <v>0.0</v>
      </c>
      <c r="H276" s="74">
        <v>0.0</v>
      </c>
      <c r="I276" s="73"/>
      <c r="J276" s="75"/>
      <c r="K276" s="74"/>
      <c r="L276" s="76"/>
      <c r="M276" s="72"/>
      <c r="N276" s="77"/>
      <c r="O276" s="78"/>
      <c r="P276" s="79"/>
    </row>
    <row r="277" ht="15.75" customHeight="1">
      <c r="A277" s="72" t="s">
        <v>161</v>
      </c>
      <c r="B277" s="73" t="s">
        <v>33</v>
      </c>
      <c r="C277" s="72" t="s">
        <v>34</v>
      </c>
      <c r="D277" s="74">
        <v>0.0</v>
      </c>
      <c r="E277" s="74">
        <v>0.0</v>
      </c>
      <c r="F277" s="74">
        <v>0.0</v>
      </c>
      <c r="G277" s="74">
        <v>0.0</v>
      </c>
      <c r="H277" s="74">
        <v>0.0</v>
      </c>
      <c r="I277" s="73"/>
      <c r="J277" s="75"/>
      <c r="K277" s="74"/>
      <c r="L277" s="76"/>
      <c r="M277" s="72"/>
      <c r="N277" s="77"/>
      <c r="O277" s="78"/>
      <c r="P277" s="79"/>
    </row>
    <row r="278" ht="24.0" customHeight="1">
      <c r="A278" s="72" t="s">
        <v>163</v>
      </c>
      <c r="B278" s="73" t="s">
        <v>17</v>
      </c>
      <c r="C278" s="72" t="s">
        <v>324</v>
      </c>
      <c r="D278" s="74">
        <v>2.16442213E7</v>
      </c>
      <c r="E278" s="74">
        <v>1408441.3000000007</v>
      </c>
      <c r="F278" s="74">
        <v>2.023578E7</v>
      </c>
      <c r="G278" s="74">
        <v>0.0</v>
      </c>
      <c r="H278" s="74">
        <v>2.023578E7</v>
      </c>
      <c r="I278" s="73">
        <v>8.90982264E8</v>
      </c>
      <c r="J278" s="75" t="str">
        <f>VLOOKUP(I278,'[4]IPS CTA BANCARIA (2)'!$B$2:$H$163,2,0)</f>
        <v>#REF!</v>
      </c>
      <c r="K278" s="74">
        <v>2.023578E7</v>
      </c>
      <c r="L278" s="76" t="str">
        <f>VLOOKUP(I278,'[4]IPS CTA BANCARIA (2)'!$B$2:$H$163,4,0)</f>
        <v>#REF!</v>
      </c>
      <c r="M278" s="72" t="str">
        <f>VLOOKUP(I278,'[4]IPS CTA BANCARIA (2)'!$B$2:$H$163,5,0)</f>
        <v>#REF!</v>
      </c>
      <c r="N278" s="77" t="s">
        <v>634</v>
      </c>
      <c r="O278" s="78" t="s">
        <v>635</v>
      </c>
      <c r="P278" s="79">
        <v>41905.0</v>
      </c>
    </row>
    <row r="279" ht="15.75" customHeight="1">
      <c r="A279" s="72" t="s">
        <v>163</v>
      </c>
      <c r="B279" s="73" t="s">
        <v>39</v>
      </c>
      <c r="C279" s="72" t="s">
        <v>40</v>
      </c>
      <c r="D279" s="74">
        <v>7553408.08</v>
      </c>
      <c r="E279" s="74">
        <v>496265.0800000001</v>
      </c>
      <c r="F279" s="74">
        <v>7057143.0</v>
      </c>
      <c r="G279" s="74">
        <v>0.0</v>
      </c>
      <c r="H279" s="74">
        <v>7057143.0</v>
      </c>
      <c r="I279" s="73"/>
      <c r="J279" s="75"/>
      <c r="K279" s="74"/>
      <c r="L279" s="76"/>
      <c r="M279" s="72"/>
      <c r="N279" s="77"/>
      <c r="O279" s="78"/>
      <c r="P279" s="79"/>
    </row>
    <row r="280" ht="24.0" customHeight="1">
      <c r="A280" s="72" t="s">
        <v>163</v>
      </c>
      <c r="B280" s="73" t="s">
        <v>53</v>
      </c>
      <c r="C280" s="72" t="s">
        <v>54</v>
      </c>
      <c r="D280" s="74">
        <v>0.0</v>
      </c>
      <c r="E280" s="74">
        <v>0.0</v>
      </c>
      <c r="F280" s="74">
        <v>0.0</v>
      </c>
      <c r="G280" s="74">
        <v>0.0</v>
      </c>
      <c r="H280" s="74">
        <v>0.0</v>
      </c>
      <c r="I280" s="73"/>
      <c r="J280" s="75"/>
      <c r="K280" s="74"/>
      <c r="L280" s="76"/>
      <c r="M280" s="72"/>
      <c r="N280" s="77"/>
      <c r="O280" s="78"/>
      <c r="P280" s="79"/>
    </row>
    <row r="281" ht="15.75" customHeight="1">
      <c r="A281" s="72" t="s">
        <v>163</v>
      </c>
      <c r="B281" s="73" t="s">
        <v>33</v>
      </c>
      <c r="C281" s="72" t="s">
        <v>34</v>
      </c>
      <c r="D281" s="74">
        <v>14558.62</v>
      </c>
      <c r="E281" s="74">
        <v>14558.62</v>
      </c>
      <c r="F281" s="74">
        <v>0.0</v>
      </c>
      <c r="G281" s="74">
        <v>0.0</v>
      </c>
      <c r="H281" s="74">
        <v>0.0</v>
      </c>
      <c r="I281" s="73"/>
      <c r="J281" s="75"/>
      <c r="K281" s="74"/>
      <c r="L281" s="76"/>
      <c r="M281" s="72"/>
      <c r="N281" s="77"/>
      <c r="O281" s="78"/>
      <c r="P281" s="79"/>
    </row>
    <row r="282" ht="15.75" customHeight="1">
      <c r="A282" s="72" t="s">
        <v>163</v>
      </c>
      <c r="B282" s="73" t="s">
        <v>74</v>
      </c>
      <c r="C282" s="72" t="s">
        <v>75</v>
      </c>
      <c r="D282" s="74">
        <v>0.0</v>
      </c>
      <c r="E282" s="74">
        <v>0.0</v>
      </c>
      <c r="F282" s="74">
        <v>0.0</v>
      </c>
      <c r="G282" s="74">
        <v>0.0</v>
      </c>
      <c r="H282" s="74">
        <v>0.0</v>
      </c>
      <c r="I282" s="73"/>
      <c r="J282" s="75"/>
      <c r="K282" s="74"/>
      <c r="L282" s="76"/>
      <c r="M282" s="72"/>
      <c r="N282" s="77"/>
      <c r="O282" s="78"/>
      <c r="P282" s="79"/>
    </row>
    <row r="283" ht="24.0" customHeight="1">
      <c r="A283" s="72" t="s">
        <v>165</v>
      </c>
      <c r="B283" s="73" t="s">
        <v>17</v>
      </c>
      <c r="C283" s="72" t="s">
        <v>324</v>
      </c>
      <c r="D283" s="74">
        <v>1118766.95</v>
      </c>
      <c r="E283" s="74">
        <v>0.0</v>
      </c>
      <c r="F283" s="74">
        <v>1118767.0</v>
      </c>
      <c r="G283" s="74">
        <v>0.0</v>
      </c>
      <c r="H283" s="74">
        <v>1118767.0</v>
      </c>
      <c r="I283" s="73">
        <v>8.90981726E8</v>
      </c>
      <c r="J283" s="75" t="str">
        <f>VLOOKUP(I283,'[4]IPS CTA BANCARIA (2)'!$B$2:$H$163,2,0)</f>
        <v>#REF!</v>
      </c>
      <c r="K283" s="74">
        <v>1118767.0</v>
      </c>
      <c r="L283" s="76" t="str">
        <f>VLOOKUP(I283,'[4]IPS CTA BANCARIA (2)'!$B$2:$H$163,4,0)</f>
        <v>#REF!</v>
      </c>
      <c r="M283" s="72" t="str">
        <f>VLOOKUP(I283,'[4]IPS CTA BANCARIA (2)'!$B$2:$H$163,5,0)</f>
        <v>#REF!</v>
      </c>
      <c r="N283" s="77" t="s">
        <v>636</v>
      </c>
      <c r="O283" s="78" t="s">
        <v>637</v>
      </c>
      <c r="P283" s="79">
        <v>41905.0</v>
      </c>
    </row>
    <row r="284" ht="15.75" customHeight="1">
      <c r="A284" s="72" t="s">
        <v>165</v>
      </c>
      <c r="B284" s="73" t="s">
        <v>27</v>
      </c>
      <c r="C284" s="72" t="s">
        <v>28</v>
      </c>
      <c r="D284" s="74">
        <v>3380.2</v>
      </c>
      <c r="E284" s="74">
        <v>0.0</v>
      </c>
      <c r="F284" s="74">
        <v>0.0</v>
      </c>
      <c r="G284" s="74">
        <v>3380.2</v>
      </c>
      <c r="H284" s="74">
        <v>0.0</v>
      </c>
      <c r="I284" s="73"/>
      <c r="J284" s="75"/>
      <c r="K284" s="74"/>
      <c r="L284" s="76"/>
      <c r="M284" s="72"/>
      <c r="N284" s="77"/>
      <c r="O284" s="78"/>
      <c r="P284" s="79"/>
    </row>
    <row r="285" ht="15.75" customHeight="1">
      <c r="A285" s="72" t="s">
        <v>165</v>
      </c>
      <c r="B285" s="73" t="s">
        <v>33</v>
      </c>
      <c r="C285" s="72" t="s">
        <v>34</v>
      </c>
      <c r="D285" s="74">
        <v>7074.04</v>
      </c>
      <c r="E285" s="74">
        <v>0.0</v>
      </c>
      <c r="F285" s="74">
        <v>0.0</v>
      </c>
      <c r="G285" s="74">
        <v>7074.04</v>
      </c>
      <c r="H285" s="74">
        <v>0.0</v>
      </c>
      <c r="I285" s="73"/>
      <c r="J285" s="75"/>
      <c r="K285" s="74"/>
      <c r="L285" s="76"/>
      <c r="M285" s="72"/>
      <c r="N285" s="77"/>
      <c r="O285" s="78"/>
      <c r="P285" s="79"/>
    </row>
    <row r="286" ht="22.5" customHeight="1">
      <c r="A286" s="72" t="s">
        <v>165</v>
      </c>
      <c r="B286" s="73" t="s">
        <v>41</v>
      </c>
      <c r="C286" s="72" t="s">
        <v>42</v>
      </c>
      <c r="D286" s="74">
        <v>8354738.81</v>
      </c>
      <c r="E286" s="74">
        <v>0.0</v>
      </c>
      <c r="F286" s="74">
        <v>8354739.0</v>
      </c>
      <c r="G286" s="74">
        <v>0.0</v>
      </c>
      <c r="H286" s="74">
        <v>8354739.0</v>
      </c>
      <c r="I286" s="73">
        <v>8.00068653E8</v>
      </c>
      <c r="J286" s="75" t="str">
        <f t="shared" ref="J286:J287" si="67">VLOOKUP(I286,'[4]IPS CTA BANCARIA (2)'!$B$2:$H$163,2,0)</f>
        <v>#REF!</v>
      </c>
      <c r="K286" s="74">
        <v>8354739.0</v>
      </c>
      <c r="L286" s="76" t="str">
        <f t="shared" ref="L286:L287" si="68">VLOOKUP(I286,'[4]IPS CTA BANCARIA (2)'!$B$2:$H$163,4,0)</f>
        <v>#REF!</v>
      </c>
      <c r="M286" s="72" t="str">
        <f t="shared" ref="M286:M287" si="69">VLOOKUP(I286,'[4]IPS CTA BANCARIA (2)'!$B$2:$H$163,5,0)</f>
        <v>#REF!</v>
      </c>
      <c r="N286" s="77" t="s">
        <v>638</v>
      </c>
      <c r="O286" s="78" t="s">
        <v>639</v>
      </c>
      <c r="P286" s="79">
        <v>41904.0</v>
      </c>
    </row>
    <row r="287" ht="24.0" customHeight="1">
      <c r="A287" s="72" t="s">
        <v>167</v>
      </c>
      <c r="B287" s="73" t="s">
        <v>17</v>
      </c>
      <c r="C287" s="72" t="s">
        <v>324</v>
      </c>
      <c r="D287" s="74">
        <v>3.1613968399E8</v>
      </c>
      <c r="E287" s="74">
        <v>5.263604499000001E7</v>
      </c>
      <c r="F287" s="74">
        <v>2.63503639E8</v>
      </c>
      <c r="G287" s="74">
        <v>0.0</v>
      </c>
      <c r="H287" s="74">
        <v>2.63503639E8</v>
      </c>
      <c r="I287" s="73">
        <v>8.90905166E8</v>
      </c>
      <c r="J287" s="75" t="str">
        <f t="shared" si="67"/>
        <v>#REF!</v>
      </c>
      <c r="K287" s="74">
        <v>2.63503639E8</v>
      </c>
      <c r="L287" s="76" t="str">
        <f t="shared" si="68"/>
        <v>#REF!</v>
      </c>
      <c r="M287" s="72" t="str">
        <f t="shared" si="69"/>
        <v>#REF!</v>
      </c>
      <c r="N287" s="77" t="s">
        <v>640</v>
      </c>
      <c r="O287" s="78" t="s">
        <v>641</v>
      </c>
      <c r="P287" s="79">
        <v>41905.0</v>
      </c>
    </row>
    <row r="288" ht="15.75" customHeight="1">
      <c r="A288" s="72" t="s">
        <v>167</v>
      </c>
      <c r="B288" s="73" t="s">
        <v>39</v>
      </c>
      <c r="C288" s="72" t="s">
        <v>40</v>
      </c>
      <c r="D288" s="74">
        <v>2.568050088E7</v>
      </c>
      <c r="E288" s="74">
        <v>4294876.879999999</v>
      </c>
      <c r="F288" s="74">
        <v>2.1385624E7</v>
      </c>
      <c r="G288" s="74">
        <v>0.0</v>
      </c>
      <c r="H288" s="74">
        <v>2.1385624E7</v>
      </c>
      <c r="I288" s="73"/>
      <c r="J288" s="75"/>
      <c r="K288" s="74"/>
      <c r="L288" s="76"/>
      <c r="M288" s="72"/>
      <c r="N288" s="77"/>
      <c r="O288" s="78"/>
      <c r="P288" s="79"/>
    </row>
    <row r="289" ht="15.75" customHeight="1">
      <c r="A289" s="72" t="s">
        <v>167</v>
      </c>
      <c r="B289" s="73" t="s">
        <v>19</v>
      </c>
      <c r="C289" s="72" t="s">
        <v>20</v>
      </c>
      <c r="D289" s="74">
        <v>183659.58</v>
      </c>
      <c r="E289" s="74">
        <v>183659.58</v>
      </c>
      <c r="F289" s="74">
        <v>0.0</v>
      </c>
      <c r="G289" s="74">
        <v>0.0</v>
      </c>
      <c r="H289" s="74">
        <v>0.0</v>
      </c>
      <c r="I289" s="73"/>
      <c r="J289" s="75"/>
      <c r="K289" s="74"/>
      <c r="L289" s="76"/>
      <c r="M289" s="72"/>
      <c r="N289" s="77"/>
      <c r="O289" s="78"/>
      <c r="P289" s="79"/>
    </row>
    <row r="290" ht="15.75" customHeight="1">
      <c r="A290" s="72" t="s">
        <v>167</v>
      </c>
      <c r="B290" s="73" t="s">
        <v>23</v>
      </c>
      <c r="C290" s="72" t="s">
        <v>24</v>
      </c>
      <c r="D290" s="74">
        <v>13614.49</v>
      </c>
      <c r="E290" s="74">
        <v>13614.49</v>
      </c>
      <c r="F290" s="74">
        <v>0.0</v>
      </c>
      <c r="G290" s="74">
        <v>0.0</v>
      </c>
      <c r="H290" s="74">
        <v>0.0</v>
      </c>
      <c r="I290" s="73"/>
      <c r="J290" s="75"/>
      <c r="K290" s="74"/>
      <c r="L290" s="76"/>
      <c r="M290" s="72"/>
      <c r="N290" s="77"/>
      <c r="O290" s="78"/>
      <c r="P290" s="79"/>
    </row>
    <row r="291" ht="24.0" customHeight="1">
      <c r="A291" s="72" t="s">
        <v>167</v>
      </c>
      <c r="B291" s="73" t="s">
        <v>53</v>
      </c>
      <c r="C291" s="72" t="s">
        <v>54</v>
      </c>
      <c r="D291" s="74">
        <v>0.0</v>
      </c>
      <c r="E291" s="74">
        <v>0.0</v>
      </c>
      <c r="F291" s="74">
        <v>0.0</v>
      </c>
      <c r="G291" s="74">
        <v>0.0</v>
      </c>
      <c r="H291" s="74">
        <v>0.0</v>
      </c>
      <c r="I291" s="73"/>
      <c r="J291" s="75"/>
      <c r="K291" s="74"/>
      <c r="L291" s="76"/>
      <c r="M291" s="72"/>
      <c r="N291" s="77"/>
      <c r="O291" s="78"/>
      <c r="P291" s="79"/>
    </row>
    <row r="292" ht="36.0" customHeight="1">
      <c r="A292" s="72" t="s">
        <v>167</v>
      </c>
      <c r="B292" s="73" t="s">
        <v>25</v>
      </c>
      <c r="C292" s="72" t="s">
        <v>26</v>
      </c>
      <c r="D292" s="74">
        <v>1168777.03</v>
      </c>
      <c r="E292" s="74">
        <v>195469.03000000003</v>
      </c>
      <c r="F292" s="74">
        <v>973308.0</v>
      </c>
      <c r="G292" s="74">
        <v>0.0</v>
      </c>
      <c r="H292" s="74">
        <v>973308.0</v>
      </c>
      <c r="I292" s="73"/>
      <c r="J292" s="75"/>
      <c r="K292" s="74"/>
      <c r="L292" s="76"/>
      <c r="M292" s="72"/>
      <c r="N292" s="77"/>
      <c r="O292" s="78"/>
      <c r="P292" s="79"/>
    </row>
    <row r="293" ht="15.75" customHeight="1">
      <c r="A293" s="72" t="s">
        <v>167</v>
      </c>
      <c r="B293" s="73" t="s">
        <v>27</v>
      </c>
      <c r="C293" s="72" t="s">
        <v>28</v>
      </c>
      <c r="D293" s="74">
        <v>86144.96</v>
      </c>
      <c r="E293" s="74">
        <v>86144.96</v>
      </c>
      <c r="F293" s="74">
        <v>0.0</v>
      </c>
      <c r="G293" s="74">
        <v>0.0</v>
      </c>
      <c r="H293" s="74">
        <v>0.0</v>
      </c>
      <c r="I293" s="73"/>
      <c r="J293" s="75"/>
      <c r="K293" s="74"/>
      <c r="L293" s="76"/>
      <c r="M293" s="72"/>
      <c r="N293" s="77"/>
      <c r="O293" s="78"/>
      <c r="P293" s="79"/>
    </row>
    <row r="294" ht="15.75" customHeight="1">
      <c r="A294" s="72" t="s">
        <v>167</v>
      </c>
      <c r="B294" s="73" t="s">
        <v>33</v>
      </c>
      <c r="C294" s="72" t="s">
        <v>34</v>
      </c>
      <c r="D294" s="74">
        <v>404027.07</v>
      </c>
      <c r="E294" s="74">
        <v>67571.07</v>
      </c>
      <c r="F294" s="74">
        <v>336456.0</v>
      </c>
      <c r="G294" s="74">
        <v>0.0</v>
      </c>
      <c r="H294" s="74">
        <v>336456.0</v>
      </c>
      <c r="I294" s="73"/>
      <c r="J294" s="75"/>
      <c r="K294" s="74"/>
      <c r="L294" s="76"/>
      <c r="M294" s="72"/>
      <c r="N294" s="77"/>
      <c r="O294" s="78"/>
      <c r="P294" s="79"/>
    </row>
    <row r="295" ht="15.75" customHeight="1">
      <c r="A295" s="72" t="s">
        <v>167</v>
      </c>
      <c r="B295" s="73" t="s">
        <v>74</v>
      </c>
      <c r="C295" s="72" t="s">
        <v>75</v>
      </c>
      <c r="D295" s="74">
        <v>0.0</v>
      </c>
      <c r="E295" s="74">
        <v>0.0</v>
      </c>
      <c r="F295" s="74">
        <v>0.0</v>
      </c>
      <c r="G295" s="74">
        <v>0.0</v>
      </c>
      <c r="H295" s="74">
        <v>0.0</v>
      </c>
      <c r="I295" s="73"/>
      <c r="J295" s="75"/>
      <c r="K295" s="74"/>
      <c r="L295" s="76"/>
      <c r="M295" s="72"/>
      <c r="N295" s="77"/>
      <c r="O295" s="78"/>
      <c r="P295" s="79"/>
    </row>
    <row r="296" ht="24.0" customHeight="1">
      <c r="A296" s="72" t="s">
        <v>169</v>
      </c>
      <c r="B296" s="73" t="s">
        <v>17</v>
      </c>
      <c r="C296" s="72" t="s">
        <v>324</v>
      </c>
      <c r="D296" s="74">
        <v>1.81198481E7</v>
      </c>
      <c r="E296" s="74">
        <v>0.0</v>
      </c>
      <c r="F296" s="74">
        <v>1.8119848E7</v>
      </c>
      <c r="G296" s="74">
        <v>0.0</v>
      </c>
      <c r="H296" s="74">
        <v>1.8119848E7</v>
      </c>
      <c r="I296" s="73">
        <v>8.90982264E8</v>
      </c>
      <c r="J296" s="75" t="str">
        <f>VLOOKUP(I296,'[4]IPS CTA BANCARIA (2)'!$B$2:$H$163,2,0)</f>
        <v>#REF!</v>
      </c>
      <c r="K296" s="74">
        <v>1.8119848E7</v>
      </c>
      <c r="L296" s="76" t="str">
        <f>VLOOKUP(I296,'[4]IPS CTA BANCARIA (2)'!$B$2:$H$163,4,0)</f>
        <v>#REF!</v>
      </c>
      <c r="M296" s="72" t="str">
        <f>VLOOKUP(I296,'[4]IPS CTA BANCARIA (2)'!$B$2:$H$163,5,0)</f>
        <v>#REF!</v>
      </c>
      <c r="N296" s="77" t="s">
        <v>642</v>
      </c>
      <c r="O296" s="78" t="s">
        <v>643</v>
      </c>
      <c r="P296" s="79">
        <v>41905.0</v>
      </c>
    </row>
    <row r="297" ht="15.75" customHeight="1">
      <c r="A297" s="72" t="s">
        <v>169</v>
      </c>
      <c r="B297" s="73" t="s">
        <v>39</v>
      </c>
      <c r="C297" s="72" t="s">
        <v>40</v>
      </c>
      <c r="D297" s="74">
        <v>171067.89</v>
      </c>
      <c r="E297" s="74">
        <v>0.0</v>
      </c>
      <c r="F297" s="74">
        <v>171068.0</v>
      </c>
      <c r="G297" s="74">
        <v>0.0</v>
      </c>
      <c r="H297" s="74">
        <v>171068.0</v>
      </c>
      <c r="I297" s="73"/>
      <c r="J297" s="75"/>
      <c r="K297" s="74"/>
      <c r="L297" s="76"/>
      <c r="M297" s="72"/>
      <c r="N297" s="77"/>
      <c r="O297" s="78"/>
      <c r="P297" s="79"/>
    </row>
    <row r="298" ht="24.0" customHeight="1">
      <c r="A298" s="72" t="s">
        <v>169</v>
      </c>
      <c r="B298" s="73" t="s">
        <v>53</v>
      </c>
      <c r="C298" s="72" t="s">
        <v>54</v>
      </c>
      <c r="D298" s="74">
        <v>0.0</v>
      </c>
      <c r="E298" s="74">
        <v>0.0</v>
      </c>
      <c r="F298" s="74">
        <v>0.0</v>
      </c>
      <c r="G298" s="74">
        <v>0.0</v>
      </c>
      <c r="H298" s="74">
        <v>0.0</v>
      </c>
      <c r="I298" s="73"/>
      <c r="J298" s="75"/>
      <c r="K298" s="74"/>
      <c r="L298" s="76"/>
      <c r="M298" s="72"/>
      <c r="N298" s="77"/>
      <c r="O298" s="78"/>
      <c r="P298" s="79"/>
    </row>
    <row r="299" ht="15.75" customHeight="1">
      <c r="A299" s="72" t="s">
        <v>169</v>
      </c>
      <c r="B299" s="73" t="s">
        <v>33</v>
      </c>
      <c r="C299" s="72" t="s">
        <v>34</v>
      </c>
      <c r="D299" s="74">
        <v>20716.01</v>
      </c>
      <c r="E299" s="74">
        <v>0.0</v>
      </c>
      <c r="F299" s="74">
        <v>0.0</v>
      </c>
      <c r="G299" s="74">
        <v>20716.01</v>
      </c>
      <c r="H299" s="74">
        <v>0.0</v>
      </c>
      <c r="I299" s="73"/>
      <c r="J299" s="75"/>
      <c r="K299" s="74"/>
      <c r="L299" s="76"/>
      <c r="M299" s="72"/>
      <c r="N299" s="77"/>
      <c r="O299" s="78"/>
      <c r="P299" s="79"/>
    </row>
    <row r="300" ht="24.0" customHeight="1">
      <c r="A300" s="72" t="s">
        <v>171</v>
      </c>
      <c r="B300" s="73" t="s">
        <v>17</v>
      </c>
      <c r="C300" s="72" t="s">
        <v>324</v>
      </c>
      <c r="D300" s="74">
        <v>2.887515663E7</v>
      </c>
      <c r="E300" s="74">
        <v>0.0</v>
      </c>
      <c r="F300" s="74">
        <v>2.8875157E7</v>
      </c>
      <c r="G300" s="74">
        <v>0.0</v>
      </c>
      <c r="H300" s="74">
        <v>2.8875157E7</v>
      </c>
      <c r="I300" s="73">
        <v>8.90982264E8</v>
      </c>
      <c r="J300" s="75" t="str">
        <f>VLOOKUP(I300,'[4]IPS CTA BANCARIA (2)'!$B$2:$H$163,2,0)</f>
        <v>#REF!</v>
      </c>
      <c r="K300" s="74">
        <v>2.8875157E7</v>
      </c>
      <c r="L300" s="76" t="str">
        <f>VLOOKUP(I300,'[4]IPS CTA BANCARIA (2)'!$B$2:$H$163,4,0)</f>
        <v>#REF!</v>
      </c>
      <c r="M300" s="72" t="str">
        <f>VLOOKUP(I300,'[4]IPS CTA BANCARIA (2)'!$B$2:$H$163,5,0)</f>
        <v>#REF!</v>
      </c>
      <c r="N300" s="77" t="s">
        <v>644</v>
      </c>
      <c r="O300" s="78" t="s">
        <v>645</v>
      </c>
      <c r="P300" s="79">
        <v>41905.0</v>
      </c>
    </row>
    <row r="301" ht="15.75" customHeight="1">
      <c r="A301" s="72" t="s">
        <v>171</v>
      </c>
      <c r="B301" s="73" t="s">
        <v>39</v>
      </c>
      <c r="C301" s="72" t="s">
        <v>40</v>
      </c>
      <c r="D301" s="74">
        <v>1248048.39</v>
      </c>
      <c r="E301" s="74">
        <v>0.0</v>
      </c>
      <c r="F301" s="74">
        <v>1248048.0</v>
      </c>
      <c r="G301" s="74">
        <v>0.0</v>
      </c>
      <c r="H301" s="74">
        <v>1248048.0</v>
      </c>
      <c r="I301" s="73"/>
      <c r="J301" s="75"/>
      <c r="K301" s="74"/>
      <c r="L301" s="76"/>
      <c r="M301" s="72"/>
      <c r="N301" s="77"/>
      <c r="O301" s="78"/>
      <c r="P301" s="79"/>
    </row>
    <row r="302" ht="22.5" customHeight="1">
      <c r="A302" s="72" t="s">
        <v>171</v>
      </c>
      <c r="B302" s="73" t="s">
        <v>68</v>
      </c>
      <c r="C302" s="72" t="s">
        <v>69</v>
      </c>
      <c r="D302" s="74">
        <v>4745356.64</v>
      </c>
      <c r="E302" s="74">
        <v>0.0</v>
      </c>
      <c r="F302" s="74">
        <v>4745357.0</v>
      </c>
      <c r="G302" s="74">
        <v>0.0</v>
      </c>
      <c r="H302" s="74">
        <v>4745357.0</v>
      </c>
      <c r="I302" s="73">
        <v>8.11016192E8</v>
      </c>
      <c r="J302" s="75" t="str">
        <f>VLOOKUP(I302,'[4]IPS CTA BANCARIA (2)'!$B$2:$H$163,2,0)</f>
        <v>#REF!</v>
      </c>
      <c r="K302" s="74">
        <v>4745357.0</v>
      </c>
      <c r="L302" s="76" t="str">
        <f>VLOOKUP(I302,'[4]IPS CTA BANCARIA (2)'!$B$2:$H$163,4,0)</f>
        <v>#REF!</v>
      </c>
      <c r="M302" s="72" t="str">
        <f>VLOOKUP(I302,'[4]IPS CTA BANCARIA (2)'!$B$2:$H$163,5,0)</f>
        <v>#REF!</v>
      </c>
      <c r="N302" s="77" t="s">
        <v>646</v>
      </c>
      <c r="O302" s="78" t="s">
        <v>647</v>
      </c>
      <c r="P302" s="79">
        <v>41904.0</v>
      </c>
    </row>
    <row r="303" ht="15.75" customHeight="1">
      <c r="A303" s="72" t="s">
        <v>171</v>
      </c>
      <c r="B303" s="73" t="s">
        <v>27</v>
      </c>
      <c r="C303" s="72" t="s">
        <v>28</v>
      </c>
      <c r="D303" s="74">
        <v>27245.78</v>
      </c>
      <c r="E303" s="74">
        <v>0.0</v>
      </c>
      <c r="F303" s="74">
        <v>0.0</v>
      </c>
      <c r="G303" s="74">
        <v>27245.78</v>
      </c>
      <c r="H303" s="74">
        <v>0.0</v>
      </c>
      <c r="I303" s="73"/>
      <c r="J303" s="75"/>
      <c r="K303" s="74"/>
      <c r="L303" s="76"/>
      <c r="M303" s="72"/>
      <c r="N303" s="77"/>
      <c r="O303" s="78"/>
      <c r="P303" s="79"/>
    </row>
    <row r="304" ht="15.75" customHeight="1">
      <c r="A304" s="72" t="s">
        <v>171</v>
      </c>
      <c r="B304" s="73" t="s">
        <v>33</v>
      </c>
      <c r="C304" s="72" t="s">
        <v>34</v>
      </c>
      <c r="D304" s="74">
        <v>65621.56</v>
      </c>
      <c r="E304" s="74">
        <v>0.0</v>
      </c>
      <c r="F304" s="74">
        <v>0.0</v>
      </c>
      <c r="G304" s="74">
        <v>65621.56</v>
      </c>
      <c r="H304" s="74">
        <v>0.0</v>
      </c>
      <c r="I304" s="73"/>
      <c r="J304" s="75"/>
      <c r="K304" s="74"/>
      <c r="L304" s="76"/>
      <c r="M304" s="72"/>
      <c r="N304" s="77"/>
      <c r="O304" s="78"/>
      <c r="P304" s="79"/>
    </row>
    <row r="305" ht="15.75" customHeight="1">
      <c r="A305" s="72" t="s">
        <v>173</v>
      </c>
      <c r="B305" s="73" t="s">
        <v>27</v>
      </c>
      <c r="C305" s="72" t="s">
        <v>28</v>
      </c>
      <c r="D305" s="74">
        <v>27261.57</v>
      </c>
      <c r="E305" s="74">
        <v>27261.57</v>
      </c>
      <c r="F305" s="74">
        <v>0.0</v>
      </c>
      <c r="G305" s="74">
        <v>0.0</v>
      </c>
      <c r="H305" s="74">
        <v>0.0</v>
      </c>
      <c r="I305" s="73"/>
      <c r="J305" s="75"/>
      <c r="K305" s="74"/>
      <c r="L305" s="76"/>
      <c r="M305" s="72"/>
      <c r="N305" s="77"/>
      <c r="O305" s="78"/>
      <c r="P305" s="79"/>
    </row>
    <row r="306" ht="15.75" customHeight="1">
      <c r="A306" s="72" t="s">
        <v>173</v>
      </c>
      <c r="B306" s="73" t="s">
        <v>33</v>
      </c>
      <c r="C306" s="72" t="s">
        <v>34</v>
      </c>
      <c r="D306" s="74">
        <v>44905.55</v>
      </c>
      <c r="E306" s="74">
        <v>44905.55</v>
      </c>
      <c r="F306" s="74">
        <v>0.0</v>
      </c>
      <c r="G306" s="74">
        <v>0.0</v>
      </c>
      <c r="H306" s="74">
        <v>0.0</v>
      </c>
      <c r="I306" s="73"/>
      <c r="J306" s="75"/>
      <c r="K306" s="74"/>
      <c r="L306" s="76"/>
      <c r="M306" s="72"/>
      <c r="N306" s="77"/>
      <c r="O306" s="78"/>
      <c r="P306" s="79"/>
    </row>
    <row r="307" ht="15.75" customHeight="1">
      <c r="A307" s="72" t="s">
        <v>173</v>
      </c>
      <c r="B307" s="73" t="s">
        <v>41</v>
      </c>
      <c r="C307" s="72" t="s">
        <v>42</v>
      </c>
      <c r="D307" s="74">
        <v>3.114963388E7</v>
      </c>
      <c r="E307" s="74">
        <v>2427858.879999999</v>
      </c>
      <c r="F307" s="74">
        <v>2.8721775E7</v>
      </c>
      <c r="G307" s="74">
        <v>0.0</v>
      </c>
      <c r="H307" s="74">
        <v>2.8721775E7</v>
      </c>
      <c r="I307" s="73">
        <v>8.90980765E8</v>
      </c>
      <c r="J307" s="75" t="str">
        <f t="shared" ref="J307:J308" si="70">VLOOKUP(I307,'[4]IPS CTA BANCARIA (2)'!$B$2:$H$163,2,0)</f>
        <v>#REF!</v>
      </c>
      <c r="K307" s="74">
        <v>2.8721775E7</v>
      </c>
      <c r="L307" s="76" t="str">
        <f t="shared" ref="L307:L308" si="71">VLOOKUP(I307,'[4]IPS CTA BANCARIA (2)'!$B$2:$H$163,4,0)</f>
        <v>#REF!</v>
      </c>
      <c r="M307" s="72" t="str">
        <f t="shared" ref="M307:M308" si="72">VLOOKUP(I307,'[4]IPS CTA BANCARIA (2)'!$B$2:$H$163,5,0)</f>
        <v>#REF!</v>
      </c>
      <c r="N307" s="77" t="s">
        <v>648</v>
      </c>
      <c r="O307" s="78" t="s">
        <v>649</v>
      </c>
      <c r="P307" s="79">
        <v>41904.0</v>
      </c>
    </row>
    <row r="308" ht="24.0" customHeight="1">
      <c r="A308" s="72" t="s">
        <v>175</v>
      </c>
      <c r="B308" s="73" t="s">
        <v>17</v>
      </c>
      <c r="C308" s="72" t="s">
        <v>324</v>
      </c>
      <c r="D308" s="74">
        <v>1.435151299E7</v>
      </c>
      <c r="E308" s="74">
        <v>0.0</v>
      </c>
      <c r="F308" s="74">
        <v>1.4351513E7</v>
      </c>
      <c r="G308" s="74">
        <v>0.0</v>
      </c>
      <c r="H308" s="74">
        <v>1.4351513E7</v>
      </c>
      <c r="I308" s="73">
        <v>8.90981726E8</v>
      </c>
      <c r="J308" s="75" t="str">
        <f t="shared" si="70"/>
        <v>#REF!</v>
      </c>
      <c r="K308" s="74">
        <v>1.4351513E7</v>
      </c>
      <c r="L308" s="76" t="str">
        <f t="shared" si="71"/>
        <v>#REF!</v>
      </c>
      <c r="M308" s="72" t="str">
        <f t="shared" si="72"/>
        <v>#REF!</v>
      </c>
      <c r="N308" s="77" t="s">
        <v>650</v>
      </c>
      <c r="O308" s="78" t="s">
        <v>651</v>
      </c>
      <c r="P308" s="79">
        <v>41905.0</v>
      </c>
    </row>
    <row r="309" ht="15.75" customHeight="1">
      <c r="A309" s="72" t="s">
        <v>175</v>
      </c>
      <c r="B309" s="73" t="s">
        <v>39</v>
      </c>
      <c r="C309" s="72" t="s">
        <v>40</v>
      </c>
      <c r="D309" s="74">
        <v>9151780.74</v>
      </c>
      <c r="E309" s="74">
        <v>0.0</v>
      </c>
      <c r="F309" s="74">
        <v>9151781.0</v>
      </c>
      <c r="G309" s="74">
        <v>0.0</v>
      </c>
      <c r="H309" s="74">
        <v>9151781.0</v>
      </c>
      <c r="I309" s="73"/>
      <c r="J309" s="75"/>
      <c r="K309" s="74"/>
      <c r="L309" s="76"/>
      <c r="M309" s="72"/>
      <c r="N309" s="77"/>
      <c r="O309" s="78"/>
      <c r="P309" s="79"/>
    </row>
    <row r="310" ht="36.0" customHeight="1">
      <c r="A310" s="72" t="s">
        <v>175</v>
      </c>
      <c r="B310" s="73" t="s">
        <v>25</v>
      </c>
      <c r="C310" s="72" t="s">
        <v>26</v>
      </c>
      <c r="D310" s="74">
        <v>194331.38</v>
      </c>
      <c r="E310" s="74">
        <v>0.0</v>
      </c>
      <c r="F310" s="74">
        <v>194331.0</v>
      </c>
      <c r="G310" s="74">
        <v>0.0</v>
      </c>
      <c r="H310" s="74">
        <v>194331.0</v>
      </c>
      <c r="I310" s="73"/>
      <c r="J310" s="75"/>
      <c r="K310" s="74"/>
      <c r="L310" s="76"/>
      <c r="M310" s="72"/>
      <c r="N310" s="77"/>
      <c r="O310" s="78"/>
      <c r="P310" s="79"/>
    </row>
    <row r="311" ht="15.75" customHeight="1">
      <c r="A311" s="72" t="s">
        <v>175</v>
      </c>
      <c r="B311" s="73" t="s">
        <v>27</v>
      </c>
      <c r="C311" s="72" t="s">
        <v>28</v>
      </c>
      <c r="D311" s="74">
        <v>10226.62</v>
      </c>
      <c r="E311" s="74">
        <v>0.0</v>
      </c>
      <c r="F311" s="74">
        <v>0.0</v>
      </c>
      <c r="G311" s="74">
        <v>10226.62</v>
      </c>
      <c r="H311" s="74">
        <v>0.0</v>
      </c>
      <c r="I311" s="73"/>
      <c r="J311" s="75"/>
      <c r="K311" s="74"/>
      <c r="L311" s="76"/>
      <c r="M311" s="72"/>
      <c r="N311" s="77"/>
      <c r="O311" s="78"/>
      <c r="P311" s="79"/>
    </row>
    <row r="312" ht="15.75" customHeight="1">
      <c r="A312" s="72" t="s">
        <v>175</v>
      </c>
      <c r="B312" s="73" t="s">
        <v>33</v>
      </c>
      <c r="C312" s="72" t="s">
        <v>34</v>
      </c>
      <c r="D312" s="74">
        <v>84665.22</v>
      </c>
      <c r="E312" s="74">
        <v>0.0</v>
      </c>
      <c r="F312" s="74">
        <v>0.0</v>
      </c>
      <c r="G312" s="74">
        <v>84665.22</v>
      </c>
      <c r="H312" s="74">
        <v>0.0</v>
      </c>
      <c r="I312" s="73"/>
      <c r="J312" s="75"/>
      <c r="K312" s="74"/>
      <c r="L312" s="76"/>
      <c r="M312" s="72"/>
      <c r="N312" s="77"/>
      <c r="O312" s="78"/>
      <c r="P312" s="79"/>
    </row>
    <row r="313" ht="15.75" customHeight="1">
      <c r="A313" s="72" t="s">
        <v>175</v>
      </c>
      <c r="B313" s="73" t="s">
        <v>74</v>
      </c>
      <c r="C313" s="72" t="s">
        <v>75</v>
      </c>
      <c r="D313" s="74">
        <v>0.0</v>
      </c>
      <c r="E313" s="74">
        <v>0.0</v>
      </c>
      <c r="F313" s="74">
        <v>0.0</v>
      </c>
      <c r="G313" s="74">
        <v>0.0</v>
      </c>
      <c r="H313" s="74">
        <v>0.0</v>
      </c>
      <c r="I313" s="73"/>
      <c r="J313" s="75"/>
      <c r="K313" s="74"/>
      <c r="L313" s="76"/>
      <c r="M313" s="72"/>
      <c r="N313" s="77"/>
      <c r="O313" s="78"/>
      <c r="P313" s="79"/>
    </row>
    <row r="314" ht="22.5" customHeight="1">
      <c r="A314" s="72" t="s">
        <v>175</v>
      </c>
      <c r="B314" s="73" t="s">
        <v>55</v>
      </c>
      <c r="C314" s="72" t="s">
        <v>56</v>
      </c>
      <c r="D314" s="74">
        <v>1.787173605E7</v>
      </c>
      <c r="E314" s="74">
        <v>0.0</v>
      </c>
      <c r="F314" s="74">
        <v>1.7871736E7</v>
      </c>
      <c r="G314" s="74">
        <v>0.0</v>
      </c>
      <c r="H314" s="74">
        <v>1.7871736E7</v>
      </c>
      <c r="I314" s="73">
        <v>9.00261353E8</v>
      </c>
      <c r="J314" s="75" t="str">
        <f t="shared" ref="J314:J315" si="73">VLOOKUP(I314,'[4]IPS CTA BANCARIA (2)'!$B$2:$H$163,2,0)</f>
        <v>#REF!</v>
      </c>
      <c r="K314" s="74">
        <v>1.7871736E7</v>
      </c>
      <c r="L314" s="76" t="str">
        <f t="shared" ref="L314:L315" si="74">VLOOKUP(I314,'[4]IPS CTA BANCARIA (2)'!$B$2:$H$163,4,0)</f>
        <v>#REF!</v>
      </c>
      <c r="M314" s="72" t="str">
        <f t="shared" ref="M314:M315" si="75">VLOOKUP(I314,'[4]IPS CTA BANCARIA (2)'!$B$2:$H$163,5,0)</f>
        <v>#REF!</v>
      </c>
      <c r="N314" s="81" t="s">
        <v>652</v>
      </c>
      <c r="O314" s="14"/>
      <c r="P314" s="22"/>
    </row>
    <row r="315" ht="24.0" customHeight="1">
      <c r="A315" s="72" t="s">
        <v>177</v>
      </c>
      <c r="B315" s="73" t="s">
        <v>17</v>
      </c>
      <c r="C315" s="72" t="s">
        <v>324</v>
      </c>
      <c r="D315" s="74">
        <v>9.906863494E7</v>
      </c>
      <c r="E315" s="74">
        <v>4906041.939999998</v>
      </c>
      <c r="F315" s="74">
        <v>9.4162593E7</v>
      </c>
      <c r="G315" s="74">
        <v>0.0</v>
      </c>
      <c r="H315" s="74">
        <v>9.4162593E7</v>
      </c>
      <c r="I315" s="73">
        <v>8.90907254E8</v>
      </c>
      <c r="J315" s="75" t="str">
        <f t="shared" si="73"/>
        <v>#REF!</v>
      </c>
      <c r="K315" s="74">
        <v>9.4162593E7</v>
      </c>
      <c r="L315" s="76" t="str">
        <f t="shared" si="74"/>
        <v>#REF!</v>
      </c>
      <c r="M315" s="72" t="str">
        <f t="shared" si="75"/>
        <v>#REF!</v>
      </c>
      <c r="N315" s="77" t="s">
        <v>653</v>
      </c>
      <c r="O315" s="78" t="s">
        <v>654</v>
      </c>
      <c r="P315" s="79">
        <v>41905.0</v>
      </c>
    </row>
    <row r="316" ht="15.75" customHeight="1">
      <c r="A316" s="72" t="s">
        <v>177</v>
      </c>
      <c r="B316" s="73" t="s">
        <v>39</v>
      </c>
      <c r="C316" s="72" t="s">
        <v>40</v>
      </c>
      <c r="D316" s="74">
        <v>2.880558083E7</v>
      </c>
      <c r="E316" s="74">
        <v>1496130.8299999982</v>
      </c>
      <c r="F316" s="74">
        <v>2.730945E7</v>
      </c>
      <c r="G316" s="74">
        <v>0.0</v>
      </c>
      <c r="H316" s="74">
        <v>2.730945E7</v>
      </c>
      <c r="I316" s="73"/>
      <c r="J316" s="75"/>
      <c r="K316" s="74"/>
      <c r="L316" s="76"/>
      <c r="M316" s="72"/>
      <c r="N316" s="77"/>
      <c r="O316" s="78"/>
      <c r="P316" s="79"/>
    </row>
    <row r="317" ht="24.0" customHeight="1">
      <c r="A317" s="72" t="s">
        <v>177</v>
      </c>
      <c r="B317" s="73" t="s">
        <v>53</v>
      </c>
      <c r="C317" s="72" t="s">
        <v>54</v>
      </c>
      <c r="D317" s="74">
        <v>0.0</v>
      </c>
      <c r="E317" s="74">
        <v>0.0</v>
      </c>
      <c r="F317" s="74">
        <v>0.0</v>
      </c>
      <c r="G317" s="74">
        <v>0.0</v>
      </c>
      <c r="H317" s="74">
        <v>0.0</v>
      </c>
      <c r="I317" s="73"/>
      <c r="J317" s="75"/>
      <c r="K317" s="74"/>
      <c r="L317" s="76"/>
      <c r="M317" s="72"/>
      <c r="N317" s="77"/>
      <c r="O317" s="78"/>
      <c r="P317" s="79"/>
    </row>
    <row r="318" ht="36.0" customHeight="1">
      <c r="A318" s="72" t="s">
        <v>177</v>
      </c>
      <c r="B318" s="73" t="s">
        <v>25</v>
      </c>
      <c r="C318" s="72" t="s">
        <v>26</v>
      </c>
      <c r="D318" s="74">
        <v>137017.73</v>
      </c>
      <c r="E318" s="74">
        <v>137017.73</v>
      </c>
      <c r="F318" s="74">
        <v>0.0</v>
      </c>
      <c r="G318" s="74">
        <v>0.0</v>
      </c>
      <c r="H318" s="74">
        <v>0.0</v>
      </c>
      <c r="I318" s="73"/>
      <c r="J318" s="75"/>
      <c r="K318" s="74"/>
      <c r="L318" s="76"/>
      <c r="M318" s="72"/>
      <c r="N318" s="77"/>
      <c r="O318" s="78"/>
      <c r="P318" s="79"/>
    </row>
    <row r="319" ht="15.75" customHeight="1">
      <c r="A319" s="72" t="s">
        <v>177</v>
      </c>
      <c r="B319" s="73" t="s">
        <v>33</v>
      </c>
      <c r="C319" s="72" t="s">
        <v>34</v>
      </c>
      <c r="D319" s="74">
        <v>115579.5</v>
      </c>
      <c r="E319" s="74">
        <v>115579.5</v>
      </c>
      <c r="F319" s="74">
        <v>0.0</v>
      </c>
      <c r="G319" s="74">
        <v>0.0</v>
      </c>
      <c r="H319" s="74">
        <v>0.0</v>
      </c>
      <c r="I319" s="73"/>
      <c r="J319" s="75"/>
      <c r="K319" s="74"/>
      <c r="L319" s="76"/>
      <c r="M319" s="72"/>
      <c r="N319" s="77"/>
      <c r="O319" s="78"/>
      <c r="P319" s="79"/>
    </row>
    <row r="320" ht="24.0" customHeight="1">
      <c r="A320" s="72" t="s">
        <v>179</v>
      </c>
      <c r="B320" s="73" t="s">
        <v>17</v>
      </c>
      <c r="C320" s="72" t="s">
        <v>324</v>
      </c>
      <c r="D320" s="74">
        <v>7.342228321E7</v>
      </c>
      <c r="E320" s="74">
        <v>0.0</v>
      </c>
      <c r="F320" s="74">
        <v>7.3422283E7</v>
      </c>
      <c r="G320" s="74">
        <v>0.0</v>
      </c>
      <c r="H320" s="74">
        <v>7.3422283E7</v>
      </c>
      <c r="I320" s="73">
        <v>8.90907254E8</v>
      </c>
      <c r="J320" s="75" t="str">
        <f>VLOOKUP(I320,'[4]IPS CTA BANCARIA (2)'!$B$2:$H$163,2,0)</f>
        <v>#REF!</v>
      </c>
      <c r="K320" s="74">
        <v>7.3422283E7</v>
      </c>
      <c r="L320" s="76" t="str">
        <f>VLOOKUP(I320,'[4]IPS CTA BANCARIA (2)'!$B$2:$H$163,4,0)</f>
        <v>#REF!</v>
      </c>
      <c r="M320" s="72" t="str">
        <f>VLOOKUP(I320,'[4]IPS CTA BANCARIA (2)'!$B$2:$H$163,5,0)</f>
        <v>#REF!</v>
      </c>
      <c r="N320" s="77" t="s">
        <v>655</v>
      </c>
      <c r="O320" s="78" t="s">
        <v>656</v>
      </c>
      <c r="P320" s="79">
        <v>41905.0</v>
      </c>
    </row>
    <row r="321" ht="24.0" customHeight="1">
      <c r="A321" s="72" t="s">
        <v>179</v>
      </c>
      <c r="B321" s="73" t="s">
        <v>53</v>
      </c>
      <c r="C321" s="72" t="s">
        <v>54</v>
      </c>
      <c r="D321" s="74">
        <v>0.0</v>
      </c>
      <c r="E321" s="74">
        <v>0.0</v>
      </c>
      <c r="F321" s="74">
        <v>0.0</v>
      </c>
      <c r="G321" s="74">
        <v>0.0</v>
      </c>
      <c r="H321" s="74">
        <v>0.0</v>
      </c>
      <c r="I321" s="73"/>
      <c r="J321" s="75"/>
      <c r="K321" s="74"/>
      <c r="L321" s="76"/>
      <c r="M321" s="72"/>
      <c r="N321" s="77"/>
      <c r="O321" s="78"/>
      <c r="P321" s="79"/>
    </row>
    <row r="322" ht="15.75" customHeight="1">
      <c r="A322" s="72" t="s">
        <v>179</v>
      </c>
      <c r="B322" s="73" t="s">
        <v>27</v>
      </c>
      <c r="C322" s="72" t="s">
        <v>28</v>
      </c>
      <c r="D322" s="74">
        <v>92939.35</v>
      </c>
      <c r="E322" s="74">
        <v>0.0</v>
      </c>
      <c r="F322" s="74">
        <v>0.0</v>
      </c>
      <c r="G322" s="74">
        <v>92939.35</v>
      </c>
      <c r="H322" s="74">
        <v>0.0</v>
      </c>
      <c r="I322" s="73"/>
      <c r="J322" s="75"/>
      <c r="K322" s="74"/>
      <c r="L322" s="76"/>
      <c r="M322" s="72"/>
      <c r="N322" s="77"/>
      <c r="O322" s="78"/>
      <c r="P322" s="79"/>
    </row>
    <row r="323" ht="15.75" customHeight="1">
      <c r="A323" s="72" t="s">
        <v>179</v>
      </c>
      <c r="B323" s="73" t="s">
        <v>33</v>
      </c>
      <c r="C323" s="72" t="s">
        <v>34</v>
      </c>
      <c r="D323" s="74">
        <v>189093.44</v>
      </c>
      <c r="E323" s="74">
        <v>0.0</v>
      </c>
      <c r="F323" s="74">
        <v>189093.0</v>
      </c>
      <c r="G323" s="74">
        <v>0.0</v>
      </c>
      <c r="H323" s="74">
        <v>189093.0</v>
      </c>
      <c r="I323" s="73"/>
      <c r="J323" s="75"/>
      <c r="K323" s="74"/>
      <c r="L323" s="76"/>
      <c r="M323" s="72"/>
      <c r="N323" s="77"/>
      <c r="O323" s="78"/>
      <c r="P323" s="79"/>
    </row>
    <row r="324" ht="15.75" customHeight="1">
      <c r="A324" s="72" t="s">
        <v>179</v>
      </c>
      <c r="B324" s="73" t="s">
        <v>74</v>
      </c>
      <c r="C324" s="72" t="s">
        <v>75</v>
      </c>
      <c r="D324" s="74">
        <v>0.0</v>
      </c>
      <c r="E324" s="74">
        <v>0.0</v>
      </c>
      <c r="F324" s="74">
        <v>0.0</v>
      </c>
      <c r="G324" s="74">
        <v>0.0</v>
      </c>
      <c r="H324" s="74">
        <v>0.0</v>
      </c>
      <c r="I324" s="73"/>
      <c r="J324" s="75"/>
      <c r="K324" s="74"/>
      <c r="L324" s="76"/>
      <c r="M324" s="72"/>
      <c r="N324" s="77"/>
      <c r="O324" s="78"/>
      <c r="P324" s="79"/>
    </row>
    <row r="325" ht="24.0" customHeight="1">
      <c r="A325" s="72" t="s">
        <v>181</v>
      </c>
      <c r="B325" s="73" t="s">
        <v>17</v>
      </c>
      <c r="C325" s="72" t="s">
        <v>324</v>
      </c>
      <c r="D325" s="74">
        <v>6951412.95</v>
      </c>
      <c r="E325" s="74">
        <v>0.0</v>
      </c>
      <c r="F325" s="74">
        <v>6951413.0</v>
      </c>
      <c r="G325" s="74">
        <v>0.0</v>
      </c>
      <c r="H325" s="74">
        <v>6951413.0</v>
      </c>
      <c r="I325" s="73">
        <v>8.90981726E8</v>
      </c>
      <c r="J325" s="75" t="str">
        <f>VLOOKUP(I325,'[4]IPS CTA BANCARIA (2)'!$B$2:$H$163,2,0)</f>
        <v>#REF!</v>
      </c>
      <c r="K325" s="74">
        <v>6951413.0</v>
      </c>
      <c r="L325" s="76" t="str">
        <f>VLOOKUP(I325,'[4]IPS CTA BANCARIA (2)'!$B$2:$H$163,4,0)</f>
        <v>#REF!</v>
      </c>
      <c r="M325" s="72" t="str">
        <f>VLOOKUP(I325,'[4]IPS CTA BANCARIA (2)'!$B$2:$H$163,5,0)</f>
        <v>#REF!</v>
      </c>
      <c r="N325" s="77" t="s">
        <v>657</v>
      </c>
      <c r="O325" s="78" t="s">
        <v>658</v>
      </c>
      <c r="P325" s="79">
        <v>41905.0</v>
      </c>
    </row>
    <row r="326" ht="15.75" customHeight="1">
      <c r="A326" s="72" t="s">
        <v>181</v>
      </c>
      <c r="B326" s="73" t="s">
        <v>39</v>
      </c>
      <c r="C326" s="72" t="s">
        <v>40</v>
      </c>
      <c r="D326" s="74">
        <v>4110970.76</v>
      </c>
      <c r="E326" s="74">
        <v>0.0</v>
      </c>
      <c r="F326" s="74">
        <v>4110971.0</v>
      </c>
      <c r="G326" s="74">
        <v>0.0</v>
      </c>
      <c r="H326" s="74">
        <v>4110971.0</v>
      </c>
      <c r="I326" s="73"/>
      <c r="J326" s="75"/>
      <c r="K326" s="74"/>
      <c r="L326" s="76"/>
      <c r="M326" s="72"/>
      <c r="N326" s="77"/>
      <c r="O326" s="78"/>
      <c r="P326" s="79"/>
    </row>
    <row r="327" ht="36.0" customHeight="1">
      <c r="A327" s="72" t="s">
        <v>181</v>
      </c>
      <c r="B327" s="73" t="s">
        <v>25</v>
      </c>
      <c r="C327" s="72" t="s">
        <v>26</v>
      </c>
      <c r="D327" s="74">
        <v>1186.27</v>
      </c>
      <c r="E327" s="74">
        <v>0.0</v>
      </c>
      <c r="F327" s="74">
        <v>0.0</v>
      </c>
      <c r="G327" s="74">
        <v>1186.27</v>
      </c>
      <c r="H327" s="74">
        <v>0.0</v>
      </c>
      <c r="I327" s="73"/>
      <c r="J327" s="75"/>
      <c r="K327" s="74"/>
      <c r="L327" s="76"/>
      <c r="M327" s="72"/>
      <c r="N327" s="77"/>
      <c r="O327" s="78"/>
      <c r="P327" s="79"/>
    </row>
    <row r="328" ht="15.75" customHeight="1">
      <c r="A328" s="72" t="s">
        <v>181</v>
      </c>
      <c r="B328" s="73" t="s">
        <v>27</v>
      </c>
      <c r="C328" s="72" t="s">
        <v>28</v>
      </c>
      <c r="D328" s="74">
        <v>6858.72</v>
      </c>
      <c r="E328" s="74">
        <v>0.0</v>
      </c>
      <c r="F328" s="74">
        <v>0.0</v>
      </c>
      <c r="G328" s="74">
        <v>6858.72</v>
      </c>
      <c r="H328" s="74">
        <v>0.0</v>
      </c>
      <c r="I328" s="73"/>
      <c r="J328" s="75"/>
      <c r="K328" s="74"/>
      <c r="L328" s="76"/>
      <c r="M328" s="72"/>
      <c r="N328" s="77"/>
      <c r="O328" s="78"/>
      <c r="P328" s="79"/>
    </row>
    <row r="329" ht="15.75" customHeight="1">
      <c r="A329" s="72" t="s">
        <v>181</v>
      </c>
      <c r="B329" s="73" t="s">
        <v>33</v>
      </c>
      <c r="C329" s="72" t="s">
        <v>34</v>
      </c>
      <c r="D329" s="74">
        <v>5318.3</v>
      </c>
      <c r="E329" s="74">
        <v>0.0</v>
      </c>
      <c r="F329" s="74">
        <v>0.0</v>
      </c>
      <c r="G329" s="74">
        <v>5318.3</v>
      </c>
      <c r="H329" s="74">
        <v>0.0</v>
      </c>
      <c r="I329" s="73"/>
      <c r="J329" s="75"/>
      <c r="K329" s="74"/>
      <c r="L329" s="76"/>
      <c r="M329" s="72"/>
      <c r="N329" s="77"/>
      <c r="O329" s="78"/>
      <c r="P329" s="79"/>
    </row>
    <row r="330" ht="24.0" customHeight="1">
      <c r="A330" s="72" t="s">
        <v>183</v>
      </c>
      <c r="B330" s="73" t="s">
        <v>17</v>
      </c>
      <c r="C330" s="72" t="s">
        <v>324</v>
      </c>
      <c r="D330" s="74">
        <v>4.356344554E7</v>
      </c>
      <c r="E330" s="74">
        <v>0.0</v>
      </c>
      <c r="F330" s="74">
        <v>4.3563446E7</v>
      </c>
      <c r="G330" s="74">
        <v>0.0</v>
      </c>
      <c r="H330" s="74">
        <v>4.3563446E7</v>
      </c>
      <c r="I330" s="73">
        <v>8.90980066E8</v>
      </c>
      <c r="J330" s="75" t="str">
        <f>VLOOKUP(I330,'[4]IPS CTA BANCARIA (2)'!$B$2:$H$163,2,0)</f>
        <v>#REF!</v>
      </c>
      <c r="K330" s="74">
        <v>4.3563446E7</v>
      </c>
      <c r="L330" s="76" t="str">
        <f>VLOOKUP(I330,'[4]IPS CTA BANCARIA (2)'!$B$2:$H$163,4,0)</f>
        <v>#REF!</v>
      </c>
      <c r="M330" s="72" t="str">
        <f>VLOOKUP(I330,'[4]IPS CTA BANCARIA (2)'!$B$2:$H$163,5,0)</f>
        <v>#REF!</v>
      </c>
      <c r="N330" s="77" t="s">
        <v>659</v>
      </c>
      <c r="O330" s="78" t="s">
        <v>660</v>
      </c>
      <c r="P330" s="79">
        <v>41905.0</v>
      </c>
    </row>
    <row r="331" ht="15.75" customHeight="1">
      <c r="A331" s="72" t="s">
        <v>183</v>
      </c>
      <c r="B331" s="73" t="s">
        <v>39</v>
      </c>
      <c r="C331" s="72" t="s">
        <v>40</v>
      </c>
      <c r="D331" s="74">
        <v>1.179993246E7</v>
      </c>
      <c r="E331" s="74">
        <v>0.0</v>
      </c>
      <c r="F331" s="74">
        <v>1.1799932E7</v>
      </c>
      <c r="G331" s="74">
        <v>0.0</v>
      </c>
      <c r="H331" s="74">
        <v>1.1799932E7</v>
      </c>
      <c r="I331" s="73"/>
      <c r="J331" s="75"/>
      <c r="K331" s="74"/>
      <c r="L331" s="76"/>
      <c r="M331" s="72"/>
      <c r="N331" s="77"/>
      <c r="O331" s="78"/>
      <c r="P331" s="79"/>
    </row>
    <row r="332" ht="24.0" customHeight="1">
      <c r="A332" s="72" t="s">
        <v>185</v>
      </c>
      <c r="B332" s="73" t="s">
        <v>17</v>
      </c>
      <c r="C332" s="72" t="s">
        <v>324</v>
      </c>
      <c r="D332" s="74">
        <v>5.659139236E7</v>
      </c>
      <c r="E332" s="74">
        <v>0.0</v>
      </c>
      <c r="F332" s="74">
        <v>5.6591392E7</v>
      </c>
      <c r="G332" s="74">
        <v>0.0</v>
      </c>
      <c r="H332" s="74">
        <v>5.6591392E7</v>
      </c>
      <c r="I332" s="73">
        <v>8.90980066E8</v>
      </c>
      <c r="J332" s="75" t="str">
        <f>VLOOKUP(I332,'[4]IPS CTA BANCARIA (2)'!$B$2:$H$163,2,0)</f>
        <v>#REF!</v>
      </c>
      <c r="K332" s="74">
        <v>5.6591392E7</v>
      </c>
      <c r="L332" s="76" t="str">
        <f>VLOOKUP(I332,'[4]IPS CTA BANCARIA (2)'!$B$2:$H$163,4,0)</f>
        <v>#REF!</v>
      </c>
      <c r="M332" s="72" t="str">
        <f>VLOOKUP(I332,'[4]IPS CTA BANCARIA (2)'!$B$2:$H$163,5,0)</f>
        <v>#REF!</v>
      </c>
      <c r="N332" s="77" t="s">
        <v>661</v>
      </c>
      <c r="O332" s="78" t="s">
        <v>662</v>
      </c>
      <c r="P332" s="79">
        <v>41905.0</v>
      </c>
    </row>
    <row r="333" ht="15.75" customHeight="1">
      <c r="A333" s="72" t="s">
        <v>185</v>
      </c>
      <c r="B333" s="73" t="s">
        <v>39</v>
      </c>
      <c r="C333" s="72" t="s">
        <v>40</v>
      </c>
      <c r="D333" s="74">
        <v>208339.64</v>
      </c>
      <c r="E333" s="74">
        <v>0.0</v>
      </c>
      <c r="F333" s="74">
        <v>208340.0</v>
      </c>
      <c r="G333" s="74">
        <v>0.0</v>
      </c>
      <c r="H333" s="74">
        <v>208340.0</v>
      </c>
      <c r="I333" s="73"/>
      <c r="J333" s="75"/>
      <c r="K333" s="74"/>
      <c r="L333" s="76"/>
      <c r="M333" s="72"/>
      <c r="N333" s="77"/>
      <c r="O333" s="78"/>
      <c r="P333" s="79"/>
    </row>
    <row r="334" ht="15.75" customHeight="1">
      <c r="A334" s="72" t="s">
        <v>185</v>
      </c>
      <c r="B334" s="73" t="s">
        <v>35</v>
      </c>
      <c r="C334" s="72" t="s">
        <v>36</v>
      </c>
      <c r="D334" s="74">
        <v>0.0</v>
      </c>
      <c r="E334" s="74">
        <v>0.0</v>
      </c>
      <c r="F334" s="74">
        <v>0.0</v>
      </c>
      <c r="G334" s="74">
        <v>0.0</v>
      </c>
      <c r="H334" s="74">
        <v>0.0</v>
      </c>
      <c r="I334" s="73"/>
      <c r="J334" s="75"/>
      <c r="K334" s="74"/>
      <c r="L334" s="76"/>
      <c r="M334" s="72"/>
      <c r="N334" s="77"/>
      <c r="O334" s="78"/>
      <c r="P334" s="79"/>
    </row>
    <row r="335" ht="15.75" customHeight="1">
      <c r="A335" s="72" t="s">
        <v>187</v>
      </c>
      <c r="B335" s="73" t="s">
        <v>39</v>
      </c>
      <c r="C335" s="72" t="s">
        <v>40</v>
      </c>
      <c r="D335" s="74">
        <v>8.102673929E7</v>
      </c>
      <c r="E335" s="74">
        <v>6372450.290000007</v>
      </c>
      <c r="F335" s="74">
        <v>7.4654289E7</v>
      </c>
      <c r="G335" s="74">
        <v>0.0</v>
      </c>
      <c r="H335" s="74">
        <v>7.4654289E7</v>
      </c>
      <c r="I335" s="73"/>
      <c r="J335" s="75"/>
      <c r="K335" s="74"/>
      <c r="L335" s="76"/>
      <c r="M335" s="72"/>
      <c r="N335" s="77"/>
      <c r="O335" s="78"/>
      <c r="P335" s="79"/>
    </row>
    <row r="336" ht="15.75" customHeight="1">
      <c r="A336" s="72" t="s">
        <v>187</v>
      </c>
      <c r="B336" s="73" t="s">
        <v>19</v>
      </c>
      <c r="C336" s="72" t="s">
        <v>20</v>
      </c>
      <c r="D336" s="74">
        <v>14665.48</v>
      </c>
      <c r="E336" s="74">
        <v>14665.48</v>
      </c>
      <c r="F336" s="74">
        <v>0.0</v>
      </c>
      <c r="G336" s="74">
        <v>0.0</v>
      </c>
      <c r="H336" s="74">
        <v>0.0</v>
      </c>
      <c r="I336" s="73"/>
      <c r="J336" s="75"/>
      <c r="K336" s="74"/>
      <c r="L336" s="76"/>
      <c r="M336" s="72"/>
      <c r="N336" s="77"/>
      <c r="O336" s="78"/>
      <c r="P336" s="79"/>
    </row>
    <row r="337" ht="36.0" customHeight="1">
      <c r="A337" s="72" t="s">
        <v>187</v>
      </c>
      <c r="B337" s="73" t="s">
        <v>25</v>
      </c>
      <c r="C337" s="72" t="s">
        <v>26</v>
      </c>
      <c r="D337" s="74">
        <v>86459.23</v>
      </c>
      <c r="E337" s="74">
        <v>86459.23</v>
      </c>
      <c r="F337" s="74">
        <v>0.0</v>
      </c>
      <c r="G337" s="74">
        <v>0.0</v>
      </c>
      <c r="H337" s="74">
        <v>0.0</v>
      </c>
      <c r="I337" s="73"/>
      <c r="J337" s="75"/>
      <c r="K337" s="74"/>
      <c r="L337" s="76"/>
      <c r="M337" s="72"/>
      <c r="N337" s="77"/>
      <c r="O337" s="78"/>
      <c r="P337" s="79"/>
    </row>
    <row r="338" ht="15.75" customHeight="1">
      <c r="A338" s="72" t="s">
        <v>187</v>
      </c>
      <c r="B338" s="73" t="s">
        <v>27</v>
      </c>
      <c r="C338" s="72" t="s">
        <v>28</v>
      </c>
      <c r="D338" s="74">
        <v>17832.3</v>
      </c>
      <c r="E338" s="74">
        <v>17832.3</v>
      </c>
      <c r="F338" s="74">
        <v>0.0</v>
      </c>
      <c r="G338" s="74">
        <v>0.0</v>
      </c>
      <c r="H338" s="74">
        <v>0.0</v>
      </c>
      <c r="I338" s="73"/>
      <c r="J338" s="75"/>
      <c r="K338" s="74"/>
      <c r="L338" s="76"/>
      <c r="M338" s="72"/>
      <c r="N338" s="77"/>
      <c r="O338" s="78"/>
      <c r="P338" s="79"/>
    </row>
    <row r="339" ht="15.75" customHeight="1">
      <c r="A339" s="72" t="s">
        <v>187</v>
      </c>
      <c r="B339" s="73" t="s">
        <v>33</v>
      </c>
      <c r="C339" s="72" t="s">
        <v>34</v>
      </c>
      <c r="D339" s="74">
        <v>46179.7</v>
      </c>
      <c r="E339" s="74">
        <v>46179.7</v>
      </c>
      <c r="F339" s="74">
        <v>0.0</v>
      </c>
      <c r="G339" s="74">
        <v>0.0</v>
      </c>
      <c r="H339" s="74">
        <v>0.0</v>
      </c>
      <c r="I339" s="73"/>
      <c r="J339" s="75"/>
      <c r="K339" s="74"/>
      <c r="L339" s="76"/>
      <c r="M339" s="72"/>
      <c r="N339" s="77"/>
      <c r="O339" s="78"/>
      <c r="P339" s="79"/>
    </row>
    <row r="340" ht="15.75" customHeight="1">
      <c r="A340" s="72" t="s">
        <v>187</v>
      </c>
      <c r="B340" s="73" t="s">
        <v>74</v>
      </c>
      <c r="C340" s="72" t="s">
        <v>75</v>
      </c>
      <c r="D340" s="74">
        <v>0.0</v>
      </c>
      <c r="E340" s="74">
        <v>0.0</v>
      </c>
      <c r="F340" s="74">
        <v>0.0</v>
      </c>
      <c r="G340" s="74">
        <v>0.0</v>
      </c>
      <c r="H340" s="74">
        <v>0.0</v>
      </c>
      <c r="I340" s="73"/>
      <c r="J340" s="75"/>
      <c r="K340" s="74"/>
      <c r="L340" s="76"/>
      <c r="M340" s="72"/>
      <c r="N340" s="77"/>
      <c r="O340" s="78"/>
      <c r="P340" s="79"/>
    </row>
    <row r="341" ht="24.0" customHeight="1">
      <c r="A341" s="72" t="s">
        <v>189</v>
      </c>
      <c r="B341" s="73" t="s">
        <v>39</v>
      </c>
      <c r="C341" s="72" t="s">
        <v>40</v>
      </c>
      <c r="D341" s="74">
        <v>1.954060128E7</v>
      </c>
      <c r="E341" s="74">
        <v>0.0</v>
      </c>
      <c r="F341" s="74">
        <v>1.9540601E7</v>
      </c>
      <c r="G341" s="74">
        <v>0.0</v>
      </c>
      <c r="H341" s="74">
        <v>1.9540601E7</v>
      </c>
      <c r="I341" s="73"/>
      <c r="J341" s="75"/>
      <c r="K341" s="74"/>
      <c r="L341" s="76"/>
      <c r="M341" s="72"/>
      <c r="N341" s="77"/>
      <c r="O341" s="78"/>
      <c r="P341" s="79"/>
    </row>
    <row r="342" ht="24.0" customHeight="1">
      <c r="A342" s="72" t="s">
        <v>189</v>
      </c>
      <c r="B342" s="73" t="s">
        <v>33</v>
      </c>
      <c r="C342" s="72" t="s">
        <v>34</v>
      </c>
      <c r="D342" s="74">
        <v>28910.72</v>
      </c>
      <c r="E342" s="74">
        <v>0.0</v>
      </c>
      <c r="F342" s="74">
        <v>0.0</v>
      </c>
      <c r="G342" s="74">
        <v>28910.72</v>
      </c>
      <c r="H342" s="74">
        <v>0.0</v>
      </c>
      <c r="I342" s="73"/>
      <c r="J342" s="75"/>
      <c r="K342" s="74"/>
      <c r="L342" s="76"/>
      <c r="M342" s="72"/>
      <c r="N342" s="77"/>
      <c r="O342" s="78"/>
      <c r="P342" s="79"/>
    </row>
    <row r="343" ht="24.0" customHeight="1">
      <c r="A343" s="72" t="s">
        <v>191</v>
      </c>
      <c r="B343" s="73" t="s">
        <v>17</v>
      </c>
      <c r="C343" s="72" t="s">
        <v>324</v>
      </c>
      <c r="D343" s="74">
        <v>5532891.33</v>
      </c>
      <c r="E343" s="74">
        <v>0.0</v>
      </c>
      <c r="F343" s="74">
        <v>5532891.0</v>
      </c>
      <c r="G343" s="74">
        <v>0.0</v>
      </c>
      <c r="H343" s="74">
        <v>5532891.0</v>
      </c>
      <c r="I343" s="73">
        <v>8.90981726E8</v>
      </c>
      <c r="J343" s="75" t="str">
        <f t="shared" ref="J343:J344" si="76">VLOOKUP(I343,'[4]IPS CTA BANCARIA (2)'!$B$2:$H$163,2,0)</f>
        <v>#REF!</v>
      </c>
      <c r="K343" s="74">
        <v>5532891.0</v>
      </c>
      <c r="L343" s="76" t="str">
        <f t="shared" ref="L343:L344" si="77">VLOOKUP(I343,'[4]IPS CTA BANCARIA (2)'!$B$2:$H$163,4,0)</f>
        <v>#REF!</v>
      </c>
      <c r="M343" s="72" t="str">
        <f t="shared" ref="M343:M344" si="78">VLOOKUP(I343,'[4]IPS CTA BANCARIA (2)'!$B$2:$H$163,5,0)</f>
        <v>#REF!</v>
      </c>
      <c r="N343" s="77" t="s">
        <v>663</v>
      </c>
      <c r="O343" s="78" t="s">
        <v>664</v>
      </c>
      <c r="P343" s="79">
        <v>41905.0</v>
      </c>
    </row>
    <row r="344" ht="22.5" customHeight="1">
      <c r="A344" s="72" t="s">
        <v>191</v>
      </c>
      <c r="B344" s="73" t="s">
        <v>68</v>
      </c>
      <c r="C344" s="72" t="s">
        <v>69</v>
      </c>
      <c r="D344" s="74">
        <v>3467567.58</v>
      </c>
      <c r="E344" s="74">
        <v>0.0</v>
      </c>
      <c r="F344" s="74">
        <v>3467568.0</v>
      </c>
      <c r="G344" s="74">
        <v>0.0</v>
      </c>
      <c r="H344" s="74">
        <v>3467568.0</v>
      </c>
      <c r="I344" s="73">
        <v>8.90980732E8</v>
      </c>
      <c r="J344" s="75" t="str">
        <f t="shared" si="76"/>
        <v>#REF!</v>
      </c>
      <c r="K344" s="74">
        <v>3467568.0</v>
      </c>
      <c r="L344" s="76" t="str">
        <f t="shared" si="77"/>
        <v>#REF!</v>
      </c>
      <c r="M344" s="72" t="str">
        <f t="shared" si="78"/>
        <v>#REF!</v>
      </c>
      <c r="N344" s="77" t="s">
        <v>665</v>
      </c>
      <c r="O344" s="78" t="s">
        <v>666</v>
      </c>
      <c r="P344" s="79">
        <v>41904.0</v>
      </c>
    </row>
    <row r="345" ht="15.75" customHeight="1">
      <c r="A345" s="72" t="s">
        <v>191</v>
      </c>
      <c r="B345" s="73" t="s">
        <v>33</v>
      </c>
      <c r="C345" s="72" t="s">
        <v>34</v>
      </c>
      <c r="D345" s="74">
        <v>19953.09</v>
      </c>
      <c r="E345" s="74">
        <v>0.0</v>
      </c>
      <c r="F345" s="74">
        <v>0.0</v>
      </c>
      <c r="G345" s="74">
        <v>19953.09</v>
      </c>
      <c r="H345" s="74">
        <v>0.0</v>
      </c>
      <c r="I345" s="73"/>
      <c r="J345" s="75"/>
      <c r="K345" s="74"/>
      <c r="L345" s="76"/>
      <c r="M345" s="72"/>
      <c r="N345" s="77"/>
      <c r="O345" s="78"/>
      <c r="P345" s="79"/>
    </row>
    <row r="346" ht="24.0" customHeight="1">
      <c r="A346" s="72" t="s">
        <v>193</v>
      </c>
      <c r="B346" s="73" t="s">
        <v>17</v>
      </c>
      <c r="C346" s="72" t="s">
        <v>324</v>
      </c>
      <c r="D346" s="74">
        <v>4.752478966E7</v>
      </c>
      <c r="E346" s="74">
        <v>0.0</v>
      </c>
      <c r="F346" s="74">
        <v>4.752479E7</v>
      </c>
      <c r="G346" s="74">
        <v>0.0</v>
      </c>
      <c r="H346" s="74">
        <v>4.752479E7</v>
      </c>
      <c r="I346" s="73">
        <v>8.90980066E8</v>
      </c>
      <c r="J346" s="75" t="str">
        <f>VLOOKUP(I346,'[4]IPS CTA BANCARIA (2)'!$B$2:$H$163,2,0)</f>
        <v>#REF!</v>
      </c>
      <c r="K346" s="74">
        <v>4.752479E7</v>
      </c>
      <c r="L346" s="76" t="str">
        <f>VLOOKUP(I346,'[4]IPS CTA BANCARIA (2)'!$B$2:$H$163,4,0)</f>
        <v>#REF!</v>
      </c>
      <c r="M346" s="72" t="str">
        <f>VLOOKUP(I346,'[4]IPS CTA BANCARIA (2)'!$B$2:$H$163,5,0)</f>
        <v>#REF!</v>
      </c>
      <c r="N346" s="77" t="s">
        <v>667</v>
      </c>
      <c r="O346" s="78" t="s">
        <v>668</v>
      </c>
      <c r="P346" s="79">
        <v>41905.0</v>
      </c>
    </row>
    <row r="347" ht="15.75" customHeight="1">
      <c r="A347" s="72" t="s">
        <v>193</v>
      </c>
      <c r="B347" s="73" t="s">
        <v>39</v>
      </c>
      <c r="C347" s="72" t="s">
        <v>40</v>
      </c>
      <c r="D347" s="74">
        <v>5023399.93</v>
      </c>
      <c r="E347" s="74">
        <v>0.0</v>
      </c>
      <c r="F347" s="74">
        <v>5023400.0</v>
      </c>
      <c r="G347" s="74">
        <v>0.0</v>
      </c>
      <c r="H347" s="74">
        <v>5023400.0</v>
      </c>
      <c r="I347" s="73"/>
      <c r="J347" s="75"/>
      <c r="K347" s="74"/>
      <c r="L347" s="76"/>
      <c r="M347" s="72"/>
      <c r="N347" s="77"/>
      <c r="O347" s="78"/>
      <c r="P347" s="79"/>
    </row>
    <row r="348" ht="22.5" customHeight="1">
      <c r="A348" s="72" t="s">
        <v>193</v>
      </c>
      <c r="B348" s="73" t="s">
        <v>68</v>
      </c>
      <c r="C348" s="72" t="s">
        <v>69</v>
      </c>
      <c r="D348" s="74">
        <v>6400915.84</v>
      </c>
      <c r="E348" s="74">
        <v>0.0</v>
      </c>
      <c r="F348" s="74">
        <v>6400916.0</v>
      </c>
      <c r="G348" s="74">
        <v>0.0</v>
      </c>
      <c r="H348" s="74">
        <v>6400916.0</v>
      </c>
      <c r="I348" s="73">
        <v>8.90980732E8</v>
      </c>
      <c r="J348" s="75" t="str">
        <f>VLOOKUP(I348,'[4]IPS CTA BANCARIA (2)'!$B$2:$H$163,2,0)</f>
        <v>#REF!</v>
      </c>
      <c r="K348" s="74">
        <v>6400916.0</v>
      </c>
      <c r="L348" s="76" t="str">
        <f>VLOOKUP(I348,'[4]IPS CTA BANCARIA (2)'!$B$2:$H$163,4,0)</f>
        <v>#REF!</v>
      </c>
      <c r="M348" s="72" t="str">
        <f>VLOOKUP(I348,'[4]IPS CTA BANCARIA (2)'!$B$2:$H$163,5,0)</f>
        <v>#REF!</v>
      </c>
      <c r="N348" s="77" t="s">
        <v>669</v>
      </c>
      <c r="O348" s="78" t="s">
        <v>670</v>
      </c>
      <c r="P348" s="79">
        <v>41904.0</v>
      </c>
    </row>
    <row r="349" ht="15.75" customHeight="1">
      <c r="A349" s="72" t="s">
        <v>193</v>
      </c>
      <c r="B349" s="73" t="s">
        <v>33</v>
      </c>
      <c r="C349" s="72" t="s">
        <v>34</v>
      </c>
      <c r="D349" s="74">
        <v>39238.57</v>
      </c>
      <c r="E349" s="74">
        <v>0.0</v>
      </c>
      <c r="F349" s="74">
        <v>0.0</v>
      </c>
      <c r="G349" s="74">
        <v>39238.57</v>
      </c>
      <c r="H349" s="74">
        <v>0.0</v>
      </c>
      <c r="I349" s="73"/>
      <c r="J349" s="75"/>
      <c r="K349" s="74"/>
      <c r="L349" s="76"/>
      <c r="M349" s="72"/>
      <c r="N349" s="77"/>
      <c r="O349" s="78"/>
      <c r="P349" s="79"/>
    </row>
    <row r="350" ht="15.75" customHeight="1">
      <c r="A350" s="72" t="s">
        <v>193</v>
      </c>
      <c r="B350" s="73" t="s">
        <v>35</v>
      </c>
      <c r="C350" s="72" t="s">
        <v>36</v>
      </c>
      <c r="D350" s="74">
        <v>0.0</v>
      </c>
      <c r="E350" s="74">
        <v>0.0</v>
      </c>
      <c r="F350" s="74">
        <v>0.0</v>
      </c>
      <c r="G350" s="74">
        <v>0.0</v>
      </c>
      <c r="H350" s="74">
        <v>0.0</v>
      </c>
      <c r="I350" s="73"/>
      <c r="J350" s="75"/>
      <c r="K350" s="74"/>
      <c r="L350" s="76"/>
      <c r="M350" s="72"/>
      <c r="N350" s="77"/>
      <c r="O350" s="78"/>
      <c r="P350" s="79"/>
    </row>
    <row r="351" ht="24.0" customHeight="1">
      <c r="A351" s="72" t="s">
        <v>195</v>
      </c>
      <c r="B351" s="73" t="s">
        <v>17</v>
      </c>
      <c r="C351" s="72" t="s">
        <v>324</v>
      </c>
      <c r="D351" s="74">
        <v>4.3694912E7</v>
      </c>
      <c r="E351" s="74">
        <v>2803263.0</v>
      </c>
      <c r="F351" s="74">
        <v>4.0891649E7</v>
      </c>
      <c r="G351" s="74">
        <v>0.0</v>
      </c>
      <c r="H351" s="74">
        <v>4.0891649E7</v>
      </c>
      <c r="I351" s="73">
        <v>8.90905154E8</v>
      </c>
      <c r="J351" s="75" t="str">
        <f>VLOOKUP(I351,'[4]IPS CTA BANCARIA (2)'!$B$2:$H$163,2,0)</f>
        <v>#REF!</v>
      </c>
      <c r="K351" s="74">
        <v>4.0891649E7</v>
      </c>
      <c r="L351" s="76" t="str">
        <f>VLOOKUP(I351,'[4]IPS CTA BANCARIA (2)'!$B$2:$H$163,4,0)</f>
        <v>#REF!</v>
      </c>
      <c r="M351" s="72" t="str">
        <f>VLOOKUP(I351,'[4]IPS CTA BANCARIA (2)'!$B$2:$H$163,5,0)</f>
        <v>#REF!</v>
      </c>
      <c r="N351" s="77" t="s">
        <v>671</v>
      </c>
      <c r="O351" s="78" t="s">
        <v>672</v>
      </c>
      <c r="P351" s="79">
        <v>41905.0</v>
      </c>
    </row>
    <row r="352" ht="15.75" customHeight="1">
      <c r="A352" s="72" t="s">
        <v>195</v>
      </c>
      <c r="B352" s="73" t="s">
        <v>27</v>
      </c>
      <c r="C352" s="72" t="s">
        <v>28</v>
      </c>
      <c r="D352" s="74">
        <v>37865.41</v>
      </c>
      <c r="E352" s="74">
        <v>37865.41</v>
      </c>
      <c r="F352" s="74">
        <v>0.0</v>
      </c>
      <c r="G352" s="74">
        <v>0.0</v>
      </c>
      <c r="H352" s="74">
        <v>0.0</v>
      </c>
      <c r="I352" s="73"/>
      <c r="J352" s="75"/>
      <c r="K352" s="74"/>
      <c r="L352" s="76"/>
      <c r="M352" s="72"/>
      <c r="N352" s="77"/>
      <c r="O352" s="78"/>
      <c r="P352" s="79"/>
    </row>
    <row r="353" ht="15.75" customHeight="1">
      <c r="A353" s="72" t="s">
        <v>195</v>
      </c>
      <c r="B353" s="73" t="s">
        <v>33</v>
      </c>
      <c r="C353" s="72" t="s">
        <v>34</v>
      </c>
      <c r="D353" s="74">
        <v>42884.18</v>
      </c>
      <c r="E353" s="74">
        <v>42884.18</v>
      </c>
      <c r="F353" s="74">
        <v>0.0</v>
      </c>
      <c r="G353" s="74">
        <v>0.0</v>
      </c>
      <c r="H353" s="74">
        <v>0.0</v>
      </c>
      <c r="I353" s="73"/>
      <c r="J353" s="75"/>
      <c r="K353" s="74"/>
      <c r="L353" s="76"/>
      <c r="M353" s="72"/>
      <c r="N353" s="77"/>
      <c r="O353" s="78"/>
      <c r="P353" s="79"/>
    </row>
    <row r="354" ht="15.75" customHeight="1">
      <c r="A354" s="72" t="s">
        <v>195</v>
      </c>
      <c r="B354" s="73" t="s">
        <v>74</v>
      </c>
      <c r="C354" s="72" t="s">
        <v>75</v>
      </c>
      <c r="D354" s="74">
        <v>0.0</v>
      </c>
      <c r="E354" s="74">
        <v>0.0</v>
      </c>
      <c r="F354" s="74">
        <v>0.0</v>
      </c>
      <c r="G354" s="74">
        <v>0.0</v>
      </c>
      <c r="H354" s="74">
        <v>0.0</v>
      </c>
      <c r="I354" s="73"/>
      <c r="J354" s="75"/>
      <c r="K354" s="74"/>
      <c r="L354" s="76"/>
      <c r="M354" s="72"/>
      <c r="N354" s="77"/>
      <c r="O354" s="78"/>
      <c r="P354" s="79"/>
    </row>
    <row r="355" ht="22.5" customHeight="1">
      <c r="A355" s="72" t="s">
        <v>195</v>
      </c>
      <c r="B355" s="73" t="s">
        <v>55</v>
      </c>
      <c r="C355" s="72" t="s">
        <v>56</v>
      </c>
      <c r="D355" s="74">
        <v>2252910.41</v>
      </c>
      <c r="E355" s="74">
        <v>148425.41000000015</v>
      </c>
      <c r="F355" s="74">
        <v>2104485.0</v>
      </c>
      <c r="G355" s="74">
        <v>0.0</v>
      </c>
      <c r="H355" s="74">
        <v>2104485.0</v>
      </c>
      <c r="I355" s="73">
        <v>8.90900518E8</v>
      </c>
      <c r="J355" s="75" t="str">
        <f t="shared" ref="J355:J356" si="79">VLOOKUP(I355,'[4]IPS CTA BANCARIA (2)'!$B$2:$H$163,2,0)</f>
        <v>#REF!</v>
      </c>
      <c r="K355" s="74">
        <v>2104485.0</v>
      </c>
      <c r="L355" s="76" t="str">
        <f t="shared" ref="L355:L356" si="80">VLOOKUP(I355,'[4]IPS CTA BANCARIA (2)'!$B$2:$H$163,4,0)</f>
        <v>#REF!</v>
      </c>
      <c r="M355" s="72" t="str">
        <f t="shared" ref="M355:M356" si="81">VLOOKUP(I355,'[4]IPS CTA BANCARIA (2)'!$B$2:$H$163,5,0)</f>
        <v>#REF!</v>
      </c>
      <c r="N355" s="81" t="s">
        <v>673</v>
      </c>
      <c r="O355" s="14"/>
      <c r="P355" s="22"/>
    </row>
    <row r="356" ht="24.0" customHeight="1">
      <c r="A356" s="72" t="s">
        <v>197</v>
      </c>
      <c r="B356" s="73" t="s">
        <v>17</v>
      </c>
      <c r="C356" s="72" t="s">
        <v>324</v>
      </c>
      <c r="D356" s="74">
        <v>2.4908084797E8</v>
      </c>
      <c r="E356" s="74">
        <v>0.0</v>
      </c>
      <c r="F356" s="74">
        <v>2.49080848E8</v>
      </c>
      <c r="G356" s="74">
        <v>0.0</v>
      </c>
      <c r="H356" s="74">
        <v>2.49080848E8</v>
      </c>
      <c r="I356" s="73">
        <v>8.90905166E8</v>
      </c>
      <c r="J356" s="75" t="str">
        <f t="shared" si="79"/>
        <v>#REF!</v>
      </c>
      <c r="K356" s="74">
        <v>2.49080848E8</v>
      </c>
      <c r="L356" s="76" t="str">
        <f t="shared" si="80"/>
        <v>#REF!</v>
      </c>
      <c r="M356" s="72" t="str">
        <f t="shared" si="81"/>
        <v>#REF!</v>
      </c>
      <c r="N356" s="77" t="s">
        <v>674</v>
      </c>
      <c r="O356" s="78" t="s">
        <v>675</v>
      </c>
      <c r="P356" s="79">
        <v>41905.0</v>
      </c>
    </row>
    <row r="357" ht="15.75" customHeight="1">
      <c r="A357" s="72" t="s">
        <v>197</v>
      </c>
      <c r="B357" s="73" t="s">
        <v>39</v>
      </c>
      <c r="C357" s="72" t="s">
        <v>40</v>
      </c>
      <c r="D357" s="74">
        <v>2.422487094E7</v>
      </c>
      <c r="E357" s="74">
        <v>0.0</v>
      </c>
      <c r="F357" s="74">
        <v>2.4224871E7</v>
      </c>
      <c r="G357" s="74">
        <v>0.0</v>
      </c>
      <c r="H357" s="74">
        <v>2.4224871E7</v>
      </c>
      <c r="I357" s="73"/>
      <c r="J357" s="75"/>
      <c r="K357" s="74"/>
      <c r="L357" s="76"/>
      <c r="M357" s="72"/>
      <c r="N357" s="77"/>
      <c r="O357" s="78"/>
      <c r="P357" s="79"/>
    </row>
    <row r="358" ht="22.5" customHeight="1">
      <c r="A358" s="72" t="s">
        <v>197</v>
      </c>
      <c r="B358" s="73" t="s">
        <v>68</v>
      </c>
      <c r="C358" s="72" t="s">
        <v>69</v>
      </c>
      <c r="D358" s="74">
        <v>2.931445898E7</v>
      </c>
      <c r="E358" s="74">
        <v>0.0</v>
      </c>
      <c r="F358" s="74">
        <v>2.9314459E7</v>
      </c>
      <c r="G358" s="74">
        <v>0.0</v>
      </c>
      <c r="H358" s="74">
        <v>2.9314459E7</v>
      </c>
      <c r="I358" s="73">
        <v>8.90980732E8</v>
      </c>
      <c r="J358" s="75" t="str">
        <f>VLOOKUP(I358,'[4]IPS CTA BANCARIA (2)'!$B$2:$H$163,2,0)</f>
        <v>#REF!</v>
      </c>
      <c r="K358" s="74">
        <v>2.9314459E7</v>
      </c>
      <c r="L358" s="76" t="str">
        <f>VLOOKUP(I358,'[4]IPS CTA BANCARIA (2)'!$B$2:$H$163,4,0)</f>
        <v>#REF!</v>
      </c>
      <c r="M358" s="72" t="str">
        <f>VLOOKUP(I358,'[4]IPS CTA BANCARIA (2)'!$B$2:$H$163,5,0)</f>
        <v>#REF!</v>
      </c>
      <c r="N358" s="77" t="s">
        <v>676</v>
      </c>
      <c r="O358" s="78" t="s">
        <v>677</v>
      </c>
      <c r="P358" s="79">
        <v>41904.0</v>
      </c>
    </row>
    <row r="359" ht="15.75" customHeight="1">
      <c r="A359" s="72" t="s">
        <v>197</v>
      </c>
      <c r="B359" s="73" t="s">
        <v>27</v>
      </c>
      <c r="C359" s="72" t="s">
        <v>28</v>
      </c>
      <c r="D359" s="74">
        <v>27111.24</v>
      </c>
      <c r="E359" s="74">
        <v>0.0</v>
      </c>
      <c r="F359" s="74">
        <v>0.0</v>
      </c>
      <c r="G359" s="74">
        <v>27111.24</v>
      </c>
      <c r="H359" s="74">
        <v>0.0</v>
      </c>
      <c r="I359" s="73"/>
      <c r="J359" s="75"/>
      <c r="K359" s="74"/>
      <c r="L359" s="76"/>
      <c r="M359" s="72"/>
      <c r="N359" s="77"/>
      <c r="O359" s="78"/>
      <c r="P359" s="79"/>
    </row>
    <row r="360" ht="15.75" customHeight="1">
      <c r="A360" s="72" t="s">
        <v>197</v>
      </c>
      <c r="B360" s="73" t="s">
        <v>33</v>
      </c>
      <c r="C360" s="72" t="s">
        <v>34</v>
      </c>
      <c r="D360" s="74">
        <v>203653.35</v>
      </c>
      <c r="E360" s="74">
        <v>0.0</v>
      </c>
      <c r="F360" s="74">
        <v>203653.0</v>
      </c>
      <c r="G360" s="74">
        <v>0.0</v>
      </c>
      <c r="H360" s="74">
        <v>203653.0</v>
      </c>
      <c r="I360" s="73"/>
      <c r="J360" s="75"/>
      <c r="K360" s="74"/>
      <c r="L360" s="76"/>
      <c r="M360" s="72"/>
      <c r="N360" s="77"/>
      <c r="O360" s="78"/>
      <c r="P360" s="79"/>
    </row>
    <row r="361" ht="15.75" customHeight="1">
      <c r="A361" s="72" t="s">
        <v>197</v>
      </c>
      <c r="B361" s="73" t="s">
        <v>35</v>
      </c>
      <c r="C361" s="72" t="s">
        <v>36</v>
      </c>
      <c r="D361" s="74">
        <v>2.7096411252E8</v>
      </c>
      <c r="E361" s="74">
        <v>0.0</v>
      </c>
      <c r="F361" s="74">
        <v>2.70964113E8</v>
      </c>
      <c r="G361" s="74">
        <v>0.0</v>
      </c>
      <c r="H361" s="74">
        <v>2.70964113E8</v>
      </c>
      <c r="I361" s="73"/>
      <c r="J361" s="75"/>
      <c r="K361" s="74"/>
      <c r="L361" s="76"/>
      <c r="M361" s="72"/>
      <c r="N361" s="77"/>
      <c r="O361" s="78"/>
      <c r="P361" s="79"/>
    </row>
    <row r="362" ht="15.75" customHeight="1">
      <c r="A362" s="72" t="s">
        <v>199</v>
      </c>
      <c r="B362" s="73" t="s">
        <v>39</v>
      </c>
      <c r="C362" s="72" t="s">
        <v>40</v>
      </c>
      <c r="D362" s="74">
        <v>1.964327283E7</v>
      </c>
      <c r="E362" s="74">
        <v>1304000.8299999982</v>
      </c>
      <c r="F362" s="74">
        <v>1.8339272E7</v>
      </c>
      <c r="G362" s="74">
        <v>0.0</v>
      </c>
      <c r="H362" s="74">
        <v>1.8339272E7</v>
      </c>
      <c r="I362" s="73"/>
      <c r="J362" s="75"/>
      <c r="K362" s="74"/>
      <c r="L362" s="76"/>
      <c r="M362" s="72"/>
      <c r="N362" s="77"/>
      <c r="O362" s="78"/>
      <c r="P362" s="79"/>
    </row>
    <row r="363" ht="15.75" customHeight="1">
      <c r="A363" s="72" t="s">
        <v>199</v>
      </c>
      <c r="B363" s="73" t="s">
        <v>27</v>
      </c>
      <c r="C363" s="72" t="s">
        <v>28</v>
      </c>
      <c r="D363" s="74">
        <v>81672.0</v>
      </c>
      <c r="E363" s="74">
        <v>81672.0</v>
      </c>
      <c r="F363" s="74">
        <v>0.0</v>
      </c>
      <c r="G363" s="74">
        <v>0.0</v>
      </c>
      <c r="H363" s="74">
        <v>0.0</v>
      </c>
      <c r="I363" s="73"/>
      <c r="J363" s="75"/>
      <c r="K363" s="74"/>
      <c r="L363" s="76"/>
      <c r="M363" s="72"/>
      <c r="N363" s="77"/>
      <c r="O363" s="78"/>
      <c r="P363" s="79"/>
    </row>
    <row r="364" ht="15.75" customHeight="1">
      <c r="A364" s="72" t="s">
        <v>199</v>
      </c>
      <c r="B364" s="73" t="s">
        <v>35</v>
      </c>
      <c r="C364" s="72" t="s">
        <v>36</v>
      </c>
      <c r="D364" s="74">
        <v>1851532.73</v>
      </c>
      <c r="E364" s="74">
        <v>130069.72999999998</v>
      </c>
      <c r="F364" s="74">
        <v>1721463.0</v>
      </c>
      <c r="G364" s="74">
        <v>0.0</v>
      </c>
      <c r="H364" s="74">
        <v>1721463.0</v>
      </c>
      <c r="I364" s="73"/>
      <c r="J364" s="75"/>
      <c r="K364" s="74"/>
      <c r="L364" s="76"/>
      <c r="M364" s="72"/>
      <c r="N364" s="77"/>
      <c r="O364" s="78"/>
      <c r="P364" s="79"/>
    </row>
    <row r="365" ht="22.5" customHeight="1">
      <c r="A365" s="72" t="s">
        <v>199</v>
      </c>
      <c r="B365" s="73" t="s">
        <v>41</v>
      </c>
      <c r="C365" s="72" t="s">
        <v>42</v>
      </c>
      <c r="D365" s="74">
        <v>3.182066544E7</v>
      </c>
      <c r="E365" s="74">
        <v>2235394.4400000013</v>
      </c>
      <c r="F365" s="74">
        <v>2.9585271E7</v>
      </c>
      <c r="G365" s="74">
        <v>0.0</v>
      </c>
      <c r="H365" s="74">
        <v>2.9585271E7</v>
      </c>
      <c r="I365" s="73">
        <v>8.00138011E8</v>
      </c>
      <c r="J365" s="75" t="str">
        <f t="shared" ref="J365:J366" si="82">VLOOKUP(I365,'[4]IPS CTA BANCARIA (2)'!$B$2:$H$163,2,0)</f>
        <v>#REF!</v>
      </c>
      <c r="K365" s="74">
        <v>2.9585271E7</v>
      </c>
      <c r="L365" s="76" t="str">
        <f t="shared" ref="L365:L366" si="83">VLOOKUP(I365,'[4]IPS CTA BANCARIA (2)'!$B$2:$H$163,4,0)</f>
        <v>#REF!</v>
      </c>
      <c r="M365" s="72" t="str">
        <f t="shared" ref="M365:M366" si="84">VLOOKUP(I365,'[4]IPS CTA BANCARIA (2)'!$B$2:$H$163,5,0)</f>
        <v>#REF!</v>
      </c>
      <c r="N365" s="77" t="s">
        <v>678</v>
      </c>
      <c r="O365" s="78" t="s">
        <v>679</v>
      </c>
      <c r="P365" s="79">
        <v>41904.0</v>
      </c>
    </row>
    <row r="366" ht="24.0" customHeight="1">
      <c r="A366" s="72" t="s">
        <v>201</v>
      </c>
      <c r="B366" s="73" t="s">
        <v>17</v>
      </c>
      <c r="C366" s="72" t="s">
        <v>324</v>
      </c>
      <c r="D366" s="74">
        <v>1483433.83</v>
      </c>
      <c r="E366" s="74">
        <v>0.0</v>
      </c>
      <c r="F366" s="74">
        <v>1483434.0</v>
      </c>
      <c r="G366" s="74">
        <v>0.0</v>
      </c>
      <c r="H366" s="74">
        <v>1483434.0</v>
      </c>
      <c r="I366" s="73">
        <v>8.90981726E8</v>
      </c>
      <c r="J366" s="75" t="str">
        <f t="shared" si="82"/>
        <v>#REF!</v>
      </c>
      <c r="K366" s="74">
        <v>1483434.0</v>
      </c>
      <c r="L366" s="76" t="str">
        <f t="shared" si="83"/>
        <v>#REF!</v>
      </c>
      <c r="M366" s="72" t="str">
        <f t="shared" si="84"/>
        <v>#REF!</v>
      </c>
      <c r="N366" s="77" t="s">
        <v>680</v>
      </c>
      <c r="O366" s="78" t="s">
        <v>681</v>
      </c>
      <c r="P366" s="79">
        <v>41905.0</v>
      </c>
    </row>
    <row r="367" ht="15.75" customHeight="1">
      <c r="A367" s="72" t="s">
        <v>201</v>
      </c>
      <c r="B367" s="73" t="s">
        <v>33</v>
      </c>
      <c r="C367" s="72" t="s">
        <v>34</v>
      </c>
      <c r="D367" s="74">
        <v>855.17</v>
      </c>
      <c r="E367" s="74">
        <v>0.0</v>
      </c>
      <c r="F367" s="74">
        <v>0.0</v>
      </c>
      <c r="G367" s="74">
        <v>855.17</v>
      </c>
      <c r="H367" s="74">
        <v>0.0</v>
      </c>
      <c r="I367" s="73"/>
      <c r="J367" s="75"/>
      <c r="K367" s="74"/>
      <c r="L367" s="76"/>
      <c r="M367" s="72"/>
      <c r="N367" s="77"/>
      <c r="O367" s="78"/>
      <c r="P367" s="79"/>
    </row>
    <row r="368" ht="24.0" customHeight="1">
      <c r="A368" s="72" t="s">
        <v>203</v>
      </c>
      <c r="B368" s="73" t="s">
        <v>17</v>
      </c>
      <c r="C368" s="72" t="s">
        <v>324</v>
      </c>
      <c r="D368" s="74">
        <v>3.295712733E7</v>
      </c>
      <c r="E368" s="74">
        <v>0.0</v>
      </c>
      <c r="F368" s="74">
        <v>3.2957127E7</v>
      </c>
      <c r="G368" s="74">
        <v>0.0</v>
      </c>
      <c r="H368" s="74">
        <v>3.2957127E7</v>
      </c>
      <c r="I368" s="73">
        <v>8.90905154E8</v>
      </c>
      <c r="J368" s="75" t="str">
        <f>VLOOKUP(I368,'[4]IPS CTA BANCARIA (2)'!$B$2:$H$163,2,0)</f>
        <v>#REF!</v>
      </c>
      <c r="K368" s="74">
        <v>3.2957127E7</v>
      </c>
      <c r="L368" s="76" t="str">
        <f>VLOOKUP(I368,'[4]IPS CTA BANCARIA (2)'!$B$2:$H$163,4,0)</f>
        <v>#REF!</v>
      </c>
      <c r="M368" s="72" t="str">
        <f>VLOOKUP(I368,'[4]IPS CTA BANCARIA (2)'!$B$2:$H$163,5,0)</f>
        <v>#REF!</v>
      </c>
      <c r="N368" s="77" t="s">
        <v>682</v>
      </c>
      <c r="O368" s="78" t="s">
        <v>683</v>
      </c>
      <c r="P368" s="79">
        <v>41905.0</v>
      </c>
    </row>
    <row r="369" ht="15.75" customHeight="1">
      <c r="A369" s="72" t="s">
        <v>203</v>
      </c>
      <c r="B369" s="73" t="s">
        <v>39</v>
      </c>
      <c r="C369" s="72" t="s">
        <v>40</v>
      </c>
      <c r="D369" s="74">
        <v>169545.37</v>
      </c>
      <c r="E369" s="74">
        <v>0.0</v>
      </c>
      <c r="F369" s="74">
        <v>169545.0</v>
      </c>
      <c r="G369" s="74">
        <v>0.0</v>
      </c>
      <c r="H369" s="74">
        <v>169545.0</v>
      </c>
      <c r="I369" s="73"/>
      <c r="J369" s="75"/>
      <c r="K369" s="74"/>
      <c r="L369" s="76"/>
      <c r="M369" s="72"/>
      <c r="N369" s="77"/>
      <c r="O369" s="78"/>
      <c r="P369" s="79"/>
    </row>
    <row r="370" ht="15.75" customHeight="1">
      <c r="A370" s="72" t="s">
        <v>203</v>
      </c>
      <c r="B370" s="73" t="s">
        <v>33</v>
      </c>
      <c r="C370" s="72" t="s">
        <v>34</v>
      </c>
      <c r="D370" s="74">
        <v>28787.82</v>
      </c>
      <c r="E370" s="74">
        <v>0.0</v>
      </c>
      <c r="F370" s="74">
        <v>0.0</v>
      </c>
      <c r="G370" s="74">
        <v>28787.82</v>
      </c>
      <c r="H370" s="74">
        <v>0.0</v>
      </c>
      <c r="I370" s="73"/>
      <c r="J370" s="75"/>
      <c r="K370" s="74"/>
      <c r="L370" s="76"/>
      <c r="M370" s="72"/>
      <c r="N370" s="77"/>
      <c r="O370" s="78"/>
      <c r="P370" s="79"/>
    </row>
    <row r="371" ht="22.5" customHeight="1">
      <c r="A371" s="72" t="s">
        <v>203</v>
      </c>
      <c r="B371" s="73" t="s">
        <v>55</v>
      </c>
      <c r="C371" s="72" t="s">
        <v>56</v>
      </c>
      <c r="D371" s="74">
        <v>1.729434148E7</v>
      </c>
      <c r="E371" s="74">
        <v>0.0</v>
      </c>
      <c r="F371" s="74">
        <v>1.7294341E7</v>
      </c>
      <c r="G371" s="74">
        <v>0.0</v>
      </c>
      <c r="H371" s="74">
        <v>1.7294341E7</v>
      </c>
      <c r="I371" s="73">
        <v>8.90900518E8</v>
      </c>
      <c r="J371" s="75" t="str">
        <f t="shared" ref="J371:J372" si="85">VLOOKUP(I371,'[4]IPS CTA BANCARIA (2)'!$B$2:$H$163,2,0)</f>
        <v>#REF!</v>
      </c>
      <c r="K371" s="74">
        <v>1.7294341E7</v>
      </c>
      <c r="L371" s="76" t="str">
        <f t="shared" ref="L371:L372" si="86">VLOOKUP(I371,'[4]IPS CTA BANCARIA (2)'!$B$2:$H$163,4,0)</f>
        <v>#REF!</v>
      </c>
      <c r="M371" s="72" t="str">
        <f t="shared" ref="M371:M372" si="87">VLOOKUP(I371,'[4]IPS CTA BANCARIA (2)'!$B$2:$H$163,5,0)</f>
        <v>#REF!</v>
      </c>
      <c r="N371" s="81" t="s">
        <v>684</v>
      </c>
      <c r="O371" s="14"/>
      <c r="P371" s="22"/>
    </row>
    <row r="372" ht="24.0" customHeight="1">
      <c r="A372" s="72" t="s">
        <v>205</v>
      </c>
      <c r="B372" s="73" t="s">
        <v>17</v>
      </c>
      <c r="C372" s="72" t="s">
        <v>324</v>
      </c>
      <c r="D372" s="74">
        <v>935946.23</v>
      </c>
      <c r="E372" s="74">
        <v>0.0</v>
      </c>
      <c r="F372" s="74">
        <v>935946.0</v>
      </c>
      <c r="G372" s="74">
        <v>0.0</v>
      </c>
      <c r="H372" s="74">
        <v>935946.0</v>
      </c>
      <c r="I372" s="73">
        <v>8.90981726E8</v>
      </c>
      <c r="J372" s="75" t="str">
        <f t="shared" si="85"/>
        <v>#REF!</v>
      </c>
      <c r="K372" s="74">
        <v>935946.0</v>
      </c>
      <c r="L372" s="76" t="str">
        <f t="shared" si="86"/>
        <v>#REF!</v>
      </c>
      <c r="M372" s="72" t="str">
        <f t="shared" si="87"/>
        <v>#REF!</v>
      </c>
      <c r="N372" s="77" t="s">
        <v>685</v>
      </c>
      <c r="O372" s="78" t="s">
        <v>686</v>
      </c>
      <c r="P372" s="79">
        <v>41905.0</v>
      </c>
    </row>
    <row r="373" ht="15.75" customHeight="1">
      <c r="A373" s="72" t="s">
        <v>205</v>
      </c>
      <c r="B373" s="73" t="s">
        <v>39</v>
      </c>
      <c r="C373" s="72" t="s">
        <v>40</v>
      </c>
      <c r="D373" s="74">
        <v>613244.64</v>
      </c>
      <c r="E373" s="74">
        <v>0.0</v>
      </c>
      <c r="F373" s="74">
        <v>613245.0</v>
      </c>
      <c r="G373" s="74">
        <v>0.0</v>
      </c>
      <c r="H373" s="74">
        <v>613245.0</v>
      </c>
      <c r="I373" s="73"/>
      <c r="J373" s="75"/>
      <c r="K373" s="74"/>
      <c r="L373" s="76"/>
      <c r="M373" s="72"/>
      <c r="N373" s="77"/>
      <c r="O373" s="78"/>
      <c r="P373" s="79"/>
    </row>
    <row r="374" ht="15.75" customHeight="1">
      <c r="A374" s="72" t="s">
        <v>205</v>
      </c>
      <c r="B374" s="73" t="s">
        <v>33</v>
      </c>
      <c r="C374" s="72" t="s">
        <v>34</v>
      </c>
      <c r="D374" s="74">
        <v>1321.78</v>
      </c>
      <c r="E374" s="74">
        <v>0.0</v>
      </c>
      <c r="F374" s="74">
        <v>0.0</v>
      </c>
      <c r="G374" s="74">
        <v>1321.78</v>
      </c>
      <c r="H374" s="74">
        <v>0.0</v>
      </c>
      <c r="I374" s="73"/>
      <c r="J374" s="75"/>
      <c r="K374" s="74"/>
      <c r="L374" s="76"/>
      <c r="M374" s="72"/>
      <c r="N374" s="77"/>
      <c r="O374" s="78"/>
      <c r="P374" s="79"/>
    </row>
    <row r="375" ht="15.75" customHeight="1">
      <c r="A375" s="72" t="s">
        <v>205</v>
      </c>
      <c r="B375" s="73" t="s">
        <v>41</v>
      </c>
      <c r="C375" s="72" t="s">
        <v>42</v>
      </c>
      <c r="D375" s="74">
        <v>1588117.35</v>
      </c>
      <c r="E375" s="74">
        <v>0.0</v>
      </c>
      <c r="F375" s="74">
        <v>1588117.0</v>
      </c>
      <c r="G375" s="74">
        <v>0.0</v>
      </c>
      <c r="H375" s="74">
        <v>1588117.0</v>
      </c>
      <c r="I375" s="73">
        <v>8.90983675E8</v>
      </c>
      <c r="J375" s="75" t="str">
        <f t="shared" ref="J375:J376" si="88">VLOOKUP(I375,'[4]IPS CTA BANCARIA (2)'!$B$2:$H$163,2,0)</f>
        <v>#REF!</v>
      </c>
      <c r="K375" s="74">
        <v>1588117.0</v>
      </c>
      <c r="L375" s="76" t="str">
        <f t="shared" ref="L375:L376" si="89">VLOOKUP(I375,'[4]IPS CTA BANCARIA (2)'!$B$2:$H$163,4,0)</f>
        <v>#REF!</v>
      </c>
      <c r="M375" s="72" t="str">
        <f t="shared" ref="M375:M376" si="90">VLOOKUP(I375,'[4]IPS CTA BANCARIA (2)'!$B$2:$H$163,5,0)</f>
        <v>#REF!</v>
      </c>
      <c r="N375" s="77" t="s">
        <v>687</v>
      </c>
      <c r="O375" s="78" t="s">
        <v>688</v>
      </c>
      <c r="P375" s="79">
        <v>41904.0</v>
      </c>
    </row>
    <row r="376" ht="24.0" customHeight="1">
      <c r="A376" s="72" t="s">
        <v>207</v>
      </c>
      <c r="B376" s="73" t="s">
        <v>17</v>
      </c>
      <c r="C376" s="72" t="s">
        <v>324</v>
      </c>
      <c r="D376" s="74">
        <v>4183517.56</v>
      </c>
      <c r="E376" s="74">
        <v>122857.56000000006</v>
      </c>
      <c r="F376" s="74">
        <v>4060660.0</v>
      </c>
      <c r="G376" s="74">
        <v>0.0</v>
      </c>
      <c r="H376" s="74">
        <v>4060660.0</v>
      </c>
      <c r="I376" s="73">
        <v>8.90981726E8</v>
      </c>
      <c r="J376" s="75" t="str">
        <f t="shared" si="88"/>
        <v>#REF!</v>
      </c>
      <c r="K376" s="74">
        <v>4060660.0</v>
      </c>
      <c r="L376" s="76" t="str">
        <f t="shared" si="89"/>
        <v>#REF!</v>
      </c>
      <c r="M376" s="72" t="str">
        <f t="shared" si="90"/>
        <v>#REF!</v>
      </c>
      <c r="N376" s="77" t="s">
        <v>689</v>
      </c>
      <c r="O376" s="78" t="s">
        <v>690</v>
      </c>
      <c r="P376" s="79">
        <v>41905.0</v>
      </c>
    </row>
    <row r="377" ht="24.0" customHeight="1">
      <c r="A377" s="72" t="s">
        <v>207</v>
      </c>
      <c r="B377" s="73" t="s">
        <v>39</v>
      </c>
      <c r="C377" s="72" t="s">
        <v>40</v>
      </c>
      <c r="D377" s="74">
        <v>6548785.45</v>
      </c>
      <c r="E377" s="74">
        <v>217831.4500000002</v>
      </c>
      <c r="F377" s="74">
        <v>6330954.0</v>
      </c>
      <c r="G377" s="74">
        <v>0.0</v>
      </c>
      <c r="H377" s="74">
        <v>6330954.0</v>
      </c>
      <c r="I377" s="73"/>
      <c r="J377" s="75"/>
      <c r="K377" s="74"/>
      <c r="L377" s="76"/>
      <c r="M377" s="72"/>
      <c r="N377" s="77"/>
      <c r="O377" s="78"/>
      <c r="P377" s="79"/>
    </row>
    <row r="378" ht="24.0" customHeight="1">
      <c r="A378" s="72" t="s">
        <v>207</v>
      </c>
      <c r="B378" s="73" t="s">
        <v>33</v>
      </c>
      <c r="C378" s="72" t="s">
        <v>34</v>
      </c>
      <c r="D378" s="74">
        <v>16858.86</v>
      </c>
      <c r="E378" s="74">
        <v>16858.86</v>
      </c>
      <c r="F378" s="74">
        <v>0.0</v>
      </c>
      <c r="G378" s="74">
        <v>0.0</v>
      </c>
      <c r="H378" s="74">
        <v>0.0</v>
      </c>
      <c r="I378" s="73"/>
      <c r="J378" s="75"/>
      <c r="K378" s="74"/>
      <c r="L378" s="76"/>
      <c r="M378" s="72"/>
      <c r="N378" s="77"/>
      <c r="O378" s="78"/>
      <c r="P378" s="79"/>
    </row>
    <row r="379" ht="24.0" customHeight="1">
      <c r="A379" s="72" t="s">
        <v>207</v>
      </c>
      <c r="B379" s="73" t="s">
        <v>41</v>
      </c>
      <c r="C379" s="72" t="s">
        <v>42</v>
      </c>
      <c r="D379" s="74">
        <v>1.611995446E7</v>
      </c>
      <c r="E379" s="74">
        <v>536196.4600000009</v>
      </c>
      <c r="F379" s="74">
        <v>1.5583758E7</v>
      </c>
      <c r="G379" s="74">
        <v>0.0</v>
      </c>
      <c r="H379" s="74">
        <v>1.5583758E7</v>
      </c>
      <c r="I379" s="73">
        <v>8.90981532E8</v>
      </c>
      <c r="J379" s="75" t="str">
        <f t="shared" ref="J379:J381" si="91">VLOOKUP(I379,'[4]IPS CTA BANCARIA (2)'!$B$2:$H$163,2,0)</f>
        <v>#REF!</v>
      </c>
      <c r="K379" s="74">
        <v>1.5583758E7</v>
      </c>
      <c r="L379" s="76" t="str">
        <f t="shared" ref="L379:L381" si="92">VLOOKUP(I379,'[4]IPS CTA BANCARIA (2)'!$B$2:$H$163,4,0)</f>
        <v>#REF!</v>
      </c>
      <c r="M379" s="72" t="str">
        <f t="shared" ref="M379:M381" si="93">VLOOKUP(I379,'[4]IPS CTA BANCARIA (2)'!$B$2:$H$163,5,0)</f>
        <v>#REF!</v>
      </c>
      <c r="N379" s="77" t="s">
        <v>691</v>
      </c>
      <c r="O379" s="78" t="s">
        <v>692</v>
      </c>
      <c r="P379" s="79">
        <v>41904.0</v>
      </c>
    </row>
    <row r="380" ht="24.0" customHeight="1">
      <c r="A380" s="72" t="s">
        <v>207</v>
      </c>
      <c r="B380" s="73" t="s">
        <v>55</v>
      </c>
      <c r="C380" s="72" t="s">
        <v>56</v>
      </c>
      <c r="D380" s="74">
        <v>1247969.67</v>
      </c>
      <c r="E380" s="74">
        <v>41510.669999999925</v>
      </c>
      <c r="F380" s="74">
        <v>1206459.0</v>
      </c>
      <c r="G380" s="74">
        <v>0.0</v>
      </c>
      <c r="H380" s="74">
        <v>1206459.0</v>
      </c>
      <c r="I380" s="73">
        <v>9.00261353E8</v>
      </c>
      <c r="J380" s="75" t="str">
        <f t="shared" si="91"/>
        <v>#REF!</v>
      </c>
      <c r="K380" s="74">
        <v>1206459.0</v>
      </c>
      <c r="L380" s="76" t="str">
        <f t="shared" si="92"/>
        <v>#REF!</v>
      </c>
      <c r="M380" s="72" t="str">
        <f t="shared" si="93"/>
        <v>#REF!</v>
      </c>
      <c r="N380" s="81" t="s">
        <v>693</v>
      </c>
      <c r="O380" s="14"/>
      <c r="P380" s="22"/>
    </row>
    <row r="381" ht="24.0" customHeight="1">
      <c r="A381" s="72" t="s">
        <v>209</v>
      </c>
      <c r="B381" s="73" t="s">
        <v>17</v>
      </c>
      <c r="C381" s="72" t="s">
        <v>324</v>
      </c>
      <c r="D381" s="74">
        <v>2.1525131002E8</v>
      </c>
      <c r="E381" s="74">
        <v>7.412830302000001E7</v>
      </c>
      <c r="F381" s="74">
        <v>1.41123007E8</v>
      </c>
      <c r="G381" s="74">
        <v>0.0</v>
      </c>
      <c r="H381" s="74">
        <v>1.41123007E8</v>
      </c>
      <c r="I381" s="73">
        <v>8.90907215E8</v>
      </c>
      <c r="J381" s="75" t="str">
        <f t="shared" si="91"/>
        <v>#REF!</v>
      </c>
      <c r="K381" s="74">
        <v>1.41123007E8</v>
      </c>
      <c r="L381" s="76" t="str">
        <f t="shared" si="92"/>
        <v>#REF!</v>
      </c>
      <c r="M381" s="72" t="str">
        <f t="shared" si="93"/>
        <v>#REF!</v>
      </c>
      <c r="N381" s="77" t="s">
        <v>694</v>
      </c>
      <c r="O381" s="78" t="s">
        <v>695</v>
      </c>
      <c r="P381" s="79">
        <v>41905.0</v>
      </c>
    </row>
    <row r="382" ht="24.0" customHeight="1">
      <c r="A382" s="72" t="s">
        <v>209</v>
      </c>
      <c r="B382" s="73" t="s">
        <v>39</v>
      </c>
      <c r="C382" s="72" t="s">
        <v>40</v>
      </c>
      <c r="D382" s="74">
        <v>874576.65</v>
      </c>
      <c r="E382" s="74">
        <v>301350.65</v>
      </c>
      <c r="F382" s="74">
        <v>573226.0</v>
      </c>
      <c r="G382" s="74">
        <v>0.0</v>
      </c>
      <c r="H382" s="74">
        <v>573226.0</v>
      </c>
      <c r="I382" s="73"/>
      <c r="J382" s="75"/>
      <c r="K382" s="74"/>
      <c r="L382" s="76"/>
      <c r="M382" s="72"/>
      <c r="N382" s="77"/>
      <c r="O382" s="78"/>
      <c r="P382" s="79"/>
    </row>
    <row r="383" ht="24.0" customHeight="1">
      <c r="A383" s="72" t="s">
        <v>209</v>
      </c>
      <c r="B383" s="73" t="s">
        <v>27</v>
      </c>
      <c r="C383" s="72" t="s">
        <v>28</v>
      </c>
      <c r="D383" s="74">
        <v>61576.89</v>
      </c>
      <c r="E383" s="74">
        <v>61576.89</v>
      </c>
      <c r="F383" s="74">
        <v>0.0</v>
      </c>
      <c r="G383" s="74">
        <v>0.0</v>
      </c>
      <c r="H383" s="74">
        <v>0.0</v>
      </c>
      <c r="I383" s="73"/>
      <c r="J383" s="75"/>
      <c r="K383" s="74"/>
      <c r="L383" s="76"/>
      <c r="M383" s="72"/>
      <c r="N383" s="77"/>
      <c r="O383" s="78"/>
      <c r="P383" s="79"/>
    </row>
    <row r="384" ht="24.0" customHeight="1">
      <c r="A384" s="72" t="s">
        <v>209</v>
      </c>
      <c r="B384" s="73" t="s">
        <v>33</v>
      </c>
      <c r="C384" s="72" t="s">
        <v>34</v>
      </c>
      <c r="D384" s="74">
        <v>155535.19</v>
      </c>
      <c r="E384" s="74">
        <v>53592.19</v>
      </c>
      <c r="F384" s="74">
        <v>101943.0</v>
      </c>
      <c r="G384" s="74">
        <v>0.0</v>
      </c>
      <c r="H384" s="74">
        <v>101943.0</v>
      </c>
      <c r="I384" s="73"/>
      <c r="J384" s="75"/>
      <c r="K384" s="74"/>
      <c r="L384" s="76"/>
      <c r="M384" s="72"/>
      <c r="N384" s="77"/>
      <c r="O384" s="78"/>
      <c r="P384" s="79"/>
    </row>
    <row r="385" ht="24.0" customHeight="1">
      <c r="A385" s="72" t="s">
        <v>209</v>
      </c>
      <c r="B385" s="73" t="s">
        <v>35</v>
      </c>
      <c r="C385" s="72" t="s">
        <v>36</v>
      </c>
      <c r="D385" s="74">
        <v>2.379399525E7</v>
      </c>
      <c r="E385" s="74">
        <v>8198643.25</v>
      </c>
      <c r="F385" s="74">
        <v>1.5595352E7</v>
      </c>
      <c r="G385" s="74">
        <v>0.0</v>
      </c>
      <c r="H385" s="74">
        <v>1.5595352E7</v>
      </c>
      <c r="I385" s="73"/>
      <c r="J385" s="75"/>
      <c r="K385" s="74"/>
      <c r="L385" s="76"/>
      <c r="M385" s="72"/>
      <c r="N385" s="77"/>
      <c r="O385" s="78"/>
      <c r="P385" s="79"/>
    </row>
    <row r="386" ht="24.0" customHeight="1">
      <c r="A386" s="72" t="s">
        <v>211</v>
      </c>
      <c r="B386" s="73" t="s">
        <v>17</v>
      </c>
      <c r="C386" s="72" t="s">
        <v>324</v>
      </c>
      <c r="D386" s="74">
        <v>5.299027856E7</v>
      </c>
      <c r="E386" s="74">
        <v>0.0</v>
      </c>
      <c r="F386" s="74">
        <v>5.2990279E7</v>
      </c>
      <c r="G386" s="74">
        <v>0.0</v>
      </c>
      <c r="H386" s="74">
        <v>5.2990279E7</v>
      </c>
      <c r="I386" s="73">
        <v>8.90980066E8</v>
      </c>
      <c r="J386" s="75" t="str">
        <f t="shared" ref="J386:J388" si="94">VLOOKUP(I386,'[4]IPS CTA BANCARIA (2)'!$B$2:$H$163,2,0)</f>
        <v>#REF!</v>
      </c>
      <c r="K386" s="74">
        <v>5.2990279E7</v>
      </c>
      <c r="L386" s="76" t="str">
        <f t="shared" ref="L386:L388" si="95">VLOOKUP(I386,'[4]IPS CTA BANCARIA (2)'!$B$2:$H$163,4,0)</f>
        <v>#REF!</v>
      </c>
      <c r="M386" s="72" t="str">
        <f t="shared" ref="M386:M388" si="96">VLOOKUP(I386,'[4]IPS CTA BANCARIA (2)'!$B$2:$H$163,5,0)</f>
        <v>#REF!</v>
      </c>
      <c r="N386" s="77" t="s">
        <v>696</v>
      </c>
      <c r="O386" s="78" t="s">
        <v>697</v>
      </c>
      <c r="P386" s="79">
        <v>41905.0</v>
      </c>
    </row>
    <row r="387" ht="24.0" customHeight="1">
      <c r="A387" s="72" t="s">
        <v>211</v>
      </c>
      <c r="B387" s="73" t="s">
        <v>55</v>
      </c>
      <c r="C387" s="72" t="s">
        <v>56</v>
      </c>
      <c r="D387" s="74">
        <v>1.418511044E7</v>
      </c>
      <c r="E387" s="74">
        <v>0.0</v>
      </c>
      <c r="F387" s="74">
        <v>1.418511E7</v>
      </c>
      <c r="G387" s="74">
        <v>0.0</v>
      </c>
      <c r="H387" s="74">
        <v>1.418511E7</v>
      </c>
      <c r="I387" s="73">
        <v>8.90905154E8</v>
      </c>
      <c r="J387" s="75" t="str">
        <f t="shared" si="94"/>
        <v>#REF!</v>
      </c>
      <c r="K387" s="74">
        <v>1.418511E7</v>
      </c>
      <c r="L387" s="76" t="str">
        <f t="shared" si="95"/>
        <v>#REF!</v>
      </c>
      <c r="M387" s="72" t="str">
        <f t="shared" si="96"/>
        <v>#REF!</v>
      </c>
      <c r="N387" s="81" t="s">
        <v>698</v>
      </c>
      <c r="O387" s="14"/>
      <c r="P387" s="22"/>
    </row>
    <row r="388" ht="24.0" customHeight="1">
      <c r="A388" s="72" t="s">
        <v>213</v>
      </c>
      <c r="B388" s="73" t="s">
        <v>17</v>
      </c>
      <c r="C388" s="72" t="s">
        <v>324</v>
      </c>
      <c r="D388" s="74">
        <v>6.572839332E7</v>
      </c>
      <c r="E388" s="74">
        <v>0.0</v>
      </c>
      <c r="F388" s="74">
        <v>6.5728393E7</v>
      </c>
      <c r="G388" s="74">
        <v>0.0</v>
      </c>
      <c r="H388" s="74">
        <v>6.5728393E7</v>
      </c>
      <c r="I388" s="73">
        <v>8.90907254E8</v>
      </c>
      <c r="J388" s="75" t="str">
        <f t="shared" si="94"/>
        <v>#REF!</v>
      </c>
      <c r="K388" s="74">
        <v>6.5728393E7</v>
      </c>
      <c r="L388" s="76" t="str">
        <f t="shared" si="95"/>
        <v>#REF!</v>
      </c>
      <c r="M388" s="72" t="str">
        <f t="shared" si="96"/>
        <v>#REF!</v>
      </c>
      <c r="N388" s="77" t="s">
        <v>699</v>
      </c>
      <c r="O388" s="78" t="s">
        <v>700</v>
      </c>
      <c r="P388" s="79">
        <v>41905.0</v>
      </c>
    </row>
    <row r="389" ht="24.0" customHeight="1">
      <c r="A389" s="72" t="s">
        <v>213</v>
      </c>
      <c r="B389" s="73" t="s">
        <v>33</v>
      </c>
      <c r="C389" s="72" t="s">
        <v>34</v>
      </c>
      <c r="D389" s="74">
        <v>102083.12</v>
      </c>
      <c r="E389" s="74">
        <v>0.0</v>
      </c>
      <c r="F389" s="74">
        <v>102083.0</v>
      </c>
      <c r="G389" s="74">
        <v>0.0</v>
      </c>
      <c r="H389" s="74">
        <v>102083.0</v>
      </c>
      <c r="I389" s="73"/>
      <c r="J389" s="75"/>
      <c r="K389" s="74"/>
      <c r="L389" s="76"/>
      <c r="M389" s="72"/>
      <c r="N389" s="77"/>
      <c r="O389" s="78"/>
      <c r="P389" s="79"/>
    </row>
    <row r="390" ht="24.0" customHeight="1">
      <c r="A390" s="72" t="s">
        <v>213</v>
      </c>
      <c r="B390" s="73" t="s">
        <v>55</v>
      </c>
      <c r="C390" s="72" t="s">
        <v>56</v>
      </c>
      <c r="D390" s="74">
        <v>1.698304056E7</v>
      </c>
      <c r="E390" s="74">
        <v>0.0</v>
      </c>
      <c r="F390" s="74">
        <v>1.6983041E7</v>
      </c>
      <c r="G390" s="74">
        <v>0.0</v>
      </c>
      <c r="H390" s="74">
        <v>1.6983041E7</v>
      </c>
      <c r="I390" s="73">
        <v>8.90905154E8</v>
      </c>
      <c r="J390" s="75" t="str">
        <f t="shared" ref="J390:J391" si="97">VLOOKUP(I390,'[4]IPS CTA BANCARIA (2)'!$B$2:$H$163,2,0)</f>
        <v>#REF!</v>
      </c>
      <c r="K390" s="74">
        <v>1.6983041E7</v>
      </c>
      <c r="L390" s="76" t="str">
        <f t="shared" ref="L390:L391" si="98">VLOOKUP(I390,'[4]IPS CTA BANCARIA (2)'!$B$2:$H$163,4,0)</f>
        <v>#REF!</v>
      </c>
      <c r="M390" s="72" t="str">
        <f t="shared" ref="M390:M391" si="99">VLOOKUP(I390,'[4]IPS CTA BANCARIA (2)'!$B$2:$H$163,5,0)</f>
        <v>#REF!</v>
      </c>
      <c r="N390" s="81" t="s">
        <v>701</v>
      </c>
      <c r="O390" s="14"/>
      <c r="P390" s="22"/>
    </row>
    <row r="391" ht="24.0" customHeight="1">
      <c r="A391" s="72" t="s">
        <v>215</v>
      </c>
      <c r="B391" s="73" t="s">
        <v>17</v>
      </c>
      <c r="C391" s="72" t="s">
        <v>324</v>
      </c>
      <c r="D391" s="74">
        <v>1.938550372E7</v>
      </c>
      <c r="E391" s="74">
        <v>1745896.7199999988</v>
      </c>
      <c r="F391" s="74">
        <v>1.7639607E7</v>
      </c>
      <c r="G391" s="74">
        <v>0.0</v>
      </c>
      <c r="H391" s="74">
        <v>1.7639607E7</v>
      </c>
      <c r="I391" s="73">
        <v>8.90981726E8</v>
      </c>
      <c r="J391" s="75" t="str">
        <f t="shared" si="97"/>
        <v>#REF!</v>
      </c>
      <c r="K391" s="74">
        <v>1.7639607E7</v>
      </c>
      <c r="L391" s="76" t="str">
        <f t="shared" si="98"/>
        <v>#REF!</v>
      </c>
      <c r="M391" s="72" t="str">
        <f t="shared" si="99"/>
        <v>#REF!</v>
      </c>
      <c r="N391" s="77" t="s">
        <v>702</v>
      </c>
      <c r="O391" s="78" t="s">
        <v>703</v>
      </c>
      <c r="P391" s="79">
        <v>41905.0</v>
      </c>
    </row>
    <row r="392" ht="15.75" customHeight="1">
      <c r="A392" s="72" t="s">
        <v>215</v>
      </c>
      <c r="B392" s="73" t="s">
        <v>39</v>
      </c>
      <c r="C392" s="72" t="s">
        <v>40</v>
      </c>
      <c r="D392" s="74">
        <v>2.509663815E7</v>
      </c>
      <c r="E392" s="74">
        <v>2099045.1499999985</v>
      </c>
      <c r="F392" s="74">
        <v>2.2997593E7</v>
      </c>
      <c r="G392" s="74">
        <v>0.0</v>
      </c>
      <c r="H392" s="74">
        <v>2.2997593E7</v>
      </c>
      <c r="I392" s="73"/>
      <c r="J392" s="75"/>
      <c r="K392" s="74"/>
      <c r="L392" s="76"/>
      <c r="M392" s="72"/>
      <c r="N392" s="77"/>
      <c r="O392" s="78"/>
      <c r="P392" s="79"/>
    </row>
    <row r="393" ht="24.0" customHeight="1">
      <c r="A393" s="72" t="s">
        <v>215</v>
      </c>
      <c r="B393" s="73" t="s">
        <v>53</v>
      </c>
      <c r="C393" s="72" t="s">
        <v>54</v>
      </c>
      <c r="D393" s="74">
        <v>0.0</v>
      </c>
      <c r="E393" s="74">
        <v>0.0</v>
      </c>
      <c r="F393" s="74">
        <v>0.0</v>
      </c>
      <c r="G393" s="74">
        <v>0.0</v>
      </c>
      <c r="H393" s="74">
        <v>0.0</v>
      </c>
      <c r="I393" s="73"/>
      <c r="J393" s="75"/>
      <c r="K393" s="74"/>
      <c r="L393" s="76"/>
      <c r="M393" s="72"/>
      <c r="N393" s="77"/>
      <c r="O393" s="78"/>
      <c r="P393" s="79"/>
    </row>
    <row r="394" ht="15.75" customHeight="1">
      <c r="A394" s="72" t="s">
        <v>215</v>
      </c>
      <c r="B394" s="73" t="s">
        <v>27</v>
      </c>
      <c r="C394" s="72" t="s">
        <v>28</v>
      </c>
      <c r="D394" s="74">
        <v>74629.49</v>
      </c>
      <c r="E394" s="74">
        <v>74629.49</v>
      </c>
      <c r="F394" s="74">
        <v>0.0</v>
      </c>
      <c r="G394" s="74">
        <v>0.0</v>
      </c>
      <c r="H394" s="74">
        <v>0.0</v>
      </c>
      <c r="I394" s="73"/>
      <c r="J394" s="75"/>
      <c r="K394" s="74"/>
      <c r="L394" s="76"/>
      <c r="M394" s="72"/>
      <c r="N394" s="77"/>
      <c r="O394" s="78"/>
      <c r="P394" s="79"/>
    </row>
    <row r="395" ht="15.75" customHeight="1">
      <c r="A395" s="72" t="s">
        <v>215</v>
      </c>
      <c r="B395" s="73" t="s">
        <v>33</v>
      </c>
      <c r="C395" s="72" t="s">
        <v>34</v>
      </c>
      <c r="D395" s="74">
        <v>102533.08</v>
      </c>
      <c r="E395" s="74">
        <v>102533.08</v>
      </c>
      <c r="F395" s="74">
        <v>0.0</v>
      </c>
      <c r="G395" s="74">
        <v>0.0</v>
      </c>
      <c r="H395" s="74">
        <v>0.0</v>
      </c>
      <c r="I395" s="73"/>
      <c r="J395" s="75"/>
      <c r="K395" s="74"/>
      <c r="L395" s="76"/>
      <c r="M395" s="72"/>
      <c r="N395" s="77"/>
      <c r="O395" s="78"/>
      <c r="P395" s="79"/>
    </row>
    <row r="396" ht="22.5" customHeight="1">
      <c r="A396" s="72" t="s">
        <v>215</v>
      </c>
      <c r="B396" s="73" t="s">
        <v>41</v>
      </c>
      <c r="C396" s="72" t="s">
        <v>42</v>
      </c>
      <c r="D396" s="74">
        <v>7.607087956E7</v>
      </c>
      <c r="E396" s="74">
        <v>6851092.560000002</v>
      </c>
      <c r="F396" s="74">
        <v>6.9219787E7</v>
      </c>
      <c r="G396" s="74">
        <v>0.0</v>
      </c>
      <c r="H396" s="74">
        <v>6.9219787E7</v>
      </c>
      <c r="I396" s="73">
        <v>8.90985092E8</v>
      </c>
      <c r="J396" s="75" t="str">
        <f t="shared" ref="J396:J397" si="100">VLOOKUP(I396,'[4]IPS CTA BANCARIA (2)'!$B$2:$H$163,2,0)</f>
        <v>#REF!</v>
      </c>
      <c r="K396" s="74">
        <v>6.9219787E7</v>
      </c>
      <c r="L396" s="76" t="str">
        <f t="shared" ref="L396:L397" si="101">VLOOKUP(I396,'[4]IPS CTA BANCARIA (2)'!$B$2:$H$163,4,0)</f>
        <v>#REF!</v>
      </c>
      <c r="M396" s="72" t="str">
        <f t="shared" ref="M396:M397" si="102">VLOOKUP(I396,'[4]IPS CTA BANCARIA (2)'!$B$2:$H$163,5,0)</f>
        <v>#REF!</v>
      </c>
      <c r="N396" s="77" t="s">
        <v>704</v>
      </c>
      <c r="O396" s="78" t="s">
        <v>705</v>
      </c>
      <c r="P396" s="79">
        <v>41904.0</v>
      </c>
    </row>
    <row r="397" ht="24.0" customHeight="1">
      <c r="A397" s="72" t="s">
        <v>217</v>
      </c>
      <c r="B397" s="73" t="s">
        <v>17</v>
      </c>
      <c r="C397" s="72" t="s">
        <v>324</v>
      </c>
      <c r="D397" s="74">
        <v>6226275.74</v>
      </c>
      <c r="E397" s="74">
        <v>0.0</v>
      </c>
      <c r="F397" s="74">
        <v>6226276.0</v>
      </c>
      <c r="G397" s="74">
        <v>0.0</v>
      </c>
      <c r="H397" s="74">
        <v>6226276.0</v>
      </c>
      <c r="I397" s="73">
        <v>8.90981726E8</v>
      </c>
      <c r="J397" s="75" t="str">
        <f t="shared" si="100"/>
        <v>#REF!</v>
      </c>
      <c r="K397" s="74">
        <v>6226276.0</v>
      </c>
      <c r="L397" s="76" t="str">
        <f t="shared" si="101"/>
        <v>#REF!</v>
      </c>
      <c r="M397" s="72" t="str">
        <f t="shared" si="102"/>
        <v>#REF!</v>
      </c>
      <c r="N397" s="77" t="s">
        <v>706</v>
      </c>
      <c r="O397" s="78" t="s">
        <v>707</v>
      </c>
      <c r="P397" s="79">
        <v>41905.0</v>
      </c>
    </row>
    <row r="398" ht="36.0" customHeight="1">
      <c r="A398" s="72" t="s">
        <v>217</v>
      </c>
      <c r="B398" s="73" t="s">
        <v>25</v>
      </c>
      <c r="C398" s="72" t="s">
        <v>26</v>
      </c>
      <c r="D398" s="74">
        <v>1882.21</v>
      </c>
      <c r="E398" s="74">
        <v>0.0</v>
      </c>
      <c r="F398" s="74">
        <v>0.0</v>
      </c>
      <c r="G398" s="74">
        <v>1882.21</v>
      </c>
      <c r="H398" s="74">
        <v>0.0</v>
      </c>
      <c r="I398" s="73"/>
      <c r="J398" s="75"/>
      <c r="K398" s="74"/>
      <c r="L398" s="76"/>
      <c r="M398" s="72"/>
      <c r="N398" s="77"/>
      <c r="O398" s="78"/>
      <c r="P398" s="79"/>
    </row>
    <row r="399" ht="15.75" customHeight="1">
      <c r="A399" s="72" t="s">
        <v>217</v>
      </c>
      <c r="B399" s="73" t="s">
        <v>33</v>
      </c>
      <c r="C399" s="72" t="s">
        <v>34</v>
      </c>
      <c r="D399" s="74">
        <v>23456.53</v>
      </c>
      <c r="E399" s="74">
        <v>0.0</v>
      </c>
      <c r="F399" s="74">
        <v>0.0</v>
      </c>
      <c r="G399" s="74">
        <v>23456.53</v>
      </c>
      <c r="H399" s="74">
        <v>0.0</v>
      </c>
      <c r="I399" s="73"/>
      <c r="J399" s="75"/>
      <c r="K399" s="74"/>
      <c r="L399" s="76"/>
      <c r="M399" s="72"/>
      <c r="N399" s="77"/>
      <c r="O399" s="78"/>
      <c r="P399" s="79"/>
    </row>
    <row r="400" ht="22.5" customHeight="1">
      <c r="A400" s="72" t="s">
        <v>217</v>
      </c>
      <c r="B400" s="73" t="s">
        <v>55</v>
      </c>
      <c r="C400" s="72" t="s">
        <v>56</v>
      </c>
      <c r="D400" s="74">
        <v>572098.52</v>
      </c>
      <c r="E400" s="74">
        <v>0.0</v>
      </c>
      <c r="F400" s="74">
        <v>572099.0</v>
      </c>
      <c r="G400" s="74">
        <v>0.0</v>
      </c>
      <c r="H400" s="74">
        <v>572099.0</v>
      </c>
      <c r="I400" s="73">
        <v>8.90900518E8</v>
      </c>
      <c r="J400" s="75" t="str">
        <f>VLOOKUP(I400,'[4]IPS CTA BANCARIA (2)'!$B$2:$H$163,2,0)</f>
        <v>#REF!</v>
      </c>
      <c r="K400" s="74">
        <v>572099.0</v>
      </c>
      <c r="L400" s="76" t="str">
        <f>VLOOKUP(I400,'[4]IPS CTA BANCARIA (2)'!$B$2:$H$163,4,0)</f>
        <v>#REF!</v>
      </c>
      <c r="M400" s="72" t="str">
        <f>VLOOKUP(I400,'[4]IPS CTA BANCARIA (2)'!$B$2:$H$163,5,0)</f>
        <v>#REF!</v>
      </c>
      <c r="N400" s="81" t="s">
        <v>708</v>
      </c>
      <c r="O400" s="14"/>
      <c r="P400" s="22"/>
    </row>
    <row r="401" ht="24.0" customHeight="1">
      <c r="A401" s="72" t="s">
        <v>219</v>
      </c>
      <c r="B401" s="73" t="s">
        <v>17</v>
      </c>
      <c r="C401" s="72" t="s">
        <v>324</v>
      </c>
      <c r="D401" s="74">
        <v>0.0</v>
      </c>
      <c r="E401" s="74">
        <v>0.0</v>
      </c>
      <c r="F401" s="74">
        <v>0.0</v>
      </c>
      <c r="G401" s="74">
        <v>0.0</v>
      </c>
      <c r="H401" s="74">
        <v>0.0</v>
      </c>
      <c r="I401" s="73"/>
      <c r="J401" s="75"/>
      <c r="K401" s="74"/>
      <c r="L401" s="76"/>
      <c r="M401" s="72"/>
      <c r="N401" s="77"/>
      <c r="O401" s="78"/>
      <c r="P401" s="79"/>
    </row>
    <row r="402" ht="15.75" customHeight="1">
      <c r="A402" s="72" t="s">
        <v>219</v>
      </c>
      <c r="B402" s="73" t="s">
        <v>19</v>
      </c>
      <c r="C402" s="72" t="s">
        <v>20</v>
      </c>
      <c r="D402" s="74">
        <v>0.0</v>
      </c>
      <c r="E402" s="74">
        <v>0.0</v>
      </c>
      <c r="F402" s="74">
        <v>0.0</v>
      </c>
      <c r="G402" s="74">
        <v>0.0</v>
      </c>
      <c r="H402" s="74">
        <v>0.0</v>
      </c>
      <c r="I402" s="73"/>
      <c r="J402" s="75"/>
      <c r="K402" s="74"/>
      <c r="L402" s="76"/>
      <c r="M402" s="72"/>
      <c r="N402" s="77"/>
      <c r="O402" s="78"/>
      <c r="P402" s="79"/>
    </row>
    <row r="403" ht="36.0" customHeight="1">
      <c r="A403" s="72" t="s">
        <v>219</v>
      </c>
      <c r="B403" s="73" t="s">
        <v>25</v>
      </c>
      <c r="C403" s="72" t="s">
        <v>26</v>
      </c>
      <c r="D403" s="74">
        <v>0.0</v>
      </c>
      <c r="E403" s="74">
        <v>0.0</v>
      </c>
      <c r="F403" s="74">
        <v>0.0</v>
      </c>
      <c r="G403" s="74">
        <v>0.0</v>
      </c>
      <c r="H403" s="74">
        <v>0.0</v>
      </c>
      <c r="I403" s="73"/>
      <c r="J403" s="75"/>
      <c r="K403" s="74"/>
      <c r="L403" s="76"/>
      <c r="M403" s="72"/>
      <c r="N403" s="77"/>
      <c r="O403" s="78"/>
      <c r="P403" s="79"/>
    </row>
    <row r="404" ht="15.75" customHeight="1">
      <c r="A404" s="72" t="s">
        <v>219</v>
      </c>
      <c r="B404" s="73" t="s">
        <v>27</v>
      </c>
      <c r="C404" s="72" t="s">
        <v>28</v>
      </c>
      <c r="D404" s="74">
        <v>0.0</v>
      </c>
      <c r="E404" s="74">
        <v>0.0</v>
      </c>
      <c r="F404" s="74">
        <v>0.0</v>
      </c>
      <c r="G404" s="74">
        <v>0.0</v>
      </c>
      <c r="H404" s="74">
        <v>0.0</v>
      </c>
      <c r="I404" s="73"/>
      <c r="J404" s="75"/>
      <c r="K404" s="74"/>
      <c r="L404" s="76"/>
      <c r="M404" s="72"/>
      <c r="N404" s="77"/>
      <c r="O404" s="78"/>
      <c r="P404" s="79"/>
    </row>
    <row r="405" ht="15.75" customHeight="1">
      <c r="A405" s="72" t="s">
        <v>219</v>
      </c>
      <c r="B405" s="73" t="s">
        <v>33</v>
      </c>
      <c r="C405" s="72" t="s">
        <v>34</v>
      </c>
      <c r="D405" s="74">
        <v>0.0</v>
      </c>
      <c r="E405" s="74">
        <v>0.0</v>
      </c>
      <c r="F405" s="74">
        <v>0.0</v>
      </c>
      <c r="G405" s="74">
        <v>0.0</v>
      </c>
      <c r="H405" s="74">
        <v>0.0</v>
      </c>
      <c r="I405" s="73"/>
      <c r="J405" s="75"/>
      <c r="K405" s="74"/>
      <c r="L405" s="76"/>
      <c r="M405" s="72"/>
      <c r="N405" s="77"/>
      <c r="O405" s="78"/>
      <c r="P405" s="79"/>
    </row>
    <row r="406" ht="15.75" customHeight="1">
      <c r="A406" s="72" t="s">
        <v>219</v>
      </c>
      <c r="B406" s="73" t="s">
        <v>55</v>
      </c>
      <c r="C406" s="72" t="s">
        <v>56</v>
      </c>
      <c r="D406" s="74">
        <v>0.0</v>
      </c>
      <c r="E406" s="74">
        <v>0.0</v>
      </c>
      <c r="F406" s="74">
        <v>0.0</v>
      </c>
      <c r="G406" s="74">
        <v>0.0</v>
      </c>
      <c r="H406" s="74">
        <v>0.0</v>
      </c>
      <c r="I406" s="73"/>
      <c r="J406" s="75"/>
      <c r="K406" s="74"/>
      <c r="L406" s="76"/>
      <c r="M406" s="72"/>
      <c r="N406" s="77"/>
      <c r="O406" s="78"/>
      <c r="P406" s="79"/>
    </row>
    <row r="407" ht="24.0" customHeight="1">
      <c r="A407" s="72" t="s">
        <v>221</v>
      </c>
      <c r="B407" s="73" t="s">
        <v>17</v>
      </c>
      <c r="C407" s="72" t="s">
        <v>324</v>
      </c>
      <c r="D407" s="74">
        <v>2.572151208E7</v>
      </c>
      <c r="E407" s="74">
        <v>0.0</v>
      </c>
      <c r="F407" s="74">
        <v>2.5721512E7</v>
      </c>
      <c r="G407" s="74">
        <v>0.0</v>
      </c>
      <c r="H407" s="74">
        <v>2.5721512E7</v>
      </c>
      <c r="I407" s="73">
        <v>8.90982264E8</v>
      </c>
      <c r="J407" s="75" t="str">
        <f>VLOOKUP(I407,'[4]IPS CTA BANCARIA (2)'!$B$2:$H$163,2,0)</f>
        <v>#REF!</v>
      </c>
      <c r="K407" s="74">
        <v>2.5721512E7</v>
      </c>
      <c r="L407" s="76" t="str">
        <f>VLOOKUP(I407,'[4]IPS CTA BANCARIA (2)'!$B$2:$H$163,4,0)</f>
        <v>#REF!</v>
      </c>
      <c r="M407" s="72" t="str">
        <f>VLOOKUP(I407,'[4]IPS CTA BANCARIA (2)'!$B$2:$H$163,5,0)</f>
        <v>#REF!</v>
      </c>
      <c r="N407" s="77" t="s">
        <v>709</v>
      </c>
      <c r="O407" s="78" t="s">
        <v>710</v>
      </c>
      <c r="P407" s="79">
        <v>41905.0</v>
      </c>
    </row>
    <row r="408" ht="24.0" customHeight="1">
      <c r="A408" s="72" t="s">
        <v>221</v>
      </c>
      <c r="B408" s="73" t="s">
        <v>39</v>
      </c>
      <c r="C408" s="72" t="s">
        <v>40</v>
      </c>
      <c r="D408" s="74">
        <v>3289973.42</v>
      </c>
      <c r="E408" s="74">
        <v>0.0</v>
      </c>
      <c r="F408" s="74">
        <v>3289973.0</v>
      </c>
      <c r="G408" s="74">
        <v>0.0</v>
      </c>
      <c r="H408" s="74">
        <v>3289973.0</v>
      </c>
      <c r="I408" s="73"/>
      <c r="J408" s="75"/>
      <c r="K408" s="74"/>
      <c r="L408" s="76"/>
      <c r="M408" s="72"/>
      <c r="N408" s="77"/>
      <c r="O408" s="78"/>
      <c r="P408" s="79"/>
    </row>
    <row r="409" ht="24.0" customHeight="1">
      <c r="A409" s="72" t="s">
        <v>221</v>
      </c>
      <c r="B409" s="73" t="s">
        <v>27</v>
      </c>
      <c r="C409" s="72" t="s">
        <v>28</v>
      </c>
      <c r="D409" s="74">
        <v>10130.36</v>
      </c>
      <c r="E409" s="74">
        <v>0.0</v>
      </c>
      <c r="F409" s="74">
        <v>0.0</v>
      </c>
      <c r="G409" s="74">
        <v>10130.36</v>
      </c>
      <c r="H409" s="74">
        <v>0.0</v>
      </c>
      <c r="I409" s="73"/>
      <c r="J409" s="75"/>
      <c r="K409" s="74"/>
      <c r="L409" s="76"/>
      <c r="M409" s="72"/>
      <c r="N409" s="77"/>
      <c r="O409" s="78"/>
      <c r="P409" s="79"/>
    </row>
    <row r="410" ht="24.0" customHeight="1">
      <c r="A410" s="72" t="s">
        <v>221</v>
      </c>
      <c r="B410" s="73" t="s">
        <v>55</v>
      </c>
      <c r="C410" s="72" t="s">
        <v>56</v>
      </c>
      <c r="D410" s="74">
        <v>503504.14</v>
      </c>
      <c r="E410" s="74">
        <v>0.0</v>
      </c>
      <c r="F410" s="74">
        <v>503504.0</v>
      </c>
      <c r="G410" s="74">
        <v>0.0</v>
      </c>
      <c r="H410" s="74">
        <v>503504.0</v>
      </c>
      <c r="I410" s="73">
        <v>8.90900518E8</v>
      </c>
      <c r="J410" s="75" t="str">
        <f>VLOOKUP(I410,'[4]IPS CTA BANCARIA (2)'!$B$2:$H$163,2,0)</f>
        <v>#REF!</v>
      </c>
      <c r="K410" s="74">
        <v>503504.0</v>
      </c>
      <c r="L410" s="76" t="str">
        <f>VLOOKUP(I410,'[4]IPS CTA BANCARIA (2)'!$B$2:$H$163,4,0)</f>
        <v>#REF!</v>
      </c>
      <c r="M410" s="72" t="str">
        <f>VLOOKUP(I410,'[4]IPS CTA BANCARIA (2)'!$B$2:$H$163,5,0)</f>
        <v>#REF!</v>
      </c>
      <c r="N410" s="81" t="s">
        <v>711</v>
      </c>
      <c r="O410" s="14"/>
      <c r="P410" s="22"/>
    </row>
    <row r="411" ht="24.0" customHeight="1">
      <c r="A411" s="72" t="s">
        <v>223</v>
      </c>
      <c r="B411" s="73" t="s">
        <v>17</v>
      </c>
      <c r="C411" s="72" t="s">
        <v>324</v>
      </c>
      <c r="D411" s="74">
        <v>0.0</v>
      </c>
      <c r="E411" s="74">
        <v>0.0</v>
      </c>
      <c r="F411" s="74">
        <v>0.0</v>
      </c>
      <c r="G411" s="74">
        <v>0.0</v>
      </c>
      <c r="H411" s="74">
        <v>0.0</v>
      </c>
      <c r="I411" s="73"/>
      <c r="J411" s="75"/>
      <c r="K411" s="74"/>
      <c r="L411" s="76"/>
      <c r="M411" s="72"/>
      <c r="N411" s="77"/>
      <c r="O411" s="78"/>
      <c r="P411" s="79"/>
    </row>
    <row r="412" ht="15.75" customHeight="1">
      <c r="A412" s="72" t="s">
        <v>223</v>
      </c>
      <c r="B412" s="73" t="s">
        <v>39</v>
      </c>
      <c r="C412" s="72" t="s">
        <v>40</v>
      </c>
      <c r="D412" s="74">
        <v>0.0</v>
      </c>
      <c r="E412" s="74">
        <v>0.0</v>
      </c>
      <c r="F412" s="74">
        <v>0.0</v>
      </c>
      <c r="G412" s="74">
        <v>0.0</v>
      </c>
      <c r="H412" s="74">
        <v>0.0</v>
      </c>
      <c r="I412" s="73"/>
      <c r="J412" s="75"/>
      <c r="K412" s="74"/>
      <c r="L412" s="76"/>
      <c r="M412" s="72"/>
      <c r="N412" s="77"/>
      <c r="O412" s="78"/>
      <c r="P412" s="79"/>
    </row>
    <row r="413" ht="24.0" customHeight="1">
      <c r="A413" s="72" t="s">
        <v>223</v>
      </c>
      <c r="B413" s="73" t="s">
        <v>53</v>
      </c>
      <c r="C413" s="72" t="s">
        <v>54</v>
      </c>
      <c r="D413" s="74">
        <v>0.0</v>
      </c>
      <c r="E413" s="74">
        <v>0.0</v>
      </c>
      <c r="F413" s="74">
        <v>0.0</v>
      </c>
      <c r="G413" s="74">
        <v>0.0</v>
      </c>
      <c r="H413" s="74">
        <v>0.0</v>
      </c>
      <c r="I413" s="73"/>
      <c r="J413" s="75"/>
      <c r="K413" s="74"/>
      <c r="L413" s="76"/>
      <c r="M413" s="72"/>
      <c r="N413" s="77"/>
      <c r="O413" s="78"/>
      <c r="P413" s="79"/>
    </row>
    <row r="414" ht="36.0" customHeight="1">
      <c r="A414" s="72" t="s">
        <v>223</v>
      </c>
      <c r="B414" s="73" t="s">
        <v>25</v>
      </c>
      <c r="C414" s="72" t="s">
        <v>26</v>
      </c>
      <c r="D414" s="74">
        <v>0.0</v>
      </c>
      <c r="E414" s="74">
        <v>0.0</v>
      </c>
      <c r="F414" s="74">
        <v>0.0</v>
      </c>
      <c r="G414" s="74">
        <v>0.0</v>
      </c>
      <c r="H414" s="74">
        <v>0.0</v>
      </c>
      <c r="I414" s="73"/>
      <c r="J414" s="75"/>
      <c r="K414" s="74"/>
      <c r="L414" s="76"/>
      <c r="M414" s="72"/>
      <c r="N414" s="77"/>
      <c r="O414" s="78"/>
      <c r="P414" s="79"/>
    </row>
    <row r="415" ht="15.75" customHeight="1">
      <c r="A415" s="72" t="s">
        <v>223</v>
      </c>
      <c r="B415" s="73" t="s">
        <v>33</v>
      </c>
      <c r="C415" s="72" t="s">
        <v>34</v>
      </c>
      <c r="D415" s="74">
        <v>0.0</v>
      </c>
      <c r="E415" s="74">
        <v>0.0</v>
      </c>
      <c r="F415" s="74">
        <v>0.0</v>
      </c>
      <c r="G415" s="74">
        <v>0.0</v>
      </c>
      <c r="H415" s="74">
        <v>0.0</v>
      </c>
      <c r="I415" s="73"/>
      <c r="J415" s="75"/>
      <c r="K415" s="74"/>
      <c r="L415" s="76"/>
      <c r="M415" s="72"/>
      <c r="N415" s="77"/>
      <c r="O415" s="78"/>
      <c r="P415" s="79"/>
    </row>
    <row r="416" ht="24.0" customHeight="1">
      <c r="A416" s="72" t="s">
        <v>225</v>
      </c>
      <c r="B416" s="73" t="s">
        <v>17</v>
      </c>
      <c r="C416" s="72" t="s">
        <v>324</v>
      </c>
      <c r="D416" s="74">
        <v>2.511595075E7</v>
      </c>
      <c r="E416" s="74">
        <v>0.0</v>
      </c>
      <c r="F416" s="74">
        <v>2.5115951E7</v>
      </c>
      <c r="G416" s="74">
        <v>0.0</v>
      </c>
      <c r="H416" s="74">
        <v>2.5115951E7</v>
      </c>
      <c r="I416" s="73">
        <v>8.90982264E8</v>
      </c>
      <c r="J416" s="75" t="str">
        <f>VLOOKUP(I416,'[4]IPS CTA BANCARIA (2)'!$B$2:$H$163,2,0)</f>
        <v>#REF!</v>
      </c>
      <c r="K416" s="74">
        <v>2.5115951E7</v>
      </c>
      <c r="L416" s="76" t="str">
        <f>VLOOKUP(I416,'[4]IPS CTA BANCARIA (2)'!$B$2:$H$163,4,0)</f>
        <v>#REF!</v>
      </c>
      <c r="M416" s="72" t="str">
        <f>VLOOKUP(I416,'[4]IPS CTA BANCARIA (2)'!$B$2:$H$163,5,0)</f>
        <v>#REF!</v>
      </c>
      <c r="N416" s="77" t="s">
        <v>712</v>
      </c>
      <c r="O416" s="78" t="s">
        <v>713</v>
      </c>
      <c r="P416" s="79">
        <v>41905.0</v>
      </c>
    </row>
    <row r="417" ht="15.75" customHeight="1">
      <c r="A417" s="72" t="s">
        <v>225</v>
      </c>
      <c r="B417" s="73" t="s">
        <v>39</v>
      </c>
      <c r="C417" s="72" t="s">
        <v>40</v>
      </c>
      <c r="D417" s="74">
        <v>0.0</v>
      </c>
      <c r="E417" s="74">
        <v>0.0</v>
      </c>
      <c r="F417" s="74">
        <v>0.0</v>
      </c>
      <c r="G417" s="74">
        <v>0.0</v>
      </c>
      <c r="H417" s="74">
        <v>0.0</v>
      </c>
      <c r="I417" s="73"/>
      <c r="J417" s="75"/>
      <c r="K417" s="74"/>
      <c r="L417" s="76"/>
      <c r="M417" s="72"/>
      <c r="N417" s="77"/>
      <c r="O417" s="78"/>
      <c r="P417" s="79"/>
    </row>
    <row r="418" ht="15.75" customHeight="1">
      <c r="A418" s="72" t="s">
        <v>225</v>
      </c>
      <c r="B418" s="73" t="s">
        <v>33</v>
      </c>
      <c r="C418" s="72" t="s">
        <v>34</v>
      </c>
      <c r="D418" s="74">
        <v>22438.26</v>
      </c>
      <c r="E418" s="74">
        <v>0.0</v>
      </c>
      <c r="F418" s="74">
        <v>0.0</v>
      </c>
      <c r="G418" s="74">
        <v>22438.26</v>
      </c>
      <c r="H418" s="74">
        <v>0.0</v>
      </c>
      <c r="I418" s="73"/>
      <c r="J418" s="75"/>
      <c r="K418" s="74"/>
      <c r="L418" s="76"/>
      <c r="M418" s="72"/>
      <c r="N418" s="77"/>
      <c r="O418" s="78"/>
      <c r="P418" s="79"/>
    </row>
    <row r="419" ht="15.75" customHeight="1">
      <c r="A419" s="72" t="s">
        <v>225</v>
      </c>
      <c r="B419" s="73" t="s">
        <v>55</v>
      </c>
      <c r="C419" s="72" t="s">
        <v>56</v>
      </c>
      <c r="D419" s="74">
        <v>2.462935599E7</v>
      </c>
      <c r="E419" s="74">
        <v>0.0</v>
      </c>
      <c r="F419" s="74">
        <v>2.4629356E7</v>
      </c>
      <c r="G419" s="74">
        <v>0.0</v>
      </c>
      <c r="H419" s="74">
        <v>2.4629356E7</v>
      </c>
      <c r="I419" s="73">
        <v>8.90905154E8</v>
      </c>
      <c r="J419" s="75" t="str">
        <f t="shared" ref="J419:J420" si="103">VLOOKUP(I419,'[4]IPS CTA BANCARIA (2)'!$B$2:$H$163,2,0)</f>
        <v>#REF!</v>
      </c>
      <c r="K419" s="74">
        <v>2.4629356E7</v>
      </c>
      <c r="L419" s="76" t="str">
        <f t="shared" ref="L419:L420" si="104">VLOOKUP(I419,'[4]IPS CTA BANCARIA (2)'!$B$2:$H$163,4,0)</f>
        <v>#REF!</v>
      </c>
      <c r="M419" s="72" t="str">
        <f t="shared" ref="M419:M420" si="105">VLOOKUP(I419,'[4]IPS CTA BANCARIA (2)'!$B$2:$H$163,5,0)</f>
        <v>#REF!</v>
      </c>
      <c r="N419" s="81" t="s">
        <v>714</v>
      </c>
      <c r="O419" s="14"/>
      <c r="P419" s="22"/>
    </row>
    <row r="420" ht="24.0" customHeight="1">
      <c r="A420" s="72" t="s">
        <v>227</v>
      </c>
      <c r="B420" s="73" t="s">
        <v>17</v>
      </c>
      <c r="C420" s="72" t="s">
        <v>324</v>
      </c>
      <c r="D420" s="74">
        <v>1.14681675E7</v>
      </c>
      <c r="E420" s="74">
        <v>0.0</v>
      </c>
      <c r="F420" s="74">
        <v>1.1468168E7</v>
      </c>
      <c r="G420" s="74">
        <v>0.0</v>
      </c>
      <c r="H420" s="74">
        <v>1.1468168E7</v>
      </c>
      <c r="I420" s="73">
        <v>8.90981726E8</v>
      </c>
      <c r="J420" s="75" t="str">
        <f t="shared" si="103"/>
        <v>#REF!</v>
      </c>
      <c r="K420" s="74">
        <v>1.1468168E7</v>
      </c>
      <c r="L420" s="76" t="str">
        <f t="shared" si="104"/>
        <v>#REF!</v>
      </c>
      <c r="M420" s="72" t="str">
        <f t="shared" si="105"/>
        <v>#REF!</v>
      </c>
      <c r="N420" s="77" t="s">
        <v>715</v>
      </c>
      <c r="O420" s="78" t="s">
        <v>716</v>
      </c>
      <c r="P420" s="79">
        <v>41905.0</v>
      </c>
    </row>
    <row r="421" ht="24.0" customHeight="1">
      <c r="A421" s="72" t="s">
        <v>227</v>
      </c>
      <c r="B421" s="73" t="s">
        <v>39</v>
      </c>
      <c r="C421" s="72" t="s">
        <v>40</v>
      </c>
      <c r="D421" s="74">
        <v>3592680.86</v>
      </c>
      <c r="E421" s="74">
        <v>0.0</v>
      </c>
      <c r="F421" s="74">
        <v>3592681.0</v>
      </c>
      <c r="G421" s="74">
        <v>0.0</v>
      </c>
      <c r="H421" s="74">
        <v>3592681.0</v>
      </c>
      <c r="I421" s="73"/>
      <c r="J421" s="75"/>
      <c r="K421" s="74"/>
      <c r="L421" s="76"/>
      <c r="M421" s="72"/>
      <c r="N421" s="77"/>
      <c r="O421" s="78"/>
      <c r="P421" s="79"/>
    </row>
    <row r="422" ht="24.0" customHeight="1">
      <c r="A422" s="72" t="s">
        <v>227</v>
      </c>
      <c r="B422" s="73" t="s">
        <v>33</v>
      </c>
      <c r="C422" s="72" t="s">
        <v>34</v>
      </c>
      <c r="D422" s="74">
        <v>16077.64</v>
      </c>
      <c r="E422" s="74">
        <v>0.0</v>
      </c>
      <c r="F422" s="74">
        <v>0.0</v>
      </c>
      <c r="G422" s="74">
        <v>16077.64</v>
      </c>
      <c r="H422" s="74">
        <v>0.0</v>
      </c>
      <c r="I422" s="73"/>
      <c r="J422" s="75"/>
      <c r="K422" s="74"/>
      <c r="L422" s="76"/>
      <c r="M422" s="72"/>
      <c r="N422" s="77"/>
      <c r="O422" s="78"/>
      <c r="P422" s="79"/>
    </row>
    <row r="423" ht="24.0" customHeight="1">
      <c r="A423" s="72" t="s">
        <v>229</v>
      </c>
      <c r="B423" s="73" t="s">
        <v>17</v>
      </c>
      <c r="C423" s="72" t="s">
        <v>324</v>
      </c>
      <c r="D423" s="74">
        <v>0.0</v>
      </c>
      <c r="E423" s="74">
        <v>0.0</v>
      </c>
      <c r="F423" s="74">
        <v>0.0</v>
      </c>
      <c r="G423" s="74">
        <v>0.0</v>
      </c>
      <c r="H423" s="74">
        <v>0.0</v>
      </c>
      <c r="I423" s="73"/>
      <c r="J423" s="75"/>
      <c r="K423" s="74"/>
      <c r="L423" s="76"/>
      <c r="M423" s="72"/>
      <c r="N423" s="77"/>
      <c r="O423" s="78"/>
      <c r="P423" s="79"/>
    </row>
    <row r="424" ht="15.75" customHeight="1">
      <c r="A424" s="72" t="s">
        <v>229</v>
      </c>
      <c r="B424" s="73" t="s">
        <v>27</v>
      </c>
      <c r="C424" s="72" t="s">
        <v>28</v>
      </c>
      <c r="D424" s="74">
        <v>0.0</v>
      </c>
      <c r="E424" s="74">
        <v>0.0</v>
      </c>
      <c r="F424" s="74">
        <v>0.0</v>
      </c>
      <c r="G424" s="74">
        <v>0.0</v>
      </c>
      <c r="H424" s="74">
        <v>0.0</v>
      </c>
      <c r="I424" s="73"/>
      <c r="J424" s="75"/>
      <c r="K424" s="74"/>
      <c r="L424" s="76"/>
      <c r="M424" s="72"/>
      <c r="N424" s="77"/>
      <c r="O424" s="78"/>
      <c r="P424" s="79"/>
    </row>
    <row r="425" ht="15.75" customHeight="1">
      <c r="A425" s="72" t="s">
        <v>229</v>
      </c>
      <c r="B425" s="73" t="s">
        <v>33</v>
      </c>
      <c r="C425" s="72" t="s">
        <v>34</v>
      </c>
      <c r="D425" s="74">
        <v>0.0</v>
      </c>
      <c r="E425" s="74">
        <v>0.0</v>
      </c>
      <c r="F425" s="74">
        <v>0.0</v>
      </c>
      <c r="G425" s="74">
        <v>0.0</v>
      </c>
      <c r="H425" s="74">
        <v>0.0</v>
      </c>
      <c r="I425" s="73"/>
      <c r="J425" s="75"/>
      <c r="K425" s="74"/>
      <c r="L425" s="76"/>
      <c r="M425" s="72"/>
      <c r="N425" s="77"/>
      <c r="O425" s="78"/>
      <c r="P425" s="79"/>
    </row>
    <row r="426" ht="15.75" customHeight="1">
      <c r="A426" s="72" t="s">
        <v>229</v>
      </c>
      <c r="B426" s="73" t="s">
        <v>55</v>
      </c>
      <c r="C426" s="72" t="s">
        <v>56</v>
      </c>
      <c r="D426" s="74">
        <v>0.0</v>
      </c>
      <c r="E426" s="74">
        <v>0.0</v>
      </c>
      <c r="F426" s="74">
        <v>0.0</v>
      </c>
      <c r="G426" s="74">
        <v>0.0</v>
      </c>
      <c r="H426" s="74">
        <v>0.0</v>
      </c>
      <c r="I426" s="73"/>
      <c r="J426" s="75"/>
      <c r="K426" s="74"/>
      <c r="L426" s="76"/>
      <c r="M426" s="72"/>
      <c r="N426" s="77"/>
      <c r="O426" s="78"/>
      <c r="P426" s="79"/>
    </row>
    <row r="427" ht="24.0" customHeight="1">
      <c r="A427" s="72" t="s">
        <v>231</v>
      </c>
      <c r="B427" s="73" t="s">
        <v>17</v>
      </c>
      <c r="C427" s="72" t="s">
        <v>324</v>
      </c>
      <c r="D427" s="74">
        <v>921194.05</v>
      </c>
      <c r="E427" s="74">
        <v>0.0</v>
      </c>
      <c r="F427" s="74">
        <v>921194.0</v>
      </c>
      <c r="G427" s="74">
        <v>0.0</v>
      </c>
      <c r="H427" s="74">
        <v>921194.0</v>
      </c>
      <c r="I427" s="73">
        <v>8.90981726E8</v>
      </c>
      <c r="J427" s="75" t="str">
        <f>VLOOKUP(I427,'[4]IPS CTA BANCARIA (2)'!$B$2:$H$163,2,0)</f>
        <v>#REF!</v>
      </c>
      <c r="K427" s="74">
        <v>921194.0</v>
      </c>
      <c r="L427" s="76" t="str">
        <f>VLOOKUP(I427,'[4]IPS CTA BANCARIA (2)'!$B$2:$H$163,4,0)</f>
        <v>#REF!</v>
      </c>
      <c r="M427" s="72" t="str">
        <f>VLOOKUP(I427,'[4]IPS CTA BANCARIA (2)'!$B$2:$H$163,5,0)</f>
        <v>#REF!</v>
      </c>
      <c r="N427" s="77" t="s">
        <v>717</v>
      </c>
      <c r="O427" s="78" t="s">
        <v>718</v>
      </c>
      <c r="P427" s="79">
        <v>41905.0</v>
      </c>
    </row>
    <row r="428" ht="24.0" customHeight="1">
      <c r="A428" s="72" t="s">
        <v>231</v>
      </c>
      <c r="B428" s="73" t="s">
        <v>39</v>
      </c>
      <c r="C428" s="72" t="s">
        <v>40</v>
      </c>
      <c r="D428" s="74">
        <v>6049.58</v>
      </c>
      <c r="E428" s="74">
        <v>0.0</v>
      </c>
      <c r="F428" s="74">
        <v>0.0</v>
      </c>
      <c r="G428" s="74">
        <v>6049.58</v>
      </c>
      <c r="H428" s="74">
        <v>0.0</v>
      </c>
      <c r="I428" s="73"/>
      <c r="J428" s="75"/>
      <c r="K428" s="74"/>
      <c r="L428" s="76"/>
      <c r="M428" s="72"/>
      <c r="N428" s="77"/>
      <c r="O428" s="78"/>
      <c r="P428" s="79"/>
    </row>
    <row r="429" ht="24.0" customHeight="1">
      <c r="A429" s="72" t="s">
        <v>231</v>
      </c>
      <c r="B429" s="73" t="s">
        <v>33</v>
      </c>
      <c r="C429" s="72" t="s">
        <v>34</v>
      </c>
      <c r="D429" s="74">
        <v>182.37</v>
      </c>
      <c r="E429" s="74">
        <v>0.0</v>
      </c>
      <c r="F429" s="74">
        <v>0.0</v>
      </c>
      <c r="G429" s="74">
        <v>182.37</v>
      </c>
      <c r="H429" s="74">
        <v>0.0</v>
      </c>
      <c r="I429" s="73"/>
      <c r="J429" s="75"/>
      <c r="K429" s="74"/>
      <c r="L429" s="76"/>
      <c r="M429" s="72"/>
      <c r="N429" s="77"/>
      <c r="O429" s="78"/>
      <c r="P429" s="79"/>
    </row>
    <row r="430" ht="24.0" customHeight="1">
      <c r="A430" s="72" t="s">
        <v>233</v>
      </c>
      <c r="B430" s="73" t="s">
        <v>17</v>
      </c>
      <c r="C430" s="72" t="s">
        <v>324</v>
      </c>
      <c r="D430" s="74">
        <v>9392172.66</v>
      </c>
      <c r="E430" s="74">
        <v>3329298.66</v>
      </c>
      <c r="F430" s="74">
        <v>6062874.0</v>
      </c>
      <c r="G430" s="74">
        <v>0.0</v>
      </c>
      <c r="H430" s="74">
        <v>6062874.0</v>
      </c>
      <c r="I430" s="73">
        <v>8.90981726E8</v>
      </c>
      <c r="J430" s="75" t="str">
        <f>VLOOKUP(I430,'[4]IPS CTA BANCARIA (2)'!$B$2:$H$163,2,0)</f>
        <v>#REF!</v>
      </c>
      <c r="K430" s="74">
        <v>6062874.0</v>
      </c>
      <c r="L430" s="76" t="str">
        <f>VLOOKUP(I430,'[4]IPS CTA BANCARIA (2)'!$B$2:$H$163,4,0)</f>
        <v>#REF!</v>
      </c>
      <c r="M430" s="72" t="str">
        <f>VLOOKUP(I430,'[4]IPS CTA BANCARIA (2)'!$B$2:$H$163,5,0)</f>
        <v>#REF!</v>
      </c>
      <c r="N430" s="77" t="s">
        <v>719</v>
      </c>
      <c r="O430" s="78" t="s">
        <v>720</v>
      </c>
      <c r="P430" s="79">
        <v>41905.0</v>
      </c>
    </row>
    <row r="431" ht="24.0" customHeight="1">
      <c r="A431" s="72" t="s">
        <v>233</v>
      </c>
      <c r="B431" s="73" t="s">
        <v>39</v>
      </c>
      <c r="C431" s="72" t="s">
        <v>40</v>
      </c>
      <c r="D431" s="74">
        <v>2.421817154E7</v>
      </c>
      <c r="E431" s="74">
        <v>8635806.54</v>
      </c>
      <c r="F431" s="74">
        <v>1.5582365E7</v>
      </c>
      <c r="G431" s="74">
        <v>0.0</v>
      </c>
      <c r="H431" s="74">
        <v>1.5582365E7</v>
      </c>
      <c r="I431" s="73"/>
      <c r="J431" s="75"/>
      <c r="K431" s="74"/>
      <c r="L431" s="76"/>
      <c r="M431" s="72"/>
      <c r="N431" s="77"/>
      <c r="O431" s="78"/>
      <c r="P431" s="79"/>
    </row>
    <row r="432" ht="24.0" customHeight="1">
      <c r="A432" s="72" t="s">
        <v>233</v>
      </c>
      <c r="B432" s="73" t="s">
        <v>33</v>
      </c>
      <c r="C432" s="72" t="s">
        <v>34</v>
      </c>
      <c r="D432" s="74">
        <v>30770.14</v>
      </c>
      <c r="E432" s="74">
        <v>30770.14</v>
      </c>
      <c r="F432" s="74">
        <v>0.0</v>
      </c>
      <c r="G432" s="74">
        <v>0.0</v>
      </c>
      <c r="H432" s="74">
        <v>0.0</v>
      </c>
      <c r="I432" s="73"/>
      <c r="J432" s="75"/>
      <c r="K432" s="74"/>
      <c r="L432" s="76"/>
      <c r="M432" s="72"/>
      <c r="N432" s="77"/>
      <c r="O432" s="78"/>
      <c r="P432" s="79"/>
    </row>
    <row r="433" ht="24.0" customHeight="1">
      <c r="A433" s="72" t="s">
        <v>233</v>
      </c>
      <c r="B433" s="73" t="s">
        <v>55</v>
      </c>
      <c r="C433" s="72" t="s">
        <v>56</v>
      </c>
      <c r="D433" s="74">
        <v>2502624.66</v>
      </c>
      <c r="E433" s="74">
        <v>892395.6600000001</v>
      </c>
      <c r="F433" s="74">
        <v>1610229.0</v>
      </c>
      <c r="G433" s="74">
        <v>0.0</v>
      </c>
      <c r="H433" s="74">
        <v>1610229.0</v>
      </c>
      <c r="I433" s="73">
        <v>9.00261353E8</v>
      </c>
      <c r="J433" s="75" t="str">
        <f t="shared" ref="J433:J434" si="106">VLOOKUP(I433,'[4]IPS CTA BANCARIA (2)'!$B$2:$H$163,2,0)</f>
        <v>#REF!</v>
      </c>
      <c r="K433" s="74">
        <v>1610229.0</v>
      </c>
      <c r="L433" s="76" t="str">
        <f t="shared" ref="L433:L434" si="107">VLOOKUP(I433,'[4]IPS CTA BANCARIA (2)'!$B$2:$H$163,4,0)</f>
        <v>#REF!</v>
      </c>
      <c r="M433" s="72" t="str">
        <f t="shared" ref="M433:M434" si="108">VLOOKUP(I433,'[4]IPS CTA BANCARIA (2)'!$B$2:$H$163,5,0)</f>
        <v>#REF!</v>
      </c>
      <c r="N433" s="81" t="s">
        <v>721</v>
      </c>
      <c r="O433" s="14"/>
      <c r="P433" s="22"/>
    </row>
    <row r="434" ht="36.0" customHeight="1">
      <c r="A434" s="72" t="s">
        <v>235</v>
      </c>
      <c r="B434" s="73" t="s">
        <v>17</v>
      </c>
      <c r="C434" s="72" t="s">
        <v>324</v>
      </c>
      <c r="D434" s="74">
        <v>868328.7</v>
      </c>
      <c r="E434" s="74">
        <v>0.0</v>
      </c>
      <c r="F434" s="74">
        <v>868329.0</v>
      </c>
      <c r="G434" s="74">
        <v>0.0</v>
      </c>
      <c r="H434" s="74">
        <v>868329.0</v>
      </c>
      <c r="I434" s="73">
        <v>8.90981726E8</v>
      </c>
      <c r="J434" s="75" t="str">
        <f t="shared" si="106"/>
        <v>#REF!</v>
      </c>
      <c r="K434" s="74">
        <v>868329.0</v>
      </c>
      <c r="L434" s="76" t="str">
        <f t="shared" si="107"/>
        <v>#REF!</v>
      </c>
      <c r="M434" s="72" t="str">
        <f t="shared" si="108"/>
        <v>#REF!</v>
      </c>
      <c r="N434" s="77" t="s">
        <v>722</v>
      </c>
      <c r="O434" s="78" t="s">
        <v>723</v>
      </c>
      <c r="P434" s="79">
        <v>41905.0</v>
      </c>
    </row>
    <row r="435" ht="36.0" customHeight="1">
      <c r="A435" s="72" t="s">
        <v>235</v>
      </c>
      <c r="B435" s="73" t="s">
        <v>39</v>
      </c>
      <c r="C435" s="72" t="s">
        <v>40</v>
      </c>
      <c r="D435" s="74">
        <v>143384.35</v>
      </c>
      <c r="E435" s="74">
        <v>0.0</v>
      </c>
      <c r="F435" s="74">
        <v>143384.0</v>
      </c>
      <c r="G435" s="74">
        <v>0.0</v>
      </c>
      <c r="H435" s="74">
        <v>143384.0</v>
      </c>
      <c r="I435" s="73"/>
      <c r="J435" s="75"/>
      <c r="K435" s="74"/>
      <c r="L435" s="76"/>
      <c r="M435" s="72"/>
      <c r="N435" s="77"/>
      <c r="O435" s="78"/>
      <c r="P435" s="79"/>
    </row>
    <row r="436" ht="36.0" customHeight="1">
      <c r="A436" s="72" t="s">
        <v>235</v>
      </c>
      <c r="B436" s="73" t="s">
        <v>33</v>
      </c>
      <c r="C436" s="72" t="s">
        <v>34</v>
      </c>
      <c r="D436" s="74">
        <v>1195.95</v>
      </c>
      <c r="E436" s="74">
        <v>0.0</v>
      </c>
      <c r="F436" s="74">
        <v>0.0</v>
      </c>
      <c r="G436" s="74">
        <v>1195.95</v>
      </c>
      <c r="H436" s="74">
        <v>0.0</v>
      </c>
      <c r="I436" s="73"/>
      <c r="J436" s="75"/>
      <c r="K436" s="74"/>
      <c r="L436" s="76"/>
      <c r="M436" s="72"/>
      <c r="N436" s="77"/>
      <c r="O436" s="78"/>
      <c r="P436" s="79"/>
    </row>
    <row r="437" ht="24.0" customHeight="1">
      <c r="A437" s="72" t="s">
        <v>237</v>
      </c>
      <c r="B437" s="73" t="s">
        <v>17</v>
      </c>
      <c r="C437" s="72" t="s">
        <v>324</v>
      </c>
      <c r="D437" s="74">
        <v>4.900194561E7</v>
      </c>
      <c r="E437" s="74">
        <v>0.0</v>
      </c>
      <c r="F437" s="74">
        <v>4.9001946E7</v>
      </c>
      <c r="G437" s="74">
        <v>0.0</v>
      </c>
      <c r="H437" s="74">
        <v>4.9001946E7</v>
      </c>
      <c r="I437" s="73">
        <v>8.90980066E8</v>
      </c>
      <c r="J437" s="75" t="str">
        <f>VLOOKUP(I437,'[4]IPS CTA BANCARIA (2)'!$B$2:$H$163,2,0)</f>
        <v>#REF!</v>
      </c>
      <c r="K437" s="74">
        <v>4.9001946E7</v>
      </c>
      <c r="L437" s="76" t="str">
        <f>VLOOKUP(I437,'[4]IPS CTA BANCARIA (2)'!$B$2:$H$163,4,0)</f>
        <v>#REF!</v>
      </c>
      <c r="M437" s="72" t="str">
        <f>VLOOKUP(I437,'[4]IPS CTA BANCARIA (2)'!$B$2:$H$163,5,0)</f>
        <v>#REF!</v>
      </c>
      <c r="N437" s="77" t="s">
        <v>724</v>
      </c>
      <c r="O437" s="78" t="s">
        <v>725</v>
      </c>
      <c r="P437" s="79">
        <v>41905.0</v>
      </c>
    </row>
    <row r="438" ht="24.0" customHeight="1">
      <c r="A438" s="72" t="s">
        <v>237</v>
      </c>
      <c r="B438" s="73" t="s">
        <v>39</v>
      </c>
      <c r="C438" s="72" t="s">
        <v>40</v>
      </c>
      <c r="D438" s="74">
        <v>712969.44</v>
      </c>
      <c r="E438" s="74">
        <v>0.0</v>
      </c>
      <c r="F438" s="74">
        <v>712969.0</v>
      </c>
      <c r="G438" s="74">
        <v>0.0</v>
      </c>
      <c r="H438" s="74">
        <v>712969.0</v>
      </c>
      <c r="I438" s="73"/>
      <c r="J438" s="75"/>
      <c r="K438" s="74"/>
      <c r="L438" s="76"/>
      <c r="M438" s="72"/>
      <c r="N438" s="77"/>
      <c r="O438" s="78"/>
      <c r="P438" s="79"/>
    </row>
    <row r="439" ht="24.0" customHeight="1">
      <c r="A439" s="72" t="s">
        <v>237</v>
      </c>
      <c r="B439" s="73" t="s">
        <v>96</v>
      </c>
      <c r="C439" s="72" t="s">
        <v>97</v>
      </c>
      <c r="D439" s="74">
        <v>0.0</v>
      </c>
      <c r="E439" s="74">
        <v>0.0</v>
      </c>
      <c r="F439" s="74">
        <v>0.0</v>
      </c>
      <c r="G439" s="74">
        <v>0.0</v>
      </c>
      <c r="H439" s="74">
        <v>0.0</v>
      </c>
      <c r="I439" s="73"/>
      <c r="J439" s="75"/>
      <c r="K439" s="74"/>
      <c r="L439" s="76"/>
      <c r="M439" s="72"/>
      <c r="N439" s="77"/>
      <c r="O439" s="78"/>
      <c r="P439" s="79"/>
    </row>
    <row r="440" ht="24.0" customHeight="1">
      <c r="A440" s="72" t="s">
        <v>237</v>
      </c>
      <c r="B440" s="73" t="s">
        <v>68</v>
      </c>
      <c r="C440" s="72" t="s">
        <v>69</v>
      </c>
      <c r="D440" s="74">
        <v>3476452.45</v>
      </c>
      <c r="E440" s="74">
        <v>0.0</v>
      </c>
      <c r="F440" s="74">
        <v>3476452.0</v>
      </c>
      <c r="G440" s="74">
        <v>0.0</v>
      </c>
      <c r="H440" s="74">
        <v>3476452.0</v>
      </c>
      <c r="I440" s="73">
        <v>8.90980732E8</v>
      </c>
      <c r="J440" s="75" t="str">
        <f>VLOOKUP(I440,'[4]IPS CTA BANCARIA (2)'!$B$2:$H$163,2,0)</f>
        <v>#REF!</v>
      </c>
      <c r="K440" s="74">
        <v>3476452.0</v>
      </c>
      <c r="L440" s="76" t="str">
        <f>VLOOKUP(I440,'[4]IPS CTA BANCARIA (2)'!$B$2:$H$163,4,0)</f>
        <v>#REF!</v>
      </c>
      <c r="M440" s="72" t="str">
        <f>VLOOKUP(I440,'[4]IPS CTA BANCARIA (2)'!$B$2:$H$163,5,0)</f>
        <v>#REF!</v>
      </c>
      <c r="N440" s="77" t="s">
        <v>726</v>
      </c>
      <c r="O440" s="78" t="s">
        <v>727</v>
      </c>
      <c r="P440" s="79">
        <v>41904.0</v>
      </c>
    </row>
    <row r="441" ht="24.0" customHeight="1">
      <c r="A441" s="72" t="s">
        <v>237</v>
      </c>
      <c r="B441" s="73" t="s">
        <v>27</v>
      </c>
      <c r="C441" s="72" t="s">
        <v>28</v>
      </c>
      <c r="D441" s="74">
        <v>12837.14</v>
      </c>
      <c r="E441" s="74">
        <v>0.0</v>
      </c>
      <c r="F441" s="74">
        <v>0.0</v>
      </c>
      <c r="G441" s="74">
        <v>12837.14</v>
      </c>
      <c r="H441" s="74">
        <v>0.0</v>
      </c>
      <c r="I441" s="73"/>
      <c r="J441" s="75"/>
      <c r="K441" s="74"/>
      <c r="L441" s="76"/>
      <c r="M441" s="72"/>
      <c r="N441" s="77"/>
      <c r="O441" s="78"/>
      <c r="P441" s="79"/>
    </row>
    <row r="442" ht="24.0" customHeight="1">
      <c r="A442" s="72" t="s">
        <v>237</v>
      </c>
      <c r="B442" s="73" t="s">
        <v>33</v>
      </c>
      <c r="C442" s="72" t="s">
        <v>34</v>
      </c>
      <c r="D442" s="74">
        <v>7002.36</v>
      </c>
      <c r="E442" s="74">
        <v>0.0</v>
      </c>
      <c r="F442" s="74">
        <v>0.0</v>
      </c>
      <c r="G442" s="74">
        <v>7002.36</v>
      </c>
      <c r="H442" s="74">
        <v>0.0</v>
      </c>
      <c r="I442" s="73"/>
      <c r="J442" s="75"/>
      <c r="K442" s="74"/>
      <c r="L442" s="76"/>
      <c r="M442" s="72"/>
      <c r="N442" s="77"/>
      <c r="O442" s="78"/>
      <c r="P442" s="79"/>
    </row>
    <row r="443" ht="24.0" customHeight="1">
      <c r="A443" s="72" t="s">
        <v>237</v>
      </c>
      <c r="B443" s="73" t="s">
        <v>35</v>
      </c>
      <c r="C443" s="72" t="s">
        <v>36</v>
      </c>
      <c r="D443" s="74">
        <v>0.0</v>
      </c>
      <c r="E443" s="74">
        <v>0.0</v>
      </c>
      <c r="F443" s="74">
        <v>0.0</v>
      </c>
      <c r="G443" s="74">
        <v>0.0</v>
      </c>
      <c r="H443" s="74">
        <v>0.0</v>
      </c>
      <c r="I443" s="73"/>
      <c r="J443" s="75"/>
      <c r="K443" s="74"/>
      <c r="L443" s="76"/>
      <c r="M443" s="72"/>
      <c r="N443" s="77"/>
      <c r="O443" s="78"/>
      <c r="P443" s="79"/>
    </row>
    <row r="444" ht="24.0" customHeight="1">
      <c r="A444" s="72" t="s">
        <v>239</v>
      </c>
      <c r="B444" s="73" t="s">
        <v>17</v>
      </c>
      <c r="C444" s="72" t="s">
        <v>324</v>
      </c>
      <c r="D444" s="74">
        <v>1.954426213E7</v>
      </c>
      <c r="E444" s="74">
        <v>0.0</v>
      </c>
      <c r="F444" s="74">
        <v>1.9544262E7</v>
      </c>
      <c r="G444" s="74">
        <v>0.0</v>
      </c>
      <c r="H444" s="74">
        <v>1.9544262E7</v>
      </c>
      <c r="I444" s="73">
        <v>8.90982264E8</v>
      </c>
      <c r="J444" s="75" t="str">
        <f>VLOOKUP(I444,'[4]IPS CTA BANCARIA (2)'!$B$2:$H$163,2,0)</f>
        <v>#REF!</v>
      </c>
      <c r="K444" s="74">
        <v>1.9544262E7</v>
      </c>
      <c r="L444" s="76" t="str">
        <f>VLOOKUP(I444,'[4]IPS CTA BANCARIA (2)'!$B$2:$H$163,4,0)</f>
        <v>#REF!</v>
      </c>
      <c r="M444" s="72" t="str">
        <f>VLOOKUP(I444,'[4]IPS CTA BANCARIA (2)'!$B$2:$H$163,5,0)</f>
        <v>#REF!</v>
      </c>
      <c r="N444" s="77" t="s">
        <v>728</v>
      </c>
      <c r="O444" s="78" t="s">
        <v>729</v>
      </c>
      <c r="P444" s="79">
        <v>41905.0</v>
      </c>
    </row>
    <row r="445" ht="15.75" customHeight="1">
      <c r="A445" s="72" t="s">
        <v>239</v>
      </c>
      <c r="B445" s="73" t="s">
        <v>39</v>
      </c>
      <c r="C445" s="72" t="s">
        <v>40</v>
      </c>
      <c r="D445" s="74">
        <v>344669.15</v>
      </c>
      <c r="E445" s="74">
        <v>0.0</v>
      </c>
      <c r="F445" s="74">
        <v>344669.0</v>
      </c>
      <c r="G445" s="74">
        <v>0.0</v>
      </c>
      <c r="H445" s="74">
        <v>344669.0</v>
      </c>
      <c r="I445" s="73"/>
      <c r="J445" s="75"/>
      <c r="K445" s="74"/>
      <c r="L445" s="76"/>
      <c r="M445" s="72"/>
      <c r="N445" s="77"/>
      <c r="O445" s="78"/>
      <c r="P445" s="79"/>
    </row>
    <row r="446" ht="24.0" customHeight="1">
      <c r="A446" s="72" t="s">
        <v>239</v>
      </c>
      <c r="B446" s="73" t="s">
        <v>53</v>
      </c>
      <c r="C446" s="72" t="s">
        <v>54</v>
      </c>
      <c r="D446" s="74">
        <v>0.0</v>
      </c>
      <c r="E446" s="74">
        <v>0.0</v>
      </c>
      <c r="F446" s="74">
        <v>0.0</v>
      </c>
      <c r="G446" s="74">
        <v>0.0</v>
      </c>
      <c r="H446" s="74">
        <v>0.0</v>
      </c>
      <c r="I446" s="73"/>
      <c r="J446" s="75"/>
      <c r="K446" s="74"/>
      <c r="L446" s="76"/>
      <c r="M446" s="72"/>
      <c r="N446" s="77"/>
      <c r="O446" s="78"/>
      <c r="P446" s="79"/>
    </row>
    <row r="447" ht="15.75" customHeight="1">
      <c r="A447" s="72" t="s">
        <v>239</v>
      </c>
      <c r="B447" s="73" t="s">
        <v>27</v>
      </c>
      <c r="C447" s="72" t="s">
        <v>28</v>
      </c>
      <c r="D447" s="74">
        <v>13628.17</v>
      </c>
      <c r="E447" s="74">
        <v>0.0</v>
      </c>
      <c r="F447" s="74">
        <v>0.0</v>
      </c>
      <c r="G447" s="74">
        <v>13628.17</v>
      </c>
      <c r="H447" s="74">
        <v>0.0</v>
      </c>
      <c r="I447" s="73"/>
      <c r="J447" s="75"/>
      <c r="K447" s="74"/>
      <c r="L447" s="76"/>
      <c r="M447" s="72"/>
      <c r="N447" s="77"/>
      <c r="O447" s="78"/>
      <c r="P447" s="79"/>
    </row>
    <row r="448" ht="15.75" customHeight="1">
      <c r="A448" s="72" t="s">
        <v>239</v>
      </c>
      <c r="B448" s="73" t="s">
        <v>33</v>
      </c>
      <c r="C448" s="72" t="s">
        <v>34</v>
      </c>
      <c r="D448" s="74">
        <v>50539.55</v>
      </c>
      <c r="E448" s="74">
        <v>0.0</v>
      </c>
      <c r="F448" s="74">
        <v>0.0</v>
      </c>
      <c r="G448" s="74">
        <v>50539.55</v>
      </c>
      <c r="H448" s="74">
        <v>0.0</v>
      </c>
      <c r="I448" s="73"/>
      <c r="J448" s="75"/>
      <c r="K448" s="74"/>
      <c r="L448" s="76"/>
      <c r="M448" s="72"/>
      <c r="N448" s="77"/>
      <c r="O448" s="78"/>
      <c r="P448" s="79"/>
    </row>
    <row r="449" ht="24.0" customHeight="1">
      <c r="A449" s="72" t="s">
        <v>241</v>
      </c>
      <c r="B449" s="73" t="s">
        <v>17</v>
      </c>
      <c r="C449" s="72" t="s">
        <v>324</v>
      </c>
      <c r="D449" s="74">
        <v>0.0</v>
      </c>
      <c r="E449" s="74">
        <v>0.0</v>
      </c>
      <c r="F449" s="74">
        <v>0.0</v>
      </c>
      <c r="G449" s="74">
        <v>0.0</v>
      </c>
      <c r="H449" s="74">
        <v>0.0</v>
      </c>
      <c r="I449" s="73"/>
      <c r="J449" s="75"/>
      <c r="K449" s="74"/>
      <c r="L449" s="76"/>
      <c r="M449" s="72"/>
      <c r="N449" s="77"/>
      <c r="O449" s="78"/>
      <c r="P449" s="79"/>
    </row>
    <row r="450" ht="15.75" customHeight="1">
      <c r="A450" s="72" t="s">
        <v>241</v>
      </c>
      <c r="B450" s="73" t="s">
        <v>19</v>
      </c>
      <c r="C450" s="72" t="s">
        <v>20</v>
      </c>
      <c r="D450" s="74">
        <v>0.0</v>
      </c>
      <c r="E450" s="74">
        <v>0.0</v>
      </c>
      <c r="F450" s="74">
        <v>0.0</v>
      </c>
      <c r="G450" s="74">
        <v>0.0</v>
      </c>
      <c r="H450" s="74">
        <v>0.0</v>
      </c>
      <c r="I450" s="73"/>
      <c r="J450" s="75"/>
      <c r="K450" s="74"/>
      <c r="L450" s="76"/>
      <c r="M450" s="72"/>
      <c r="N450" s="77"/>
      <c r="O450" s="78"/>
      <c r="P450" s="79"/>
    </row>
    <row r="451" ht="24.0" customHeight="1">
      <c r="A451" s="72" t="s">
        <v>241</v>
      </c>
      <c r="B451" s="73" t="s">
        <v>53</v>
      </c>
      <c r="C451" s="72" t="s">
        <v>54</v>
      </c>
      <c r="D451" s="74">
        <v>0.0</v>
      </c>
      <c r="E451" s="74">
        <v>0.0</v>
      </c>
      <c r="F451" s="74">
        <v>0.0</v>
      </c>
      <c r="G451" s="74">
        <v>0.0</v>
      </c>
      <c r="H451" s="74">
        <v>0.0</v>
      </c>
      <c r="I451" s="73"/>
      <c r="J451" s="75"/>
      <c r="K451" s="74"/>
      <c r="L451" s="76"/>
      <c r="M451" s="72"/>
      <c r="N451" s="77"/>
      <c r="O451" s="78"/>
      <c r="P451" s="79"/>
    </row>
    <row r="452" ht="24.0" customHeight="1">
      <c r="A452" s="72" t="s">
        <v>243</v>
      </c>
      <c r="B452" s="73" t="s">
        <v>17</v>
      </c>
      <c r="C452" s="72" t="s">
        <v>324</v>
      </c>
      <c r="D452" s="74">
        <v>1.1163712081E8</v>
      </c>
      <c r="E452" s="74">
        <v>0.0</v>
      </c>
      <c r="F452" s="74">
        <v>1.11637121E8</v>
      </c>
      <c r="G452" s="74">
        <v>0.0</v>
      </c>
      <c r="H452" s="74">
        <v>1.11637121E8</v>
      </c>
      <c r="I452" s="73">
        <v>8.90905177E8</v>
      </c>
      <c r="J452" s="75" t="str">
        <f>VLOOKUP(I452,'[4]IPS CTA BANCARIA (2)'!$B$2:$H$163,2,0)</f>
        <v>#REF!</v>
      </c>
      <c r="K452" s="74">
        <v>1.11637121E8</v>
      </c>
      <c r="L452" s="76" t="str">
        <f>VLOOKUP(I452,'[4]IPS CTA BANCARIA (2)'!$B$2:$H$163,4,0)</f>
        <v>#REF!</v>
      </c>
      <c r="M452" s="72" t="str">
        <f>VLOOKUP(I452,'[4]IPS CTA BANCARIA (2)'!$B$2:$H$163,5,0)</f>
        <v>#REF!</v>
      </c>
      <c r="N452" s="77" t="s">
        <v>730</v>
      </c>
      <c r="O452" s="78" t="s">
        <v>731</v>
      </c>
      <c r="P452" s="79">
        <v>41900.0</v>
      </c>
    </row>
    <row r="453" ht="24.0" customHeight="1">
      <c r="A453" s="72" t="s">
        <v>243</v>
      </c>
      <c r="B453" s="73" t="s">
        <v>39</v>
      </c>
      <c r="C453" s="72" t="s">
        <v>40</v>
      </c>
      <c r="D453" s="74">
        <v>910557.91</v>
      </c>
      <c r="E453" s="74">
        <v>0.0</v>
      </c>
      <c r="F453" s="74">
        <v>910558.0</v>
      </c>
      <c r="G453" s="74">
        <v>0.0</v>
      </c>
      <c r="H453" s="74">
        <v>910558.0</v>
      </c>
      <c r="I453" s="73"/>
      <c r="J453" s="75"/>
      <c r="K453" s="74"/>
      <c r="L453" s="76"/>
      <c r="M453" s="72"/>
      <c r="N453" s="77"/>
      <c r="O453" s="78"/>
      <c r="P453" s="79"/>
    </row>
    <row r="454" ht="24.0" customHeight="1">
      <c r="A454" s="72" t="s">
        <v>243</v>
      </c>
      <c r="B454" s="73" t="s">
        <v>120</v>
      </c>
      <c r="C454" s="72" t="s">
        <v>121</v>
      </c>
      <c r="D454" s="74">
        <v>0.0</v>
      </c>
      <c r="E454" s="74">
        <v>0.0</v>
      </c>
      <c r="F454" s="74">
        <v>0.0</v>
      </c>
      <c r="G454" s="74">
        <v>0.0</v>
      </c>
      <c r="H454" s="74">
        <v>0.0</v>
      </c>
      <c r="I454" s="73"/>
      <c r="J454" s="75"/>
      <c r="K454" s="74"/>
      <c r="L454" s="76"/>
      <c r="M454" s="72"/>
      <c r="N454" s="77"/>
      <c r="O454" s="78"/>
      <c r="P454" s="79"/>
    </row>
    <row r="455" ht="24.0" customHeight="1">
      <c r="A455" s="72" t="s">
        <v>243</v>
      </c>
      <c r="B455" s="73" t="s">
        <v>53</v>
      </c>
      <c r="C455" s="72" t="s">
        <v>54</v>
      </c>
      <c r="D455" s="74">
        <v>0.0</v>
      </c>
      <c r="E455" s="74">
        <v>0.0</v>
      </c>
      <c r="F455" s="74">
        <v>0.0</v>
      </c>
      <c r="G455" s="74">
        <v>0.0</v>
      </c>
      <c r="H455" s="74">
        <v>0.0</v>
      </c>
      <c r="I455" s="73"/>
      <c r="J455" s="75"/>
      <c r="K455" s="74"/>
      <c r="L455" s="76"/>
      <c r="M455" s="72"/>
      <c r="N455" s="77"/>
      <c r="O455" s="78"/>
      <c r="P455" s="79"/>
    </row>
    <row r="456" ht="24.0" customHeight="1">
      <c r="A456" s="72" t="s">
        <v>243</v>
      </c>
      <c r="B456" s="73" t="s">
        <v>27</v>
      </c>
      <c r="C456" s="72" t="s">
        <v>28</v>
      </c>
      <c r="D456" s="74">
        <v>5162.44</v>
      </c>
      <c r="E456" s="74">
        <v>0.0</v>
      </c>
      <c r="F456" s="74">
        <v>0.0</v>
      </c>
      <c r="G456" s="74">
        <v>5162.44</v>
      </c>
      <c r="H456" s="74">
        <v>0.0</v>
      </c>
      <c r="I456" s="73"/>
      <c r="J456" s="75"/>
      <c r="K456" s="74"/>
      <c r="L456" s="76"/>
      <c r="M456" s="72"/>
      <c r="N456" s="77"/>
      <c r="O456" s="78"/>
      <c r="P456" s="79"/>
    </row>
    <row r="457" ht="24.0" customHeight="1">
      <c r="A457" s="72" t="s">
        <v>243</v>
      </c>
      <c r="B457" s="73" t="s">
        <v>33</v>
      </c>
      <c r="C457" s="72" t="s">
        <v>34</v>
      </c>
      <c r="D457" s="74">
        <v>9968.84</v>
      </c>
      <c r="E457" s="74">
        <v>0.0</v>
      </c>
      <c r="F457" s="74">
        <v>0.0</v>
      </c>
      <c r="G457" s="74">
        <v>9968.84</v>
      </c>
      <c r="H457" s="74">
        <v>0.0</v>
      </c>
      <c r="I457" s="73"/>
      <c r="J457" s="75"/>
      <c r="K457" s="74"/>
      <c r="L457" s="76"/>
      <c r="M457" s="72"/>
      <c r="N457" s="77"/>
      <c r="O457" s="78"/>
      <c r="P457" s="79"/>
    </row>
    <row r="458" ht="24.0" customHeight="1">
      <c r="A458" s="72" t="s">
        <v>243</v>
      </c>
      <c r="B458" s="73" t="s">
        <v>35</v>
      </c>
      <c r="C458" s="72" t="s">
        <v>36</v>
      </c>
      <c r="D458" s="74">
        <v>0.0</v>
      </c>
      <c r="E458" s="74">
        <v>0.0</v>
      </c>
      <c r="F458" s="74">
        <v>0.0</v>
      </c>
      <c r="G458" s="74">
        <v>0.0</v>
      </c>
      <c r="H458" s="74">
        <v>0.0</v>
      </c>
      <c r="I458" s="73"/>
      <c r="J458" s="75"/>
      <c r="K458" s="74"/>
      <c r="L458" s="76"/>
      <c r="M458" s="72"/>
      <c r="N458" s="77"/>
      <c r="O458" s="78"/>
      <c r="P458" s="79"/>
    </row>
    <row r="459" ht="24.0" customHeight="1">
      <c r="A459" s="72" t="s">
        <v>245</v>
      </c>
      <c r="B459" s="73" t="s">
        <v>17</v>
      </c>
      <c r="C459" s="72" t="s">
        <v>324</v>
      </c>
      <c r="D459" s="74">
        <v>3.591913285E7</v>
      </c>
      <c r="E459" s="74">
        <v>0.0</v>
      </c>
      <c r="F459" s="74">
        <v>3.5919133E7</v>
      </c>
      <c r="G459" s="74">
        <v>0.0</v>
      </c>
      <c r="H459" s="74">
        <v>3.5919133E7</v>
      </c>
      <c r="I459" s="73">
        <v>8.90905154E8</v>
      </c>
      <c r="J459" s="75" t="str">
        <f>VLOOKUP(I459,'[4]IPS CTA BANCARIA (2)'!$B$2:$H$163,2,0)</f>
        <v>#REF!</v>
      </c>
      <c r="K459" s="74">
        <v>3.5919133E7</v>
      </c>
      <c r="L459" s="76" t="str">
        <f>VLOOKUP(I459,'[4]IPS CTA BANCARIA (2)'!$B$2:$H$163,4,0)</f>
        <v>#REF!</v>
      </c>
      <c r="M459" s="72" t="str">
        <f>VLOOKUP(I459,'[4]IPS CTA BANCARIA (2)'!$B$2:$H$163,5,0)</f>
        <v>#REF!</v>
      </c>
      <c r="N459" s="77" t="s">
        <v>732</v>
      </c>
      <c r="O459" s="78" t="s">
        <v>733</v>
      </c>
      <c r="P459" s="79">
        <v>41905.0</v>
      </c>
    </row>
    <row r="460" ht="15.75" customHeight="1">
      <c r="A460" s="72" t="s">
        <v>245</v>
      </c>
      <c r="B460" s="73" t="s">
        <v>33</v>
      </c>
      <c r="C460" s="72" t="s">
        <v>34</v>
      </c>
      <c r="D460" s="74">
        <v>10581.02</v>
      </c>
      <c r="E460" s="74">
        <v>0.0</v>
      </c>
      <c r="F460" s="74">
        <v>0.0</v>
      </c>
      <c r="G460" s="74">
        <v>10581.02</v>
      </c>
      <c r="H460" s="74">
        <v>0.0</v>
      </c>
      <c r="I460" s="73"/>
      <c r="J460" s="75"/>
      <c r="K460" s="74"/>
      <c r="L460" s="76"/>
      <c r="M460" s="72"/>
      <c r="N460" s="77"/>
      <c r="O460" s="78"/>
      <c r="P460" s="79"/>
    </row>
    <row r="461" ht="22.5" customHeight="1">
      <c r="A461" s="72" t="s">
        <v>245</v>
      </c>
      <c r="B461" s="73" t="s">
        <v>55</v>
      </c>
      <c r="C461" s="72" t="s">
        <v>56</v>
      </c>
      <c r="D461" s="74">
        <v>2597701.13</v>
      </c>
      <c r="E461" s="74">
        <v>0.0</v>
      </c>
      <c r="F461" s="74">
        <v>2597701.0</v>
      </c>
      <c r="G461" s="74">
        <v>0.0</v>
      </c>
      <c r="H461" s="74">
        <v>2597701.0</v>
      </c>
      <c r="I461" s="73">
        <v>8.90900518E8</v>
      </c>
      <c r="J461" s="75" t="str">
        <f t="shared" ref="J461:J462" si="109">VLOOKUP(I461,'[4]IPS CTA BANCARIA (2)'!$B$2:$H$163,2,0)</f>
        <v>#REF!</v>
      </c>
      <c r="K461" s="74">
        <v>2597701.0</v>
      </c>
      <c r="L461" s="76" t="str">
        <f t="shared" ref="L461:L462" si="110">VLOOKUP(I461,'[4]IPS CTA BANCARIA (2)'!$B$2:$H$163,4,0)</f>
        <v>#REF!</v>
      </c>
      <c r="M461" s="72" t="str">
        <f t="shared" ref="M461:M462" si="111">VLOOKUP(I461,'[4]IPS CTA BANCARIA (2)'!$B$2:$H$163,5,0)</f>
        <v>#REF!</v>
      </c>
      <c r="N461" s="81" t="s">
        <v>734</v>
      </c>
      <c r="O461" s="14"/>
      <c r="P461" s="22"/>
    </row>
    <row r="462" ht="24.0" customHeight="1">
      <c r="A462" s="72" t="s">
        <v>247</v>
      </c>
      <c r="B462" s="73" t="s">
        <v>17</v>
      </c>
      <c r="C462" s="72" t="s">
        <v>324</v>
      </c>
      <c r="D462" s="74">
        <v>5.535698824E7</v>
      </c>
      <c r="E462" s="74">
        <v>1.3288467240000002E7</v>
      </c>
      <c r="F462" s="74">
        <v>4.2068521E7</v>
      </c>
      <c r="G462" s="74">
        <v>0.0</v>
      </c>
      <c r="H462" s="74">
        <v>4.2068521E7</v>
      </c>
      <c r="I462" s="73">
        <v>8.90905154E8</v>
      </c>
      <c r="J462" s="75" t="str">
        <f t="shared" si="109"/>
        <v>#REF!</v>
      </c>
      <c r="K462" s="74">
        <v>4.2068521E7</v>
      </c>
      <c r="L462" s="76" t="str">
        <f t="shared" si="110"/>
        <v>#REF!</v>
      </c>
      <c r="M462" s="72" t="str">
        <f t="shared" si="111"/>
        <v>#REF!</v>
      </c>
      <c r="N462" s="77" t="s">
        <v>735</v>
      </c>
      <c r="O462" s="78" t="s">
        <v>736</v>
      </c>
      <c r="P462" s="79">
        <v>41905.0</v>
      </c>
    </row>
    <row r="463" ht="15.75" customHeight="1">
      <c r="A463" s="72" t="s">
        <v>247</v>
      </c>
      <c r="B463" s="73" t="s">
        <v>39</v>
      </c>
      <c r="C463" s="72" t="s">
        <v>40</v>
      </c>
      <c r="D463" s="74">
        <v>1633511.5</v>
      </c>
      <c r="E463" s="74">
        <v>393233.5</v>
      </c>
      <c r="F463" s="74">
        <v>1240278.0</v>
      </c>
      <c r="G463" s="74">
        <v>0.0</v>
      </c>
      <c r="H463" s="74">
        <v>1240278.0</v>
      </c>
      <c r="I463" s="73"/>
      <c r="J463" s="75"/>
      <c r="K463" s="74"/>
      <c r="L463" s="76"/>
      <c r="M463" s="72"/>
      <c r="N463" s="77"/>
      <c r="O463" s="78"/>
      <c r="P463" s="79"/>
    </row>
    <row r="464" ht="24.0" customHeight="1">
      <c r="A464" s="72" t="s">
        <v>247</v>
      </c>
      <c r="B464" s="73" t="s">
        <v>53</v>
      </c>
      <c r="C464" s="72" t="s">
        <v>54</v>
      </c>
      <c r="D464" s="74">
        <v>0.0</v>
      </c>
      <c r="E464" s="74">
        <v>0.0</v>
      </c>
      <c r="F464" s="74">
        <v>0.0</v>
      </c>
      <c r="G464" s="74">
        <v>0.0</v>
      </c>
      <c r="H464" s="74">
        <v>0.0</v>
      </c>
      <c r="I464" s="73"/>
      <c r="J464" s="75"/>
      <c r="K464" s="74"/>
      <c r="L464" s="76"/>
      <c r="M464" s="72"/>
      <c r="N464" s="77"/>
      <c r="O464" s="78"/>
      <c r="P464" s="79"/>
    </row>
    <row r="465" ht="15.75" customHeight="1">
      <c r="A465" s="72" t="s">
        <v>247</v>
      </c>
      <c r="B465" s="73" t="s">
        <v>27</v>
      </c>
      <c r="C465" s="72" t="s">
        <v>28</v>
      </c>
      <c r="D465" s="74">
        <v>15839.45</v>
      </c>
      <c r="E465" s="74">
        <v>15839.45</v>
      </c>
      <c r="F465" s="74">
        <v>0.0</v>
      </c>
      <c r="G465" s="74">
        <v>0.0</v>
      </c>
      <c r="H465" s="74">
        <v>0.0</v>
      </c>
      <c r="I465" s="73"/>
      <c r="J465" s="75"/>
      <c r="K465" s="74"/>
      <c r="L465" s="76"/>
      <c r="M465" s="72"/>
      <c r="N465" s="77"/>
      <c r="O465" s="78"/>
      <c r="P465" s="79"/>
    </row>
    <row r="466" ht="15.75" customHeight="1">
      <c r="A466" s="72" t="s">
        <v>247</v>
      </c>
      <c r="B466" s="73" t="s">
        <v>33</v>
      </c>
      <c r="C466" s="72" t="s">
        <v>34</v>
      </c>
      <c r="D466" s="74">
        <v>33625.81</v>
      </c>
      <c r="E466" s="74">
        <v>33625.81</v>
      </c>
      <c r="F466" s="74">
        <v>0.0</v>
      </c>
      <c r="G466" s="74">
        <v>0.0</v>
      </c>
      <c r="H466" s="74">
        <v>0.0</v>
      </c>
      <c r="I466" s="73"/>
      <c r="J466" s="75"/>
      <c r="K466" s="74"/>
      <c r="L466" s="76"/>
      <c r="M466" s="72"/>
      <c r="N466" s="77"/>
      <c r="O466" s="78"/>
      <c r="P466" s="79"/>
    </row>
    <row r="467" ht="15.75" customHeight="1">
      <c r="A467" s="72" t="s">
        <v>247</v>
      </c>
      <c r="B467" s="73" t="s">
        <v>35</v>
      </c>
      <c r="C467" s="72" t="s">
        <v>36</v>
      </c>
      <c r="D467" s="74">
        <v>0.0</v>
      </c>
      <c r="E467" s="74">
        <v>0.0</v>
      </c>
      <c r="F467" s="74">
        <v>0.0</v>
      </c>
      <c r="G467" s="74">
        <v>0.0</v>
      </c>
      <c r="H467" s="74">
        <v>0.0</v>
      </c>
      <c r="I467" s="73"/>
      <c r="J467" s="75"/>
      <c r="K467" s="74"/>
      <c r="L467" s="76"/>
      <c r="M467" s="72"/>
      <c r="N467" s="77"/>
      <c r="O467" s="78"/>
      <c r="P467" s="79"/>
    </row>
    <row r="468" ht="15.75" customHeight="1">
      <c r="A468" s="72" t="s">
        <v>247</v>
      </c>
      <c r="B468" s="73" t="s">
        <v>74</v>
      </c>
      <c r="C468" s="72" t="s">
        <v>75</v>
      </c>
      <c r="D468" s="74">
        <v>0.0</v>
      </c>
      <c r="E468" s="74">
        <v>0.0</v>
      </c>
      <c r="F468" s="74">
        <v>0.0</v>
      </c>
      <c r="G468" s="74">
        <v>0.0</v>
      </c>
      <c r="H468" s="74">
        <v>0.0</v>
      </c>
      <c r="I468" s="73"/>
      <c r="J468" s="75"/>
      <c r="K468" s="74"/>
      <c r="L468" s="76"/>
      <c r="M468" s="72"/>
      <c r="N468" s="77"/>
      <c r="O468" s="78"/>
      <c r="P468" s="79"/>
    </row>
    <row r="469" ht="24.0" customHeight="1">
      <c r="A469" s="72" t="s">
        <v>249</v>
      </c>
      <c r="B469" s="73" t="s">
        <v>17</v>
      </c>
      <c r="C469" s="72" t="s">
        <v>324</v>
      </c>
      <c r="D469" s="74">
        <v>1.1797271531E8</v>
      </c>
      <c r="E469" s="74">
        <v>0.0</v>
      </c>
      <c r="F469" s="74">
        <v>1.17972715E8</v>
      </c>
      <c r="G469" s="74">
        <v>0.0</v>
      </c>
      <c r="H469" s="74">
        <v>1.17972715E8</v>
      </c>
      <c r="I469" s="73">
        <v>8.90904646E8</v>
      </c>
      <c r="J469" s="75" t="str">
        <f>VLOOKUP(I469,'[4]IPS CTA BANCARIA (2)'!$B$2:$H$163,2,0)</f>
        <v>#REF!</v>
      </c>
      <c r="K469" s="74">
        <v>1.17972715E8</v>
      </c>
      <c r="L469" s="76" t="str">
        <f>VLOOKUP(I469,'[4]IPS CTA BANCARIA (2)'!$B$2:$H$163,4,0)</f>
        <v>#REF!</v>
      </c>
      <c r="M469" s="72" t="str">
        <f>VLOOKUP(I469,'[4]IPS CTA BANCARIA (2)'!$B$2:$H$163,5,0)</f>
        <v>#REF!</v>
      </c>
      <c r="N469" s="77" t="s">
        <v>737</v>
      </c>
      <c r="O469" s="78" t="s">
        <v>738</v>
      </c>
      <c r="P469" s="79">
        <v>41905.0</v>
      </c>
    </row>
    <row r="470" ht="24.0" customHeight="1">
      <c r="A470" s="72" t="s">
        <v>249</v>
      </c>
      <c r="B470" s="73" t="s">
        <v>39</v>
      </c>
      <c r="C470" s="72" t="s">
        <v>40</v>
      </c>
      <c r="D470" s="74">
        <v>5314137.74</v>
      </c>
      <c r="E470" s="74">
        <v>0.0</v>
      </c>
      <c r="F470" s="74">
        <v>5314138.0</v>
      </c>
      <c r="G470" s="74">
        <v>0.0</v>
      </c>
      <c r="H470" s="74">
        <v>5314138.0</v>
      </c>
      <c r="I470" s="73"/>
      <c r="J470" s="75"/>
      <c r="K470" s="74"/>
      <c r="L470" s="76"/>
      <c r="M470" s="72"/>
      <c r="N470" s="77"/>
      <c r="O470" s="78"/>
      <c r="P470" s="79"/>
    </row>
    <row r="471" ht="24.0" customHeight="1">
      <c r="A471" s="72" t="s">
        <v>249</v>
      </c>
      <c r="B471" s="73" t="s">
        <v>53</v>
      </c>
      <c r="C471" s="72" t="s">
        <v>54</v>
      </c>
      <c r="D471" s="74">
        <v>0.0</v>
      </c>
      <c r="E471" s="74">
        <v>0.0</v>
      </c>
      <c r="F471" s="74">
        <v>0.0</v>
      </c>
      <c r="G471" s="74">
        <v>0.0</v>
      </c>
      <c r="H471" s="74">
        <v>0.0</v>
      </c>
      <c r="I471" s="73"/>
      <c r="J471" s="75"/>
      <c r="K471" s="74"/>
      <c r="L471" s="76"/>
      <c r="M471" s="72"/>
      <c r="N471" s="77"/>
      <c r="O471" s="78"/>
      <c r="P471" s="79"/>
    </row>
    <row r="472" ht="24.0" customHeight="1">
      <c r="A472" s="72" t="s">
        <v>249</v>
      </c>
      <c r="B472" s="73" t="s">
        <v>27</v>
      </c>
      <c r="C472" s="72" t="s">
        <v>28</v>
      </c>
      <c r="D472" s="74">
        <v>10773.01</v>
      </c>
      <c r="E472" s="74">
        <v>0.0</v>
      </c>
      <c r="F472" s="74">
        <v>0.0</v>
      </c>
      <c r="G472" s="74">
        <v>10773.01</v>
      </c>
      <c r="H472" s="74">
        <v>0.0</v>
      </c>
      <c r="I472" s="73"/>
      <c r="J472" s="75"/>
      <c r="K472" s="74"/>
      <c r="L472" s="76"/>
      <c r="M472" s="72"/>
      <c r="N472" s="77"/>
      <c r="O472" s="78"/>
      <c r="P472" s="79"/>
    </row>
    <row r="473" ht="24.0" customHeight="1">
      <c r="A473" s="72" t="s">
        <v>249</v>
      </c>
      <c r="B473" s="73" t="s">
        <v>33</v>
      </c>
      <c r="C473" s="72" t="s">
        <v>34</v>
      </c>
      <c r="D473" s="74">
        <v>128211.94</v>
      </c>
      <c r="E473" s="74">
        <v>0.0</v>
      </c>
      <c r="F473" s="74">
        <v>128212.0</v>
      </c>
      <c r="G473" s="74">
        <v>0.0</v>
      </c>
      <c r="H473" s="74">
        <v>128212.0</v>
      </c>
      <c r="I473" s="73"/>
      <c r="J473" s="75"/>
      <c r="K473" s="74"/>
      <c r="L473" s="76"/>
      <c r="M473" s="72"/>
      <c r="N473" s="77"/>
      <c r="O473" s="78"/>
      <c r="P473" s="79"/>
    </row>
    <row r="474" ht="24.0" customHeight="1">
      <c r="A474" s="72" t="s">
        <v>251</v>
      </c>
      <c r="B474" s="73" t="s">
        <v>17</v>
      </c>
      <c r="C474" s="72" t="s">
        <v>324</v>
      </c>
      <c r="D474" s="74">
        <v>5.033561514E7</v>
      </c>
      <c r="E474" s="74">
        <v>0.0</v>
      </c>
      <c r="F474" s="74">
        <v>5.0335615E7</v>
      </c>
      <c r="G474" s="74">
        <v>0.0</v>
      </c>
      <c r="H474" s="74">
        <v>5.0335615E7</v>
      </c>
      <c r="I474" s="73">
        <v>8.90980066E8</v>
      </c>
      <c r="J474" s="75" t="str">
        <f>VLOOKUP(I474,'[4]IPS CTA BANCARIA (2)'!$B$2:$H$163,2,0)</f>
        <v>#REF!</v>
      </c>
      <c r="K474" s="74">
        <v>5.0335615E7</v>
      </c>
      <c r="L474" s="76" t="str">
        <f>VLOOKUP(I474,'[4]IPS CTA BANCARIA (2)'!$B$2:$H$163,4,0)</f>
        <v>#REF!</v>
      </c>
      <c r="M474" s="72" t="str">
        <f>VLOOKUP(I474,'[4]IPS CTA BANCARIA (2)'!$B$2:$H$163,5,0)</f>
        <v>#REF!</v>
      </c>
      <c r="N474" s="77" t="s">
        <v>739</v>
      </c>
      <c r="O474" s="78" t="s">
        <v>740</v>
      </c>
      <c r="P474" s="79">
        <v>41905.0</v>
      </c>
    </row>
    <row r="475" ht="24.0" customHeight="1">
      <c r="A475" s="72" t="s">
        <v>251</v>
      </c>
      <c r="B475" s="73" t="s">
        <v>27</v>
      </c>
      <c r="C475" s="72" t="s">
        <v>28</v>
      </c>
      <c r="D475" s="74">
        <v>15955.64</v>
      </c>
      <c r="E475" s="74">
        <v>0.0</v>
      </c>
      <c r="F475" s="74">
        <v>0.0</v>
      </c>
      <c r="G475" s="74">
        <v>15955.64</v>
      </c>
      <c r="H475" s="74">
        <v>0.0</v>
      </c>
      <c r="I475" s="73"/>
      <c r="J475" s="75"/>
      <c r="K475" s="74"/>
      <c r="L475" s="76"/>
      <c r="M475" s="72"/>
      <c r="N475" s="77"/>
      <c r="O475" s="78"/>
      <c r="P475" s="79"/>
    </row>
    <row r="476" ht="24.0" customHeight="1">
      <c r="A476" s="72" t="s">
        <v>251</v>
      </c>
      <c r="B476" s="73" t="s">
        <v>33</v>
      </c>
      <c r="C476" s="72" t="s">
        <v>34</v>
      </c>
      <c r="D476" s="74">
        <v>22370.02</v>
      </c>
      <c r="E476" s="74">
        <v>0.0</v>
      </c>
      <c r="F476" s="74">
        <v>0.0</v>
      </c>
      <c r="G476" s="74">
        <v>22370.02</v>
      </c>
      <c r="H476" s="74">
        <v>0.0</v>
      </c>
      <c r="I476" s="73"/>
      <c r="J476" s="75"/>
      <c r="K476" s="74"/>
      <c r="L476" s="76"/>
      <c r="M476" s="72"/>
      <c r="N476" s="77"/>
      <c r="O476" s="78"/>
      <c r="P476" s="79"/>
    </row>
    <row r="477" ht="24.0" customHeight="1">
      <c r="A477" s="72" t="s">
        <v>251</v>
      </c>
      <c r="B477" s="73" t="s">
        <v>41</v>
      </c>
      <c r="C477" s="72" t="s">
        <v>42</v>
      </c>
      <c r="D477" s="74">
        <v>2.85878927E7</v>
      </c>
      <c r="E477" s="74">
        <v>0.0</v>
      </c>
      <c r="F477" s="74">
        <v>2.8587893E7</v>
      </c>
      <c r="G477" s="74">
        <v>0.0</v>
      </c>
      <c r="H477" s="74">
        <v>2.8587893E7</v>
      </c>
      <c r="I477" s="73">
        <v>8.90905198E8</v>
      </c>
      <c r="J477" s="75" t="str">
        <f t="shared" ref="J477:J479" si="112">VLOOKUP(I477,'[4]IPS CTA BANCARIA (2)'!$B$2:$H$163,2,0)</f>
        <v>#REF!</v>
      </c>
      <c r="K477" s="74">
        <v>2.8587893E7</v>
      </c>
      <c r="L477" s="76" t="str">
        <f t="shared" ref="L477:L479" si="113">VLOOKUP(I477,'[4]IPS CTA BANCARIA (2)'!$B$2:$H$163,4,0)</f>
        <v>#REF!</v>
      </c>
      <c r="M477" s="72" t="str">
        <f t="shared" ref="M477:M479" si="114">VLOOKUP(I477,'[4]IPS CTA BANCARIA (2)'!$B$2:$H$163,5,0)</f>
        <v>#REF!</v>
      </c>
      <c r="N477" s="77" t="s">
        <v>741</v>
      </c>
      <c r="O477" s="78" t="s">
        <v>742</v>
      </c>
      <c r="P477" s="79">
        <v>41904.0</v>
      </c>
    </row>
    <row r="478" ht="24.0" customHeight="1">
      <c r="A478" s="72" t="s">
        <v>251</v>
      </c>
      <c r="B478" s="73" t="s">
        <v>55</v>
      </c>
      <c r="C478" s="72" t="s">
        <v>56</v>
      </c>
      <c r="D478" s="74">
        <v>7523540.5</v>
      </c>
      <c r="E478" s="74">
        <v>0.0</v>
      </c>
      <c r="F478" s="74">
        <v>7523541.0</v>
      </c>
      <c r="G478" s="74">
        <v>0.0</v>
      </c>
      <c r="H478" s="74">
        <v>7523541.0</v>
      </c>
      <c r="I478" s="73">
        <v>8.90900518E8</v>
      </c>
      <c r="J478" s="75" t="str">
        <f t="shared" si="112"/>
        <v>#REF!</v>
      </c>
      <c r="K478" s="74">
        <v>7523541.0</v>
      </c>
      <c r="L478" s="76" t="str">
        <f t="shared" si="113"/>
        <v>#REF!</v>
      </c>
      <c r="M478" s="72" t="str">
        <f t="shared" si="114"/>
        <v>#REF!</v>
      </c>
      <c r="N478" s="81" t="s">
        <v>743</v>
      </c>
      <c r="O478" s="14"/>
      <c r="P478" s="22"/>
    </row>
    <row r="479" ht="24.0" customHeight="1">
      <c r="A479" s="72" t="s">
        <v>253</v>
      </c>
      <c r="B479" s="73" t="s">
        <v>17</v>
      </c>
      <c r="C479" s="72" t="s">
        <v>324</v>
      </c>
      <c r="D479" s="74">
        <v>1.0518575683E8</v>
      </c>
      <c r="E479" s="74">
        <v>0.0</v>
      </c>
      <c r="F479" s="74">
        <v>1.05185757E8</v>
      </c>
      <c r="G479" s="74">
        <v>0.0</v>
      </c>
      <c r="H479" s="74">
        <v>1.05185757E8</v>
      </c>
      <c r="I479" s="73">
        <v>8.90904646E8</v>
      </c>
      <c r="J479" s="75" t="str">
        <f t="shared" si="112"/>
        <v>#REF!</v>
      </c>
      <c r="K479" s="74">
        <v>1.05185757E8</v>
      </c>
      <c r="L479" s="76" t="str">
        <f t="shared" si="113"/>
        <v>#REF!</v>
      </c>
      <c r="M479" s="72" t="str">
        <f t="shared" si="114"/>
        <v>#REF!</v>
      </c>
      <c r="N479" s="77" t="s">
        <v>744</v>
      </c>
      <c r="O479" s="78" t="s">
        <v>745</v>
      </c>
      <c r="P479" s="79">
        <v>41905.0</v>
      </c>
    </row>
    <row r="480" ht="24.0" customHeight="1">
      <c r="A480" s="72" t="s">
        <v>253</v>
      </c>
      <c r="B480" s="73" t="s">
        <v>39</v>
      </c>
      <c r="C480" s="72" t="s">
        <v>40</v>
      </c>
      <c r="D480" s="74">
        <v>572014.84</v>
      </c>
      <c r="E480" s="74">
        <v>0.0</v>
      </c>
      <c r="F480" s="74">
        <v>572015.0</v>
      </c>
      <c r="G480" s="74">
        <v>0.0</v>
      </c>
      <c r="H480" s="74">
        <v>572015.0</v>
      </c>
      <c r="I480" s="73"/>
      <c r="J480" s="75"/>
      <c r="K480" s="74"/>
      <c r="L480" s="76"/>
      <c r="M480" s="72"/>
      <c r="N480" s="77"/>
      <c r="O480" s="78"/>
      <c r="P480" s="79"/>
    </row>
    <row r="481" ht="24.0" customHeight="1">
      <c r="A481" s="72" t="s">
        <v>253</v>
      </c>
      <c r="B481" s="73" t="s">
        <v>19</v>
      </c>
      <c r="C481" s="72" t="s">
        <v>20</v>
      </c>
      <c r="D481" s="74">
        <v>20068.61</v>
      </c>
      <c r="E481" s="74">
        <v>0.0</v>
      </c>
      <c r="F481" s="74">
        <v>0.0</v>
      </c>
      <c r="G481" s="74">
        <v>20068.61</v>
      </c>
      <c r="H481" s="74">
        <v>0.0</v>
      </c>
      <c r="I481" s="73"/>
      <c r="J481" s="75"/>
      <c r="K481" s="74"/>
      <c r="L481" s="76"/>
      <c r="M481" s="72"/>
      <c r="N481" s="77"/>
      <c r="O481" s="78"/>
      <c r="P481" s="79"/>
    </row>
    <row r="482" ht="24.0" customHeight="1">
      <c r="A482" s="72" t="s">
        <v>253</v>
      </c>
      <c r="B482" s="73" t="s">
        <v>25</v>
      </c>
      <c r="C482" s="72" t="s">
        <v>26</v>
      </c>
      <c r="D482" s="74">
        <v>126978.8</v>
      </c>
      <c r="E482" s="74">
        <v>0.0</v>
      </c>
      <c r="F482" s="74">
        <v>126979.0</v>
      </c>
      <c r="G482" s="74">
        <v>0.0</v>
      </c>
      <c r="H482" s="74">
        <v>126979.0</v>
      </c>
      <c r="I482" s="73"/>
      <c r="J482" s="75"/>
      <c r="K482" s="74"/>
      <c r="L482" s="76"/>
      <c r="M482" s="72"/>
      <c r="N482" s="77"/>
      <c r="O482" s="78"/>
      <c r="P482" s="79"/>
    </row>
    <row r="483" ht="24.0" customHeight="1">
      <c r="A483" s="72" t="s">
        <v>253</v>
      </c>
      <c r="B483" s="73" t="s">
        <v>33</v>
      </c>
      <c r="C483" s="72" t="s">
        <v>34</v>
      </c>
      <c r="D483" s="74">
        <v>43561.92</v>
      </c>
      <c r="E483" s="74">
        <v>0.0</v>
      </c>
      <c r="F483" s="74">
        <v>0.0</v>
      </c>
      <c r="G483" s="74">
        <v>43561.92</v>
      </c>
      <c r="H483" s="74">
        <v>0.0</v>
      </c>
      <c r="I483" s="73"/>
      <c r="J483" s="75"/>
      <c r="K483" s="74"/>
      <c r="L483" s="76"/>
      <c r="M483" s="72"/>
      <c r="N483" s="77"/>
      <c r="O483" s="78"/>
      <c r="P483" s="79"/>
    </row>
    <row r="484" ht="24.0" customHeight="1">
      <c r="A484" s="72" t="s">
        <v>255</v>
      </c>
      <c r="B484" s="73" t="s">
        <v>17</v>
      </c>
      <c r="C484" s="72" t="s">
        <v>324</v>
      </c>
      <c r="D484" s="74">
        <v>5.952417863E7</v>
      </c>
      <c r="E484" s="74">
        <v>0.0</v>
      </c>
      <c r="F484" s="74">
        <v>5.9524179E7</v>
      </c>
      <c r="G484" s="74">
        <v>0.0</v>
      </c>
      <c r="H484" s="74">
        <v>5.9524179E7</v>
      </c>
      <c r="I484" s="73">
        <v>8.90907254E8</v>
      </c>
      <c r="J484" s="75" t="str">
        <f>VLOOKUP(I484,'[4]IPS CTA BANCARIA (2)'!$B$2:$H$163,2,0)</f>
        <v>#REF!</v>
      </c>
      <c r="K484" s="74">
        <v>5.9524179E7</v>
      </c>
      <c r="L484" s="76" t="str">
        <f>VLOOKUP(I484,'[4]IPS CTA BANCARIA (2)'!$B$2:$H$163,4,0)</f>
        <v>#REF!</v>
      </c>
      <c r="M484" s="72" t="str">
        <f>VLOOKUP(I484,'[4]IPS CTA BANCARIA (2)'!$B$2:$H$163,5,0)</f>
        <v>#REF!</v>
      </c>
      <c r="N484" s="77" t="s">
        <v>746</v>
      </c>
      <c r="O484" s="78" t="s">
        <v>747</v>
      </c>
      <c r="P484" s="79">
        <v>41905.0</v>
      </c>
    </row>
    <row r="485" ht="24.0" customHeight="1">
      <c r="A485" s="72" t="s">
        <v>255</v>
      </c>
      <c r="B485" s="73" t="s">
        <v>39</v>
      </c>
      <c r="C485" s="72" t="s">
        <v>40</v>
      </c>
      <c r="D485" s="74">
        <v>0.0</v>
      </c>
      <c r="E485" s="74">
        <v>0.0</v>
      </c>
      <c r="F485" s="74">
        <v>0.0</v>
      </c>
      <c r="G485" s="74">
        <v>0.0</v>
      </c>
      <c r="H485" s="74">
        <v>0.0</v>
      </c>
      <c r="I485" s="73"/>
      <c r="J485" s="75"/>
      <c r="K485" s="74"/>
      <c r="L485" s="76"/>
      <c r="M485" s="72"/>
      <c r="N485" s="77"/>
      <c r="O485" s="78"/>
      <c r="P485" s="79"/>
    </row>
    <row r="486" ht="24.0" customHeight="1">
      <c r="A486" s="72" t="s">
        <v>255</v>
      </c>
      <c r="B486" s="73" t="s">
        <v>53</v>
      </c>
      <c r="C486" s="72" t="s">
        <v>54</v>
      </c>
      <c r="D486" s="74">
        <v>0.0</v>
      </c>
      <c r="E486" s="74">
        <v>0.0</v>
      </c>
      <c r="F486" s="74">
        <v>0.0</v>
      </c>
      <c r="G486" s="74">
        <v>0.0</v>
      </c>
      <c r="H486" s="74">
        <v>0.0</v>
      </c>
      <c r="I486" s="73"/>
      <c r="J486" s="75"/>
      <c r="K486" s="74"/>
      <c r="L486" s="76"/>
      <c r="M486" s="72"/>
      <c r="N486" s="77"/>
      <c r="O486" s="78"/>
      <c r="P486" s="79"/>
    </row>
    <row r="487" ht="24.0" customHeight="1">
      <c r="A487" s="72" t="s">
        <v>255</v>
      </c>
      <c r="B487" s="73" t="s">
        <v>33</v>
      </c>
      <c r="C487" s="72" t="s">
        <v>34</v>
      </c>
      <c r="D487" s="74">
        <v>34336.37</v>
      </c>
      <c r="E487" s="74">
        <v>0.0</v>
      </c>
      <c r="F487" s="74">
        <v>0.0</v>
      </c>
      <c r="G487" s="74">
        <v>34336.37</v>
      </c>
      <c r="H487" s="74">
        <v>0.0</v>
      </c>
      <c r="I487" s="73"/>
      <c r="J487" s="75"/>
      <c r="K487" s="74"/>
      <c r="L487" s="76"/>
      <c r="M487" s="72"/>
      <c r="N487" s="77"/>
      <c r="O487" s="78"/>
      <c r="P487" s="79"/>
    </row>
    <row r="488" ht="24.0" customHeight="1">
      <c r="A488" s="72" t="s">
        <v>257</v>
      </c>
      <c r="B488" s="73" t="s">
        <v>17</v>
      </c>
      <c r="C488" s="72" t="s">
        <v>324</v>
      </c>
      <c r="D488" s="74">
        <v>4.605691462E7</v>
      </c>
      <c r="E488" s="74">
        <v>0.0</v>
      </c>
      <c r="F488" s="74">
        <v>4.6056915E7</v>
      </c>
      <c r="G488" s="74">
        <v>0.0</v>
      </c>
      <c r="H488" s="74">
        <v>4.6056915E7</v>
      </c>
      <c r="I488" s="73">
        <v>8.90980066E8</v>
      </c>
      <c r="J488" s="75" t="str">
        <f>VLOOKUP(I488,'[4]IPS CTA BANCARIA (2)'!$B$2:$H$163,2,0)</f>
        <v>#REF!</v>
      </c>
      <c r="K488" s="74">
        <v>4.6056915E7</v>
      </c>
      <c r="L488" s="76" t="str">
        <f>VLOOKUP(I488,'[4]IPS CTA BANCARIA (2)'!$B$2:$H$163,4,0)</f>
        <v>#REF!</v>
      </c>
      <c r="M488" s="72" t="str">
        <f>VLOOKUP(I488,'[4]IPS CTA BANCARIA (2)'!$B$2:$H$163,5,0)</f>
        <v>#REF!</v>
      </c>
      <c r="N488" s="77" t="s">
        <v>748</v>
      </c>
      <c r="O488" s="78" t="s">
        <v>749</v>
      </c>
      <c r="P488" s="79">
        <v>41905.0</v>
      </c>
    </row>
    <row r="489" ht="15.75" customHeight="1">
      <c r="A489" s="72" t="s">
        <v>257</v>
      </c>
      <c r="B489" s="73" t="s">
        <v>39</v>
      </c>
      <c r="C489" s="72" t="s">
        <v>40</v>
      </c>
      <c r="D489" s="74">
        <v>8329506.8</v>
      </c>
      <c r="E489" s="74">
        <v>0.0</v>
      </c>
      <c r="F489" s="74">
        <v>8329507.0</v>
      </c>
      <c r="G489" s="74">
        <v>0.0</v>
      </c>
      <c r="H489" s="74">
        <v>8329507.0</v>
      </c>
      <c r="I489" s="73"/>
      <c r="J489" s="75"/>
      <c r="K489" s="74"/>
      <c r="L489" s="76"/>
      <c r="M489" s="72"/>
      <c r="N489" s="77"/>
      <c r="O489" s="78"/>
      <c r="P489" s="79"/>
    </row>
    <row r="490" ht="24.0" customHeight="1">
      <c r="A490" s="72" t="s">
        <v>257</v>
      </c>
      <c r="B490" s="73" t="s">
        <v>53</v>
      </c>
      <c r="C490" s="72" t="s">
        <v>54</v>
      </c>
      <c r="D490" s="74">
        <v>0.0</v>
      </c>
      <c r="E490" s="74">
        <v>0.0</v>
      </c>
      <c r="F490" s="74">
        <v>0.0</v>
      </c>
      <c r="G490" s="74">
        <v>0.0</v>
      </c>
      <c r="H490" s="74">
        <v>0.0</v>
      </c>
      <c r="I490" s="73"/>
      <c r="J490" s="75"/>
      <c r="K490" s="74"/>
      <c r="L490" s="76"/>
      <c r="M490" s="72"/>
      <c r="N490" s="77"/>
      <c r="O490" s="78"/>
      <c r="P490" s="79"/>
    </row>
    <row r="491" ht="15.75" customHeight="1">
      <c r="A491" s="72" t="s">
        <v>257</v>
      </c>
      <c r="B491" s="73" t="s">
        <v>27</v>
      </c>
      <c r="C491" s="72" t="s">
        <v>28</v>
      </c>
      <c r="D491" s="74">
        <v>31502.41</v>
      </c>
      <c r="E491" s="74">
        <v>0.0</v>
      </c>
      <c r="F491" s="74">
        <v>0.0</v>
      </c>
      <c r="G491" s="74">
        <v>31502.41</v>
      </c>
      <c r="H491" s="74">
        <v>0.0</v>
      </c>
      <c r="I491" s="73"/>
      <c r="J491" s="75"/>
      <c r="K491" s="74"/>
      <c r="L491" s="76"/>
      <c r="M491" s="72"/>
      <c r="N491" s="77"/>
      <c r="O491" s="78"/>
      <c r="P491" s="79"/>
    </row>
    <row r="492" ht="15.75" customHeight="1">
      <c r="A492" s="72" t="s">
        <v>257</v>
      </c>
      <c r="B492" s="73" t="s">
        <v>33</v>
      </c>
      <c r="C492" s="72" t="s">
        <v>34</v>
      </c>
      <c r="D492" s="74">
        <v>69632.17</v>
      </c>
      <c r="E492" s="74">
        <v>0.0</v>
      </c>
      <c r="F492" s="74">
        <v>0.0</v>
      </c>
      <c r="G492" s="74">
        <v>69632.17</v>
      </c>
      <c r="H492" s="74">
        <v>0.0</v>
      </c>
      <c r="I492" s="73"/>
      <c r="J492" s="75"/>
      <c r="K492" s="74"/>
      <c r="L492" s="76"/>
      <c r="M492" s="72"/>
      <c r="N492" s="77"/>
      <c r="O492" s="78"/>
      <c r="P492" s="79"/>
    </row>
    <row r="493" ht="24.0" customHeight="1">
      <c r="A493" s="72" t="s">
        <v>259</v>
      </c>
      <c r="B493" s="73" t="s">
        <v>17</v>
      </c>
      <c r="C493" s="72" t="s">
        <v>324</v>
      </c>
      <c r="D493" s="74">
        <v>4.244756671E7</v>
      </c>
      <c r="E493" s="74">
        <v>172124.7100000009</v>
      </c>
      <c r="F493" s="74">
        <v>4.2275442E7</v>
      </c>
      <c r="G493" s="74">
        <v>0.0</v>
      </c>
      <c r="H493" s="74">
        <v>4.2275442E7</v>
      </c>
      <c r="I493" s="73">
        <v>8.90980066E8</v>
      </c>
      <c r="J493" s="75" t="str">
        <f>VLOOKUP(I493,'[4]IPS CTA BANCARIA (2)'!$B$2:$H$163,2,0)</f>
        <v>#REF!</v>
      </c>
      <c r="K493" s="74">
        <v>4.2275442E7</v>
      </c>
      <c r="L493" s="76" t="str">
        <f>VLOOKUP(I493,'[4]IPS CTA BANCARIA (2)'!$B$2:$H$163,4,0)</f>
        <v>#REF!</v>
      </c>
      <c r="M493" s="72" t="str">
        <f>VLOOKUP(I493,'[4]IPS CTA BANCARIA (2)'!$B$2:$H$163,5,0)</f>
        <v>#REF!</v>
      </c>
      <c r="N493" s="77" t="s">
        <v>750</v>
      </c>
      <c r="O493" s="78" t="s">
        <v>751</v>
      </c>
      <c r="P493" s="79">
        <v>41905.0</v>
      </c>
    </row>
    <row r="494" ht="15.75" customHeight="1">
      <c r="A494" s="72" t="s">
        <v>259</v>
      </c>
      <c r="B494" s="73" t="s">
        <v>39</v>
      </c>
      <c r="C494" s="72" t="s">
        <v>40</v>
      </c>
      <c r="D494" s="74">
        <v>6.927798541E7</v>
      </c>
      <c r="E494" s="74">
        <v>24302.409999996424</v>
      </c>
      <c r="F494" s="74">
        <v>6.9253683E7</v>
      </c>
      <c r="G494" s="74">
        <v>0.0</v>
      </c>
      <c r="H494" s="74">
        <v>6.9253683E7</v>
      </c>
      <c r="I494" s="73"/>
      <c r="J494" s="75"/>
      <c r="K494" s="74"/>
      <c r="L494" s="76"/>
      <c r="M494" s="72"/>
      <c r="N494" s="77"/>
      <c r="O494" s="78"/>
      <c r="P494" s="79"/>
    </row>
    <row r="495" ht="22.5" customHeight="1">
      <c r="A495" s="72" t="s">
        <v>259</v>
      </c>
      <c r="B495" s="73" t="s">
        <v>68</v>
      </c>
      <c r="C495" s="72" t="s">
        <v>69</v>
      </c>
      <c r="D495" s="74">
        <v>5820766.14</v>
      </c>
      <c r="E495" s="74">
        <v>23603.139999999665</v>
      </c>
      <c r="F495" s="74">
        <v>5797163.0</v>
      </c>
      <c r="G495" s="74">
        <v>0.0</v>
      </c>
      <c r="H495" s="74">
        <v>5797163.0</v>
      </c>
      <c r="I495" s="73">
        <v>8.90980732E8</v>
      </c>
      <c r="J495" s="75" t="str">
        <f>VLOOKUP(I495,'[4]IPS CTA BANCARIA (2)'!$B$2:$H$163,2,0)</f>
        <v>#REF!</v>
      </c>
      <c r="K495" s="74">
        <v>5797163.0</v>
      </c>
      <c r="L495" s="76" t="str">
        <f>VLOOKUP(I495,'[4]IPS CTA BANCARIA (2)'!$B$2:$H$163,4,0)</f>
        <v>#REF!</v>
      </c>
      <c r="M495" s="72" t="str">
        <f>VLOOKUP(I495,'[4]IPS CTA BANCARIA (2)'!$B$2:$H$163,5,0)</f>
        <v>#REF!</v>
      </c>
      <c r="N495" s="77" t="s">
        <v>752</v>
      </c>
      <c r="O495" s="78" t="s">
        <v>753</v>
      </c>
      <c r="P495" s="79">
        <v>41904.0</v>
      </c>
    </row>
    <row r="496" ht="24.0" customHeight="1">
      <c r="A496" s="72" t="s">
        <v>259</v>
      </c>
      <c r="B496" s="73" t="s">
        <v>53</v>
      </c>
      <c r="C496" s="72" t="s">
        <v>54</v>
      </c>
      <c r="D496" s="74">
        <v>0.0</v>
      </c>
      <c r="E496" s="74">
        <v>0.0</v>
      </c>
      <c r="F496" s="74">
        <v>0.0</v>
      </c>
      <c r="G496" s="74">
        <v>0.0</v>
      </c>
      <c r="H496" s="74">
        <v>0.0</v>
      </c>
      <c r="I496" s="73"/>
      <c r="J496" s="75"/>
      <c r="K496" s="74"/>
      <c r="L496" s="76"/>
      <c r="M496" s="72"/>
      <c r="N496" s="77"/>
      <c r="O496" s="78"/>
      <c r="P496" s="79"/>
    </row>
    <row r="497" ht="15.75" customHeight="1">
      <c r="A497" s="72" t="s">
        <v>259</v>
      </c>
      <c r="B497" s="73" t="s">
        <v>27</v>
      </c>
      <c r="C497" s="72" t="s">
        <v>28</v>
      </c>
      <c r="D497" s="74">
        <v>59131.35</v>
      </c>
      <c r="E497" s="74">
        <v>59131.35</v>
      </c>
      <c r="F497" s="74">
        <v>0.0</v>
      </c>
      <c r="G497" s="74">
        <v>0.0</v>
      </c>
      <c r="H497" s="74">
        <v>0.0</v>
      </c>
      <c r="I497" s="73"/>
      <c r="J497" s="75"/>
      <c r="K497" s="74"/>
      <c r="L497" s="76"/>
      <c r="M497" s="72"/>
      <c r="N497" s="77"/>
      <c r="O497" s="78"/>
      <c r="P497" s="79"/>
    </row>
    <row r="498" ht="15.75" customHeight="1">
      <c r="A498" s="72" t="s">
        <v>259</v>
      </c>
      <c r="B498" s="73" t="s">
        <v>33</v>
      </c>
      <c r="C498" s="72" t="s">
        <v>34</v>
      </c>
      <c r="D498" s="74">
        <v>198532.48</v>
      </c>
      <c r="E498" s="74">
        <v>198532.48</v>
      </c>
      <c r="F498" s="74">
        <v>0.0</v>
      </c>
      <c r="G498" s="74">
        <v>0.0</v>
      </c>
      <c r="H498" s="74">
        <v>0.0</v>
      </c>
      <c r="I498" s="73"/>
      <c r="J498" s="75"/>
      <c r="K498" s="74"/>
      <c r="L498" s="76"/>
      <c r="M498" s="72"/>
      <c r="N498" s="77"/>
      <c r="O498" s="78"/>
      <c r="P498" s="79"/>
    </row>
    <row r="499" ht="22.5" customHeight="1">
      <c r="A499" s="72" t="s">
        <v>259</v>
      </c>
      <c r="B499" s="73" t="s">
        <v>41</v>
      </c>
      <c r="C499" s="72" t="s">
        <v>42</v>
      </c>
      <c r="D499" s="74">
        <v>7.899951891E7</v>
      </c>
      <c r="E499" s="74">
        <v>320342.9099999964</v>
      </c>
      <c r="F499" s="74">
        <v>7.8679176E7</v>
      </c>
      <c r="G499" s="74">
        <v>0.0</v>
      </c>
      <c r="H499" s="74">
        <v>7.8679176E7</v>
      </c>
      <c r="I499" s="73">
        <v>8.00080586E8</v>
      </c>
      <c r="J499" s="75" t="str">
        <f t="shared" ref="J499:J500" si="115">VLOOKUP(I499,'[4]IPS CTA BANCARIA (2)'!$B$2:$H$163,2,0)</f>
        <v>#REF!</v>
      </c>
      <c r="K499" s="74">
        <v>7.8679176E7</v>
      </c>
      <c r="L499" s="76" t="str">
        <f t="shared" ref="L499:L500" si="116">VLOOKUP(I499,'[4]IPS CTA BANCARIA (2)'!$B$2:$H$163,4,0)</f>
        <v>#REF!</v>
      </c>
      <c r="M499" s="72" t="str">
        <f t="shared" ref="M499:M500" si="117">VLOOKUP(I499,'[4]IPS CTA BANCARIA (2)'!$B$2:$H$163,5,0)</f>
        <v>#REF!</v>
      </c>
      <c r="N499" s="77" t="s">
        <v>754</v>
      </c>
      <c r="O499" s="78" t="s">
        <v>755</v>
      </c>
      <c r="P499" s="79">
        <v>41904.0</v>
      </c>
    </row>
    <row r="500" ht="24.0" customHeight="1">
      <c r="A500" s="72" t="s">
        <v>261</v>
      </c>
      <c r="B500" s="73" t="s">
        <v>17</v>
      </c>
      <c r="C500" s="72" t="s">
        <v>324</v>
      </c>
      <c r="D500" s="74">
        <v>1.3564429098E8</v>
      </c>
      <c r="E500" s="74">
        <v>3.673276397999999E7</v>
      </c>
      <c r="F500" s="74">
        <v>9.8911527E7</v>
      </c>
      <c r="G500" s="74">
        <v>0.0</v>
      </c>
      <c r="H500" s="74">
        <v>9.8911527E7</v>
      </c>
      <c r="I500" s="73">
        <v>8.90904646E8</v>
      </c>
      <c r="J500" s="75" t="str">
        <f t="shared" si="115"/>
        <v>#REF!</v>
      </c>
      <c r="K500" s="74">
        <v>9.8911527E7</v>
      </c>
      <c r="L500" s="76" t="str">
        <f t="shared" si="116"/>
        <v>#REF!</v>
      </c>
      <c r="M500" s="72" t="str">
        <f t="shared" si="117"/>
        <v>#REF!</v>
      </c>
      <c r="N500" s="77" t="s">
        <v>756</v>
      </c>
      <c r="O500" s="78" t="s">
        <v>757</v>
      </c>
      <c r="P500" s="79">
        <v>41905.0</v>
      </c>
    </row>
    <row r="501" ht="15.75" customHeight="1">
      <c r="A501" s="72" t="s">
        <v>261</v>
      </c>
      <c r="B501" s="73" t="s">
        <v>39</v>
      </c>
      <c r="C501" s="72" t="s">
        <v>40</v>
      </c>
      <c r="D501" s="74">
        <v>1.573553185E7</v>
      </c>
      <c r="E501" s="74">
        <v>4266835.85</v>
      </c>
      <c r="F501" s="74">
        <v>1.1468696E7</v>
      </c>
      <c r="G501" s="74">
        <v>0.0</v>
      </c>
      <c r="H501" s="74">
        <v>1.1468696E7</v>
      </c>
      <c r="I501" s="73"/>
      <c r="J501" s="75"/>
      <c r="K501" s="74"/>
      <c r="L501" s="76"/>
      <c r="M501" s="72"/>
      <c r="N501" s="77"/>
      <c r="O501" s="78"/>
      <c r="P501" s="79"/>
    </row>
    <row r="502" ht="15.75" customHeight="1">
      <c r="A502" s="72" t="s">
        <v>261</v>
      </c>
      <c r="B502" s="73" t="s">
        <v>27</v>
      </c>
      <c r="C502" s="72" t="s">
        <v>28</v>
      </c>
      <c r="D502" s="74">
        <v>17568.19</v>
      </c>
      <c r="E502" s="74">
        <v>17568.19</v>
      </c>
      <c r="F502" s="74">
        <v>0.0</v>
      </c>
      <c r="G502" s="74">
        <v>0.0</v>
      </c>
      <c r="H502" s="74">
        <v>0.0</v>
      </c>
      <c r="I502" s="73"/>
      <c r="J502" s="75"/>
      <c r="K502" s="74"/>
      <c r="L502" s="76"/>
      <c r="M502" s="72"/>
      <c r="N502" s="77"/>
      <c r="O502" s="78"/>
      <c r="P502" s="79"/>
    </row>
    <row r="503" ht="15.75" customHeight="1">
      <c r="A503" s="72" t="s">
        <v>261</v>
      </c>
      <c r="B503" s="73" t="s">
        <v>33</v>
      </c>
      <c r="C503" s="72" t="s">
        <v>34</v>
      </c>
      <c r="D503" s="74">
        <v>48906.6</v>
      </c>
      <c r="E503" s="74">
        <v>48906.6</v>
      </c>
      <c r="F503" s="74">
        <v>0.0</v>
      </c>
      <c r="G503" s="74">
        <v>0.0</v>
      </c>
      <c r="H503" s="74">
        <v>0.0</v>
      </c>
      <c r="I503" s="73"/>
      <c r="J503" s="75"/>
      <c r="K503" s="74"/>
      <c r="L503" s="76"/>
      <c r="M503" s="72"/>
      <c r="N503" s="77"/>
      <c r="O503" s="78"/>
      <c r="P503" s="79"/>
    </row>
    <row r="504" ht="15.75" customHeight="1">
      <c r="A504" s="72" t="s">
        <v>261</v>
      </c>
      <c r="B504" s="73" t="s">
        <v>74</v>
      </c>
      <c r="C504" s="72" t="s">
        <v>75</v>
      </c>
      <c r="D504" s="74">
        <v>0.0</v>
      </c>
      <c r="E504" s="74">
        <v>0.0</v>
      </c>
      <c r="F504" s="74">
        <v>0.0</v>
      </c>
      <c r="G504" s="74">
        <v>0.0</v>
      </c>
      <c r="H504" s="74">
        <v>0.0</v>
      </c>
      <c r="I504" s="73"/>
      <c r="J504" s="75"/>
      <c r="K504" s="74"/>
      <c r="L504" s="76"/>
      <c r="M504" s="72"/>
      <c r="N504" s="77"/>
      <c r="O504" s="78"/>
      <c r="P504" s="79"/>
    </row>
    <row r="505" ht="22.5" customHeight="1">
      <c r="A505" s="72" t="s">
        <v>261</v>
      </c>
      <c r="B505" s="73" t="s">
        <v>55</v>
      </c>
      <c r="C505" s="72" t="s">
        <v>56</v>
      </c>
      <c r="D505" s="74">
        <v>4202373.38</v>
      </c>
      <c r="E505" s="74">
        <v>1139512.38</v>
      </c>
      <c r="F505" s="74">
        <v>3062861.0</v>
      </c>
      <c r="G505" s="74">
        <v>0.0</v>
      </c>
      <c r="H505" s="74">
        <v>3062861.0</v>
      </c>
      <c r="I505" s="73">
        <v>8.90900518E8</v>
      </c>
      <c r="J505" s="75" t="str">
        <f t="shared" ref="J505:J506" si="118">VLOOKUP(I505,'[4]IPS CTA BANCARIA (2)'!$B$2:$H$163,2,0)</f>
        <v>#REF!</v>
      </c>
      <c r="K505" s="74">
        <v>3062861.0</v>
      </c>
      <c r="L505" s="76" t="str">
        <f t="shared" ref="L505:L506" si="119">VLOOKUP(I505,'[4]IPS CTA BANCARIA (2)'!$B$2:$H$163,4,0)</f>
        <v>#REF!</v>
      </c>
      <c r="M505" s="72" t="str">
        <f t="shared" ref="M505:M506" si="120">VLOOKUP(I505,'[4]IPS CTA BANCARIA (2)'!$B$2:$H$163,5,0)</f>
        <v>#REF!</v>
      </c>
      <c r="N505" s="81" t="s">
        <v>758</v>
      </c>
      <c r="O505" s="14"/>
      <c r="P505" s="22"/>
    </row>
    <row r="506" ht="24.0" customHeight="1">
      <c r="A506" s="72" t="s">
        <v>263</v>
      </c>
      <c r="B506" s="73" t="s">
        <v>17</v>
      </c>
      <c r="C506" s="72" t="s">
        <v>324</v>
      </c>
      <c r="D506" s="74">
        <v>8.35777355E7</v>
      </c>
      <c r="E506" s="74">
        <v>0.0</v>
      </c>
      <c r="F506" s="74">
        <v>8.3577736E7</v>
      </c>
      <c r="G506" s="74">
        <v>0.0</v>
      </c>
      <c r="H506" s="74">
        <v>8.3577736E7</v>
      </c>
      <c r="I506" s="73">
        <v>8.90907215E8</v>
      </c>
      <c r="J506" s="75" t="str">
        <f t="shared" si="118"/>
        <v>#REF!</v>
      </c>
      <c r="K506" s="74">
        <v>8.3577736E7</v>
      </c>
      <c r="L506" s="76" t="str">
        <f t="shared" si="119"/>
        <v>#REF!</v>
      </c>
      <c r="M506" s="72" t="str">
        <f t="shared" si="120"/>
        <v>#REF!</v>
      </c>
      <c r="N506" s="77" t="s">
        <v>759</v>
      </c>
      <c r="O506" s="78" t="s">
        <v>760</v>
      </c>
      <c r="P506" s="79">
        <v>41905.0</v>
      </c>
    </row>
    <row r="507" ht="15.75" customHeight="1">
      <c r="A507" s="72" t="s">
        <v>263</v>
      </c>
      <c r="B507" s="73" t="s">
        <v>39</v>
      </c>
      <c r="C507" s="72" t="s">
        <v>40</v>
      </c>
      <c r="D507" s="74">
        <v>6.081331739E7</v>
      </c>
      <c r="E507" s="74">
        <v>0.0</v>
      </c>
      <c r="F507" s="74">
        <v>6.0813317E7</v>
      </c>
      <c r="G507" s="74">
        <v>0.0</v>
      </c>
      <c r="H507" s="74">
        <v>6.0813317E7</v>
      </c>
      <c r="I507" s="73"/>
      <c r="J507" s="75"/>
      <c r="K507" s="74"/>
      <c r="L507" s="76"/>
      <c r="M507" s="72"/>
      <c r="N507" s="77"/>
      <c r="O507" s="78"/>
      <c r="P507" s="79"/>
    </row>
    <row r="508" ht="15.75" customHeight="1">
      <c r="A508" s="72" t="s">
        <v>263</v>
      </c>
      <c r="B508" s="73" t="s">
        <v>27</v>
      </c>
      <c r="C508" s="72" t="s">
        <v>28</v>
      </c>
      <c r="D508" s="74">
        <v>50136.54</v>
      </c>
      <c r="E508" s="74">
        <v>0.0</v>
      </c>
      <c r="F508" s="74">
        <v>0.0</v>
      </c>
      <c r="G508" s="74">
        <v>50136.54</v>
      </c>
      <c r="H508" s="74">
        <v>0.0</v>
      </c>
      <c r="I508" s="73"/>
      <c r="J508" s="75"/>
      <c r="K508" s="74"/>
      <c r="L508" s="76"/>
      <c r="M508" s="72"/>
      <c r="N508" s="77"/>
      <c r="O508" s="78"/>
      <c r="P508" s="79"/>
    </row>
    <row r="509" ht="15.75" customHeight="1">
      <c r="A509" s="72" t="s">
        <v>263</v>
      </c>
      <c r="B509" s="73" t="s">
        <v>33</v>
      </c>
      <c r="C509" s="72" t="s">
        <v>34</v>
      </c>
      <c r="D509" s="74">
        <v>65870.57</v>
      </c>
      <c r="E509" s="74">
        <v>0.0</v>
      </c>
      <c r="F509" s="74">
        <v>0.0</v>
      </c>
      <c r="G509" s="74">
        <v>65870.57</v>
      </c>
      <c r="H509" s="74">
        <v>0.0</v>
      </c>
      <c r="I509" s="73"/>
      <c r="J509" s="75"/>
      <c r="K509" s="74"/>
      <c r="L509" s="76"/>
      <c r="M509" s="72"/>
      <c r="N509" s="77"/>
      <c r="O509" s="78"/>
      <c r="P509" s="79"/>
    </row>
    <row r="510" ht="24.0" customHeight="1">
      <c r="A510" s="72" t="s">
        <v>265</v>
      </c>
      <c r="B510" s="73" t="s">
        <v>17</v>
      </c>
      <c r="C510" s="72" t="s">
        <v>324</v>
      </c>
      <c r="D510" s="74">
        <v>5251951.16</v>
      </c>
      <c r="E510" s="74">
        <v>0.0</v>
      </c>
      <c r="F510" s="74">
        <v>5251951.0</v>
      </c>
      <c r="G510" s="74">
        <v>0.0</v>
      </c>
      <c r="H510" s="74">
        <v>5251951.0</v>
      </c>
      <c r="I510" s="73">
        <v>8.90981726E8</v>
      </c>
      <c r="J510" s="75" t="str">
        <f>VLOOKUP(I510,'[4]IPS CTA BANCARIA (2)'!$B$2:$H$163,2,0)</f>
        <v>#REF!</v>
      </c>
      <c r="K510" s="74">
        <v>5251951.0</v>
      </c>
      <c r="L510" s="76" t="str">
        <f>VLOOKUP(I510,'[4]IPS CTA BANCARIA (2)'!$B$2:$H$163,4,0)</f>
        <v>#REF!</v>
      </c>
      <c r="M510" s="72" t="str">
        <f>VLOOKUP(I510,'[4]IPS CTA BANCARIA (2)'!$B$2:$H$163,5,0)</f>
        <v>#REF!</v>
      </c>
      <c r="N510" s="77" t="s">
        <v>761</v>
      </c>
      <c r="O510" s="78" t="s">
        <v>762</v>
      </c>
      <c r="P510" s="79">
        <v>41905.0</v>
      </c>
    </row>
    <row r="511" ht="15.75" customHeight="1">
      <c r="A511" s="72" t="s">
        <v>265</v>
      </c>
      <c r="B511" s="73" t="s">
        <v>27</v>
      </c>
      <c r="C511" s="72" t="s">
        <v>28</v>
      </c>
      <c r="D511" s="74">
        <v>9275.75</v>
      </c>
      <c r="E511" s="74">
        <v>0.0</v>
      </c>
      <c r="F511" s="74">
        <v>0.0</v>
      </c>
      <c r="G511" s="74">
        <v>9275.75</v>
      </c>
      <c r="H511" s="74">
        <v>0.0</v>
      </c>
      <c r="I511" s="73"/>
      <c r="J511" s="75"/>
      <c r="K511" s="74"/>
      <c r="L511" s="76"/>
      <c r="M511" s="72"/>
      <c r="N511" s="77"/>
      <c r="O511" s="78"/>
      <c r="P511" s="79"/>
    </row>
    <row r="512" ht="15.75" customHeight="1">
      <c r="A512" s="72" t="s">
        <v>265</v>
      </c>
      <c r="B512" s="73" t="s">
        <v>33</v>
      </c>
      <c r="C512" s="72" t="s">
        <v>34</v>
      </c>
      <c r="D512" s="74">
        <v>51252.17</v>
      </c>
      <c r="E512" s="74">
        <v>0.0</v>
      </c>
      <c r="F512" s="74">
        <v>0.0</v>
      </c>
      <c r="G512" s="74">
        <v>51252.17</v>
      </c>
      <c r="H512" s="74">
        <v>0.0</v>
      </c>
      <c r="I512" s="73"/>
      <c r="J512" s="75"/>
      <c r="K512" s="74"/>
      <c r="L512" s="76"/>
      <c r="M512" s="72"/>
      <c r="N512" s="77"/>
      <c r="O512" s="78"/>
      <c r="P512" s="79"/>
    </row>
    <row r="513" ht="22.5" customHeight="1">
      <c r="A513" s="72" t="s">
        <v>265</v>
      </c>
      <c r="B513" s="73" t="s">
        <v>41</v>
      </c>
      <c r="C513" s="72" t="s">
        <v>42</v>
      </c>
      <c r="D513" s="74">
        <v>4.886314992E7</v>
      </c>
      <c r="E513" s="74">
        <v>0.0</v>
      </c>
      <c r="F513" s="74">
        <v>4.886315E7</v>
      </c>
      <c r="G513" s="74">
        <v>0.0</v>
      </c>
      <c r="H513" s="74">
        <v>4.886315E7</v>
      </c>
      <c r="I513" s="73">
        <v>8.90980855E8</v>
      </c>
      <c r="J513" s="75" t="str">
        <f t="shared" ref="J513:J514" si="121">VLOOKUP(I513,'[4]IPS CTA BANCARIA (2)'!$B$2:$H$163,2,0)</f>
        <v>#REF!</v>
      </c>
      <c r="K513" s="74">
        <v>4.886315E7</v>
      </c>
      <c r="L513" s="76" t="str">
        <f t="shared" ref="L513:L514" si="122">VLOOKUP(I513,'[4]IPS CTA BANCARIA (2)'!$B$2:$H$163,4,0)</f>
        <v>#REF!</v>
      </c>
      <c r="M513" s="72" t="str">
        <f t="shared" ref="M513:M514" si="123">VLOOKUP(I513,'[4]IPS CTA BANCARIA (2)'!$B$2:$H$163,5,0)</f>
        <v>#REF!</v>
      </c>
      <c r="N513" s="77" t="s">
        <v>763</v>
      </c>
      <c r="O513" s="78" t="s">
        <v>764</v>
      </c>
      <c r="P513" s="79">
        <v>41904.0</v>
      </c>
    </row>
    <row r="514" ht="24.0" customHeight="1">
      <c r="A514" s="72" t="s">
        <v>267</v>
      </c>
      <c r="B514" s="73" t="s">
        <v>17</v>
      </c>
      <c r="C514" s="72" t="s">
        <v>324</v>
      </c>
      <c r="D514" s="74">
        <v>2.0632025278E8</v>
      </c>
      <c r="E514" s="74">
        <v>1.898077978E7</v>
      </c>
      <c r="F514" s="74">
        <v>1.87339473E8</v>
      </c>
      <c r="G514" s="74">
        <v>0.0</v>
      </c>
      <c r="H514" s="74">
        <v>1.87339473E8</v>
      </c>
      <c r="I514" s="73">
        <v>8.90905177E8</v>
      </c>
      <c r="J514" s="75" t="str">
        <f t="shared" si="121"/>
        <v>#REF!</v>
      </c>
      <c r="K514" s="74">
        <v>1.87339473E8</v>
      </c>
      <c r="L514" s="76" t="str">
        <f t="shared" si="122"/>
        <v>#REF!</v>
      </c>
      <c r="M514" s="72" t="str">
        <f t="shared" si="123"/>
        <v>#REF!</v>
      </c>
      <c r="N514" s="77" t="s">
        <v>765</v>
      </c>
      <c r="O514" s="78" t="s">
        <v>766</v>
      </c>
      <c r="P514" s="79">
        <v>41900.0</v>
      </c>
    </row>
    <row r="515" ht="15.75" customHeight="1">
      <c r="A515" s="72" t="s">
        <v>267</v>
      </c>
      <c r="B515" s="73" t="s">
        <v>39</v>
      </c>
      <c r="C515" s="72" t="s">
        <v>40</v>
      </c>
      <c r="D515" s="74">
        <v>2268364.59</v>
      </c>
      <c r="E515" s="74">
        <v>208681.58999999985</v>
      </c>
      <c r="F515" s="74">
        <v>2059683.0</v>
      </c>
      <c r="G515" s="74">
        <v>0.0</v>
      </c>
      <c r="H515" s="74">
        <v>2059683.0</v>
      </c>
      <c r="I515" s="73"/>
      <c r="J515" s="75"/>
      <c r="K515" s="74"/>
      <c r="L515" s="76"/>
      <c r="M515" s="72"/>
      <c r="N515" s="77"/>
      <c r="O515" s="78"/>
      <c r="P515" s="79"/>
    </row>
    <row r="516" ht="15.75" customHeight="1">
      <c r="A516" s="72" t="s">
        <v>267</v>
      </c>
      <c r="B516" s="73" t="s">
        <v>27</v>
      </c>
      <c r="C516" s="72" t="s">
        <v>28</v>
      </c>
      <c r="D516" s="74">
        <v>528498.93</v>
      </c>
      <c r="E516" s="74">
        <v>48619.93000000005</v>
      </c>
      <c r="F516" s="74">
        <v>479879.0</v>
      </c>
      <c r="G516" s="74">
        <v>0.0</v>
      </c>
      <c r="H516" s="74">
        <v>479879.0</v>
      </c>
      <c r="I516" s="73"/>
      <c r="J516" s="75"/>
      <c r="K516" s="74"/>
      <c r="L516" s="76"/>
      <c r="M516" s="72"/>
      <c r="N516" s="77"/>
      <c r="O516" s="78"/>
      <c r="P516" s="79"/>
    </row>
    <row r="517" ht="15.75" customHeight="1">
      <c r="A517" s="72" t="s">
        <v>267</v>
      </c>
      <c r="B517" s="73" t="s">
        <v>33</v>
      </c>
      <c r="C517" s="72" t="s">
        <v>34</v>
      </c>
      <c r="D517" s="74">
        <v>612248.95</v>
      </c>
      <c r="E517" s="74">
        <v>56324.94999999995</v>
      </c>
      <c r="F517" s="74">
        <v>555924.0</v>
      </c>
      <c r="G517" s="74">
        <v>0.0</v>
      </c>
      <c r="H517" s="74">
        <v>555924.0</v>
      </c>
      <c r="I517" s="73"/>
      <c r="J517" s="75"/>
      <c r="K517" s="74"/>
      <c r="L517" s="76"/>
      <c r="M517" s="72"/>
      <c r="N517" s="77"/>
      <c r="O517" s="78"/>
      <c r="P517" s="79"/>
    </row>
    <row r="518" ht="15.75" customHeight="1">
      <c r="A518" s="72" t="s">
        <v>267</v>
      </c>
      <c r="B518" s="73" t="s">
        <v>35</v>
      </c>
      <c r="C518" s="72" t="s">
        <v>36</v>
      </c>
      <c r="D518" s="74">
        <v>0.0</v>
      </c>
      <c r="E518" s="74">
        <v>0.0</v>
      </c>
      <c r="F518" s="74">
        <v>0.0</v>
      </c>
      <c r="G518" s="74">
        <v>0.0</v>
      </c>
      <c r="H518" s="74">
        <v>0.0</v>
      </c>
      <c r="I518" s="73"/>
      <c r="J518" s="75"/>
      <c r="K518" s="74"/>
      <c r="L518" s="76"/>
      <c r="M518" s="72"/>
      <c r="N518" s="77"/>
      <c r="O518" s="78"/>
      <c r="P518" s="79"/>
    </row>
    <row r="519" ht="15.75" customHeight="1">
      <c r="A519" s="72" t="s">
        <v>267</v>
      </c>
      <c r="B519" s="73" t="s">
        <v>41</v>
      </c>
      <c r="C519" s="72" t="s">
        <v>42</v>
      </c>
      <c r="D519" s="74">
        <v>5.5608012095E8</v>
      </c>
      <c r="E519" s="74">
        <v>5.115752895000005E7</v>
      </c>
      <c r="F519" s="74">
        <v>5.04922592E8</v>
      </c>
      <c r="G519" s="74">
        <v>0.0</v>
      </c>
      <c r="H519" s="74">
        <v>5.04922592E8</v>
      </c>
      <c r="I519" s="73">
        <v>8.90984696E8</v>
      </c>
      <c r="J519" s="75" t="str">
        <f t="shared" ref="J519:J521" si="124">VLOOKUP(I519,'[4]IPS CTA BANCARIA (2)'!$B$2:$H$163,2,0)</f>
        <v>#REF!</v>
      </c>
      <c r="K519" s="74">
        <v>1.79362558E8</v>
      </c>
      <c r="L519" s="76" t="str">
        <f t="shared" ref="L519:L521" si="125">VLOOKUP(I519,'[4]IPS CTA BANCARIA (2)'!$B$2:$H$163,4,0)</f>
        <v>#REF!</v>
      </c>
      <c r="M519" s="72" t="str">
        <f t="shared" ref="M519:M521" si="126">VLOOKUP(I519,'[4]IPS CTA BANCARIA (2)'!$B$2:$H$163,5,0)</f>
        <v>#REF!</v>
      </c>
      <c r="N519" s="77" t="s">
        <v>767</v>
      </c>
      <c r="O519" s="78" t="s">
        <v>768</v>
      </c>
      <c r="P519" s="79">
        <v>41904.0</v>
      </c>
    </row>
    <row r="520" ht="15.75" customHeight="1">
      <c r="A520" s="72" t="s">
        <v>267</v>
      </c>
      <c r="B520" s="73" t="s">
        <v>41</v>
      </c>
      <c r="C520" s="72" t="s">
        <v>42</v>
      </c>
      <c r="D520" s="74"/>
      <c r="E520" s="74"/>
      <c r="F520" s="74"/>
      <c r="G520" s="74"/>
      <c r="H520" s="74"/>
      <c r="I520" s="73">
        <v>8.90980757E8</v>
      </c>
      <c r="J520" s="75" t="str">
        <f t="shared" si="124"/>
        <v>#REF!</v>
      </c>
      <c r="K520" s="74">
        <v>3.25560034E8</v>
      </c>
      <c r="L520" s="76" t="str">
        <f t="shared" si="125"/>
        <v>#REF!</v>
      </c>
      <c r="M520" s="72" t="str">
        <f t="shared" si="126"/>
        <v>#REF!</v>
      </c>
      <c r="N520" s="77" t="s">
        <v>769</v>
      </c>
      <c r="O520" s="78" t="s">
        <v>770</v>
      </c>
      <c r="P520" s="79">
        <v>41904.0</v>
      </c>
    </row>
    <row r="521" ht="24.0" customHeight="1">
      <c r="A521" s="72" t="s">
        <v>269</v>
      </c>
      <c r="B521" s="73" t="s">
        <v>17</v>
      </c>
      <c r="C521" s="72" t="s">
        <v>324</v>
      </c>
      <c r="D521" s="74">
        <v>1.000576194E7</v>
      </c>
      <c r="E521" s="74">
        <v>2990031.9399999995</v>
      </c>
      <c r="F521" s="74">
        <v>7015730.0</v>
      </c>
      <c r="G521" s="74">
        <v>0.0</v>
      </c>
      <c r="H521" s="74">
        <v>7015730.0</v>
      </c>
      <c r="I521" s="73">
        <v>8.90981726E8</v>
      </c>
      <c r="J521" s="75" t="str">
        <f t="shared" si="124"/>
        <v>#REF!</v>
      </c>
      <c r="K521" s="74">
        <v>7015730.0</v>
      </c>
      <c r="L521" s="76" t="str">
        <f t="shared" si="125"/>
        <v>#REF!</v>
      </c>
      <c r="M521" s="72" t="str">
        <f t="shared" si="126"/>
        <v>#REF!</v>
      </c>
      <c r="N521" s="77" t="s">
        <v>771</v>
      </c>
      <c r="O521" s="78" t="s">
        <v>772</v>
      </c>
      <c r="P521" s="79">
        <v>41905.0</v>
      </c>
    </row>
    <row r="522" ht="24.0" customHeight="1">
      <c r="A522" s="72" t="s">
        <v>269</v>
      </c>
      <c r="B522" s="73" t="s">
        <v>53</v>
      </c>
      <c r="C522" s="72" t="s">
        <v>54</v>
      </c>
      <c r="D522" s="74">
        <v>0.0</v>
      </c>
      <c r="E522" s="74">
        <v>0.0</v>
      </c>
      <c r="F522" s="74">
        <v>0.0</v>
      </c>
      <c r="G522" s="74">
        <v>0.0</v>
      </c>
      <c r="H522" s="74">
        <v>0.0</v>
      </c>
      <c r="I522" s="73"/>
      <c r="J522" s="75"/>
      <c r="K522" s="74"/>
      <c r="L522" s="76"/>
      <c r="M522" s="72"/>
      <c r="N522" s="77"/>
      <c r="O522" s="78"/>
      <c r="P522" s="79"/>
    </row>
    <row r="523" ht="15.75" customHeight="1">
      <c r="A523" s="72" t="s">
        <v>269</v>
      </c>
      <c r="B523" s="73" t="s">
        <v>33</v>
      </c>
      <c r="C523" s="72" t="s">
        <v>34</v>
      </c>
      <c r="D523" s="74">
        <v>9016.06</v>
      </c>
      <c r="E523" s="74">
        <v>9016.06</v>
      </c>
      <c r="F523" s="74">
        <v>0.0</v>
      </c>
      <c r="G523" s="74">
        <v>0.0</v>
      </c>
      <c r="H523" s="74">
        <v>0.0</v>
      </c>
      <c r="I523" s="73"/>
      <c r="J523" s="75"/>
      <c r="K523" s="74"/>
      <c r="L523" s="76"/>
      <c r="M523" s="72"/>
      <c r="N523" s="77"/>
      <c r="O523" s="78"/>
      <c r="P523" s="79"/>
    </row>
    <row r="524" ht="24.0" customHeight="1">
      <c r="A524" s="72" t="s">
        <v>271</v>
      </c>
      <c r="B524" s="73" t="s">
        <v>17</v>
      </c>
      <c r="C524" s="72" t="s">
        <v>324</v>
      </c>
      <c r="D524" s="74">
        <v>5409252.14</v>
      </c>
      <c r="E524" s="74">
        <v>0.0</v>
      </c>
      <c r="F524" s="74">
        <v>5409252.0</v>
      </c>
      <c r="G524" s="74">
        <v>0.0</v>
      </c>
      <c r="H524" s="74">
        <v>5409252.0</v>
      </c>
      <c r="I524" s="73">
        <v>8.90981726E8</v>
      </c>
      <c r="J524" s="75" t="str">
        <f>VLOOKUP(I524,'[4]IPS CTA BANCARIA (2)'!$B$2:$H$163,2,0)</f>
        <v>#REF!</v>
      </c>
      <c r="K524" s="74">
        <v>5409252.0</v>
      </c>
      <c r="L524" s="76" t="str">
        <f>VLOOKUP(I524,'[4]IPS CTA BANCARIA (2)'!$B$2:$H$163,4,0)</f>
        <v>#REF!</v>
      </c>
      <c r="M524" s="72" t="str">
        <f>VLOOKUP(I524,'[4]IPS CTA BANCARIA (2)'!$B$2:$H$163,5,0)</f>
        <v>#REF!</v>
      </c>
      <c r="N524" s="77" t="s">
        <v>773</v>
      </c>
      <c r="O524" s="78" t="s">
        <v>774</v>
      </c>
      <c r="P524" s="79">
        <v>41905.0</v>
      </c>
    </row>
    <row r="525" ht="15.75" customHeight="1">
      <c r="A525" s="72" t="s">
        <v>271</v>
      </c>
      <c r="B525" s="73" t="s">
        <v>39</v>
      </c>
      <c r="C525" s="72" t="s">
        <v>40</v>
      </c>
      <c r="D525" s="74">
        <v>876430.05</v>
      </c>
      <c r="E525" s="74">
        <v>0.0</v>
      </c>
      <c r="F525" s="74">
        <v>876430.0</v>
      </c>
      <c r="G525" s="74">
        <v>0.0</v>
      </c>
      <c r="H525" s="74">
        <v>876430.0</v>
      </c>
      <c r="I525" s="73"/>
      <c r="J525" s="75"/>
      <c r="K525" s="74"/>
      <c r="L525" s="76"/>
      <c r="M525" s="72"/>
      <c r="N525" s="77"/>
      <c r="O525" s="78"/>
      <c r="P525" s="79"/>
    </row>
    <row r="526" ht="24.0" customHeight="1">
      <c r="A526" s="72" t="s">
        <v>271</v>
      </c>
      <c r="B526" s="73" t="s">
        <v>53</v>
      </c>
      <c r="C526" s="72" t="s">
        <v>54</v>
      </c>
      <c r="D526" s="74">
        <v>0.0</v>
      </c>
      <c r="E526" s="74">
        <v>0.0</v>
      </c>
      <c r="F526" s="74">
        <v>0.0</v>
      </c>
      <c r="G526" s="74">
        <v>0.0</v>
      </c>
      <c r="H526" s="74">
        <v>0.0</v>
      </c>
      <c r="I526" s="73"/>
      <c r="J526" s="75"/>
      <c r="K526" s="74"/>
      <c r="L526" s="76"/>
      <c r="M526" s="72"/>
      <c r="N526" s="77"/>
      <c r="O526" s="78"/>
      <c r="P526" s="79"/>
    </row>
    <row r="527" ht="15.75" customHeight="1">
      <c r="A527" s="72" t="s">
        <v>271</v>
      </c>
      <c r="B527" s="73" t="s">
        <v>33</v>
      </c>
      <c r="C527" s="72" t="s">
        <v>34</v>
      </c>
      <c r="D527" s="74">
        <v>10693.81</v>
      </c>
      <c r="E527" s="74">
        <v>0.0</v>
      </c>
      <c r="F527" s="74">
        <v>0.0</v>
      </c>
      <c r="G527" s="74">
        <v>10693.81</v>
      </c>
      <c r="H527" s="74">
        <v>0.0</v>
      </c>
      <c r="I527" s="73"/>
      <c r="J527" s="75"/>
      <c r="K527" s="74"/>
      <c r="L527" s="76"/>
      <c r="M527" s="72"/>
      <c r="N527" s="77"/>
      <c r="O527" s="78"/>
      <c r="P527" s="79"/>
    </row>
    <row r="528" ht="24.0" customHeight="1">
      <c r="A528" s="72" t="s">
        <v>273</v>
      </c>
      <c r="B528" s="73" t="s">
        <v>17</v>
      </c>
      <c r="C528" s="72" t="s">
        <v>324</v>
      </c>
      <c r="D528" s="74">
        <v>464562.97</v>
      </c>
      <c r="E528" s="74">
        <v>0.0</v>
      </c>
      <c r="F528" s="74">
        <v>464563.0</v>
      </c>
      <c r="G528" s="74">
        <v>0.0</v>
      </c>
      <c r="H528" s="74">
        <v>464563.0</v>
      </c>
      <c r="I528" s="73">
        <v>8.90981726E8</v>
      </c>
      <c r="J528" s="75" t="str">
        <f>VLOOKUP(I528,'[4]IPS CTA BANCARIA (2)'!$B$2:$H$163,2,0)</f>
        <v>#REF!</v>
      </c>
      <c r="K528" s="74">
        <v>464563.0</v>
      </c>
      <c r="L528" s="76" t="str">
        <f>VLOOKUP(I528,'[4]IPS CTA BANCARIA (2)'!$B$2:$H$163,4,0)</f>
        <v>#REF!</v>
      </c>
      <c r="M528" s="72" t="str">
        <f>VLOOKUP(I528,'[4]IPS CTA BANCARIA (2)'!$B$2:$H$163,5,0)</f>
        <v>#REF!</v>
      </c>
      <c r="N528" s="77" t="s">
        <v>775</v>
      </c>
      <c r="O528" s="78" t="s">
        <v>776</v>
      </c>
      <c r="P528" s="79">
        <v>41905.0</v>
      </c>
    </row>
    <row r="529" ht="15.75" customHeight="1">
      <c r="A529" s="72" t="s">
        <v>273</v>
      </c>
      <c r="B529" s="73" t="s">
        <v>39</v>
      </c>
      <c r="C529" s="72" t="s">
        <v>40</v>
      </c>
      <c r="D529" s="74">
        <v>186285.27</v>
      </c>
      <c r="E529" s="74">
        <v>0.0</v>
      </c>
      <c r="F529" s="74">
        <v>186285.0</v>
      </c>
      <c r="G529" s="74">
        <v>0.0</v>
      </c>
      <c r="H529" s="74">
        <v>186285.0</v>
      </c>
      <c r="I529" s="73"/>
      <c r="J529" s="75"/>
      <c r="K529" s="74"/>
      <c r="L529" s="76"/>
      <c r="M529" s="72"/>
      <c r="N529" s="77"/>
      <c r="O529" s="78"/>
      <c r="P529" s="79"/>
    </row>
    <row r="530" ht="15.75" customHeight="1">
      <c r="A530" s="72" t="s">
        <v>273</v>
      </c>
      <c r="B530" s="73" t="s">
        <v>33</v>
      </c>
      <c r="C530" s="72" t="s">
        <v>34</v>
      </c>
      <c r="D530" s="74">
        <v>4590.76</v>
      </c>
      <c r="E530" s="74">
        <v>0.0</v>
      </c>
      <c r="F530" s="74">
        <v>0.0</v>
      </c>
      <c r="G530" s="74">
        <v>4590.76</v>
      </c>
      <c r="H530" s="74">
        <v>0.0</v>
      </c>
      <c r="I530" s="73"/>
      <c r="J530" s="75"/>
      <c r="K530" s="74"/>
      <c r="L530" s="76"/>
      <c r="M530" s="72"/>
      <c r="N530" s="77"/>
      <c r="O530" s="78"/>
      <c r="P530" s="79"/>
    </row>
    <row r="531" ht="24.0" customHeight="1">
      <c r="A531" s="72" t="s">
        <v>275</v>
      </c>
      <c r="B531" s="73" t="s">
        <v>17</v>
      </c>
      <c r="C531" s="72" t="s">
        <v>324</v>
      </c>
      <c r="D531" s="74">
        <v>1.5567399642E8</v>
      </c>
      <c r="E531" s="74">
        <v>5735755.419999987</v>
      </c>
      <c r="F531" s="74">
        <v>1.49938241E8</v>
      </c>
      <c r="G531" s="74">
        <v>0.0</v>
      </c>
      <c r="H531" s="74">
        <v>1.49938241E8</v>
      </c>
      <c r="I531" s="73">
        <v>8.90907215E8</v>
      </c>
      <c r="J531" s="75" t="str">
        <f>VLOOKUP(I531,'[4]IPS CTA BANCARIA (2)'!$B$2:$H$163,2,0)</f>
        <v>#REF!</v>
      </c>
      <c r="K531" s="74">
        <v>1.49938241E8</v>
      </c>
      <c r="L531" s="76" t="str">
        <f>VLOOKUP(I531,'[4]IPS CTA BANCARIA (2)'!$B$2:$H$163,4,0)</f>
        <v>#REF!</v>
      </c>
      <c r="M531" s="72" t="str">
        <f>VLOOKUP(I531,'[4]IPS CTA BANCARIA (2)'!$B$2:$H$163,5,0)</f>
        <v>#REF!</v>
      </c>
      <c r="N531" s="77" t="s">
        <v>777</v>
      </c>
      <c r="O531" s="78" t="s">
        <v>778</v>
      </c>
      <c r="P531" s="79">
        <v>41905.0</v>
      </c>
    </row>
    <row r="532" ht="15.75" customHeight="1">
      <c r="A532" s="72" t="s">
        <v>275</v>
      </c>
      <c r="B532" s="73" t="s">
        <v>39</v>
      </c>
      <c r="C532" s="72" t="s">
        <v>40</v>
      </c>
      <c r="D532" s="74">
        <v>5.922771737E7</v>
      </c>
      <c r="E532" s="74">
        <v>2214428.3699999973</v>
      </c>
      <c r="F532" s="74">
        <v>5.7013289E7</v>
      </c>
      <c r="G532" s="74">
        <v>0.0</v>
      </c>
      <c r="H532" s="74">
        <v>5.7013289E7</v>
      </c>
      <c r="I532" s="73"/>
      <c r="J532" s="75"/>
      <c r="K532" s="74"/>
      <c r="L532" s="76"/>
      <c r="M532" s="72"/>
      <c r="N532" s="77"/>
      <c r="O532" s="78"/>
      <c r="P532" s="79"/>
    </row>
    <row r="533" ht="15.75" customHeight="1">
      <c r="A533" s="72" t="s">
        <v>275</v>
      </c>
      <c r="B533" s="73" t="s">
        <v>96</v>
      </c>
      <c r="C533" s="72" t="s">
        <v>97</v>
      </c>
      <c r="D533" s="74">
        <v>0.0</v>
      </c>
      <c r="E533" s="74">
        <v>0.0</v>
      </c>
      <c r="F533" s="74">
        <v>0.0</v>
      </c>
      <c r="G533" s="74">
        <v>0.0</v>
      </c>
      <c r="H533" s="74">
        <v>0.0</v>
      </c>
      <c r="I533" s="73"/>
      <c r="J533" s="75"/>
      <c r="K533" s="74"/>
      <c r="L533" s="76"/>
      <c r="M533" s="72"/>
      <c r="N533" s="77"/>
      <c r="O533" s="78"/>
      <c r="P533" s="79"/>
    </row>
    <row r="534" ht="15.75" customHeight="1">
      <c r="A534" s="72" t="s">
        <v>275</v>
      </c>
      <c r="B534" s="73" t="s">
        <v>120</v>
      </c>
      <c r="C534" s="72" t="s">
        <v>121</v>
      </c>
      <c r="D534" s="74">
        <v>0.0</v>
      </c>
      <c r="E534" s="74">
        <v>0.0</v>
      </c>
      <c r="F534" s="74">
        <v>0.0</v>
      </c>
      <c r="G534" s="74">
        <v>0.0</v>
      </c>
      <c r="H534" s="74">
        <v>0.0</v>
      </c>
      <c r="I534" s="73"/>
      <c r="J534" s="75"/>
      <c r="K534" s="74"/>
      <c r="L534" s="76"/>
      <c r="M534" s="72"/>
      <c r="N534" s="77"/>
      <c r="O534" s="78"/>
      <c r="P534" s="79"/>
    </row>
    <row r="535" ht="22.5" customHeight="1">
      <c r="A535" s="72" t="s">
        <v>275</v>
      </c>
      <c r="B535" s="73" t="s">
        <v>68</v>
      </c>
      <c r="C535" s="72" t="s">
        <v>69</v>
      </c>
      <c r="D535" s="74">
        <v>5968152.88</v>
      </c>
      <c r="E535" s="74">
        <v>223139.8799999999</v>
      </c>
      <c r="F535" s="74">
        <v>5745013.0</v>
      </c>
      <c r="G535" s="74">
        <v>0.0</v>
      </c>
      <c r="H535" s="74">
        <v>5745013.0</v>
      </c>
      <c r="I535" s="73">
        <v>8.90980732E8</v>
      </c>
      <c r="J535" s="75" t="str">
        <f>VLOOKUP(I535,'[4]IPS CTA BANCARIA (2)'!$B$2:$H$163,2,0)</f>
        <v>#REF!</v>
      </c>
      <c r="K535" s="74">
        <v>5745013.0</v>
      </c>
      <c r="L535" s="76" t="str">
        <f>VLOOKUP(I535,'[4]IPS CTA BANCARIA (2)'!$B$2:$H$163,4,0)</f>
        <v>#REF!</v>
      </c>
      <c r="M535" s="72" t="str">
        <f>VLOOKUP(I535,'[4]IPS CTA BANCARIA (2)'!$B$2:$H$163,5,0)</f>
        <v>#REF!</v>
      </c>
      <c r="N535" s="77" t="s">
        <v>779</v>
      </c>
      <c r="O535" s="78" t="s">
        <v>780</v>
      </c>
      <c r="P535" s="79">
        <v>41904.0</v>
      </c>
    </row>
    <row r="536" ht="24.0" customHeight="1">
      <c r="A536" s="72" t="s">
        <v>275</v>
      </c>
      <c r="B536" s="73" t="s">
        <v>53</v>
      </c>
      <c r="C536" s="72" t="s">
        <v>54</v>
      </c>
      <c r="D536" s="74">
        <v>0.0</v>
      </c>
      <c r="E536" s="74">
        <v>0.0</v>
      </c>
      <c r="F536" s="74">
        <v>0.0</v>
      </c>
      <c r="G536" s="74">
        <v>0.0</v>
      </c>
      <c r="H536" s="74">
        <v>0.0</v>
      </c>
      <c r="I536" s="73"/>
      <c r="J536" s="75"/>
      <c r="K536" s="74"/>
      <c r="L536" s="76"/>
      <c r="M536" s="72"/>
      <c r="N536" s="77"/>
      <c r="O536" s="78"/>
      <c r="P536" s="79"/>
    </row>
    <row r="537" ht="36.0" customHeight="1">
      <c r="A537" s="72" t="s">
        <v>275</v>
      </c>
      <c r="B537" s="73" t="s">
        <v>25</v>
      </c>
      <c r="C537" s="72" t="s">
        <v>26</v>
      </c>
      <c r="D537" s="74">
        <v>50689.98</v>
      </c>
      <c r="E537" s="74">
        <v>50689.98</v>
      </c>
      <c r="F537" s="74">
        <v>0.0</v>
      </c>
      <c r="G537" s="74">
        <v>0.0</v>
      </c>
      <c r="H537" s="74">
        <v>0.0</v>
      </c>
      <c r="I537" s="73"/>
      <c r="J537" s="75"/>
      <c r="K537" s="74"/>
      <c r="L537" s="76"/>
      <c r="M537" s="72"/>
      <c r="N537" s="77"/>
      <c r="O537" s="78"/>
      <c r="P537" s="79"/>
    </row>
    <row r="538" ht="15.75" customHeight="1">
      <c r="A538" s="72" t="s">
        <v>275</v>
      </c>
      <c r="B538" s="73" t="s">
        <v>27</v>
      </c>
      <c r="C538" s="72" t="s">
        <v>28</v>
      </c>
      <c r="D538" s="74">
        <v>37240.88</v>
      </c>
      <c r="E538" s="74">
        <v>37240.88</v>
      </c>
      <c r="F538" s="74">
        <v>0.0</v>
      </c>
      <c r="G538" s="74">
        <v>0.0</v>
      </c>
      <c r="H538" s="74">
        <v>0.0</v>
      </c>
      <c r="I538" s="73"/>
      <c r="J538" s="75"/>
      <c r="K538" s="74"/>
      <c r="L538" s="76"/>
      <c r="M538" s="72"/>
      <c r="N538" s="77"/>
      <c r="O538" s="78"/>
      <c r="P538" s="79"/>
    </row>
    <row r="539" ht="15.75" customHeight="1">
      <c r="A539" s="72" t="s">
        <v>275</v>
      </c>
      <c r="B539" s="73" t="s">
        <v>33</v>
      </c>
      <c r="C539" s="72" t="s">
        <v>34</v>
      </c>
      <c r="D539" s="74">
        <v>317272.79</v>
      </c>
      <c r="E539" s="74">
        <v>11862.789999999979</v>
      </c>
      <c r="F539" s="74">
        <v>305410.0</v>
      </c>
      <c r="G539" s="74">
        <v>0.0</v>
      </c>
      <c r="H539" s="74">
        <v>305410.0</v>
      </c>
      <c r="I539" s="73"/>
      <c r="J539" s="75"/>
      <c r="K539" s="74"/>
      <c r="L539" s="76"/>
      <c r="M539" s="72"/>
      <c r="N539" s="77"/>
      <c r="O539" s="78"/>
      <c r="P539" s="79"/>
    </row>
    <row r="540" ht="15.75" customHeight="1">
      <c r="A540" s="72" t="s">
        <v>275</v>
      </c>
      <c r="B540" s="73" t="s">
        <v>35</v>
      </c>
      <c r="C540" s="72" t="s">
        <v>36</v>
      </c>
      <c r="D540" s="74">
        <v>1.7266182068E8</v>
      </c>
      <c r="E540" s="74">
        <v>6455546.680000007</v>
      </c>
      <c r="F540" s="74">
        <v>1.66206274E8</v>
      </c>
      <c r="G540" s="74">
        <v>0.0</v>
      </c>
      <c r="H540" s="74">
        <v>1.66206274E8</v>
      </c>
      <c r="I540" s="73"/>
      <c r="J540" s="75"/>
      <c r="K540" s="74"/>
      <c r="L540" s="76"/>
      <c r="M540" s="72"/>
      <c r="N540" s="77"/>
      <c r="O540" s="78"/>
      <c r="P540" s="79"/>
    </row>
    <row r="541" ht="15.75" customHeight="1">
      <c r="A541" s="72" t="s">
        <v>277</v>
      </c>
      <c r="B541" s="73" t="s">
        <v>39</v>
      </c>
      <c r="C541" s="72" t="s">
        <v>40</v>
      </c>
      <c r="D541" s="74">
        <v>1655780.88</v>
      </c>
      <c r="E541" s="74">
        <v>374473.8799999999</v>
      </c>
      <c r="F541" s="74">
        <v>1281307.0</v>
      </c>
      <c r="G541" s="74">
        <v>0.0</v>
      </c>
      <c r="H541" s="74">
        <v>1281307.0</v>
      </c>
      <c r="I541" s="73"/>
      <c r="J541" s="75"/>
      <c r="K541" s="74"/>
      <c r="L541" s="76"/>
      <c r="M541" s="72"/>
      <c r="N541" s="77"/>
      <c r="O541" s="78"/>
      <c r="P541" s="79"/>
    </row>
    <row r="542" ht="22.5" customHeight="1">
      <c r="A542" s="72" t="s">
        <v>277</v>
      </c>
      <c r="B542" s="73" t="s">
        <v>68</v>
      </c>
      <c r="C542" s="72" t="s">
        <v>69</v>
      </c>
      <c r="D542" s="74">
        <v>1240798.46</v>
      </c>
      <c r="E542" s="74">
        <v>297620.45999999996</v>
      </c>
      <c r="F542" s="74">
        <v>943178.0</v>
      </c>
      <c r="G542" s="74">
        <v>0.0</v>
      </c>
      <c r="H542" s="74">
        <v>943178.0</v>
      </c>
      <c r="I542" s="73">
        <v>8.90980732E8</v>
      </c>
      <c r="J542" s="75" t="str">
        <f>VLOOKUP(I542,'[4]IPS CTA BANCARIA (2)'!$B$2:$H$163,2,0)</f>
        <v>#REF!</v>
      </c>
      <c r="K542" s="74">
        <v>943178.0</v>
      </c>
      <c r="L542" s="76" t="str">
        <f>VLOOKUP(I542,'[4]IPS CTA BANCARIA (2)'!$B$2:$H$163,4,0)</f>
        <v>#REF!</v>
      </c>
      <c r="M542" s="72" t="str">
        <f>VLOOKUP(I542,'[4]IPS CTA BANCARIA (2)'!$B$2:$H$163,5,0)</f>
        <v>#REF!</v>
      </c>
      <c r="N542" s="77" t="s">
        <v>781</v>
      </c>
      <c r="O542" s="78" t="s">
        <v>782</v>
      </c>
      <c r="P542" s="79">
        <v>41904.0</v>
      </c>
    </row>
    <row r="543" ht="15.75" customHeight="1">
      <c r="A543" s="72" t="s">
        <v>277</v>
      </c>
      <c r="B543" s="73" t="s">
        <v>33</v>
      </c>
      <c r="C543" s="72" t="s">
        <v>34</v>
      </c>
      <c r="D543" s="74">
        <v>29843.86</v>
      </c>
      <c r="E543" s="74">
        <v>29843.86</v>
      </c>
      <c r="F543" s="74">
        <v>0.0</v>
      </c>
      <c r="G543" s="74">
        <v>0.0</v>
      </c>
      <c r="H543" s="74">
        <v>0.0</v>
      </c>
      <c r="I543" s="73"/>
      <c r="J543" s="75"/>
      <c r="K543" s="74"/>
      <c r="L543" s="76"/>
      <c r="M543" s="72"/>
      <c r="N543" s="77"/>
      <c r="O543" s="78"/>
      <c r="P543" s="79"/>
    </row>
    <row r="544" ht="22.5" customHeight="1">
      <c r="A544" s="72" t="s">
        <v>277</v>
      </c>
      <c r="B544" s="73" t="s">
        <v>41</v>
      </c>
      <c r="C544" s="72" t="s">
        <v>42</v>
      </c>
      <c r="D544" s="74">
        <v>2.44371088E7</v>
      </c>
      <c r="E544" s="74">
        <v>5861536.800000001</v>
      </c>
      <c r="F544" s="74">
        <v>1.8575572E7</v>
      </c>
      <c r="G544" s="74">
        <v>0.0</v>
      </c>
      <c r="H544" s="74">
        <v>1.8575572E7</v>
      </c>
      <c r="I544" s="73">
        <v>8.00065395E8</v>
      </c>
      <c r="J544" s="75" t="str">
        <f>VLOOKUP(I544,'[4]IPS CTA BANCARIA (2)'!$B$2:$H$163,2,0)</f>
        <v>#REF!</v>
      </c>
      <c r="K544" s="74">
        <v>1.8575572E7</v>
      </c>
      <c r="L544" s="76" t="str">
        <f>VLOOKUP(I544,'[4]IPS CTA BANCARIA (2)'!$B$2:$H$163,4,0)</f>
        <v>#REF!</v>
      </c>
      <c r="M544" s="72" t="str">
        <f>VLOOKUP(I544,'[4]IPS CTA BANCARIA (2)'!$B$2:$H$163,5,0)</f>
        <v>#REF!</v>
      </c>
      <c r="N544" s="77" t="s">
        <v>783</v>
      </c>
      <c r="O544" s="78" t="s">
        <v>784</v>
      </c>
      <c r="P544" s="79">
        <v>41904.0</v>
      </c>
    </row>
    <row r="545" ht="15.75" customHeight="1">
      <c r="A545" s="72" t="s">
        <v>277</v>
      </c>
      <c r="B545" s="73" t="s">
        <v>74</v>
      </c>
      <c r="C545" s="72" t="s">
        <v>75</v>
      </c>
      <c r="D545" s="74">
        <v>0.0</v>
      </c>
      <c r="E545" s="74">
        <v>0.0</v>
      </c>
      <c r="F545" s="74">
        <v>0.0</v>
      </c>
      <c r="G545" s="74">
        <v>0.0</v>
      </c>
      <c r="H545" s="74">
        <v>0.0</v>
      </c>
      <c r="I545" s="73"/>
      <c r="J545" s="75"/>
      <c r="K545" s="74"/>
      <c r="L545" s="76"/>
      <c r="M545" s="72"/>
      <c r="N545" s="77"/>
      <c r="O545" s="78"/>
      <c r="P545" s="79"/>
    </row>
    <row r="546" ht="24.0" customHeight="1">
      <c r="A546" s="72" t="s">
        <v>279</v>
      </c>
      <c r="B546" s="73" t="s">
        <v>17</v>
      </c>
      <c r="C546" s="72" t="s">
        <v>324</v>
      </c>
      <c r="D546" s="74">
        <v>1.2009089542E8</v>
      </c>
      <c r="E546" s="74">
        <v>0.0</v>
      </c>
      <c r="F546" s="74">
        <v>1.20090895E8</v>
      </c>
      <c r="G546" s="74">
        <v>0.0</v>
      </c>
      <c r="H546" s="74">
        <v>1.20090895E8</v>
      </c>
      <c r="I546" s="73">
        <v>8.90907215E8</v>
      </c>
      <c r="J546" s="75" t="str">
        <f>VLOOKUP(I546,'[4]IPS CTA BANCARIA (2)'!$B$2:$H$163,2,0)</f>
        <v>#REF!</v>
      </c>
      <c r="K546" s="74">
        <v>1.20090895E8</v>
      </c>
      <c r="L546" s="76" t="str">
        <f>VLOOKUP(I546,'[4]IPS CTA BANCARIA (2)'!$B$2:$H$163,4,0)</f>
        <v>#REF!</v>
      </c>
      <c r="M546" s="72" t="str">
        <f>VLOOKUP(I546,'[4]IPS CTA BANCARIA (2)'!$B$2:$H$163,5,0)</f>
        <v>#REF!</v>
      </c>
      <c r="N546" s="77" t="s">
        <v>785</v>
      </c>
      <c r="O546" s="78" t="s">
        <v>786</v>
      </c>
      <c r="P546" s="79">
        <v>41905.0</v>
      </c>
    </row>
    <row r="547" ht="15.75" customHeight="1">
      <c r="A547" s="72" t="s">
        <v>279</v>
      </c>
      <c r="B547" s="73" t="s">
        <v>39</v>
      </c>
      <c r="C547" s="72" t="s">
        <v>40</v>
      </c>
      <c r="D547" s="74">
        <v>3.134806289E7</v>
      </c>
      <c r="E547" s="74">
        <v>0.0</v>
      </c>
      <c r="F547" s="74">
        <v>3.1348063E7</v>
      </c>
      <c r="G547" s="74">
        <v>0.0</v>
      </c>
      <c r="H547" s="74">
        <v>3.1348063E7</v>
      </c>
      <c r="I547" s="73"/>
      <c r="J547" s="75"/>
      <c r="K547" s="74"/>
      <c r="L547" s="76"/>
      <c r="M547" s="72"/>
      <c r="N547" s="77"/>
      <c r="O547" s="78"/>
      <c r="P547" s="79"/>
    </row>
    <row r="548" ht="15.75" customHeight="1">
      <c r="A548" s="72" t="s">
        <v>279</v>
      </c>
      <c r="B548" s="73" t="s">
        <v>33</v>
      </c>
      <c r="C548" s="72" t="s">
        <v>34</v>
      </c>
      <c r="D548" s="74">
        <v>30877.69</v>
      </c>
      <c r="E548" s="74">
        <v>0.0</v>
      </c>
      <c r="F548" s="74">
        <v>0.0</v>
      </c>
      <c r="G548" s="74">
        <v>30877.69</v>
      </c>
      <c r="H548" s="74">
        <v>0.0</v>
      </c>
      <c r="I548" s="73"/>
      <c r="J548" s="75"/>
      <c r="K548" s="74"/>
      <c r="L548" s="76"/>
      <c r="M548" s="72"/>
      <c r="N548" s="77"/>
      <c r="O548" s="78"/>
      <c r="P548" s="79"/>
    </row>
    <row r="549" ht="15.75" customHeight="1">
      <c r="A549" s="72" t="s">
        <v>281</v>
      </c>
      <c r="B549" s="73" t="s">
        <v>39</v>
      </c>
      <c r="C549" s="72" t="s">
        <v>40</v>
      </c>
      <c r="D549" s="74">
        <v>1.034988882E7</v>
      </c>
      <c r="E549" s="74">
        <v>0.0</v>
      </c>
      <c r="F549" s="74">
        <v>1.0349889E7</v>
      </c>
      <c r="G549" s="74">
        <v>0.0</v>
      </c>
      <c r="H549" s="74">
        <v>1.0349889E7</v>
      </c>
      <c r="I549" s="73"/>
      <c r="J549" s="75"/>
      <c r="K549" s="74"/>
      <c r="L549" s="76"/>
      <c r="M549" s="72"/>
      <c r="N549" s="77"/>
      <c r="O549" s="78"/>
      <c r="P549" s="79"/>
    </row>
    <row r="550" ht="15.75" customHeight="1">
      <c r="A550" s="72" t="s">
        <v>281</v>
      </c>
      <c r="B550" s="73" t="s">
        <v>27</v>
      </c>
      <c r="C550" s="72" t="s">
        <v>28</v>
      </c>
      <c r="D550" s="74">
        <v>147965.7</v>
      </c>
      <c r="E550" s="74">
        <v>0.0</v>
      </c>
      <c r="F550" s="74">
        <v>147966.0</v>
      </c>
      <c r="G550" s="74">
        <v>0.0</v>
      </c>
      <c r="H550" s="74">
        <v>147966.0</v>
      </c>
      <c r="I550" s="73"/>
      <c r="J550" s="75"/>
      <c r="K550" s="74"/>
      <c r="L550" s="76"/>
      <c r="M550" s="72"/>
      <c r="N550" s="77"/>
      <c r="O550" s="78"/>
      <c r="P550" s="79"/>
    </row>
    <row r="551" ht="15.75" customHeight="1">
      <c r="A551" s="72" t="s">
        <v>281</v>
      </c>
      <c r="B551" s="73" t="s">
        <v>33</v>
      </c>
      <c r="C551" s="72" t="s">
        <v>34</v>
      </c>
      <c r="D551" s="74">
        <v>57528.01</v>
      </c>
      <c r="E551" s="74">
        <v>0.0</v>
      </c>
      <c r="F551" s="74">
        <v>0.0</v>
      </c>
      <c r="G551" s="74">
        <v>57528.01</v>
      </c>
      <c r="H551" s="74">
        <v>0.0</v>
      </c>
      <c r="I551" s="73"/>
      <c r="J551" s="75"/>
      <c r="K551" s="74"/>
      <c r="L551" s="76"/>
      <c r="M551" s="72"/>
      <c r="N551" s="77"/>
      <c r="O551" s="78"/>
      <c r="P551" s="79"/>
    </row>
    <row r="552" ht="22.5" customHeight="1">
      <c r="A552" s="72" t="s">
        <v>281</v>
      </c>
      <c r="B552" s="73" t="s">
        <v>41</v>
      </c>
      <c r="C552" s="72" t="s">
        <v>42</v>
      </c>
      <c r="D552" s="74">
        <v>1.2284577647E8</v>
      </c>
      <c r="E552" s="74">
        <v>0.0</v>
      </c>
      <c r="F552" s="74">
        <v>1.22845776E8</v>
      </c>
      <c r="G552" s="74">
        <v>0.0</v>
      </c>
      <c r="H552" s="74">
        <v>1.22845776E8</v>
      </c>
      <c r="I552" s="73">
        <v>8.91982129E8</v>
      </c>
      <c r="J552" s="75" t="str">
        <f t="shared" ref="J552:J553" si="127">VLOOKUP(I552,'[4]IPS CTA BANCARIA (2)'!$B$2:$H$163,2,0)</f>
        <v>#REF!</v>
      </c>
      <c r="K552" s="74">
        <v>1.22845776E8</v>
      </c>
      <c r="L552" s="76" t="str">
        <f t="shared" ref="L552:L553" si="128">VLOOKUP(I552,'[4]IPS CTA BANCARIA (2)'!$B$2:$H$163,4,0)</f>
        <v>#REF!</v>
      </c>
      <c r="M552" s="72" t="str">
        <f t="shared" ref="M552:M553" si="129">VLOOKUP(I552,'[4]IPS CTA BANCARIA (2)'!$B$2:$H$163,5,0)</f>
        <v>#REF!</v>
      </c>
      <c r="N552" s="81">
        <v>2.01400052505E11</v>
      </c>
      <c r="O552" s="14"/>
      <c r="P552" s="2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</row>
    <row r="553" ht="24.0" customHeight="1">
      <c r="A553" s="72" t="s">
        <v>283</v>
      </c>
      <c r="B553" s="73" t="s">
        <v>17</v>
      </c>
      <c r="C553" s="72" t="s">
        <v>324</v>
      </c>
      <c r="D553" s="74">
        <v>3498976.77</v>
      </c>
      <c r="E553" s="74">
        <v>0.0</v>
      </c>
      <c r="F553" s="74">
        <v>3498977.0</v>
      </c>
      <c r="G553" s="74">
        <v>0.0</v>
      </c>
      <c r="H553" s="74">
        <v>3498977.0</v>
      </c>
      <c r="I553" s="73">
        <v>8.90981726E8</v>
      </c>
      <c r="J553" s="75" t="str">
        <f t="shared" si="127"/>
        <v>#REF!</v>
      </c>
      <c r="K553" s="74">
        <v>3498977.0</v>
      </c>
      <c r="L553" s="76" t="str">
        <f t="shared" si="128"/>
        <v>#REF!</v>
      </c>
      <c r="M553" s="72" t="str">
        <f t="shared" si="129"/>
        <v>#REF!</v>
      </c>
      <c r="N553" s="77" t="s">
        <v>787</v>
      </c>
      <c r="O553" s="78" t="s">
        <v>788</v>
      </c>
      <c r="P553" s="79">
        <v>41905.0</v>
      </c>
    </row>
    <row r="554" ht="15.75" customHeight="1">
      <c r="A554" s="72" t="s">
        <v>283</v>
      </c>
      <c r="B554" s="73" t="s">
        <v>39</v>
      </c>
      <c r="C554" s="72" t="s">
        <v>40</v>
      </c>
      <c r="D554" s="74">
        <v>952940.42</v>
      </c>
      <c r="E554" s="74">
        <v>0.0</v>
      </c>
      <c r="F554" s="74">
        <v>952940.0</v>
      </c>
      <c r="G554" s="74">
        <v>0.0</v>
      </c>
      <c r="H554" s="74">
        <v>952940.0</v>
      </c>
      <c r="I554" s="73"/>
      <c r="J554" s="75"/>
      <c r="K554" s="74"/>
      <c r="L554" s="76"/>
      <c r="M554" s="72"/>
      <c r="N554" s="77"/>
      <c r="O554" s="78"/>
      <c r="P554" s="79"/>
    </row>
    <row r="555" ht="22.5" customHeight="1">
      <c r="A555" s="72" t="s">
        <v>283</v>
      </c>
      <c r="B555" s="73" t="s">
        <v>68</v>
      </c>
      <c r="C555" s="72" t="s">
        <v>69</v>
      </c>
      <c r="D555" s="74">
        <v>258680.81</v>
      </c>
      <c r="E555" s="74">
        <v>0.0</v>
      </c>
      <c r="F555" s="74">
        <v>258681.0</v>
      </c>
      <c r="G555" s="74">
        <v>0.0</v>
      </c>
      <c r="H555" s="74">
        <v>258681.0</v>
      </c>
      <c r="I555" s="73">
        <v>8.90980732E8</v>
      </c>
      <c r="J555" s="75" t="str">
        <f t="shared" ref="J555:J556" si="130">VLOOKUP(I555,'[4]IPS CTA BANCARIA (2)'!$B$2:$H$163,2,0)</f>
        <v>#REF!</v>
      </c>
      <c r="K555" s="74">
        <v>258681.0</v>
      </c>
      <c r="L555" s="76" t="str">
        <f t="shared" ref="L555:L556" si="131">VLOOKUP(I555,'[4]IPS CTA BANCARIA (2)'!$B$2:$H$163,4,0)</f>
        <v>#REF!</v>
      </c>
      <c r="M555" s="72" t="str">
        <f t="shared" ref="M555:M556" si="132">VLOOKUP(I555,'[4]IPS CTA BANCARIA (2)'!$B$2:$H$163,5,0)</f>
        <v>#REF!</v>
      </c>
      <c r="N555" s="77" t="s">
        <v>789</v>
      </c>
      <c r="O555" s="78" t="s">
        <v>790</v>
      </c>
      <c r="P555" s="79">
        <v>41904.0</v>
      </c>
    </row>
    <row r="556" ht="24.0" customHeight="1">
      <c r="A556" s="72" t="s">
        <v>285</v>
      </c>
      <c r="B556" s="73" t="s">
        <v>17</v>
      </c>
      <c r="C556" s="72" t="s">
        <v>324</v>
      </c>
      <c r="D556" s="74">
        <v>2.469926668E7</v>
      </c>
      <c r="E556" s="74">
        <v>5064270.68</v>
      </c>
      <c r="F556" s="74">
        <v>1.9634996E7</v>
      </c>
      <c r="G556" s="74">
        <v>0.0</v>
      </c>
      <c r="H556" s="74">
        <v>1.9634996E7</v>
      </c>
      <c r="I556" s="73">
        <v>8.90982264E8</v>
      </c>
      <c r="J556" s="75" t="str">
        <f t="shared" si="130"/>
        <v>#REF!</v>
      </c>
      <c r="K556" s="74">
        <v>1.9634996E7</v>
      </c>
      <c r="L556" s="76" t="str">
        <f t="shared" si="131"/>
        <v>#REF!</v>
      </c>
      <c r="M556" s="72" t="str">
        <f t="shared" si="132"/>
        <v>#REF!</v>
      </c>
      <c r="N556" s="77" t="s">
        <v>791</v>
      </c>
      <c r="O556" s="78" t="s">
        <v>792</v>
      </c>
      <c r="P556" s="79">
        <v>41905.0</v>
      </c>
    </row>
    <row r="557" ht="15.75" customHeight="1">
      <c r="A557" s="72" t="s">
        <v>285</v>
      </c>
      <c r="B557" s="73" t="s">
        <v>39</v>
      </c>
      <c r="C557" s="72" t="s">
        <v>40</v>
      </c>
      <c r="D557" s="74">
        <v>6129856.6</v>
      </c>
      <c r="E557" s="74">
        <v>1267371.5999999996</v>
      </c>
      <c r="F557" s="74">
        <v>4862485.0</v>
      </c>
      <c r="G557" s="74">
        <v>0.0</v>
      </c>
      <c r="H557" s="74">
        <v>4862485.0</v>
      </c>
      <c r="I557" s="73"/>
      <c r="J557" s="75"/>
      <c r="K557" s="74"/>
      <c r="L557" s="76"/>
      <c r="M557" s="72"/>
      <c r="N557" s="77"/>
      <c r="O557" s="78"/>
      <c r="P557" s="79"/>
    </row>
    <row r="558" ht="15.75" customHeight="1">
      <c r="A558" s="72" t="s">
        <v>285</v>
      </c>
      <c r="B558" s="73" t="s">
        <v>33</v>
      </c>
      <c r="C558" s="72" t="s">
        <v>34</v>
      </c>
      <c r="D558" s="74">
        <v>53451.72</v>
      </c>
      <c r="E558" s="74">
        <v>53451.72</v>
      </c>
      <c r="F558" s="74">
        <v>0.0</v>
      </c>
      <c r="G558" s="74">
        <v>0.0</v>
      </c>
      <c r="H558" s="74">
        <v>0.0</v>
      </c>
      <c r="I558" s="73"/>
      <c r="J558" s="75"/>
      <c r="K558" s="74"/>
      <c r="L558" s="76"/>
      <c r="M558" s="72"/>
      <c r="N558" s="77"/>
      <c r="O558" s="78"/>
      <c r="P558" s="79"/>
    </row>
    <row r="559" ht="24.0" customHeight="1">
      <c r="A559" s="72" t="s">
        <v>287</v>
      </c>
      <c r="B559" s="73" t="s">
        <v>17</v>
      </c>
      <c r="C559" s="72" t="s">
        <v>324</v>
      </c>
      <c r="D559" s="74">
        <v>3.073952248E7</v>
      </c>
      <c r="E559" s="74">
        <v>2228374.4800000004</v>
      </c>
      <c r="F559" s="74">
        <v>2.8511148E7</v>
      </c>
      <c r="G559" s="74">
        <v>0.0</v>
      </c>
      <c r="H559" s="74">
        <v>2.8511148E7</v>
      </c>
      <c r="I559" s="73">
        <v>8.90982264E8</v>
      </c>
      <c r="J559" s="75" t="str">
        <f>VLOOKUP(I559,'[4]IPS CTA BANCARIA (2)'!$B$2:$H$163,2,0)</f>
        <v>#REF!</v>
      </c>
      <c r="K559" s="74">
        <v>2.8511148E7</v>
      </c>
      <c r="L559" s="76" t="str">
        <f>VLOOKUP(I559,'[4]IPS CTA BANCARIA (2)'!$B$2:$H$163,4,0)</f>
        <v>#REF!</v>
      </c>
      <c r="M559" s="72" t="str">
        <f>VLOOKUP(I559,'[4]IPS CTA BANCARIA (2)'!$B$2:$H$163,5,0)</f>
        <v>#REF!</v>
      </c>
      <c r="N559" s="77" t="s">
        <v>793</v>
      </c>
      <c r="O559" s="78" t="s">
        <v>794</v>
      </c>
      <c r="P559" s="79">
        <v>41905.0</v>
      </c>
    </row>
    <row r="560" ht="24.0" customHeight="1">
      <c r="A560" s="72" t="s">
        <v>287</v>
      </c>
      <c r="B560" s="73" t="s">
        <v>53</v>
      </c>
      <c r="C560" s="72" t="s">
        <v>54</v>
      </c>
      <c r="D560" s="74">
        <v>0.0</v>
      </c>
      <c r="E560" s="74">
        <v>0.0</v>
      </c>
      <c r="F560" s="74">
        <v>0.0</v>
      </c>
      <c r="G560" s="74">
        <v>0.0</v>
      </c>
      <c r="H560" s="74">
        <v>0.0</v>
      </c>
      <c r="I560" s="73"/>
      <c r="J560" s="75"/>
      <c r="K560" s="74"/>
      <c r="L560" s="76"/>
      <c r="M560" s="72"/>
      <c r="N560" s="77"/>
      <c r="O560" s="78"/>
      <c r="P560" s="79"/>
    </row>
    <row r="561" ht="15.75" customHeight="1">
      <c r="A561" s="72" t="s">
        <v>287</v>
      </c>
      <c r="B561" s="73" t="s">
        <v>33</v>
      </c>
      <c r="C561" s="72" t="s">
        <v>34</v>
      </c>
      <c r="D561" s="74">
        <v>74668.52</v>
      </c>
      <c r="E561" s="74">
        <v>74668.52</v>
      </c>
      <c r="F561" s="74">
        <v>0.0</v>
      </c>
      <c r="G561" s="74">
        <v>0.0</v>
      </c>
      <c r="H561" s="74">
        <v>0.0</v>
      </c>
      <c r="I561" s="73"/>
      <c r="J561" s="75"/>
      <c r="K561" s="74"/>
      <c r="L561" s="76"/>
      <c r="M561" s="72"/>
      <c r="N561" s="77"/>
      <c r="O561" s="78"/>
      <c r="P561" s="79"/>
    </row>
    <row r="562" ht="24.0" customHeight="1">
      <c r="A562" s="72" t="s">
        <v>289</v>
      </c>
      <c r="B562" s="73" t="s">
        <v>17</v>
      </c>
      <c r="C562" s="72" t="s">
        <v>324</v>
      </c>
      <c r="D562" s="74">
        <v>2.854595882E7</v>
      </c>
      <c r="E562" s="74">
        <v>0.0</v>
      </c>
      <c r="F562" s="74">
        <v>2.8545959E7</v>
      </c>
      <c r="G562" s="74">
        <v>0.0</v>
      </c>
      <c r="H562" s="74">
        <v>2.8545959E7</v>
      </c>
      <c r="I562" s="73">
        <v>8.90982264E8</v>
      </c>
      <c r="J562" s="75" t="str">
        <f t="shared" ref="J562:J564" si="133">VLOOKUP(I562,'[4]IPS CTA BANCARIA (2)'!$B$2:$H$163,2,0)</f>
        <v>#REF!</v>
      </c>
      <c r="K562" s="74">
        <v>2.8545959E7</v>
      </c>
      <c r="L562" s="76" t="str">
        <f t="shared" ref="L562:L564" si="134">VLOOKUP(I562,'[4]IPS CTA BANCARIA (2)'!$B$2:$H$163,4,0)</f>
        <v>#REF!</v>
      </c>
      <c r="M562" s="72" t="str">
        <f t="shared" ref="M562:M564" si="135">VLOOKUP(I562,'[4]IPS CTA BANCARIA (2)'!$B$2:$H$163,5,0)</f>
        <v>#REF!</v>
      </c>
      <c r="N562" s="77">
        <v>2.0140005191E11</v>
      </c>
      <c r="O562" s="78" t="s">
        <v>795</v>
      </c>
      <c r="P562" s="79">
        <v>41905.0</v>
      </c>
    </row>
    <row r="563" ht="24.0" customHeight="1">
      <c r="A563" s="72" t="s">
        <v>289</v>
      </c>
      <c r="B563" s="73" t="s">
        <v>68</v>
      </c>
      <c r="C563" s="72" t="s">
        <v>69</v>
      </c>
      <c r="D563" s="74">
        <v>3199959.18</v>
      </c>
      <c r="E563" s="74">
        <v>0.0</v>
      </c>
      <c r="F563" s="74">
        <v>3199959.0</v>
      </c>
      <c r="G563" s="74">
        <v>0.0</v>
      </c>
      <c r="H563" s="74">
        <v>3199959.0</v>
      </c>
      <c r="I563" s="73">
        <v>8.90980732E8</v>
      </c>
      <c r="J563" s="75" t="str">
        <f t="shared" si="133"/>
        <v>#REF!</v>
      </c>
      <c r="K563" s="74">
        <v>3199959.0</v>
      </c>
      <c r="L563" s="76" t="str">
        <f t="shared" si="134"/>
        <v>#REF!</v>
      </c>
      <c r="M563" s="72" t="str">
        <f t="shared" si="135"/>
        <v>#REF!</v>
      </c>
      <c r="N563" s="77" t="s">
        <v>796</v>
      </c>
      <c r="O563" s="78" t="s">
        <v>797</v>
      </c>
      <c r="P563" s="79">
        <v>41904.0</v>
      </c>
    </row>
    <row r="564" ht="24.0" customHeight="1">
      <c r="A564" s="72" t="s">
        <v>291</v>
      </c>
      <c r="B564" s="73" t="s">
        <v>17</v>
      </c>
      <c r="C564" s="72" t="s">
        <v>324</v>
      </c>
      <c r="D564" s="74">
        <v>1.394082029E7</v>
      </c>
      <c r="E564" s="74">
        <v>1329338.289999999</v>
      </c>
      <c r="F564" s="74">
        <v>1.2611482E7</v>
      </c>
      <c r="G564" s="74">
        <v>0.0</v>
      </c>
      <c r="H564" s="74">
        <v>1.2611482E7</v>
      </c>
      <c r="I564" s="73">
        <v>8.90981726E8</v>
      </c>
      <c r="J564" s="75" t="str">
        <f t="shared" si="133"/>
        <v>#REF!</v>
      </c>
      <c r="K564" s="74">
        <v>1.2611482E7</v>
      </c>
      <c r="L564" s="76" t="str">
        <f t="shared" si="134"/>
        <v>#REF!</v>
      </c>
      <c r="M564" s="72" t="str">
        <f t="shared" si="135"/>
        <v>#REF!</v>
      </c>
      <c r="N564" s="77">
        <v>2.01400051909E11</v>
      </c>
      <c r="O564" s="78" t="s">
        <v>798</v>
      </c>
      <c r="P564" s="79">
        <v>41905.0</v>
      </c>
    </row>
    <row r="565" ht="15.75" customHeight="1">
      <c r="A565" s="72" t="s">
        <v>291</v>
      </c>
      <c r="B565" s="73" t="s">
        <v>39</v>
      </c>
      <c r="C565" s="72" t="s">
        <v>40</v>
      </c>
      <c r="D565" s="74">
        <v>6044321.63</v>
      </c>
      <c r="E565" s="74">
        <v>576360.6299999999</v>
      </c>
      <c r="F565" s="74">
        <v>5467961.0</v>
      </c>
      <c r="G565" s="74">
        <v>0.0</v>
      </c>
      <c r="H565" s="74">
        <v>5467961.0</v>
      </c>
      <c r="I565" s="73"/>
      <c r="J565" s="75"/>
      <c r="K565" s="74"/>
      <c r="L565" s="76"/>
      <c r="M565" s="72"/>
      <c r="N565" s="77"/>
      <c r="O565" s="78"/>
      <c r="P565" s="79"/>
    </row>
    <row r="566" ht="15.75" customHeight="1">
      <c r="A566" s="72" t="s">
        <v>291</v>
      </c>
      <c r="B566" s="73" t="s">
        <v>35</v>
      </c>
      <c r="C566" s="72" t="s">
        <v>36</v>
      </c>
      <c r="D566" s="74">
        <v>9159803.08</v>
      </c>
      <c r="E566" s="74">
        <v>873440.0800000001</v>
      </c>
      <c r="F566" s="74">
        <v>8286363.0</v>
      </c>
      <c r="G566" s="74">
        <v>0.0</v>
      </c>
      <c r="H566" s="74">
        <v>8286363.0</v>
      </c>
      <c r="I566" s="73"/>
      <c r="J566" s="75"/>
      <c r="K566" s="74"/>
      <c r="L566" s="76"/>
      <c r="M566" s="72"/>
      <c r="N566" s="77"/>
      <c r="O566" s="78"/>
      <c r="P566" s="79"/>
    </row>
    <row r="567" ht="24.0" customHeight="1">
      <c r="A567" s="72" t="s">
        <v>293</v>
      </c>
      <c r="B567" s="73" t="s">
        <v>17</v>
      </c>
      <c r="C567" s="72" t="s">
        <v>324</v>
      </c>
      <c r="D567" s="74">
        <v>1.2490539747E8</v>
      </c>
      <c r="E567" s="74">
        <v>65672.46999999881</v>
      </c>
      <c r="F567" s="74">
        <v>1.24839725E8</v>
      </c>
      <c r="G567" s="74">
        <v>0.0</v>
      </c>
      <c r="H567" s="74">
        <v>1.24839725E8</v>
      </c>
      <c r="I567" s="73">
        <v>8.90907215E8</v>
      </c>
      <c r="J567" s="75" t="str">
        <f>VLOOKUP(I567,'[4]IPS CTA BANCARIA (2)'!$B$2:$H$163,2,0)</f>
        <v>#REF!</v>
      </c>
      <c r="K567" s="74">
        <v>1.24839725E8</v>
      </c>
      <c r="L567" s="76" t="str">
        <f>VLOOKUP(I567,'[4]IPS CTA BANCARIA (2)'!$B$2:$H$163,4,0)</f>
        <v>#REF!</v>
      </c>
      <c r="M567" s="72" t="str">
        <f>VLOOKUP(I567,'[4]IPS CTA BANCARIA (2)'!$B$2:$H$163,5,0)</f>
        <v>#REF!</v>
      </c>
      <c r="N567" s="77">
        <v>2.01400051908E11</v>
      </c>
      <c r="O567" s="78" t="s">
        <v>799</v>
      </c>
      <c r="P567" s="79">
        <v>41905.0</v>
      </c>
    </row>
    <row r="568" ht="15.75" customHeight="1">
      <c r="A568" s="72" t="s">
        <v>293</v>
      </c>
      <c r="B568" s="73" t="s">
        <v>39</v>
      </c>
      <c r="C568" s="72" t="s">
        <v>40</v>
      </c>
      <c r="D568" s="74">
        <v>6213829.16</v>
      </c>
      <c r="E568" s="74">
        <v>7622.160000000149</v>
      </c>
      <c r="F568" s="74">
        <v>6206207.0</v>
      </c>
      <c r="G568" s="74">
        <v>0.0</v>
      </c>
      <c r="H568" s="74">
        <v>6206207.0</v>
      </c>
      <c r="I568" s="73"/>
      <c r="J568" s="75"/>
      <c r="K568" s="74"/>
      <c r="L568" s="76"/>
      <c r="M568" s="72"/>
      <c r="N568" s="77"/>
      <c r="O568" s="78"/>
      <c r="P568" s="79"/>
    </row>
    <row r="569" ht="36.0" customHeight="1">
      <c r="A569" s="72" t="s">
        <v>293</v>
      </c>
      <c r="B569" s="73" t="s">
        <v>25</v>
      </c>
      <c r="C569" s="72" t="s">
        <v>26</v>
      </c>
      <c r="D569" s="74">
        <v>27121.58</v>
      </c>
      <c r="E569" s="74">
        <v>27121.58</v>
      </c>
      <c r="F569" s="74">
        <v>0.0</v>
      </c>
      <c r="G569" s="74">
        <v>0.0</v>
      </c>
      <c r="H569" s="74">
        <v>0.0</v>
      </c>
      <c r="I569" s="73"/>
      <c r="J569" s="75"/>
      <c r="K569" s="74"/>
      <c r="L569" s="76"/>
      <c r="M569" s="72"/>
      <c r="N569" s="77"/>
      <c r="O569" s="78"/>
      <c r="P569" s="79"/>
    </row>
    <row r="570" ht="15.75" customHeight="1">
      <c r="A570" s="72" t="s">
        <v>293</v>
      </c>
      <c r="B570" s="73" t="s">
        <v>27</v>
      </c>
      <c r="C570" s="72" t="s">
        <v>28</v>
      </c>
      <c r="D570" s="74">
        <v>49989.91</v>
      </c>
      <c r="E570" s="74">
        <v>49989.91</v>
      </c>
      <c r="F570" s="74">
        <v>0.0</v>
      </c>
      <c r="G570" s="74">
        <v>0.0</v>
      </c>
      <c r="H570" s="74">
        <v>0.0</v>
      </c>
      <c r="I570" s="73"/>
      <c r="J570" s="75"/>
      <c r="K570" s="74"/>
      <c r="L570" s="76"/>
      <c r="M570" s="72"/>
      <c r="N570" s="77"/>
      <c r="O570" s="78"/>
      <c r="P570" s="79"/>
    </row>
    <row r="571" ht="15.75" customHeight="1">
      <c r="A571" s="72" t="s">
        <v>293</v>
      </c>
      <c r="B571" s="73" t="s">
        <v>33</v>
      </c>
      <c r="C571" s="72" t="s">
        <v>34</v>
      </c>
      <c r="D571" s="74">
        <v>37653.38</v>
      </c>
      <c r="E571" s="74">
        <v>37653.38</v>
      </c>
      <c r="F571" s="74">
        <v>0.0</v>
      </c>
      <c r="G571" s="74">
        <v>0.0</v>
      </c>
      <c r="H571" s="74">
        <v>0.0</v>
      </c>
      <c r="I571" s="73"/>
      <c r="J571" s="75"/>
      <c r="K571" s="74"/>
      <c r="L571" s="76"/>
      <c r="M571" s="72"/>
      <c r="N571" s="77"/>
      <c r="O571" s="78"/>
      <c r="P571" s="79"/>
    </row>
    <row r="572" ht="22.5" customHeight="1">
      <c r="A572" s="72" t="s">
        <v>293</v>
      </c>
      <c r="B572" s="73" t="s">
        <v>41</v>
      </c>
      <c r="C572" s="72" t="s">
        <v>42</v>
      </c>
      <c r="D572" s="74">
        <v>3.19877215E7</v>
      </c>
      <c r="E572" s="74">
        <v>12147.5</v>
      </c>
      <c r="F572" s="74">
        <v>3.1975574E7</v>
      </c>
      <c r="G572" s="74">
        <v>0.0</v>
      </c>
      <c r="H572" s="74">
        <v>3.1975574E7</v>
      </c>
      <c r="I572" s="73">
        <v>8.90981726E8</v>
      </c>
      <c r="J572" s="75" t="str">
        <f t="shared" ref="J572:J573" si="136">VLOOKUP(I572,'[4]IPS CTA BANCARIA (2)'!$B$2:$H$163,2,0)</f>
        <v>#REF!</v>
      </c>
      <c r="K572" s="74">
        <v>3.1975574E7</v>
      </c>
      <c r="L572" s="76" t="str">
        <f t="shared" ref="L572:L573" si="137">VLOOKUP(I572,'[4]IPS CTA BANCARIA (2)'!$B$2:$H$163,4,0)</f>
        <v>#REF!</v>
      </c>
      <c r="M572" s="72" t="str">
        <f t="shared" ref="M572:M573" si="138">VLOOKUP(I572,'[4]IPS CTA BANCARIA (2)'!$B$2:$H$163,5,0)</f>
        <v>#REF!</v>
      </c>
      <c r="N572" s="77" t="s">
        <v>800</v>
      </c>
      <c r="O572" s="78" t="s">
        <v>801</v>
      </c>
      <c r="P572" s="79">
        <v>41904.0</v>
      </c>
    </row>
    <row r="573" ht="24.0" customHeight="1">
      <c r="A573" s="72" t="s">
        <v>295</v>
      </c>
      <c r="B573" s="73" t="s">
        <v>17</v>
      </c>
      <c r="C573" s="72" t="s">
        <v>324</v>
      </c>
      <c r="D573" s="74">
        <v>6.631776493E7</v>
      </c>
      <c r="E573" s="74">
        <v>0.0</v>
      </c>
      <c r="F573" s="74">
        <v>6.6317765E7</v>
      </c>
      <c r="G573" s="74">
        <v>0.0</v>
      </c>
      <c r="H573" s="74">
        <v>6.6317765E7</v>
      </c>
      <c r="I573" s="73">
        <v>8.90907254E8</v>
      </c>
      <c r="J573" s="75" t="str">
        <f t="shared" si="136"/>
        <v>#REF!</v>
      </c>
      <c r="K573" s="74">
        <v>6.6317765E7</v>
      </c>
      <c r="L573" s="76" t="str">
        <f t="shared" si="137"/>
        <v>#REF!</v>
      </c>
      <c r="M573" s="72" t="str">
        <f t="shared" si="138"/>
        <v>#REF!</v>
      </c>
      <c r="N573" s="77">
        <v>2.01400051903E11</v>
      </c>
      <c r="O573" s="78" t="s">
        <v>802</v>
      </c>
      <c r="P573" s="79">
        <v>41905.0</v>
      </c>
    </row>
    <row r="574" ht="15.75" customHeight="1">
      <c r="A574" s="72" t="s">
        <v>295</v>
      </c>
      <c r="B574" s="73" t="s">
        <v>39</v>
      </c>
      <c r="C574" s="72" t="s">
        <v>40</v>
      </c>
      <c r="D574" s="74">
        <v>3.064905095E7</v>
      </c>
      <c r="E574" s="74">
        <v>0.0</v>
      </c>
      <c r="F574" s="74">
        <v>3.0649051E7</v>
      </c>
      <c r="G574" s="74">
        <v>0.0</v>
      </c>
      <c r="H574" s="74">
        <v>3.0649051E7</v>
      </c>
      <c r="I574" s="73"/>
      <c r="J574" s="75"/>
      <c r="K574" s="74"/>
      <c r="L574" s="76"/>
      <c r="M574" s="72"/>
      <c r="N574" s="77"/>
      <c r="O574" s="78"/>
      <c r="P574" s="79"/>
    </row>
    <row r="575" ht="15.75" customHeight="1">
      <c r="A575" s="72" t="s">
        <v>295</v>
      </c>
      <c r="B575" s="73" t="s">
        <v>33</v>
      </c>
      <c r="C575" s="72" t="s">
        <v>34</v>
      </c>
      <c r="D575" s="74">
        <v>63492.57</v>
      </c>
      <c r="E575" s="74">
        <v>0.0</v>
      </c>
      <c r="F575" s="74">
        <v>0.0</v>
      </c>
      <c r="G575" s="74">
        <v>63492.57</v>
      </c>
      <c r="H575" s="74">
        <v>0.0</v>
      </c>
      <c r="I575" s="73"/>
      <c r="J575" s="75"/>
      <c r="K575" s="74"/>
      <c r="L575" s="76"/>
      <c r="M575" s="72"/>
      <c r="N575" s="77"/>
      <c r="O575" s="78"/>
      <c r="P575" s="79"/>
    </row>
    <row r="576" ht="15.75" customHeight="1">
      <c r="A576" s="72" t="s">
        <v>295</v>
      </c>
      <c r="B576" s="73" t="s">
        <v>41</v>
      </c>
      <c r="C576" s="72" t="s">
        <v>42</v>
      </c>
      <c r="D576" s="74">
        <v>3.933465355E7</v>
      </c>
      <c r="E576" s="74">
        <v>0.0</v>
      </c>
      <c r="F576" s="74">
        <v>3.9334654E7</v>
      </c>
      <c r="G576" s="74">
        <v>0.0</v>
      </c>
      <c r="H576" s="74">
        <v>3.9334654E7</v>
      </c>
      <c r="I576" s="73">
        <v>8.90981536E8</v>
      </c>
      <c r="J576" s="75" t="str">
        <f t="shared" ref="J576:J577" si="139">VLOOKUP(I576,'[4]IPS CTA BANCARIA (2)'!$B$2:$H$163,2,0)</f>
        <v>#REF!</v>
      </c>
      <c r="K576" s="74">
        <v>3.9334654E7</v>
      </c>
      <c r="L576" s="80" t="str">
        <f t="shared" ref="L576:L577" si="140">VLOOKUP(I576,'[4]IPS CTA BANCARIA (2)'!$B$2:$H$163,4,0)</f>
        <v>#REF!</v>
      </c>
      <c r="M576" s="72" t="str">
        <f t="shared" ref="M576:M577" si="141">VLOOKUP(I576,'[4]IPS CTA BANCARIA (2)'!$B$2:$H$163,5,0)</f>
        <v>#REF!</v>
      </c>
      <c r="N576" s="77" t="s">
        <v>803</v>
      </c>
      <c r="O576" s="78" t="s">
        <v>804</v>
      </c>
      <c r="P576" s="79">
        <v>41904.0</v>
      </c>
    </row>
    <row r="577" ht="24.0" customHeight="1">
      <c r="A577" s="72" t="s">
        <v>297</v>
      </c>
      <c r="B577" s="73" t="s">
        <v>17</v>
      </c>
      <c r="C577" s="72" t="s">
        <v>324</v>
      </c>
      <c r="D577" s="74">
        <v>1.311615272E7</v>
      </c>
      <c r="E577" s="74">
        <v>0.0</v>
      </c>
      <c r="F577" s="74">
        <v>1.3116153E7</v>
      </c>
      <c r="G577" s="74">
        <v>0.0</v>
      </c>
      <c r="H577" s="74">
        <v>1.3116153E7</v>
      </c>
      <c r="I577" s="73">
        <v>8.90981726E8</v>
      </c>
      <c r="J577" s="75" t="str">
        <f t="shared" si="139"/>
        <v>#REF!</v>
      </c>
      <c r="K577" s="74">
        <v>1.3116153E7</v>
      </c>
      <c r="L577" s="76" t="str">
        <f t="shared" si="140"/>
        <v>#REF!</v>
      </c>
      <c r="M577" s="72" t="str">
        <f t="shared" si="141"/>
        <v>#REF!</v>
      </c>
      <c r="N577" s="77">
        <v>2.01400051898E11</v>
      </c>
      <c r="O577" s="78" t="s">
        <v>805</v>
      </c>
      <c r="P577" s="79">
        <v>41905.0</v>
      </c>
    </row>
    <row r="578" ht="15.75" customHeight="1">
      <c r="A578" s="72" t="s">
        <v>297</v>
      </c>
      <c r="B578" s="73" t="s">
        <v>39</v>
      </c>
      <c r="C578" s="72" t="s">
        <v>40</v>
      </c>
      <c r="D578" s="74">
        <v>1.389985388E7</v>
      </c>
      <c r="E578" s="74">
        <v>0.0</v>
      </c>
      <c r="F578" s="74">
        <v>1.3899854E7</v>
      </c>
      <c r="G578" s="74">
        <v>0.0</v>
      </c>
      <c r="H578" s="74">
        <v>1.3899854E7</v>
      </c>
      <c r="I578" s="73"/>
      <c r="J578" s="75"/>
      <c r="K578" s="74"/>
      <c r="L578" s="76"/>
      <c r="M578" s="72"/>
      <c r="N578" s="77"/>
      <c r="O578" s="78"/>
      <c r="P578" s="79"/>
    </row>
    <row r="579" ht="15.75" customHeight="1">
      <c r="A579" s="72" t="s">
        <v>297</v>
      </c>
      <c r="B579" s="73" t="s">
        <v>29</v>
      </c>
      <c r="C579" s="72" t="s">
        <v>30</v>
      </c>
      <c r="D579" s="74">
        <v>3682.2</v>
      </c>
      <c r="E579" s="74">
        <v>0.0</v>
      </c>
      <c r="F579" s="74">
        <v>0.0</v>
      </c>
      <c r="G579" s="74">
        <v>3682.2</v>
      </c>
      <c r="H579" s="74">
        <v>0.0</v>
      </c>
      <c r="I579" s="73"/>
      <c r="J579" s="75"/>
      <c r="K579" s="74"/>
      <c r="L579" s="76"/>
      <c r="M579" s="72"/>
      <c r="N579" s="77"/>
      <c r="O579" s="78"/>
      <c r="P579" s="79"/>
    </row>
    <row r="580" ht="15.75" customHeight="1">
      <c r="A580" s="72" t="s">
        <v>297</v>
      </c>
      <c r="B580" s="73" t="s">
        <v>33</v>
      </c>
      <c r="C580" s="72" t="s">
        <v>34</v>
      </c>
      <c r="D580" s="74">
        <v>42053.2</v>
      </c>
      <c r="E580" s="74">
        <v>0.0</v>
      </c>
      <c r="F580" s="74">
        <v>0.0</v>
      </c>
      <c r="G580" s="74">
        <v>42053.2</v>
      </c>
      <c r="H580" s="74">
        <v>0.0</v>
      </c>
      <c r="I580" s="73"/>
      <c r="J580" s="75"/>
      <c r="K580" s="74"/>
      <c r="L580" s="76"/>
      <c r="M580" s="72"/>
      <c r="N580" s="77"/>
      <c r="O580" s="78"/>
      <c r="P580" s="79"/>
    </row>
    <row r="581" ht="24.0" customHeight="1">
      <c r="A581" s="72" t="s">
        <v>299</v>
      </c>
      <c r="B581" s="73" t="s">
        <v>17</v>
      </c>
      <c r="C581" s="72" t="s">
        <v>324</v>
      </c>
      <c r="D581" s="74">
        <v>1.184443584E7</v>
      </c>
      <c r="E581" s="74">
        <v>314565.83999999985</v>
      </c>
      <c r="F581" s="74">
        <v>1.152987E7</v>
      </c>
      <c r="G581" s="74">
        <v>0.0</v>
      </c>
      <c r="H581" s="74">
        <v>1.152987E7</v>
      </c>
      <c r="I581" s="73">
        <v>8.90981726E8</v>
      </c>
      <c r="J581" s="75" t="str">
        <f>VLOOKUP(I581,'[4]IPS CTA BANCARIA (2)'!$B$2:$H$163,2,0)</f>
        <v>#REF!</v>
      </c>
      <c r="K581" s="74">
        <v>1.152987E7</v>
      </c>
      <c r="L581" s="76" t="str">
        <f>VLOOKUP(I581,'[4]IPS CTA BANCARIA (2)'!$B$2:$H$163,4,0)</f>
        <v>#REF!</v>
      </c>
      <c r="M581" s="72" t="str">
        <f>VLOOKUP(I581,'[4]IPS CTA BANCARIA (2)'!$B$2:$H$163,5,0)</f>
        <v>#REF!</v>
      </c>
      <c r="N581" s="77">
        <v>2.0140005188E11</v>
      </c>
      <c r="O581" s="78" t="s">
        <v>806</v>
      </c>
      <c r="P581" s="79">
        <v>41905.0</v>
      </c>
    </row>
    <row r="582" ht="15.75" customHeight="1">
      <c r="A582" s="72" t="s">
        <v>299</v>
      </c>
      <c r="B582" s="73" t="s">
        <v>39</v>
      </c>
      <c r="C582" s="72" t="s">
        <v>40</v>
      </c>
      <c r="D582" s="74">
        <v>1.159104991E7</v>
      </c>
      <c r="E582" s="74">
        <v>375557.91000000015</v>
      </c>
      <c r="F582" s="74">
        <v>1.1215492E7</v>
      </c>
      <c r="G582" s="74">
        <v>0.0</v>
      </c>
      <c r="H582" s="74">
        <v>1.1215492E7</v>
      </c>
      <c r="I582" s="73"/>
      <c r="J582" s="75"/>
      <c r="K582" s="74"/>
      <c r="L582" s="76"/>
      <c r="M582" s="72"/>
      <c r="N582" s="77"/>
      <c r="O582" s="78"/>
      <c r="P582" s="79"/>
    </row>
    <row r="583" ht="22.5" customHeight="1">
      <c r="A583" s="72" t="s">
        <v>299</v>
      </c>
      <c r="B583" s="73" t="s">
        <v>68</v>
      </c>
      <c r="C583" s="72" t="s">
        <v>69</v>
      </c>
      <c r="D583" s="74">
        <v>8239389.13</v>
      </c>
      <c r="E583" s="74">
        <v>266962.1299999999</v>
      </c>
      <c r="F583" s="74">
        <v>7972427.0</v>
      </c>
      <c r="G583" s="74">
        <v>0.0</v>
      </c>
      <c r="H583" s="74">
        <v>7972427.0</v>
      </c>
      <c r="I583" s="73">
        <v>8.90980732E8</v>
      </c>
      <c r="J583" s="75" t="str">
        <f>VLOOKUP(I583,'[4]IPS CTA BANCARIA (2)'!$B$2:$H$163,2,0)</f>
        <v>#REF!</v>
      </c>
      <c r="K583" s="74">
        <v>7972427.0</v>
      </c>
      <c r="L583" s="76" t="str">
        <f>VLOOKUP(I583,'[4]IPS CTA BANCARIA (2)'!$B$2:$H$163,4,0)</f>
        <v>#REF!</v>
      </c>
      <c r="M583" s="72" t="str">
        <f>VLOOKUP(I583,'[4]IPS CTA BANCARIA (2)'!$B$2:$H$163,5,0)</f>
        <v>#REF!</v>
      </c>
      <c r="N583" s="77" t="s">
        <v>807</v>
      </c>
      <c r="O583" s="78" t="s">
        <v>808</v>
      </c>
      <c r="P583" s="79">
        <v>41904.0</v>
      </c>
    </row>
    <row r="584" ht="15.75" customHeight="1">
      <c r="A584" s="72" t="s">
        <v>299</v>
      </c>
      <c r="B584" s="73" t="s">
        <v>27</v>
      </c>
      <c r="C584" s="72" t="s">
        <v>28</v>
      </c>
      <c r="D584" s="74">
        <v>48260.82</v>
      </c>
      <c r="E584" s="74">
        <v>48260.82</v>
      </c>
      <c r="F584" s="74">
        <v>0.0</v>
      </c>
      <c r="G584" s="74">
        <v>0.0</v>
      </c>
      <c r="H584" s="74">
        <v>0.0</v>
      </c>
      <c r="I584" s="73"/>
      <c r="J584" s="75"/>
      <c r="K584" s="74"/>
      <c r="L584" s="76"/>
      <c r="M584" s="72"/>
      <c r="N584" s="77"/>
      <c r="O584" s="78"/>
      <c r="P584" s="79"/>
    </row>
    <row r="585" ht="15.75" customHeight="1">
      <c r="A585" s="72" t="s">
        <v>299</v>
      </c>
      <c r="B585" s="73" t="s">
        <v>33</v>
      </c>
      <c r="C585" s="72" t="s">
        <v>34</v>
      </c>
      <c r="D585" s="74">
        <v>23258.23</v>
      </c>
      <c r="E585" s="74">
        <v>23258.23</v>
      </c>
      <c r="F585" s="74">
        <v>0.0</v>
      </c>
      <c r="G585" s="74">
        <v>0.0</v>
      </c>
      <c r="H585" s="74">
        <v>0.0</v>
      </c>
      <c r="I585" s="73"/>
      <c r="J585" s="75"/>
      <c r="K585" s="74"/>
      <c r="L585" s="76"/>
      <c r="M585" s="72"/>
      <c r="N585" s="77"/>
      <c r="O585" s="78"/>
      <c r="P585" s="79"/>
    </row>
    <row r="586" ht="22.5" customHeight="1">
      <c r="A586" s="72" t="s">
        <v>299</v>
      </c>
      <c r="B586" s="73" t="s">
        <v>41</v>
      </c>
      <c r="C586" s="72" t="s">
        <v>42</v>
      </c>
      <c r="D586" s="74">
        <v>5.886807507E7</v>
      </c>
      <c r="E586" s="74">
        <v>1907366.0700000003</v>
      </c>
      <c r="F586" s="74">
        <v>5.6960709E7</v>
      </c>
      <c r="G586" s="74">
        <v>0.0</v>
      </c>
      <c r="H586" s="74">
        <v>5.6960709E7</v>
      </c>
      <c r="I586" s="73">
        <v>8.11041637E8</v>
      </c>
      <c r="J586" s="75" t="str">
        <f>VLOOKUP(I586,'[4]IPS CTA BANCARIA (2)'!$B$2:$H$163,2,0)</f>
        <v>#REF!</v>
      </c>
      <c r="K586" s="74">
        <v>5.6960709E7</v>
      </c>
      <c r="L586" s="76" t="str">
        <f>VLOOKUP(I586,'[4]IPS CTA BANCARIA (2)'!$B$2:$H$163,4,0)</f>
        <v>#REF!</v>
      </c>
      <c r="M586" s="72" t="str">
        <f>VLOOKUP(I586,'[4]IPS CTA BANCARIA (2)'!$B$2:$H$163,5,0)</f>
        <v>#REF!</v>
      </c>
      <c r="N586" s="77" t="s">
        <v>809</v>
      </c>
      <c r="O586" s="78" t="s">
        <v>810</v>
      </c>
      <c r="P586" s="79">
        <v>41904.0</v>
      </c>
    </row>
    <row r="587" ht="15.75" customHeight="1">
      <c r="D587" s="27"/>
      <c r="E587" s="27"/>
      <c r="F587" s="27"/>
      <c r="T587" s="63"/>
    </row>
    <row r="588" ht="15.75" customHeight="1">
      <c r="A588" s="83" t="s">
        <v>811</v>
      </c>
      <c r="D588" s="27"/>
      <c r="E588" s="27"/>
      <c r="F588" s="27"/>
      <c r="T588" s="63"/>
    </row>
    <row r="589" ht="15.75" customHeight="1">
      <c r="D589" s="27"/>
      <c r="E589" s="27"/>
      <c r="F589" s="27"/>
      <c r="T589" s="63"/>
    </row>
    <row r="590" ht="15.75" customHeight="1">
      <c r="A590" s="72" t="s">
        <v>40</v>
      </c>
      <c r="D590" s="27"/>
      <c r="E590" s="27"/>
      <c r="F590" s="27"/>
      <c r="T590" s="63"/>
    </row>
    <row r="591" ht="15.75" customHeight="1">
      <c r="A591" s="72" t="s">
        <v>36</v>
      </c>
      <c r="D591" s="27"/>
      <c r="E591" s="27"/>
      <c r="F591" s="27"/>
      <c r="T591" s="63"/>
    </row>
    <row r="592" ht="36.75" customHeight="1">
      <c r="A592" s="72" t="s">
        <v>26</v>
      </c>
      <c r="D592" s="27"/>
      <c r="E592" s="27"/>
      <c r="F592" s="27"/>
      <c r="T592" s="63"/>
    </row>
    <row r="593" ht="15.75" customHeight="1">
      <c r="A593" s="72" t="s">
        <v>28</v>
      </c>
      <c r="D593" s="27"/>
      <c r="E593" s="27"/>
      <c r="F593" s="27"/>
      <c r="T593" s="63"/>
    </row>
    <row r="594" ht="15.75" customHeight="1">
      <c r="A594" s="72" t="s">
        <v>34</v>
      </c>
      <c r="D594" s="27"/>
      <c r="E594" s="27"/>
      <c r="F594" s="27"/>
      <c r="T594" s="63"/>
    </row>
    <row r="595" ht="15.75" customHeight="1">
      <c r="A595" s="72" t="s">
        <v>20</v>
      </c>
      <c r="D595" s="27"/>
      <c r="E595" s="27"/>
      <c r="F595" s="27"/>
      <c r="T595" s="63"/>
    </row>
    <row r="596" ht="15.75" customHeight="1">
      <c r="A596" s="4"/>
      <c r="D596" s="27"/>
      <c r="E596" s="27"/>
      <c r="F596" s="27"/>
      <c r="T596" s="63"/>
    </row>
    <row r="597" ht="15.75" customHeight="1">
      <c r="A597" s="4"/>
      <c r="D597" s="27"/>
      <c r="E597" s="27"/>
      <c r="F597" s="27"/>
      <c r="T597" s="63"/>
    </row>
    <row r="598" ht="15.75" customHeight="1">
      <c r="A598" s="84" t="s">
        <v>812</v>
      </c>
      <c r="D598" s="27"/>
      <c r="E598" s="27"/>
      <c r="F598" s="27"/>
      <c r="T598" s="63"/>
    </row>
    <row r="599" ht="15.75" customHeight="1">
      <c r="A599" s="84" t="s">
        <v>813</v>
      </c>
      <c r="D599" s="27"/>
      <c r="E599" s="27"/>
      <c r="F599" s="27"/>
      <c r="T599" s="63"/>
    </row>
    <row r="600" ht="15.75" customHeight="1">
      <c r="A600" s="84" t="s">
        <v>814</v>
      </c>
      <c r="D600" s="27"/>
      <c r="E600" s="27"/>
      <c r="F600" s="27"/>
      <c r="T600" s="63"/>
    </row>
    <row r="601" ht="15.75" customHeight="1">
      <c r="A601" s="84" t="s">
        <v>815</v>
      </c>
      <c r="D601" s="27"/>
      <c r="E601" s="27"/>
      <c r="F601" s="27"/>
      <c r="T601" s="63"/>
    </row>
    <row r="602" ht="15.75" customHeight="1">
      <c r="A602" s="84" t="s">
        <v>816</v>
      </c>
      <c r="D602" s="27"/>
      <c r="E602" s="27"/>
      <c r="F602" s="27"/>
      <c r="T602" s="63"/>
    </row>
    <row r="603" ht="15.75" customHeight="1">
      <c r="A603" s="84" t="s">
        <v>817</v>
      </c>
      <c r="D603" s="27"/>
      <c r="E603" s="27"/>
      <c r="F603" s="27"/>
      <c r="T603" s="63"/>
    </row>
    <row r="604" ht="15.75" customHeight="1">
      <c r="D604" s="27"/>
      <c r="E604" s="27"/>
      <c r="F604" s="27"/>
      <c r="T604" s="63"/>
    </row>
    <row r="605" ht="15.75" customHeight="1">
      <c r="D605" s="27"/>
      <c r="E605" s="27"/>
      <c r="F605" s="27"/>
      <c r="T605" s="63"/>
    </row>
    <row r="606" ht="15.75" customHeight="1">
      <c r="D606" s="27"/>
      <c r="E606" s="27"/>
      <c r="F606" s="27"/>
      <c r="T606" s="63"/>
    </row>
    <row r="607" ht="15.75" customHeight="1">
      <c r="D607" s="27"/>
      <c r="E607" s="27"/>
      <c r="F607" s="27"/>
      <c r="T607" s="63"/>
    </row>
    <row r="608" ht="15.75" customHeight="1">
      <c r="D608" s="27"/>
      <c r="E608" s="27"/>
      <c r="F608" s="27"/>
      <c r="T608" s="63"/>
    </row>
    <row r="609" ht="15.75" customHeight="1">
      <c r="D609" s="27"/>
      <c r="E609" s="27"/>
      <c r="F609" s="27"/>
      <c r="T609" s="63"/>
    </row>
    <row r="610" ht="15.75" customHeight="1">
      <c r="D610" s="27"/>
      <c r="E610" s="27"/>
      <c r="F610" s="27"/>
      <c r="T610" s="63"/>
    </row>
    <row r="611" ht="15.75" customHeight="1">
      <c r="D611" s="27"/>
      <c r="E611" s="27"/>
      <c r="F611" s="27"/>
      <c r="T611" s="63"/>
    </row>
    <row r="612" ht="15.75" customHeight="1">
      <c r="D612" s="27"/>
      <c r="E612" s="27"/>
      <c r="F612" s="27"/>
      <c r="T612" s="63"/>
    </row>
    <row r="613" ht="15.75" customHeight="1">
      <c r="D613" s="27"/>
      <c r="E613" s="27"/>
      <c r="F613" s="27"/>
      <c r="T613" s="63"/>
    </row>
    <row r="614" ht="15.75" customHeight="1">
      <c r="D614" s="27"/>
      <c r="E614" s="27"/>
      <c r="F614" s="27"/>
      <c r="T614" s="63"/>
    </row>
    <row r="615" ht="15.75" customHeight="1">
      <c r="D615" s="27"/>
      <c r="E615" s="27"/>
      <c r="F615" s="27"/>
      <c r="T615" s="63"/>
    </row>
    <row r="616" ht="15.75" customHeight="1">
      <c r="D616" s="27"/>
      <c r="E616" s="27"/>
      <c r="F616" s="27"/>
      <c r="T616" s="63"/>
    </row>
    <row r="617" ht="15.75" customHeight="1">
      <c r="D617" s="27"/>
      <c r="E617" s="27"/>
      <c r="F617" s="27"/>
      <c r="T617" s="63"/>
    </row>
    <row r="618" ht="15.75" customHeight="1">
      <c r="D618" s="27"/>
      <c r="E618" s="27"/>
      <c r="F618" s="27"/>
      <c r="T618" s="63"/>
    </row>
    <row r="619" ht="15.75" customHeight="1">
      <c r="D619" s="27"/>
      <c r="E619" s="27"/>
      <c r="F619" s="27"/>
      <c r="T619" s="63"/>
    </row>
    <row r="620" ht="15.75" customHeight="1">
      <c r="D620" s="27"/>
      <c r="E620" s="27"/>
      <c r="F620" s="27"/>
      <c r="T620" s="63"/>
    </row>
    <row r="621" ht="15.75" customHeight="1">
      <c r="D621" s="27"/>
      <c r="E621" s="27"/>
      <c r="F621" s="27"/>
      <c r="T621" s="63"/>
    </row>
    <row r="622" ht="15.75" customHeight="1">
      <c r="D622" s="27"/>
      <c r="E622" s="27"/>
      <c r="F622" s="27"/>
      <c r="T622" s="63"/>
    </row>
    <row r="623" ht="15.75" customHeight="1">
      <c r="D623" s="27"/>
      <c r="E623" s="27"/>
      <c r="F623" s="27"/>
      <c r="T623" s="63"/>
    </row>
    <row r="624" ht="15.75" customHeight="1">
      <c r="D624" s="27"/>
      <c r="E624" s="27"/>
      <c r="F624" s="27"/>
      <c r="T624" s="63"/>
    </row>
    <row r="625" ht="15.75" customHeight="1">
      <c r="D625" s="27"/>
      <c r="E625" s="27"/>
      <c r="F625" s="27"/>
      <c r="T625" s="63"/>
    </row>
    <row r="626" ht="15.75" customHeight="1">
      <c r="D626" s="27"/>
      <c r="E626" s="27"/>
      <c r="F626" s="27"/>
      <c r="T626" s="63"/>
    </row>
    <row r="627" ht="15.75" customHeight="1">
      <c r="D627" s="27"/>
      <c r="E627" s="27"/>
      <c r="F627" s="27"/>
      <c r="T627" s="63"/>
    </row>
    <row r="628" ht="15.75" customHeight="1">
      <c r="D628" s="27"/>
      <c r="E628" s="27"/>
      <c r="F628" s="27"/>
      <c r="T628" s="63"/>
    </row>
    <row r="629" ht="15.75" customHeight="1">
      <c r="D629" s="27"/>
      <c r="E629" s="27"/>
      <c r="F629" s="27"/>
      <c r="T629" s="63"/>
    </row>
    <row r="630" ht="15.75" customHeight="1">
      <c r="D630" s="27"/>
      <c r="E630" s="27"/>
      <c r="F630" s="27"/>
      <c r="T630" s="63"/>
    </row>
    <row r="631" ht="15.75" customHeight="1">
      <c r="D631" s="27"/>
      <c r="E631" s="27"/>
      <c r="F631" s="27"/>
      <c r="T631" s="63"/>
    </row>
    <row r="632" ht="15.75" customHeight="1">
      <c r="D632" s="27"/>
      <c r="E632" s="27"/>
      <c r="F632" s="27"/>
      <c r="T632" s="63"/>
    </row>
    <row r="633" ht="15.75" customHeight="1">
      <c r="D633" s="27"/>
      <c r="E633" s="27"/>
      <c r="F633" s="27"/>
      <c r="T633" s="63"/>
    </row>
    <row r="634" ht="15.75" customHeight="1">
      <c r="D634" s="27"/>
      <c r="E634" s="27"/>
      <c r="F634" s="27"/>
      <c r="T634" s="63"/>
    </row>
    <row r="635" ht="15.75" customHeight="1">
      <c r="D635" s="27"/>
      <c r="E635" s="27"/>
      <c r="F635" s="27"/>
      <c r="T635" s="63"/>
    </row>
    <row r="636" ht="15.75" customHeight="1">
      <c r="D636" s="27"/>
      <c r="E636" s="27"/>
      <c r="F636" s="27"/>
      <c r="T636" s="63"/>
    </row>
    <row r="637" ht="15.75" customHeight="1">
      <c r="D637" s="27"/>
      <c r="E637" s="27"/>
      <c r="F637" s="27"/>
      <c r="T637" s="63"/>
    </row>
    <row r="638" ht="15.75" customHeight="1">
      <c r="D638" s="27"/>
      <c r="E638" s="27"/>
      <c r="F638" s="27"/>
      <c r="T638" s="63"/>
    </row>
    <row r="639" ht="15.75" customHeight="1">
      <c r="D639" s="27"/>
      <c r="E639" s="27"/>
      <c r="F639" s="27"/>
      <c r="T639" s="63"/>
    </row>
    <row r="640" ht="15.75" customHeight="1">
      <c r="D640" s="27"/>
      <c r="E640" s="27"/>
      <c r="F640" s="27"/>
      <c r="T640" s="63"/>
    </row>
    <row r="641" ht="15.75" customHeight="1">
      <c r="D641" s="27"/>
      <c r="E641" s="27"/>
      <c r="F641" s="27"/>
      <c r="T641" s="63"/>
    </row>
    <row r="642" ht="15.75" customHeight="1">
      <c r="D642" s="27"/>
      <c r="E642" s="27"/>
      <c r="F642" s="27"/>
      <c r="T642" s="63"/>
    </row>
    <row r="643" ht="15.75" customHeight="1">
      <c r="D643" s="27"/>
      <c r="E643" s="27"/>
      <c r="F643" s="27"/>
      <c r="T643" s="63"/>
    </row>
    <row r="644" ht="15.75" customHeight="1">
      <c r="D644" s="27"/>
      <c r="E644" s="27"/>
      <c r="F644" s="27"/>
      <c r="T644" s="63"/>
    </row>
    <row r="645" ht="15.75" customHeight="1">
      <c r="D645" s="27"/>
      <c r="E645" s="27"/>
      <c r="F645" s="27"/>
      <c r="T645" s="63"/>
    </row>
    <row r="646" ht="15.75" customHeight="1">
      <c r="D646" s="27"/>
      <c r="E646" s="27"/>
      <c r="F646" s="27"/>
      <c r="T646" s="63"/>
    </row>
    <row r="647" ht="15.75" customHeight="1">
      <c r="D647" s="27"/>
      <c r="E647" s="27"/>
      <c r="F647" s="27"/>
      <c r="T647" s="63"/>
    </row>
    <row r="648" ht="15.75" customHeight="1">
      <c r="D648" s="27"/>
      <c r="E648" s="27"/>
      <c r="F648" s="27"/>
      <c r="T648" s="63"/>
    </row>
    <row r="649" ht="15.75" customHeight="1">
      <c r="D649" s="27"/>
      <c r="E649" s="27"/>
      <c r="F649" s="27"/>
      <c r="T649" s="63"/>
    </row>
    <row r="650" ht="15.75" customHeight="1">
      <c r="D650" s="27"/>
      <c r="E650" s="27"/>
      <c r="F650" s="27"/>
      <c r="T650" s="63"/>
    </row>
    <row r="651" ht="15.75" customHeight="1">
      <c r="D651" s="27"/>
      <c r="E651" s="27"/>
      <c r="F651" s="27"/>
      <c r="T651" s="63"/>
    </row>
    <row r="652" ht="15.75" customHeight="1">
      <c r="D652" s="27"/>
      <c r="E652" s="27"/>
      <c r="F652" s="27"/>
      <c r="T652" s="63"/>
    </row>
    <row r="653" ht="15.75" customHeight="1">
      <c r="D653" s="27"/>
      <c r="E653" s="27"/>
      <c r="F653" s="27"/>
      <c r="T653" s="63"/>
    </row>
    <row r="654" ht="15.75" customHeight="1">
      <c r="D654" s="27"/>
      <c r="E654" s="27"/>
      <c r="F654" s="27"/>
      <c r="T654" s="63"/>
    </row>
    <row r="655" ht="15.75" customHeight="1">
      <c r="D655" s="27"/>
      <c r="E655" s="27"/>
      <c r="F655" s="27"/>
      <c r="T655" s="63"/>
    </row>
    <row r="656" ht="15.75" customHeight="1">
      <c r="D656" s="27"/>
      <c r="E656" s="27"/>
      <c r="F656" s="27"/>
      <c r="T656" s="63"/>
    </row>
    <row r="657" ht="15.75" customHeight="1">
      <c r="D657" s="27"/>
      <c r="E657" s="27"/>
      <c r="F657" s="27"/>
      <c r="T657" s="63"/>
    </row>
    <row r="658" ht="15.75" customHeight="1">
      <c r="D658" s="27"/>
      <c r="E658" s="27"/>
      <c r="F658" s="27"/>
      <c r="T658" s="63"/>
    </row>
    <row r="659" ht="15.75" customHeight="1">
      <c r="D659" s="27"/>
      <c r="E659" s="27"/>
      <c r="F659" s="27"/>
      <c r="T659" s="63"/>
    </row>
    <row r="660" ht="15.75" customHeight="1">
      <c r="D660" s="27"/>
      <c r="E660" s="27"/>
      <c r="F660" s="27"/>
      <c r="T660" s="63"/>
    </row>
    <row r="661" ht="15.75" customHeight="1">
      <c r="D661" s="27"/>
      <c r="E661" s="27"/>
      <c r="F661" s="27"/>
      <c r="T661" s="63"/>
    </row>
    <row r="662" ht="15.75" customHeight="1">
      <c r="D662" s="27"/>
      <c r="E662" s="27"/>
      <c r="F662" s="27"/>
      <c r="T662" s="63"/>
    </row>
    <row r="663" ht="15.75" customHeight="1">
      <c r="D663" s="27"/>
      <c r="E663" s="27"/>
      <c r="F663" s="27"/>
      <c r="T663" s="63"/>
    </row>
    <row r="664" ht="15.75" customHeight="1">
      <c r="D664" s="27"/>
      <c r="E664" s="27"/>
      <c r="F664" s="27"/>
      <c r="T664" s="63"/>
    </row>
    <row r="665" ht="15.75" customHeight="1">
      <c r="D665" s="27"/>
      <c r="E665" s="27"/>
      <c r="F665" s="27"/>
      <c r="T665" s="63"/>
    </row>
    <row r="666" ht="15.75" customHeight="1">
      <c r="D666" s="27"/>
      <c r="E666" s="27"/>
      <c r="F666" s="27"/>
      <c r="T666" s="63"/>
    </row>
    <row r="667" ht="15.75" customHeight="1">
      <c r="D667" s="27"/>
      <c r="E667" s="27"/>
      <c r="F667" s="27"/>
      <c r="T667" s="63"/>
    </row>
    <row r="668" ht="15.75" customHeight="1">
      <c r="D668" s="27"/>
      <c r="E668" s="27"/>
      <c r="F668" s="27"/>
      <c r="T668" s="63"/>
    </row>
    <row r="669" ht="15.75" customHeight="1">
      <c r="D669" s="27"/>
      <c r="E669" s="27"/>
      <c r="F669" s="27"/>
      <c r="T669" s="63"/>
    </row>
    <row r="670" ht="15.75" customHeight="1">
      <c r="D670" s="27"/>
      <c r="E670" s="27"/>
      <c r="F670" s="27"/>
      <c r="T670" s="63"/>
    </row>
    <row r="671" ht="15.75" customHeight="1">
      <c r="D671" s="27"/>
      <c r="E671" s="27"/>
      <c r="F671" s="27"/>
      <c r="T671" s="63"/>
    </row>
    <row r="672" ht="15.75" customHeight="1">
      <c r="D672" s="27"/>
      <c r="E672" s="27"/>
      <c r="F672" s="27"/>
      <c r="T672" s="63"/>
    </row>
    <row r="673" ht="15.75" customHeight="1">
      <c r="D673" s="27"/>
      <c r="E673" s="27"/>
      <c r="F673" s="27"/>
      <c r="T673" s="63"/>
    </row>
    <row r="674" ht="15.75" customHeight="1">
      <c r="D674" s="27"/>
      <c r="E674" s="27"/>
      <c r="F674" s="27"/>
      <c r="T674" s="63"/>
    </row>
    <row r="675" ht="15.75" customHeight="1">
      <c r="D675" s="27"/>
      <c r="E675" s="27"/>
      <c r="F675" s="27"/>
      <c r="T675" s="63"/>
    </row>
    <row r="676" ht="15.75" customHeight="1">
      <c r="D676" s="27"/>
      <c r="E676" s="27"/>
      <c r="F676" s="27"/>
      <c r="T676" s="63"/>
    </row>
    <row r="677" ht="15.75" customHeight="1">
      <c r="D677" s="27"/>
      <c r="E677" s="27"/>
      <c r="F677" s="27"/>
      <c r="T677" s="63"/>
    </row>
    <row r="678" ht="15.75" customHeight="1">
      <c r="D678" s="27"/>
      <c r="E678" s="27"/>
      <c r="F678" s="27"/>
      <c r="T678" s="63"/>
    </row>
    <row r="679" ht="15.75" customHeight="1">
      <c r="D679" s="27"/>
      <c r="E679" s="27"/>
      <c r="F679" s="27"/>
      <c r="T679" s="63"/>
    </row>
    <row r="680" ht="15.75" customHeight="1">
      <c r="D680" s="27"/>
      <c r="E680" s="27"/>
      <c r="F680" s="27"/>
      <c r="T680" s="63"/>
    </row>
    <row r="681" ht="15.75" customHeight="1">
      <c r="D681" s="27"/>
      <c r="E681" s="27"/>
      <c r="F681" s="27"/>
      <c r="T681" s="63"/>
    </row>
    <row r="682" ht="15.75" customHeight="1">
      <c r="D682" s="27"/>
      <c r="E682" s="27"/>
      <c r="F682" s="27"/>
      <c r="T682" s="63"/>
    </row>
    <row r="683" ht="15.75" customHeight="1">
      <c r="D683" s="27"/>
      <c r="E683" s="27"/>
      <c r="F683" s="27"/>
      <c r="T683" s="63"/>
    </row>
    <row r="684" ht="15.75" customHeight="1">
      <c r="D684" s="27"/>
      <c r="E684" s="27"/>
      <c r="F684" s="27"/>
      <c r="T684" s="63"/>
    </row>
    <row r="685" ht="15.75" customHeight="1">
      <c r="D685" s="27"/>
      <c r="E685" s="27"/>
      <c r="F685" s="27"/>
      <c r="T685" s="63"/>
    </row>
    <row r="686" ht="15.75" customHeight="1">
      <c r="D686" s="27"/>
      <c r="E686" s="27"/>
      <c r="F686" s="27"/>
      <c r="T686" s="63"/>
    </row>
    <row r="687" ht="15.75" customHeight="1">
      <c r="D687" s="27"/>
      <c r="E687" s="27"/>
      <c r="F687" s="27"/>
      <c r="T687" s="63"/>
    </row>
    <row r="688" ht="15.75" customHeight="1">
      <c r="D688" s="27"/>
      <c r="E688" s="27"/>
      <c r="F688" s="27"/>
      <c r="T688" s="63"/>
    </row>
    <row r="689" ht="15.75" customHeight="1">
      <c r="D689" s="27"/>
      <c r="E689" s="27"/>
      <c r="F689" s="27"/>
      <c r="T689" s="63"/>
    </row>
    <row r="690" ht="15.75" customHeight="1">
      <c r="D690" s="27"/>
      <c r="E690" s="27"/>
      <c r="F690" s="27"/>
      <c r="T690" s="63"/>
    </row>
    <row r="691" ht="15.75" customHeight="1">
      <c r="D691" s="27"/>
      <c r="E691" s="27"/>
      <c r="F691" s="27"/>
      <c r="T691" s="63"/>
    </row>
    <row r="692" ht="15.75" customHeight="1">
      <c r="D692" s="27"/>
      <c r="E692" s="27"/>
      <c r="F692" s="27"/>
      <c r="T692" s="63"/>
    </row>
    <row r="693" ht="15.75" customHeight="1">
      <c r="D693" s="27"/>
      <c r="E693" s="27"/>
      <c r="F693" s="27"/>
      <c r="T693" s="63"/>
    </row>
    <row r="694" ht="15.75" customHeight="1">
      <c r="D694" s="27"/>
      <c r="E694" s="27"/>
      <c r="F694" s="27"/>
      <c r="T694" s="63"/>
    </row>
    <row r="695" ht="15.75" customHeight="1">
      <c r="D695" s="27"/>
      <c r="E695" s="27"/>
      <c r="F695" s="27"/>
      <c r="T695" s="63"/>
    </row>
    <row r="696" ht="15.75" customHeight="1">
      <c r="D696" s="27"/>
      <c r="E696" s="27"/>
      <c r="F696" s="27"/>
      <c r="T696" s="63"/>
    </row>
    <row r="697" ht="15.75" customHeight="1">
      <c r="D697" s="27"/>
      <c r="E697" s="27"/>
      <c r="F697" s="27"/>
      <c r="T697" s="63"/>
    </row>
    <row r="698" ht="15.75" customHeight="1">
      <c r="D698" s="27"/>
      <c r="E698" s="27"/>
      <c r="F698" s="27"/>
      <c r="T698" s="63"/>
    </row>
    <row r="699" ht="15.75" customHeight="1">
      <c r="D699" s="27"/>
      <c r="E699" s="27"/>
      <c r="F699" s="27"/>
      <c r="T699" s="63"/>
    </row>
    <row r="700" ht="15.75" customHeight="1">
      <c r="D700" s="27"/>
      <c r="E700" s="27"/>
      <c r="F700" s="27"/>
      <c r="T700" s="63"/>
    </row>
    <row r="701" ht="15.75" customHeight="1">
      <c r="D701" s="27"/>
      <c r="E701" s="27"/>
      <c r="F701" s="27"/>
      <c r="T701" s="63"/>
    </row>
    <row r="702" ht="15.75" customHeight="1">
      <c r="D702" s="27"/>
      <c r="E702" s="27"/>
      <c r="F702" s="27"/>
      <c r="T702" s="63"/>
    </row>
    <row r="703" ht="15.75" customHeight="1">
      <c r="D703" s="27"/>
      <c r="E703" s="27"/>
      <c r="F703" s="27"/>
      <c r="T703" s="63"/>
    </row>
    <row r="704" ht="15.75" customHeight="1">
      <c r="D704" s="27"/>
      <c r="E704" s="27"/>
      <c r="F704" s="27"/>
      <c r="T704" s="63"/>
    </row>
    <row r="705" ht="15.75" customHeight="1">
      <c r="D705" s="27"/>
      <c r="E705" s="27"/>
      <c r="F705" s="27"/>
      <c r="T705" s="63"/>
    </row>
    <row r="706" ht="15.75" customHeight="1">
      <c r="D706" s="27"/>
      <c r="E706" s="27"/>
      <c r="F706" s="27"/>
      <c r="T706" s="63"/>
    </row>
    <row r="707" ht="15.75" customHeight="1">
      <c r="D707" s="27"/>
      <c r="E707" s="27"/>
      <c r="F707" s="27"/>
      <c r="T707" s="63"/>
    </row>
    <row r="708" ht="15.75" customHeight="1">
      <c r="D708" s="27"/>
      <c r="E708" s="27"/>
      <c r="F708" s="27"/>
      <c r="T708" s="63"/>
    </row>
    <row r="709" ht="15.75" customHeight="1">
      <c r="D709" s="27"/>
      <c r="E709" s="27"/>
      <c r="F709" s="27"/>
      <c r="T709" s="63"/>
    </row>
    <row r="710" ht="15.75" customHeight="1">
      <c r="D710" s="27"/>
      <c r="E710" s="27"/>
      <c r="F710" s="27"/>
      <c r="T710" s="63"/>
    </row>
    <row r="711" ht="15.75" customHeight="1">
      <c r="D711" s="27"/>
      <c r="E711" s="27"/>
      <c r="F711" s="27"/>
      <c r="T711" s="63"/>
    </row>
    <row r="712" ht="15.75" customHeight="1">
      <c r="D712" s="27"/>
      <c r="E712" s="27"/>
      <c r="F712" s="27"/>
      <c r="T712" s="63"/>
    </row>
    <row r="713" ht="15.75" customHeight="1">
      <c r="D713" s="27"/>
      <c r="E713" s="27"/>
      <c r="F713" s="27"/>
      <c r="T713" s="63"/>
    </row>
    <row r="714" ht="15.75" customHeight="1">
      <c r="D714" s="27"/>
      <c r="E714" s="27"/>
      <c r="F714" s="27"/>
      <c r="T714" s="63"/>
    </row>
    <row r="715" ht="15.75" customHeight="1">
      <c r="D715" s="27"/>
      <c r="E715" s="27"/>
      <c r="F715" s="27"/>
      <c r="T715" s="63"/>
    </row>
    <row r="716" ht="15.75" customHeight="1">
      <c r="D716" s="27"/>
      <c r="E716" s="27"/>
      <c r="F716" s="27"/>
      <c r="T716" s="63"/>
    </row>
    <row r="717" ht="15.75" customHeight="1">
      <c r="D717" s="27"/>
      <c r="E717" s="27"/>
      <c r="F717" s="27"/>
      <c r="T717" s="63"/>
    </row>
    <row r="718" ht="15.75" customHeight="1">
      <c r="D718" s="27"/>
      <c r="E718" s="27"/>
      <c r="F718" s="27"/>
      <c r="T718" s="63"/>
    </row>
    <row r="719" ht="15.75" customHeight="1">
      <c r="D719" s="27"/>
      <c r="E719" s="27"/>
      <c r="F719" s="27"/>
      <c r="T719" s="63"/>
    </row>
    <row r="720" ht="15.75" customHeight="1">
      <c r="D720" s="27"/>
      <c r="E720" s="27"/>
      <c r="F720" s="27"/>
      <c r="T720" s="63"/>
    </row>
    <row r="721" ht="15.75" customHeight="1">
      <c r="D721" s="27"/>
      <c r="E721" s="27"/>
      <c r="F721" s="27"/>
      <c r="T721" s="63"/>
    </row>
    <row r="722" ht="15.75" customHeight="1">
      <c r="D722" s="27"/>
      <c r="E722" s="27"/>
      <c r="F722" s="27"/>
      <c r="T722" s="63"/>
    </row>
    <row r="723" ht="15.75" customHeight="1">
      <c r="D723" s="27"/>
      <c r="E723" s="27"/>
      <c r="F723" s="27"/>
      <c r="T723" s="63"/>
    </row>
    <row r="724" ht="15.75" customHeight="1">
      <c r="D724" s="27"/>
      <c r="E724" s="27"/>
      <c r="F724" s="27"/>
      <c r="T724" s="63"/>
    </row>
    <row r="725" ht="15.75" customHeight="1">
      <c r="D725" s="27"/>
      <c r="E725" s="27"/>
      <c r="F725" s="27"/>
      <c r="T725" s="63"/>
    </row>
    <row r="726" ht="15.75" customHeight="1">
      <c r="D726" s="27"/>
      <c r="E726" s="27"/>
      <c r="F726" s="27"/>
      <c r="T726" s="63"/>
    </row>
    <row r="727" ht="15.75" customHeight="1">
      <c r="D727" s="27"/>
      <c r="E727" s="27"/>
      <c r="F727" s="27"/>
      <c r="T727" s="63"/>
    </row>
    <row r="728" ht="15.75" customHeight="1">
      <c r="D728" s="27"/>
      <c r="E728" s="27"/>
      <c r="F728" s="27"/>
      <c r="T728" s="63"/>
    </row>
    <row r="729" ht="15.75" customHeight="1">
      <c r="D729" s="27"/>
      <c r="E729" s="27"/>
      <c r="F729" s="27"/>
      <c r="T729" s="63"/>
    </row>
    <row r="730" ht="15.75" customHeight="1">
      <c r="D730" s="27"/>
      <c r="E730" s="27"/>
      <c r="F730" s="27"/>
      <c r="T730" s="63"/>
    </row>
    <row r="731" ht="15.75" customHeight="1">
      <c r="D731" s="27"/>
      <c r="E731" s="27"/>
      <c r="F731" s="27"/>
      <c r="T731" s="63"/>
    </row>
    <row r="732" ht="15.75" customHeight="1">
      <c r="D732" s="27"/>
      <c r="E732" s="27"/>
      <c r="F732" s="27"/>
      <c r="T732" s="63"/>
    </row>
    <row r="733" ht="15.75" customHeight="1">
      <c r="D733" s="27"/>
      <c r="E733" s="27"/>
      <c r="F733" s="27"/>
      <c r="T733" s="63"/>
    </row>
    <row r="734" ht="15.75" customHeight="1">
      <c r="D734" s="27"/>
      <c r="E734" s="27"/>
      <c r="F734" s="27"/>
      <c r="T734" s="63"/>
    </row>
    <row r="735" ht="15.75" customHeight="1">
      <c r="D735" s="27"/>
      <c r="E735" s="27"/>
      <c r="F735" s="27"/>
      <c r="T735" s="63"/>
    </row>
    <row r="736" ht="15.75" customHeight="1">
      <c r="D736" s="27"/>
      <c r="E736" s="27"/>
      <c r="F736" s="27"/>
      <c r="T736" s="63"/>
    </row>
    <row r="737" ht="15.75" customHeight="1">
      <c r="D737" s="27"/>
      <c r="E737" s="27"/>
      <c r="F737" s="27"/>
      <c r="T737" s="63"/>
    </row>
    <row r="738" ht="15.75" customHeight="1">
      <c r="D738" s="27"/>
      <c r="E738" s="27"/>
      <c r="F738" s="27"/>
      <c r="T738" s="63"/>
    </row>
    <row r="739" ht="15.75" customHeight="1">
      <c r="D739" s="27"/>
      <c r="E739" s="27"/>
      <c r="F739" s="27"/>
      <c r="T739" s="63"/>
    </row>
    <row r="740" ht="15.75" customHeight="1">
      <c r="D740" s="27"/>
      <c r="E740" s="27"/>
      <c r="F740" s="27"/>
      <c r="T740" s="63"/>
    </row>
    <row r="741" ht="15.75" customHeight="1">
      <c r="D741" s="27"/>
      <c r="E741" s="27"/>
      <c r="F741" s="27"/>
      <c r="T741" s="63"/>
    </row>
    <row r="742" ht="15.75" customHeight="1">
      <c r="D742" s="27"/>
      <c r="E742" s="27"/>
      <c r="F742" s="27"/>
      <c r="T742" s="63"/>
    </row>
    <row r="743" ht="15.75" customHeight="1">
      <c r="D743" s="27"/>
      <c r="E743" s="27"/>
      <c r="F743" s="27"/>
      <c r="T743" s="63"/>
    </row>
    <row r="744" ht="15.75" customHeight="1">
      <c r="D744" s="27"/>
      <c r="E744" s="27"/>
      <c r="F744" s="27"/>
      <c r="T744" s="63"/>
    </row>
    <row r="745" ht="15.75" customHeight="1">
      <c r="D745" s="27"/>
      <c r="E745" s="27"/>
      <c r="F745" s="27"/>
      <c r="T745" s="63"/>
    </row>
    <row r="746" ht="15.75" customHeight="1">
      <c r="D746" s="27"/>
      <c r="E746" s="27"/>
      <c r="F746" s="27"/>
      <c r="T746" s="63"/>
    </row>
    <row r="747" ht="15.75" customHeight="1">
      <c r="D747" s="27"/>
      <c r="E747" s="27"/>
      <c r="F747" s="27"/>
      <c r="T747" s="63"/>
    </row>
    <row r="748" ht="15.75" customHeight="1">
      <c r="D748" s="27"/>
      <c r="E748" s="27"/>
      <c r="F748" s="27"/>
      <c r="T748" s="63"/>
    </row>
    <row r="749" ht="15.75" customHeight="1">
      <c r="D749" s="27"/>
      <c r="E749" s="27"/>
      <c r="F749" s="27"/>
      <c r="T749" s="63"/>
    </row>
    <row r="750" ht="15.75" customHeight="1">
      <c r="D750" s="27"/>
      <c r="E750" s="27"/>
      <c r="F750" s="27"/>
      <c r="T750" s="63"/>
    </row>
    <row r="751" ht="15.75" customHeight="1">
      <c r="D751" s="27"/>
      <c r="E751" s="27"/>
      <c r="F751" s="27"/>
      <c r="T751" s="63"/>
    </row>
  </sheetData>
  <mergeCells count="29">
    <mergeCell ref="A1:P1"/>
    <mergeCell ref="A2:P2"/>
    <mergeCell ref="A3:P3"/>
    <mergeCell ref="A4:P4"/>
    <mergeCell ref="N45:P45"/>
    <mergeCell ref="N48:P48"/>
    <mergeCell ref="N63:P63"/>
    <mergeCell ref="N114:P114"/>
    <mergeCell ref="N133:P133"/>
    <mergeCell ref="N170:P170"/>
    <mergeCell ref="N199:P199"/>
    <mergeCell ref="N202:P202"/>
    <mergeCell ref="N208:P208"/>
    <mergeCell ref="N251:P251"/>
    <mergeCell ref="N400:P400"/>
    <mergeCell ref="N410:P410"/>
    <mergeCell ref="N419:P419"/>
    <mergeCell ref="N433:P433"/>
    <mergeCell ref="N461:P461"/>
    <mergeCell ref="N478:P478"/>
    <mergeCell ref="N505:P505"/>
    <mergeCell ref="N552:P552"/>
    <mergeCell ref="N265:P265"/>
    <mergeCell ref="N314:P314"/>
    <mergeCell ref="N355:P355"/>
    <mergeCell ref="N371:P371"/>
    <mergeCell ref="N380:P380"/>
    <mergeCell ref="N387:P387"/>
    <mergeCell ref="N390:P39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23.43"/>
    <col customWidth="1" min="4" max="4" width="12.29"/>
    <col customWidth="1" min="5" max="26" width="10.0"/>
  </cols>
  <sheetData>
    <row r="2" ht="60.0" customHeight="1">
      <c r="A2" s="16" t="s">
        <v>6</v>
      </c>
      <c r="B2" s="16" t="s">
        <v>7</v>
      </c>
      <c r="C2" s="16" t="s">
        <v>8</v>
      </c>
      <c r="D2" s="35" t="s">
        <v>315</v>
      </c>
    </row>
    <row r="3" ht="14.25" customHeight="1">
      <c r="A3" s="16"/>
      <c r="B3" s="16"/>
      <c r="C3" s="16"/>
      <c r="D3" s="57">
        <v>2780047.8199999994</v>
      </c>
    </row>
    <row r="4" ht="14.25" customHeight="1">
      <c r="A4" s="19" t="s">
        <v>38</v>
      </c>
      <c r="B4" s="18" t="s">
        <v>19</v>
      </c>
      <c r="C4" s="19" t="s">
        <v>20</v>
      </c>
      <c r="D4" s="59">
        <v>5260.83</v>
      </c>
    </row>
    <row r="5" ht="14.25" customHeight="1">
      <c r="A5" s="19" t="s">
        <v>38</v>
      </c>
      <c r="B5" s="18" t="s">
        <v>33</v>
      </c>
      <c r="C5" s="19" t="s">
        <v>34</v>
      </c>
      <c r="D5" s="59">
        <v>25039.98</v>
      </c>
    </row>
    <row r="6" ht="14.25" customHeight="1">
      <c r="A6" s="19" t="s">
        <v>44</v>
      </c>
      <c r="B6" s="18" t="s">
        <v>39</v>
      </c>
      <c r="C6" s="19" t="s">
        <v>40</v>
      </c>
      <c r="D6" s="59">
        <v>84185.09</v>
      </c>
    </row>
    <row r="7" ht="14.25" customHeight="1">
      <c r="A7" s="19" t="s">
        <v>44</v>
      </c>
      <c r="B7" s="18" t="s">
        <v>33</v>
      </c>
      <c r="C7" s="19" t="s">
        <v>34</v>
      </c>
      <c r="D7" s="59">
        <v>358.52</v>
      </c>
    </row>
    <row r="8" ht="14.25" customHeight="1">
      <c r="A8" s="19" t="s">
        <v>46</v>
      </c>
      <c r="B8" s="18" t="s">
        <v>39</v>
      </c>
      <c r="C8" s="19" t="s">
        <v>40</v>
      </c>
      <c r="D8" s="59">
        <v>1640.15</v>
      </c>
    </row>
    <row r="9" ht="14.25" customHeight="1">
      <c r="A9" s="19" t="s">
        <v>46</v>
      </c>
      <c r="B9" s="18" t="s">
        <v>33</v>
      </c>
      <c r="C9" s="19" t="s">
        <v>34</v>
      </c>
      <c r="D9" s="59">
        <v>3829.22</v>
      </c>
    </row>
    <row r="10" ht="14.25" customHeight="1">
      <c r="A10" s="19" t="s">
        <v>48</v>
      </c>
      <c r="B10" s="18" t="s">
        <v>19</v>
      </c>
      <c r="C10" s="19" t="s">
        <v>20</v>
      </c>
      <c r="D10" s="59">
        <v>2304.38</v>
      </c>
    </row>
    <row r="11" ht="14.25" customHeight="1">
      <c r="A11" s="19" t="s">
        <v>48</v>
      </c>
      <c r="B11" s="18" t="s">
        <v>27</v>
      </c>
      <c r="C11" s="19" t="s">
        <v>28</v>
      </c>
      <c r="D11" s="59">
        <v>3766.78</v>
      </c>
    </row>
    <row r="12" ht="14.25" customHeight="1">
      <c r="A12" s="19" t="s">
        <v>48</v>
      </c>
      <c r="B12" s="18" t="s">
        <v>33</v>
      </c>
      <c r="C12" s="19" t="s">
        <v>34</v>
      </c>
      <c r="D12" s="59">
        <v>31749.92</v>
      </c>
    </row>
    <row r="13" ht="14.25" customHeight="1">
      <c r="A13" s="19" t="s">
        <v>52</v>
      </c>
      <c r="B13" s="18" t="s">
        <v>27</v>
      </c>
      <c r="C13" s="19" t="s">
        <v>28</v>
      </c>
      <c r="D13" s="59">
        <v>35899.93</v>
      </c>
    </row>
    <row r="14" ht="14.25" customHeight="1">
      <c r="A14" s="19" t="s">
        <v>52</v>
      </c>
      <c r="B14" s="18" t="s">
        <v>33</v>
      </c>
      <c r="C14" s="19" t="s">
        <v>34</v>
      </c>
      <c r="D14" s="59">
        <v>60595.64</v>
      </c>
    </row>
    <row r="15" ht="14.25" customHeight="1">
      <c r="A15" s="19" t="s">
        <v>58</v>
      </c>
      <c r="B15" s="18" t="s">
        <v>39</v>
      </c>
      <c r="C15" s="19" t="s">
        <v>40</v>
      </c>
      <c r="D15" s="59">
        <v>57414.33</v>
      </c>
    </row>
    <row r="16" ht="14.25" customHeight="1">
      <c r="A16" s="19" t="s">
        <v>58</v>
      </c>
      <c r="B16" s="18" t="s">
        <v>33</v>
      </c>
      <c r="C16" s="19" t="s">
        <v>34</v>
      </c>
      <c r="D16" s="59">
        <v>72968.68</v>
      </c>
    </row>
    <row r="17">
      <c r="A17" s="19" t="s">
        <v>60</v>
      </c>
      <c r="B17" s="18" t="s">
        <v>27</v>
      </c>
      <c r="C17" s="19" t="s">
        <v>28</v>
      </c>
      <c r="D17" s="59">
        <v>9035.39</v>
      </c>
    </row>
    <row r="18">
      <c r="A18" s="19" t="s">
        <v>60</v>
      </c>
      <c r="B18" s="18" t="s">
        <v>33</v>
      </c>
      <c r="C18" s="19" t="s">
        <v>34</v>
      </c>
      <c r="D18" s="59">
        <v>6160.49</v>
      </c>
    </row>
    <row r="19">
      <c r="A19" s="19" t="s">
        <v>62</v>
      </c>
      <c r="B19" s="18" t="s">
        <v>27</v>
      </c>
      <c r="C19" s="19" t="s">
        <v>28</v>
      </c>
      <c r="D19" s="59">
        <v>53885.42</v>
      </c>
    </row>
    <row r="20">
      <c r="A20" s="19" t="s">
        <v>62</v>
      </c>
      <c r="B20" s="18" t="s">
        <v>33</v>
      </c>
      <c r="C20" s="19" t="s">
        <v>34</v>
      </c>
      <c r="D20" s="59">
        <v>78846.96</v>
      </c>
    </row>
    <row r="21" ht="15.75" customHeight="1">
      <c r="A21" s="19" t="s">
        <v>71</v>
      </c>
      <c r="B21" s="18" t="s">
        <v>27</v>
      </c>
      <c r="C21" s="19" t="s">
        <v>28</v>
      </c>
      <c r="D21" s="59">
        <v>83162.93</v>
      </c>
    </row>
    <row r="22" ht="15.75" customHeight="1">
      <c r="A22" s="19" t="s">
        <v>71</v>
      </c>
      <c r="B22" s="18" t="s">
        <v>33</v>
      </c>
      <c r="C22" s="19" t="s">
        <v>34</v>
      </c>
      <c r="D22" s="59">
        <v>50041.54</v>
      </c>
    </row>
    <row r="23" ht="15.75" customHeight="1">
      <c r="A23" s="19" t="s">
        <v>73</v>
      </c>
      <c r="B23" s="18" t="s">
        <v>27</v>
      </c>
      <c r="C23" s="19" t="s">
        <v>28</v>
      </c>
      <c r="D23" s="59">
        <v>6959.5</v>
      </c>
    </row>
    <row r="24" ht="15.75" customHeight="1">
      <c r="A24" s="19" t="s">
        <v>73</v>
      </c>
      <c r="B24" s="18" t="s">
        <v>33</v>
      </c>
      <c r="C24" s="19" t="s">
        <v>34</v>
      </c>
      <c r="D24" s="59">
        <v>10378.19</v>
      </c>
    </row>
    <row r="25" ht="15.75" customHeight="1">
      <c r="A25" s="19" t="s">
        <v>77</v>
      </c>
      <c r="B25" s="18" t="s">
        <v>33</v>
      </c>
      <c r="C25" s="19" t="s">
        <v>34</v>
      </c>
      <c r="D25" s="59">
        <v>3506.48</v>
      </c>
    </row>
    <row r="26" ht="15.75" customHeight="1">
      <c r="A26" s="19" t="s">
        <v>89</v>
      </c>
      <c r="B26" s="18" t="s">
        <v>27</v>
      </c>
      <c r="C26" s="19" t="s">
        <v>28</v>
      </c>
      <c r="D26" s="59">
        <v>55061.64</v>
      </c>
    </row>
    <row r="27" ht="15.75" customHeight="1">
      <c r="A27" s="19" t="s">
        <v>89</v>
      </c>
      <c r="B27" s="18" t="s">
        <v>33</v>
      </c>
      <c r="C27" s="19" t="s">
        <v>34</v>
      </c>
      <c r="D27" s="59">
        <v>79586.85</v>
      </c>
    </row>
    <row r="28" ht="15.75" customHeight="1">
      <c r="A28" s="19" t="s">
        <v>91</v>
      </c>
      <c r="B28" s="18" t="s">
        <v>33</v>
      </c>
      <c r="C28" s="19" t="s">
        <v>34</v>
      </c>
      <c r="D28" s="59">
        <v>13435.25</v>
      </c>
    </row>
    <row r="29" ht="15.75" customHeight="1">
      <c r="A29" s="19" t="s">
        <v>93</v>
      </c>
      <c r="B29" s="18" t="s">
        <v>27</v>
      </c>
      <c r="C29" s="19" t="s">
        <v>28</v>
      </c>
      <c r="D29" s="59">
        <v>13491.92</v>
      </c>
    </row>
    <row r="30" ht="15.75" customHeight="1">
      <c r="A30" s="19" t="s">
        <v>95</v>
      </c>
      <c r="B30" s="18" t="s">
        <v>27</v>
      </c>
      <c r="C30" s="19" t="s">
        <v>28</v>
      </c>
      <c r="D30" s="59">
        <v>26139.91</v>
      </c>
    </row>
    <row r="31" ht="15.75" customHeight="1">
      <c r="A31" s="19" t="s">
        <v>95</v>
      </c>
      <c r="B31" s="18" t="s">
        <v>33</v>
      </c>
      <c r="C31" s="19" t="s">
        <v>34</v>
      </c>
      <c r="D31" s="59">
        <v>9477.58</v>
      </c>
    </row>
    <row r="32" ht="15.75" customHeight="1">
      <c r="A32" s="19" t="s">
        <v>103</v>
      </c>
      <c r="B32" s="18" t="s">
        <v>33</v>
      </c>
      <c r="C32" s="19" t="s">
        <v>34</v>
      </c>
      <c r="D32" s="59">
        <v>13641.37</v>
      </c>
    </row>
    <row r="33" ht="15.75" customHeight="1">
      <c r="A33" s="19" t="s">
        <v>105</v>
      </c>
      <c r="B33" s="18" t="s">
        <v>33</v>
      </c>
      <c r="C33" s="19" t="s">
        <v>34</v>
      </c>
      <c r="D33" s="59">
        <v>4710.04</v>
      </c>
    </row>
    <row r="34" ht="15.75" customHeight="1">
      <c r="A34" s="19" t="s">
        <v>107</v>
      </c>
      <c r="B34" s="18" t="s">
        <v>39</v>
      </c>
      <c r="C34" s="19" t="s">
        <v>40</v>
      </c>
      <c r="D34" s="59">
        <v>5566.1</v>
      </c>
    </row>
    <row r="35" ht="15.75" customHeight="1">
      <c r="A35" s="19" t="s">
        <v>107</v>
      </c>
      <c r="B35" s="18" t="s">
        <v>33</v>
      </c>
      <c r="C35" s="19" t="s">
        <v>34</v>
      </c>
      <c r="D35" s="59">
        <v>3223.64</v>
      </c>
    </row>
    <row r="36" ht="15.75" customHeight="1">
      <c r="A36" s="19" t="s">
        <v>111</v>
      </c>
      <c r="B36" s="18" t="s">
        <v>25</v>
      </c>
      <c r="C36" s="19" t="s">
        <v>26</v>
      </c>
      <c r="D36" s="59">
        <v>15037.38</v>
      </c>
    </row>
    <row r="37" ht="15.75" customHeight="1">
      <c r="A37" s="19" t="s">
        <v>111</v>
      </c>
      <c r="B37" s="18" t="s">
        <v>27</v>
      </c>
      <c r="C37" s="19" t="s">
        <v>28</v>
      </c>
      <c r="D37" s="59">
        <v>7073.78</v>
      </c>
    </row>
    <row r="38" ht="15.75" customHeight="1">
      <c r="A38" s="19" t="s">
        <v>113</v>
      </c>
      <c r="B38" s="18" t="s">
        <v>25</v>
      </c>
      <c r="C38" s="19" t="s">
        <v>26</v>
      </c>
      <c r="D38" s="59">
        <v>10976.89</v>
      </c>
    </row>
    <row r="39" ht="15.75" customHeight="1">
      <c r="A39" s="19" t="s">
        <v>113</v>
      </c>
      <c r="B39" s="18" t="s">
        <v>33</v>
      </c>
      <c r="C39" s="19" t="s">
        <v>34</v>
      </c>
      <c r="D39" s="59">
        <v>34050.56</v>
      </c>
    </row>
    <row r="40" ht="15.75" customHeight="1">
      <c r="A40" s="19" t="s">
        <v>119</v>
      </c>
      <c r="B40" s="18" t="s">
        <v>25</v>
      </c>
      <c r="C40" s="19" t="s">
        <v>26</v>
      </c>
      <c r="D40" s="59">
        <v>26275.44</v>
      </c>
    </row>
    <row r="41" ht="15.75" customHeight="1">
      <c r="A41" s="19" t="s">
        <v>119</v>
      </c>
      <c r="B41" s="18" t="s">
        <v>27</v>
      </c>
      <c r="C41" s="19" t="s">
        <v>28</v>
      </c>
      <c r="D41" s="59">
        <v>28094.31</v>
      </c>
    </row>
    <row r="42" ht="15.75" customHeight="1">
      <c r="A42" s="19" t="s">
        <v>123</v>
      </c>
      <c r="B42" s="18" t="s">
        <v>27</v>
      </c>
      <c r="C42" s="19" t="s">
        <v>28</v>
      </c>
      <c r="D42" s="59">
        <v>19255.29</v>
      </c>
    </row>
    <row r="43" ht="15.75" customHeight="1">
      <c r="A43" s="19" t="s">
        <v>123</v>
      </c>
      <c r="B43" s="18" t="s">
        <v>33</v>
      </c>
      <c r="C43" s="19" t="s">
        <v>34</v>
      </c>
      <c r="D43" s="59">
        <v>5262.23</v>
      </c>
    </row>
    <row r="44" ht="15.75" customHeight="1">
      <c r="A44" s="19" t="s">
        <v>125</v>
      </c>
      <c r="B44" s="18" t="s">
        <v>33</v>
      </c>
      <c r="C44" s="19" t="s">
        <v>34</v>
      </c>
      <c r="D44" s="59">
        <v>33265.94</v>
      </c>
    </row>
    <row r="45" ht="15.75" customHeight="1">
      <c r="A45" s="19" t="s">
        <v>129</v>
      </c>
      <c r="B45" s="18" t="s">
        <v>27</v>
      </c>
      <c r="C45" s="19" t="s">
        <v>28</v>
      </c>
      <c r="D45" s="59">
        <v>28469.79</v>
      </c>
    </row>
    <row r="46" ht="15.75" customHeight="1">
      <c r="A46" s="19" t="s">
        <v>129</v>
      </c>
      <c r="B46" s="18" t="s">
        <v>33</v>
      </c>
      <c r="C46" s="19" t="s">
        <v>34</v>
      </c>
      <c r="D46" s="59">
        <v>43225.42</v>
      </c>
    </row>
    <row r="47" ht="15.75" customHeight="1">
      <c r="A47" s="19" t="s">
        <v>133</v>
      </c>
      <c r="B47" s="18" t="s">
        <v>27</v>
      </c>
      <c r="C47" s="19" t="s">
        <v>28</v>
      </c>
      <c r="D47" s="59">
        <v>176.36</v>
      </c>
    </row>
    <row r="48" ht="15.75" customHeight="1">
      <c r="A48" s="19" t="s">
        <v>133</v>
      </c>
      <c r="B48" s="18" t="s">
        <v>33</v>
      </c>
      <c r="C48" s="19" t="s">
        <v>34</v>
      </c>
      <c r="D48" s="59">
        <v>1152.51</v>
      </c>
    </row>
    <row r="49" ht="15.75" customHeight="1">
      <c r="A49" s="19" t="s">
        <v>135</v>
      </c>
      <c r="B49" s="18" t="s">
        <v>25</v>
      </c>
      <c r="C49" s="19" t="s">
        <v>26</v>
      </c>
      <c r="D49" s="59">
        <v>79231.84</v>
      </c>
    </row>
    <row r="50" ht="15.75" customHeight="1">
      <c r="A50" s="19" t="s">
        <v>135</v>
      </c>
      <c r="B50" s="18" t="s">
        <v>33</v>
      </c>
      <c r="C50" s="19" t="s">
        <v>34</v>
      </c>
      <c r="D50" s="59">
        <v>8665.41</v>
      </c>
    </row>
    <row r="51" ht="15.75" customHeight="1">
      <c r="A51" s="19" t="s">
        <v>137</v>
      </c>
      <c r="B51" s="18" t="s">
        <v>33</v>
      </c>
      <c r="C51" s="19" t="s">
        <v>34</v>
      </c>
      <c r="D51" s="59">
        <v>19260.52</v>
      </c>
    </row>
    <row r="52" ht="15.75" customHeight="1">
      <c r="A52" s="19" t="s">
        <v>139</v>
      </c>
      <c r="B52" s="18" t="s">
        <v>33</v>
      </c>
      <c r="C52" s="19" t="s">
        <v>34</v>
      </c>
      <c r="D52" s="59">
        <v>36973.28</v>
      </c>
    </row>
    <row r="53" ht="15.75" customHeight="1">
      <c r="A53" s="19" t="s">
        <v>145</v>
      </c>
      <c r="B53" s="18" t="s">
        <v>27</v>
      </c>
      <c r="C53" s="19" t="s">
        <v>28</v>
      </c>
      <c r="D53" s="59">
        <v>8620.94</v>
      </c>
    </row>
    <row r="54" ht="15.75" customHeight="1">
      <c r="A54" s="19" t="s">
        <v>145</v>
      </c>
      <c r="B54" s="18" t="s">
        <v>33</v>
      </c>
      <c r="C54" s="19" t="s">
        <v>34</v>
      </c>
      <c r="D54" s="59">
        <v>34694.41</v>
      </c>
    </row>
    <row r="55" ht="15.75" customHeight="1">
      <c r="A55" s="19" t="s">
        <v>147</v>
      </c>
      <c r="B55" s="18" t="s">
        <v>27</v>
      </c>
      <c r="C55" s="19" t="s">
        <v>28</v>
      </c>
      <c r="D55" s="59">
        <v>1016.14</v>
      </c>
    </row>
    <row r="56" ht="15.75" customHeight="1">
      <c r="A56" s="19" t="s">
        <v>147</v>
      </c>
      <c r="B56" s="18" t="s">
        <v>33</v>
      </c>
      <c r="C56" s="19" t="s">
        <v>34</v>
      </c>
      <c r="D56" s="59">
        <v>259.81</v>
      </c>
    </row>
    <row r="57" ht="15.75" customHeight="1">
      <c r="A57" s="19" t="s">
        <v>151</v>
      </c>
      <c r="B57" s="18" t="s">
        <v>19</v>
      </c>
      <c r="C57" s="19" t="s">
        <v>20</v>
      </c>
      <c r="D57" s="59">
        <v>20254.66</v>
      </c>
    </row>
    <row r="58" ht="15.75" customHeight="1">
      <c r="A58" s="19" t="s">
        <v>151</v>
      </c>
      <c r="B58" s="18" t="s">
        <v>33</v>
      </c>
      <c r="C58" s="19" t="s">
        <v>34</v>
      </c>
      <c r="D58" s="59">
        <v>74681.52</v>
      </c>
    </row>
    <row r="59" ht="15.75" customHeight="1">
      <c r="A59" s="19" t="s">
        <v>155</v>
      </c>
      <c r="B59" s="18" t="s">
        <v>29</v>
      </c>
      <c r="C59" s="19" t="s">
        <v>30</v>
      </c>
      <c r="D59" s="59">
        <v>385.52</v>
      </c>
    </row>
    <row r="60" ht="15.75" customHeight="1">
      <c r="A60" s="19" t="s">
        <v>155</v>
      </c>
      <c r="B60" s="18" t="s">
        <v>33</v>
      </c>
      <c r="C60" s="19" t="s">
        <v>34</v>
      </c>
      <c r="D60" s="59">
        <v>1000.54</v>
      </c>
    </row>
    <row r="61" ht="15.75" customHeight="1">
      <c r="A61" s="19" t="s">
        <v>159</v>
      </c>
      <c r="B61" s="18" t="s">
        <v>25</v>
      </c>
      <c r="C61" s="19" t="s">
        <v>26</v>
      </c>
      <c r="D61" s="59">
        <v>12399.88</v>
      </c>
    </row>
    <row r="62" ht="15.75" customHeight="1">
      <c r="A62" s="19" t="s">
        <v>159</v>
      </c>
      <c r="B62" s="18" t="s">
        <v>27</v>
      </c>
      <c r="C62" s="19" t="s">
        <v>28</v>
      </c>
      <c r="D62" s="59">
        <v>2775.31</v>
      </c>
    </row>
    <row r="63" ht="15.75" customHeight="1">
      <c r="A63" s="19" t="s">
        <v>159</v>
      </c>
      <c r="B63" s="18" t="s">
        <v>33</v>
      </c>
      <c r="C63" s="19" t="s">
        <v>34</v>
      </c>
      <c r="D63" s="59">
        <v>15991.19</v>
      </c>
    </row>
    <row r="64" ht="15.75" customHeight="1">
      <c r="A64" s="19" t="s">
        <v>165</v>
      </c>
      <c r="B64" s="18" t="s">
        <v>27</v>
      </c>
      <c r="C64" s="19" t="s">
        <v>28</v>
      </c>
      <c r="D64" s="59">
        <v>3380.2</v>
      </c>
    </row>
    <row r="65" ht="15.75" customHeight="1">
      <c r="A65" s="19" t="s">
        <v>165</v>
      </c>
      <c r="B65" s="18" t="s">
        <v>33</v>
      </c>
      <c r="C65" s="19" t="s">
        <v>34</v>
      </c>
      <c r="D65" s="59">
        <v>7074.04</v>
      </c>
    </row>
    <row r="66" ht="15.75" customHeight="1">
      <c r="A66" s="19" t="s">
        <v>169</v>
      </c>
      <c r="B66" s="18" t="s">
        <v>33</v>
      </c>
      <c r="C66" s="19" t="s">
        <v>34</v>
      </c>
      <c r="D66" s="59">
        <v>20716.01</v>
      </c>
    </row>
    <row r="67" ht="15.75" customHeight="1">
      <c r="A67" s="19" t="s">
        <v>171</v>
      </c>
      <c r="B67" s="18" t="s">
        <v>27</v>
      </c>
      <c r="C67" s="19" t="s">
        <v>28</v>
      </c>
      <c r="D67" s="59">
        <v>27245.78</v>
      </c>
    </row>
    <row r="68" ht="15.75" customHeight="1">
      <c r="A68" s="19" t="s">
        <v>171</v>
      </c>
      <c r="B68" s="18" t="s">
        <v>33</v>
      </c>
      <c r="C68" s="19" t="s">
        <v>34</v>
      </c>
      <c r="D68" s="59">
        <v>65621.56</v>
      </c>
    </row>
    <row r="69" ht="15.75" customHeight="1">
      <c r="A69" s="19" t="s">
        <v>175</v>
      </c>
      <c r="B69" s="18" t="s">
        <v>27</v>
      </c>
      <c r="C69" s="19" t="s">
        <v>28</v>
      </c>
      <c r="D69" s="59">
        <v>10226.62</v>
      </c>
    </row>
    <row r="70" ht="15.75" customHeight="1">
      <c r="A70" s="19" t="s">
        <v>175</v>
      </c>
      <c r="B70" s="18" t="s">
        <v>33</v>
      </c>
      <c r="C70" s="19" t="s">
        <v>34</v>
      </c>
      <c r="D70" s="59">
        <v>84665.22</v>
      </c>
    </row>
    <row r="71" ht="15.75" customHeight="1">
      <c r="A71" s="19" t="s">
        <v>179</v>
      </c>
      <c r="B71" s="18" t="s">
        <v>27</v>
      </c>
      <c r="C71" s="19" t="s">
        <v>28</v>
      </c>
      <c r="D71" s="59">
        <v>92939.35</v>
      </c>
    </row>
    <row r="72" ht="15.75" customHeight="1">
      <c r="A72" s="19" t="s">
        <v>181</v>
      </c>
      <c r="B72" s="18" t="s">
        <v>25</v>
      </c>
      <c r="C72" s="19" t="s">
        <v>26</v>
      </c>
      <c r="D72" s="59">
        <v>1186.27</v>
      </c>
    </row>
    <row r="73" ht="15.75" customHeight="1">
      <c r="A73" s="19" t="s">
        <v>181</v>
      </c>
      <c r="B73" s="18" t="s">
        <v>27</v>
      </c>
      <c r="C73" s="19" t="s">
        <v>28</v>
      </c>
      <c r="D73" s="59">
        <v>6858.72</v>
      </c>
    </row>
    <row r="74" ht="15.75" customHeight="1">
      <c r="A74" s="19" t="s">
        <v>181</v>
      </c>
      <c r="B74" s="18" t="s">
        <v>33</v>
      </c>
      <c r="C74" s="19" t="s">
        <v>34</v>
      </c>
      <c r="D74" s="59">
        <v>5318.3</v>
      </c>
    </row>
    <row r="75" ht="15.75" customHeight="1">
      <c r="A75" s="19" t="s">
        <v>189</v>
      </c>
      <c r="B75" s="18" t="s">
        <v>33</v>
      </c>
      <c r="C75" s="19" t="s">
        <v>34</v>
      </c>
      <c r="D75" s="59">
        <v>28910.72</v>
      </c>
    </row>
    <row r="76" ht="15.75" customHeight="1">
      <c r="A76" s="19" t="s">
        <v>191</v>
      </c>
      <c r="B76" s="18" t="s">
        <v>33</v>
      </c>
      <c r="C76" s="19" t="s">
        <v>34</v>
      </c>
      <c r="D76" s="59">
        <v>19953.09</v>
      </c>
    </row>
    <row r="77" ht="15.75" customHeight="1">
      <c r="A77" s="19" t="s">
        <v>193</v>
      </c>
      <c r="B77" s="18" t="s">
        <v>33</v>
      </c>
      <c r="C77" s="19" t="s">
        <v>34</v>
      </c>
      <c r="D77" s="59">
        <v>39238.57</v>
      </c>
    </row>
    <row r="78" ht="15.75" customHeight="1">
      <c r="A78" s="19" t="s">
        <v>197</v>
      </c>
      <c r="B78" s="18" t="s">
        <v>27</v>
      </c>
      <c r="C78" s="19" t="s">
        <v>28</v>
      </c>
      <c r="D78" s="59">
        <v>27111.24</v>
      </c>
    </row>
    <row r="79" ht="15.75" customHeight="1">
      <c r="A79" s="19" t="s">
        <v>201</v>
      </c>
      <c r="B79" s="18" t="s">
        <v>33</v>
      </c>
      <c r="C79" s="19" t="s">
        <v>34</v>
      </c>
      <c r="D79" s="59">
        <v>855.17</v>
      </c>
    </row>
    <row r="80" ht="15.75" customHeight="1">
      <c r="A80" s="19" t="s">
        <v>203</v>
      </c>
      <c r="B80" s="18" t="s">
        <v>33</v>
      </c>
      <c r="C80" s="19" t="s">
        <v>34</v>
      </c>
      <c r="D80" s="59">
        <v>28787.82</v>
      </c>
    </row>
    <row r="81" ht="15.75" customHeight="1">
      <c r="A81" s="19" t="s">
        <v>205</v>
      </c>
      <c r="B81" s="18" t="s">
        <v>33</v>
      </c>
      <c r="C81" s="19" t="s">
        <v>34</v>
      </c>
      <c r="D81" s="59">
        <v>1321.78</v>
      </c>
    </row>
    <row r="82" ht="15.75" customHeight="1">
      <c r="A82" s="19" t="s">
        <v>217</v>
      </c>
      <c r="B82" s="18" t="s">
        <v>25</v>
      </c>
      <c r="C82" s="19" t="s">
        <v>26</v>
      </c>
      <c r="D82" s="59">
        <v>1882.21</v>
      </c>
    </row>
    <row r="83" ht="15.75" customHeight="1">
      <c r="A83" s="19" t="s">
        <v>217</v>
      </c>
      <c r="B83" s="18" t="s">
        <v>33</v>
      </c>
      <c r="C83" s="19" t="s">
        <v>34</v>
      </c>
      <c r="D83" s="59">
        <v>23456.53</v>
      </c>
    </row>
    <row r="84" ht="15.75" customHeight="1">
      <c r="A84" s="19" t="s">
        <v>221</v>
      </c>
      <c r="B84" s="18" t="s">
        <v>27</v>
      </c>
      <c r="C84" s="19" t="s">
        <v>28</v>
      </c>
      <c r="D84" s="59">
        <v>10130.36</v>
      </c>
    </row>
    <row r="85" ht="15.75" customHeight="1">
      <c r="A85" s="19" t="s">
        <v>225</v>
      </c>
      <c r="B85" s="18" t="s">
        <v>33</v>
      </c>
      <c r="C85" s="19" t="s">
        <v>34</v>
      </c>
      <c r="D85" s="59">
        <v>22438.26</v>
      </c>
    </row>
    <row r="86" ht="15.75" customHeight="1">
      <c r="A86" s="19" t="s">
        <v>227</v>
      </c>
      <c r="B86" s="18" t="s">
        <v>33</v>
      </c>
      <c r="C86" s="19" t="s">
        <v>34</v>
      </c>
      <c r="D86" s="59">
        <v>16077.64</v>
      </c>
    </row>
    <row r="87" ht="15.75" customHeight="1">
      <c r="A87" s="19" t="s">
        <v>231</v>
      </c>
      <c r="B87" s="18" t="s">
        <v>39</v>
      </c>
      <c r="C87" s="19" t="s">
        <v>40</v>
      </c>
      <c r="D87" s="59">
        <v>6049.58</v>
      </c>
    </row>
    <row r="88" ht="15.75" customHeight="1">
      <c r="A88" s="19" t="s">
        <v>231</v>
      </c>
      <c r="B88" s="18" t="s">
        <v>33</v>
      </c>
      <c r="C88" s="19" t="s">
        <v>34</v>
      </c>
      <c r="D88" s="59">
        <v>182.37</v>
      </c>
    </row>
    <row r="89" ht="15.75" customHeight="1">
      <c r="A89" s="19" t="s">
        <v>235</v>
      </c>
      <c r="B89" s="18" t="s">
        <v>33</v>
      </c>
      <c r="C89" s="19" t="s">
        <v>34</v>
      </c>
      <c r="D89" s="59">
        <v>1195.95</v>
      </c>
    </row>
    <row r="90" ht="15.75" customHeight="1">
      <c r="A90" s="19" t="s">
        <v>237</v>
      </c>
      <c r="B90" s="18" t="s">
        <v>27</v>
      </c>
      <c r="C90" s="19" t="s">
        <v>28</v>
      </c>
      <c r="D90" s="59">
        <v>12837.14</v>
      </c>
    </row>
    <row r="91" ht="15.75" customHeight="1">
      <c r="A91" s="19" t="s">
        <v>237</v>
      </c>
      <c r="B91" s="18" t="s">
        <v>33</v>
      </c>
      <c r="C91" s="19" t="s">
        <v>34</v>
      </c>
      <c r="D91" s="59">
        <v>7002.36</v>
      </c>
    </row>
    <row r="92" ht="15.75" customHeight="1">
      <c r="A92" s="19" t="s">
        <v>239</v>
      </c>
      <c r="B92" s="18" t="s">
        <v>27</v>
      </c>
      <c r="C92" s="19" t="s">
        <v>28</v>
      </c>
      <c r="D92" s="59">
        <v>13628.17</v>
      </c>
    </row>
    <row r="93" ht="15.75" customHeight="1">
      <c r="A93" s="19" t="s">
        <v>239</v>
      </c>
      <c r="B93" s="18" t="s">
        <v>33</v>
      </c>
      <c r="C93" s="19" t="s">
        <v>34</v>
      </c>
      <c r="D93" s="59">
        <v>50539.55</v>
      </c>
    </row>
    <row r="94" ht="15.75" customHeight="1">
      <c r="A94" s="19" t="s">
        <v>243</v>
      </c>
      <c r="B94" s="18" t="s">
        <v>27</v>
      </c>
      <c r="C94" s="19" t="s">
        <v>28</v>
      </c>
      <c r="D94" s="59">
        <v>5162.44</v>
      </c>
    </row>
    <row r="95" ht="15.75" customHeight="1">
      <c r="A95" s="19" t="s">
        <v>243</v>
      </c>
      <c r="B95" s="18" t="s">
        <v>33</v>
      </c>
      <c r="C95" s="19" t="s">
        <v>34</v>
      </c>
      <c r="D95" s="59">
        <v>9968.84</v>
      </c>
    </row>
    <row r="96" ht="15.75" customHeight="1">
      <c r="A96" s="19" t="s">
        <v>245</v>
      </c>
      <c r="B96" s="18" t="s">
        <v>33</v>
      </c>
      <c r="C96" s="19" t="s">
        <v>34</v>
      </c>
      <c r="D96" s="59">
        <v>10581.02</v>
      </c>
    </row>
    <row r="97" ht="15.75" customHeight="1">
      <c r="A97" s="19" t="s">
        <v>249</v>
      </c>
      <c r="B97" s="18" t="s">
        <v>27</v>
      </c>
      <c r="C97" s="19" t="s">
        <v>28</v>
      </c>
      <c r="D97" s="59">
        <v>10773.01</v>
      </c>
    </row>
    <row r="98" ht="15.75" customHeight="1">
      <c r="A98" s="19" t="s">
        <v>251</v>
      </c>
      <c r="B98" s="18" t="s">
        <v>27</v>
      </c>
      <c r="C98" s="19" t="s">
        <v>28</v>
      </c>
      <c r="D98" s="59">
        <v>15955.64</v>
      </c>
    </row>
    <row r="99" ht="15.75" customHeight="1">
      <c r="A99" s="19" t="s">
        <v>251</v>
      </c>
      <c r="B99" s="18" t="s">
        <v>33</v>
      </c>
      <c r="C99" s="19" t="s">
        <v>34</v>
      </c>
      <c r="D99" s="59">
        <v>22370.02</v>
      </c>
    </row>
    <row r="100" ht="15.75" customHeight="1">
      <c r="A100" s="19" t="s">
        <v>253</v>
      </c>
      <c r="B100" s="18" t="s">
        <v>19</v>
      </c>
      <c r="C100" s="19" t="s">
        <v>20</v>
      </c>
      <c r="D100" s="59">
        <v>20068.61</v>
      </c>
    </row>
    <row r="101" ht="15.75" customHeight="1">
      <c r="A101" s="19" t="s">
        <v>253</v>
      </c>
      <c r="B101" s="18" t="s">
        <v>33</v>
      </c>
      <c r="C101" s="19" t="s">
        <v>34</v>
      </c>
      <c r="D101" s="59">
        <v>43561.92</v>
      </c>
    </row>
    <row r="102" ht="15.75" customHeight="1">
      <c r="A102" s="19" t="s">
        <v>255</v>
      </c>
      <c r="B102" s="18" t="s">
        <v>33</v>
      </c>
      <c r="C102" s="19" t="s">
        <v>34</v>
      </c>
      <c r="D102" s="59">
        <v>34336.37</v>
      </c>
    </row>
    <row r="103" ht="15.75" customHeight="1">
      <c r="A103" s="19" t="s">
        <v>257</v>
      </c>
      <c r="B103" s="18" t="s">
        <v>27</v>
      </c>
      <c r="C103" s="19" t="s">
        <v>28</v>
      </c>
      <c r="D103" s="59">
        <v>31502.41</v>
      </c>
    </row>
    <row r="104" ht="15.75" customHeight="1">
      <c r="A104" s="19" t="s">
        <v>257</v>
      </c>
      <c r="B104" s="18" t="s">
        <v>33</v>
      </c>
      <c r="C104" s="19" t="s">
        <v>34</v>
      </c>
      <c r="D104" s="59">
        <v>69632.17</v>
      </c>
    </row>
    <row r="105" ht="15.75" customHeight="1">
      <c r="A105" s="19" t="s">
        <v>263</v>
      </c>
      <c r="B105" s="18" t="s">
        <v>27</v>
      </c>
      <c r="C105" s="19" t="s">
        <v>28</v>
      </c>
      <c r="D105" s="59">
        <v>50136.54</v>
      </c>
    </row>
    <row r="106" ht="15.75" customHeight="1">
      <c r="A106" s="19" t="s">
        <v>263</v>
      </c>
      <c r="B106" s="18" t="s">
        <v>33</v>
      </c>
      <c r="C106" s="19" t="s">
        <v>34</v>
      </c>
      <c r="D106" s="59">
        <v>65870.57</v>
      </c>
    </row>
    <row r="107" ht="15.75" customHeight="1">
      <c r="A107" s="19" t="s">
        <v>265</v>
      </c>
      <c r="B107" s="18" t="s">
        <v>27</v>
      </c>
      <c r="C107" s="19" t="s">
        <v>28</v>
      </c>
      <c r="D107" s="59">
        <v>9275.75</v>
      </c>
    </row>
    <row r="108" ht="15.75" customHeight="1">
      <c r="A108" s="19" t="s">
        <v>265</v>
      </c>
      <c r="B108" s="18" t="s">
        <v>33</v>
      </c>
      <c r="C108" s="19" t="s">
        <v>34</v>
      </c>
      <c r="D108" s="59">
        <v>51252.17</v>
      </c>
    </row>
    <row r="109" ht="15.75" customHeight="1">
      <c r="A109" s="19" t="s">
        <v>271</v>
      </c>
      <c r="B109" s="18" t="s">
        <v>33</v>
      </c>
      <c r="C109" s="19" t="s">
        <v>34</v>
      </c>
      <c r="D109" s="59">
        <v>10693.81</v>
      </c>
    </row>
    <row r="110" ht="15.75" customHeight="1">
      <c r="A110" s="19" t="s">
        <v>273</v>
      </c>
      <c r="B110" s="18" t="s">
        <v>33</v>
      </c>
      <c r="C110" s="19" t="s">
        <v>34</v>
      </c>
      <c r="D110" s="59">
        <v>4590.76</v>
      </c>
    </row>
    <row r="111" ht="15.75" customHeight="1">
      <c r="A111" s="19" t="s">
        <v>279</v>
      </c>
      <c r="B111" s="18" t="s">
        <v>33</v>
      </c>
      <c r="C111" s="19" t="s">
        <v>34</v>
      </c>
      <c r="D111" s="59">
        <v>30877.69</v>
      </c>
    </row>
    <row r="112" ht="15.75" customHeight="1">
      <c r="A112" s="19" t="s">
        <v>281</v>
      </c>
      <c r="B112" s="18" t="s">
        <v>33</v>
      </c>
      <c r="C112" s="19" t="s">
        <v>34</v>
      </c>
      <c r="D112" s="59">
        <v>57528.01</v>
      </c>
    </row>
    <row r="113" ht="15.75" customHeight="1">
      <c r="A113" s="19" t="s">
        <v>295</v>
      </c>
      <c r="B113" s="18" t="s">
        <v>33</v>
      </c>
      <c r="C113" s="19" t="s">
        <v>34</v>
      </c>
      <c r="D113" s="59">
        <v>63492.57</v>
      </c>
    </row>
    <row r="114" ht="15.75" customHeight="1">
      <c r="A114" s="19" t="s">
        <v>297</v>
      </c>
      <c r="B114" s="18" t="s">
        <v>29</v>
      </c>
      <c r="C114" s="19" t="s">
        <v>30</v>
      </c>
      <c r="D114" s="59">
        <v>3682.2</v>
      </c>
    </row>
    <row r="115" ht="15.75" customHeight="1">
      <c r="A115" s="19" t="s">
        <v>297</v>
      </c>
      <c r="B115" s="18" t="s">
        <v>33</v>
      </c>
      <c r="C115" s="19" t="s">
        <v>34</v>
      </c>
      <c r="D115" s="59">
        <v>42053.2</v>
      </c>
    </row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