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MA ANTIOQUIA " sheetId="1" r:id="rId4"/>
    <sheet state="visible" name="CALCULO" sheetId="2" r:id="rId5"/>
    <sheet state="visible" name="PARA GIRO DIRECTO OCTUBRE" sheetId="3" r:id="rId6"/>
    <sheet state="visible" name="Hoja1" sheetId="4" r:id="rId7"/>
    <sheet state="visible" name="Hoja2" sheetId="5" r:id="rId8"/>
    <sheet state="visible" name="Hoja3" sheetId="6" r:id="rId9"/>
    <sheet state="visible" name="Hoja4" sheetId="7" r:id="rId10"/>
  </sheets>
  <definedNames>
    <definedName hidden="1" localSheetId="0" name="_xlnm._FilterDatabase">'LMA ANTIOQUIA '!$A$7:$M$671</definedName>
    <definedName hidden="1" localSheetId="1" name="_xlnm._FilterDatabase">CALCULO!$A$3:$AM$705</definedName>
    <definedName hidden="1" localSheetId="2" name="_xlnm._FilterDatabase">'PARA GIRO DIRECTO OCTUBRE'!$A$7:$AG$101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72">
      <text>
        <t xml:space="preserve">ASTRID JEANNETTE CORREA ZAPATA:
Reconsignacion reemplaza compribante No. 43/56730 de oct 29</t>
      </text>
    </comment>
  </commentList>
</comments>
</file>

<file path=xl/sharedStrings.xml><?xml version="1.0" encoding="utf-8"?>
<sst xmlns="http://schemas.openxmlformats.org/spreadsheetml/2006/main" count="9640" uniqueCount="718">
  <si>
    <t>LIQUIDACION MENSUAL DE AFILIADOS POR EPS Y ENTIDAD TERRITORIAL PERIODO OCTUBRE DE 2014</t>
  </si>
  <si>
    <t>Fecha de publicación: Octubre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</si>
  <si>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</si>
  <si>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</si>
  <si>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</si>
  <si>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</si>
  <si>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</si>
  <si>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</si>
  <si>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</si>
  <si>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</si>
  <si>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</si>
  <si>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</si>
  <si>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</si>
  <si>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OCTUBRE DE 2014</t>
  </si>
  <si>
    <t>05001</t>
  </si>
  <si>
    <t>05</t>
  </si>
  <si>
    <t>ANTIOQUIA</t>
  </si>
  <si>
    <t>MEDELLIN</t>
  </si>
  <si>
    <t>CCF002</t>
  </si>
  <si>
    <t>COMFAMA</t>
  </si>
  <si>
    <t>EPSI02</t>
  </si>
  <si>
    <t>MANEXKA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</si>
  <si>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</si>
  <si>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</si>
  <si>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</si>
  <si>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</si>
  <si>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</si>
  <si>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</si>
  <si>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</si>
  <si>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</si>
  <si>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</si>
  <si>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</si>
  <si>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</si>
  <si>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</si>
  <si>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</si>
  <si>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</si>
  <si>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EPSS23</t>
  </si>
  <si>
    <t>CRUZ BLANCA  EPS S.A.</t>
  </si>
  <si>
    <t>EPSS37</t>
  </si>
  <si>
    <t>LA NUEVA EPS S.A.</t>
  </si>
  <si>
    <t>ESS002</t>
  </si>
  <si>
    <t>EMDISALUD</t>
  </si>
  <si>
    <t>05002</t>
  </si>
  <si>
    <t>ABEJORRAL</t>
  </si>
  <si>
    <t>EPS020</t>
  </si>
  <si>
    <t>CAPRECOM</t>
  </si>
  <si>
    <t>EPSS09</t>
  </si>
  <si>
    <t>COMFENALCO ANTIOQUIA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</si>
  <si>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</si>
  <si>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</si>
  <si>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</si>
  <si>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</si>
  <si>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</si>
  <si>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</si>
  <si>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</si>
  <si>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</si>
  <si>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</si>
  <si>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</si>
  <si>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</si>
  <si>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</si>
  <si>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</si>
  <si>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</si>
  <si>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</si>
  <si>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</si>
  <si>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</si>
  <si>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</si>
  <si>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</si>
  <si>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</si>
  <si>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</si>
  <si>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</si>
  <si>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</si>
  <si>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</si>
  <si>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</si>
  <si>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</si>
  <si>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</si>
  <si>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</si>
  <si>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</si>
  <si>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</si>
  <si>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</si>
  <si>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</si>
  <si>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</si>
  <si>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</si>
  <si>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</si>
  <si>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EPSS33</t>
  </si>
  <si>
    <t>SALUDVIDA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</si>
  <si>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</si>
  <si>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</si>
  <si>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</si>
  <si>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</si>
  <si>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</si>
  <si>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</si>
  <si>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</si>
  <si>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</si>
  <si>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</si>
  <si>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</si>
  <si>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</si>
  <si>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</si>
  <si>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</si>
  <si>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</si>
  <si>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</si>
  <si>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</si>
  <si>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</si>
  <si>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</si>
  <si>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</si>
  <si>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</si>
  <si>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</si>
  <si>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</si>
  <si>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</si>
  <si>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</si>
  <si>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</si>
  <si>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</si>
  <si>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</si>
  <si>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</si>
  <si>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</si>
  <si>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</si>
  <si>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</si>
  <si>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</si>
  <si>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</si>
  <si>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</si>
  <si>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</si>
  <si>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</si>
  <si>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</si>
  <si>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</si>
  <si>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</si>
  <si>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</si>
  <si>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</si>
  <si>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</si>
  <si>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EPS031</t>
  </si>
  <si>
    <t>SELVASALUD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</si>
  <si>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</si>
  <si>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</si>
  <si>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</si>
  <si>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</si>
  <si>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</si>
  <si>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</si>
  <si>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</si>
  <si>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</si>
  <si>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</si>
  <si>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</si>
  <si>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</si>
  <si>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</si>
  <si>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</si>
  <si>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</si>
  <si>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</si>
  <si>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</si>
  <si>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</si>
  <si>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</si>
  <si>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</si>
  <si>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</si>
  <si>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</si>
  <si>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</si>
  <si>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</si>
  <si>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</si>
  <si>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</si>
  <si>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</si>
  <si>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</si>
  <si>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</si>
  <si>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</si>
  <si>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</si>
  <si>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</si>
  <si>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</si>
  <si>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</si>
  <si>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</si>
  <si>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</si>
  <si>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</si>
  <si>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</si>
  <si>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</si>
  <si>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</si>
  <si>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</si>
  <si>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</si>
  <si>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</si>
  <si>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</si>
  <si>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</si>
  <si>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</si>
  <si>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</si>
  <si>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</si>
  <si>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</si>
  <si>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</si>
  <si>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</si>
  <si>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</si>
  <si>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</si>
  <si>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</si>
  <si>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</si>
  <si>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</si>
  <si>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</si>
  <si>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</si>
  <si>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</si>
  <si>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</si>
  <si>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</si>
  <si>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</si>
  <si>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</si>
  <si>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</si>
  <si>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</si>
  <si>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</si>
  <si>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</si>
  <si>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</si>
  <si>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</si>
  <si>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</si>
  <si>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</si>
  <si>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</si>
  <si>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</si>
  <si>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</si>
  <si>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</si>
  <si>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</si>
  <si>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</si>
  <si>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</si>
  <si>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</si>
  <si>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</si>
  <si>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</si>
  <si>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</si>
  <si>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</si>
  <si>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</si>
  <si>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</si>
  <si>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</si>
  <si>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</si>
  <si>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</si>
  <si>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</si>
  <si>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</si>
  <si>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</si>
  <si>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</si>
  <si>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</si>
  <si>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</si>
  <si>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</si>
  <si>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</si>
  <si>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</si>
  <si>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</si>
  <si>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</si>
  <si>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</si>
  <si>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</si>
  <si>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</si>
  <si>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</si>
  <si>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</si>
  <si>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</si>
  <si>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</si>
  <si>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</si>
  <si>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</si>
  <si>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</si>
  <si>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</si>
  <si>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</si>
  <si>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</si>
  <si>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</si>
  <si>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</si>
  <si>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</si>
  <si>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</si>
  <si>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</si>
  <si>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</si>
  <si>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</si>
  <si>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</si>
  <si>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</si>
  <si>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</si>
  <si>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</si>
  <si>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</si>
  <si>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</si>
  <si>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</si>
  <si>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</si>
  <si>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</si>
  <si>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</si>
  <si>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</si>
  <si>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</si>
  <si>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</si>
  <si>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</si>
  <si>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</si>
  <si>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</si>
  <si>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</si>
  <si>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</si>
  <si>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</si>
  <si>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</si>
  <si>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</si>
  <si>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</si>
  <si>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</si>
  <si>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</si>
  <si>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</si>
  <si>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</si>
  <si>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</si>
  <si>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</si>
  <si>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</si>
  <si>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</si>
  <si>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</si>
  <si>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</si>
  <si>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</si>
  <si>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</si>
  <si>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</si>
  <si>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</si>
  <si>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</si>
  <si>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</si>
  <si>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</si>
  <si>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</si>
  <si>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</si>
  <si>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</si>
  <si>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</si>
  <si>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</si>
  <si>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</si>
  <si>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</si>
  <si>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</si>
  <si>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</si>
  <si>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</si>
  <si>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</si>
  <si>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</si>
  <si>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</si>
  <si>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</si>
  <si>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</si>
  <si>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</si>
  <si>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</si>
  <si>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</si>
  <si>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</si>
  <si>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</si>
  <si>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</si>
  <si>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</si>
  <si>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</si>
  <si>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</si>
  <si>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-2014</t>
  </si>
  <si>
    <t>MUNICIPIO
SIN SITUACIÓN DE FONDOS</t>
  </si>
  <si>
    <t>SALDO PARA CALCULO MUNICIPIO</t>
  </si>
  <si>
    <t>A GIRAR POR MES SALDO SEP OCT NOV DIC</t>
  </si>
  <si>
    <t>PARA GIRO MUNICPIO</t>
  </si>
  <si>
    <t>GIRO DIRECTO MUNICIPIO SEPTIEMBRE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</si>
  <si>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</si>
  <si>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</si>
  <si>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</si>
  <si>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</si>
  <si>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</si>
  <si>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</si>
  <si>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</si>
  <si>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VALOR PENDIENTE DE GIRO SEGÚN AJUSTE SEPTIEMBRE</t>
  </si>
  <si>
    <t>Valores &lt; 500MIL
SEPTIEMBRE</t>
  </si>
  <si>
    <t>VALOR A GIRAR SEGÚN AJUSTES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</si>
  <si>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</si>
  <si>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</si>
  <si>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</si>
  <si>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</si>
  <si>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</si>
  <si>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</si>
  <si>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</si>
  <si>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</si>
  <si>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Valor total pendiente de giro Septiembre</t>
  </si>
  <si>
    <t>COMFAMA-SAVIA SALUD</t>
  </si>
  <si>
    <t>E.P.S.  Saludcoop</t>
  </si>
  <si>
    <t xml:space="preserve">Total  MEDELLIN </t>
  </si>
  <si>
    <t xml:space="preserve">Total  ABEJORRAL </t>
  </si>
  <si>
    <t xml:space="preserve">Total  ABRIAQUI </t>
  </si>
  <si>
    <t xml:space="preserve">Total  ALEJANDRIA </t>
  </si>
  <si>
    <t xml:space="preserve">Total  AMAGA </t>
  </si>
  <si>
    <t xml:space="preserve">Total  AMALFI </t>
  </si>
  <si>
    <t xml:space="preserve">Total  ANDES </t>
  </si>
  <si>
    <t xml:space="preserve">Total  ANGELOPOLIS </t>
  </si>
  <si>
    <t xml:space="preserve">Total  ANGOSTURA </t>
  </si>
  <si>
    <t xml:space="preserve">Total  ANORI </t>
  </si>
  <si>
    <t>SANTAFE DE ANTIOQUIA</t>
  </si>
  <si>
    <t xml:space="preserve">Total  SANTAFE DE ANTIOQUIA </t>
  </si>
  <si>
    <t xml:space="preserve">Total  ANZA </t>
  </si>
  <si>
    <t xml:space="preserve">Total  APARTADO </t>
  </si>
  <si>
    <t xml:space="preserve">Total  ARBOLETES </t>
  </si>
  <si>
    <t xml:space="preserve">Total  ARGELIA </t>
  </si>
  <si>
    <t xml:space="preserve">Total  ARMENIA </t>
  </si>
  <si>
    <t xml:space="preserve">Total  BARBOSA </t>
  </si>
  <si>
    <t xml:space="preserve">Total  BELMIRA </t>
  </si>
  <si>
    <t xml:space="preserve">Total  BELLO </t>
  </si>
  <si>
    <t xml:space="preserve">Total  BETANIA </t>
  </si>
  <si>
    <t xml:space="preserve">Total  BETULIA </t>
  </si>
  <si>
    <t>CIUDAD BOLIVAR</t>
  </si>
  <si>
    <t xml:space="preserve">Total  CIUDAD BOLIVAR </t>
  </si>
  <si>
    <t xml:space="preserve">Total  BRICEÑO </t>
  </si>
  <si>
    <t xml:space="preserve">Total  BURITICA </t>
  </si>
  <si>
    <t xml:space="preserve">Total  CACERES </t>
  </si>
  <si>
    <t xml:space="preserve">Total  CAICEDO </t>
  </si>
  <si>
    <t xml:space="preserve">Total  CALDAS </t>
  </si>
  <si>
    <t xml:space="preserve">Total  CAMPAMENTO </t>
  </si>
  <si>
    <t xml:space="preserve">Total  CAÑASGORDAS </t>
  </si>
  <si>
    <t xml:space="preserve">Total  CARACOLI </t>
  </si>
  <si>
    <t xml:space="preserve">Total  CARAMANTA </t>
  </si>
  <si>
    <t xml:space="preserve">Total  CAREPA </t>
  </si>
  <si>
    <t>EL CARMEN DE VIBORAL</t>
  </si>
  <si>
    <t xml:space="preserve">Total  EL CARMEN DE VIBORAL </t>
  </si>
  <si>
    <t xml:space="preserve">Total  CAROLINA </t>
  </si>
  <si>
    <t xml:space="preserve">Total  CAUCASIA </t>
  </si>
  <si>
    <t xml:space="preserve">Total  CHIGORODO </t>
  </si>
  <si>
    <t xml:space="preserve">Total  CISNEROS </t>
  </si>
  <si>
    <t xml:space="preserve">Total  COCORNA </t>
  </si>
  <si>
    <t xml:space="preserve">Total  CONCEPCION </t>
  </si>
  <si>
    <t xml:space="preserve">Total  CONCORDIA </t>
  </si>
  <si>
    <t xml:space="preserve">Total  COPACABANA </t>
  </si>
  <si>
    <t xml:space="preserve">Total  DABEIBA </t>
  </si>
  <si>
    <t xml:space="preserve">Total  DON MATIAS </t>
  </si>
  <si>
    <t xml:space="preserve">Total  EBEJICO </t>
  </si>
  <si>
    <t xml:space="preserve">Total  EL BAGRE </t>
  </si>
  <si>
    <t xml:space="preserve">Total  ENTRERRIOS </t>
  </si>
  <si>
    <t xml:space="preserve">Total  ENVIGADO </t>
  </si>
  <si>
    <t xml:space="preserve">Total  FREDONIA </t>
  </si>
  <si>
    <t xml:space="preserve">Total  FRONTINO </t>
  </si>
  <si>
    <t xml:space="preserve">Total  GIRALDO </t>
  </si>
  <si>
    <t xml:space="preserve">Total  GIRARDOTA </t>
  </si>
  <si>
    <t xml:space="preserve">Total  GOMEZ PLATA </t>
  </si>
  <si>
    <t xml:space="preserve">Total  GRANADA </t>
  </si>
  <si>
    <t xml:space="preserve">Total  GUADALUPE </t>
  </si>
  <si>
    <t xml:space="preserve">Total  GUARNE </t>
  </si>
  <si>
    <t xml:space="preserve">Total  GUATAPE </t>
  </si>
  <si>
    <t xml:space="preserve">Total  HELICONIA </t>
  </si>
  <si>
    <t xml:space="preserve">Total  HISPANIA </t>
  </si>
  <si>
    <t xml:space="preserve">Total  ITAGUI </t>
  </si>
  <si>
    <t xml:space="preserve">Total  ITUANGO </t>
  </si>
  <si>
    <t xml:space="preserve">Total  JARDIN </t>
  </si>
  <si>
    <t xml:space="preserve">Total  JERICO </t>
  </si>
  <si>
    <t xml:space="preserve">Total  LA CEJA </t>
  </si>
  <si>
    <t xml:space="preserve">Total  LA ESTRELLA </t>
  </si>
  <si>
    <t xml:space="preserve">Total  LA PINTADA </t>
  </si>
  <si>
    <t xml:space="preserve">Total  LA UNION </t>
  </si>
  <si>
    <t xml:space="preserve">Total  LIBORINA </t>
  </si>
  <si>
    <t xml:space="preserve">Total  MACEO </t>
  </si>
  <si>
    <t xml:space="preserve">Total  MARINILLA </t>
  </si>
  <si>
    <t xml:space="preserve">Total  MONTEBELLO </t>
  </si>
  <si>
    <t xml:space="preserve">Total  MURINDO </t>
  </si>
  <si>
    <t xml:space="preserve">Total  MUTATA </t>
  </si>
  <si>
    <t xml:space="preserve">Total  NARIÑO </t>
  </si>
  <si>
    <t xml:space="preserve">Total  NECOCLI </t>
  </si>
  <si>
    <t xml:space="preserve">Total  NECHI </t>
  </si>
  <si>
    <t xml:space="preserve">Total  OLAYA </t>
  </si>
  <si>
    <t xml:space="preserve">Total  PEÑOL </t>
  </si>
  <si>
    <t xml:space="preserve">Total  PEQUE </t>
  </si>
  <si>
    <t xml:space="preserve">Total  PUEBLORRICO </t>
  </si>
  <si>
    <t xml:space="preserve">Total  PUERTO BERRIO </t>
  </si>
  <si>
    <t xml:space="preserve">Total  PUERTO NARE </t>
  </si>
  <si>
    <t xml:space="preserve">Total  PUERTO TRIUNFO </t>
  </si>
  <si>
    <t xml:space="preserve">Total  REMEDIOS </t>
  </si>
  <si>
    <t xml:space="preserve">Total  RETIRO </t>
  </si>
  <si>
    <t xml:space="preserve">Total  RIONEGRO </t>
  </si>
  <si>
    <t xml:space="preserve">Total  SABANALARGA </t>
  </si>
  <si>
    <t xml:space="preserve">Total  SABANETA </t>
  </si>
  <si>
    <t xml:space="preserve">Total  SALGAR </t>
  </si>
  <si>
    <t>SAN ANDRES DE CUERQUIA</t>
  </si>
  <si>
    <t xml:space="preserve">Total  SAN ANDRES DE CUERQUIA </t>
  </si>
  <si>
    <t xml:space="preserve">Total  SAN CARLOS </t>
  </si>
  <si>
    <t xml:space="preserve">Total  SAN FRANCISCO </t>
  </si>
  <si>
    <t xml:space="preserve">Total  SAN JERONIMO </t>
  </si>
  <si>
    <t>SAN JOSE DE LA MONTAÑA</t>
  </si>
  <si>
    <t xml:space="preserve">Total  SAN JOSE DE LA MONTAÑA </t>
  </si>
  <si>
    <t xml:space="preserve">Total  SAN JUAN DE URABA </t>
  </si>
  <si>
    <t xml:space="preserve">Total  SAN LUIS </t>
  </si>
  <si>
    <t xml:space="preserve">Total  SAN PEDRO </t>
  </si>
  <si>
    <t xml:space="preserve">Total  SAN PEDRO DE URABA </t>
  </si>
  <si>
    <t xml:space="preserve">Total  SAN RAFAEL </t>
  </si>
  <si>
    <t xml:space="preserve">Total  SAN ROQUE </t>
  </si>
  <si>
    <t xml:space="preserve">Total  SAN VICENTE </t>
  </si>
  <si>
    <t xml:space="preserve">Total  SANTA BARBARA </t>
  </si>
  <si>
    <t xml:space="preserve">Total  SANTA ROSA DE OSOS </t>
  </si>
  <si>
    <t xml:space="preserve">Total  SANTO DOMINGO </t>
  </si>
  <si>
    <t xml:space="preserve">Total  SANTUARIO </t>
  </si>
  <si>
    <t xml:space="preserve">Total  SEGOVIA </t>
  </si>
  <si>
    <t xml:space="preserve">Total  SONSON </t>
  </si>
  <si>
    <t xml:space="preserve">Total  SOPETRAN </t>
  </si>
  <si>
    <t xml:space="preserve">Total  TAMESIS </t>
  </si>
  <si>
    <t xml:space="preserve">Total  TARAZA </t>
  </si>
  <si>
    <t xml:space="preserve">Total  TARSO </t>
  </si>
  <si>
    <t xml:space="preserve">Total  TITIRIBI </t>
  </si>
  <si>
    <t xml:space="preserve">Total  TOLEDO </t>
  </si>
  <si>
    <t xml:space="preserve">Total  TURBO </t>
  </si>
  <si>
    <t xml:space="preserve">Total  URAMITA </t>
  </si>
  <si>
    <t xml:space="preserve">Total  URRAO </t>
  </si>
  <si>
    <t xml:space="preserve">Total  VALDIVIA </t>
  </si>
  <si>
    <t xml:space="preserve">Total  VALPARAISO </t>
  </si>
  <si>
    <t xml:space="preserve">Total  VEGACHI </t>
  </si>
  <si>
    <t xml:space="preserve">Total  VENECIA </t>
  </si>
  <si>
    <t xml:space="preserve">Total  VIGIA DEL FUERTE </t>
  </si>
  <si>
    <t xml:space="preserve">Total  YALI </t>
  </si>
  <si>
    <t xml:space="preserve">Total  YARUMAL </t>
  </si>
  <si>
    <t xml:space="preserve">Total  YOLOMBO </t>
  </si>
  <si>
    <t xml:space="preserve">Total  YONDO </t>
  </si>
  <si>
    <t xml:space="preserve">Total  ZARAGOZA 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</si>
  <si>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</si>
  <si>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</si>
  <si>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</si>
  <si>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OCTUBRE DE 2014 </t>
  </si>
  <si>
    <t>GIRO DIRECTO MUNICIPIO OCTUBRE</t>
  </si>
  <si>
    <t>VALOR A GIRAR SEGÚN AJUSTES
&lt;500MIL (OCTUBRE+AJUSTES SEPTIEMBRE)</t>
  </si>
  <si>
    <t xml:space="preserve">SALDO PENDIENTE DE GIRO OCTUBRE
&lt;500MIL
A Girar Meses siguientes </t>
  </si>
  <si>
    <t>RADICADOS</t>
  </si>
  <si>
    <t>N. DE COMPROBANTE DE EGRESO 43000/</t>
  </si>
  <si>
    <t>FECHA COMPROBANTE DE EGRESO</t>
  </si>
  <si>
    <t>ESE HOSPITAL SAN FRANCISCO DE ASIS DE SAN FRANCISCO</t>
  </si>
  <si>
    <t>BANCOLOMBIA</t>
  </si>
  <si>
    <t>43/57198</t>
  </si>
  <si>
    <t>ESE HOSPITAL  ISABEL LA CATOLICA DE CACERES</t>
  </si>
  <si>
    <t>BBVA</t>
  </si>
  <si>
    <t>43/57200</t>
  </si>
  <si>
    <t>EMPRESA SOCIAL DEL ESTADO BELLO SALUD</t>
  </si>
  <si>
    <t>BCSC</t>
  </si>
  <si>
    <t>43/57204</t>
  </si>
  <si>
    <t>E.S.E. HOSPITAL SAN CAMILO DE LELIS DE VEGACHI</t>
  </si>
  <si>
    <t>43/57180</t>
  </si>
  <si>
    <t>ESE HOSPITAL MUNICIPAL DE SAN ROQUE</t>
  </si>
  <si>
    <t>43/57203</t>
  </si>
  <si>
    <t>E.S.E HOSPITAL PEDRO CLAVER AGUIRRE DE TOLEDO</t>
  </si>
  <si>
    <t>43/57211</t>
  </si>
  <si>
    <t>E.S.E. HOSPITAL SAN RAFAEL DE YOLOMBO</t>
  </si>
  <si>
    <t>POPULAR</t>
  </si>
  <si>
    <t>43/57217</t>
  </si>
  <si>
    <t>E.S.E. HOSPITAL SAN VICENTE DE PAUL DE REMEDIOS</t>
  </si>
  <si>
    <t>43/57178</t>
  </si>
  <si>
    <t>FUNDACION SOMA</t>
  </si>
  <si>
    <t>43/57132</t>
  </si>
  <si>
    <t>E.S.E. SANTA GERTRUDIS ENVIGADO</t>
  </si>
  <si>
    <t>43/57239</t>
  </si>
  <si>
    <t>43/57142</t>
  </si>
  <si>
    <t>E.S.E OSCAR EMIRO VERGARA CRUZ DE SAN PEDRO DE URABA</t>
  </si>
  <si>
    <t>43/57207</t>
  </si>
  <si>
    <t>E.S.E. HOSPITAL NTRA SRA DE GUADALUPE DE GUADALUPE</t>
  </si>
  <si>
    <t>43/57216</t>
  </si>
  <si>
    <t>E.S.E. HOSPITAL EL CARMEN DE AMALFI</t>
  </si>
  <si>
    <t>DAVIVIENDA</t>
  </si>
  <si>
    <t>43/57179</t>
  </si>
  <si>
    <t>E.S.E. HOSPITAL LAUREANO PINO DE SAN JOSE DE LA MONTAÑA</t>
  </si>
  <si>
    <t>AGRARIO</t>
  </si>
  <si>
    <t>43/57234</t>
  </si>
  <si>
    <t>ESE HOSPITAL SAN PEDRO DE SABANALARGA</t>
  </si>
  <si>
    <t>43/57224</t>
  </si>
  <si>
    <t>43/57206</t>
  </si>
  <si>
    <t>43/57133</t>
  </si>
  <si>
    <t>FUNDACION HOSPITALARIA SAN VICENTE DE PAUL MEDELLIN</t>
  </si>
  <si>
    <t>BOGOTA</t>
  </si>
  <si>
    <t>43/57129</t>
  </si>
  <si>
    <t>ESE HOSPITAL JOSE MARIA CORDOBA DE CONCEPCION</t>
  </si>
  <si>
    <t>414013000203</t>
  </si>
  <si>
    <t>43/57242</t>
  </si>
  <si>
    <t>E.S.E. HOSPITAL PEDRO NEL CARDONA DE ARBOLETES</t>
  </si>
  <si>
    <t>67723085255</t>
  </si>
  <si>
    <t>43/57212</t>
  </si>
  <si>
    <t>E.S.E. HOSPITAL SAN SEBASTIAN DE URABA DE NECOCLI</t>
  </si>
  <si>
    <t>43/57237</t>
  </si>
  <si>
    <t>E.S.E. HOSPITAL MARIA AUXILIADORA DE CHIGORODO</t>
  </si>
  <si>
    <t>110205010150</t>
  </si>
  <si>
    <t>43/57172</t>
  </si>
  <si>
    <t>43/57126</t>
  </si>
  <si>
    <t>E.S.E. HOSPITAL SAN JUAN DE DIOS DE ITUANGO</t>
  </si>
  <si>
    <t>314240001532</t>
  </si>
  <si>
    <t>43/57190</t>
  </si>
  <si>
    <t>43/57128</t>
  </si>
  <si>
    <t>43/57174</t>
  </si>
  <si>
    <t>43/57177</t>
  </si>
  <si>
    <t>43/57127</t>
  </si>
  <si>
    <t>43/57229</t>
  </si>
  <si>
    <t>43/57130</t>
  </si>
  <si>
    <t>43/57139</t>
  </si>
  <si>
    <t>E.S.E. HOSPITAL SAN LORENZO DE LIBORINA</t>
  </si>
  <si>
    <t>43/57185</t>
  </si>
  <si>
    <t>43/57220</t>
  </si>
  <si>
    <t>43/57136</t>
  </si>
  <si>
    <t>E.S.E. HOSPITAL SAN JUAN DE DIOS DE ANORI</t>
  </si>
  <si>
    <t>43/57223</t>
  </si>
  <si>
    <t>43/57184</t>
  </si>
  <si>
    <t>E.S.E. HOSPITAL SAN RAFAEL DE SAN LUIS</t>
  </si>
  <si>
    <t>43/57197</t>
  </si>
  <si>
    <t>CENTRO DE INVESTIGACIONES MEDICAS DE ANTIOQUIA</t>
  </si>
  <si>
    <t>43/57210</t>
  </si>
  <si>
    <t>E.S.E. HOSPITAL SAN VICENTE DE SAN VICENTE</t>
  </si>
  <si>
    <t>43/57218</t>
  </si>
  <si>
    <t>ESE HOSPITAL DE LA CEJA</t>
  </si>
  <si>
    <t>43/57241</t>
  </si>
  <si>
    <t>43/57213</t>
  </si>
  <si>
    <t>43/57214</t>
  </si>
  <si>
    <t>43/57134</t>
  </si>
  <si>
    <t>E.S.E HOSPITAL SAN JUAN DE DIOS DE YARUMAL</t>
  </si>
  <si>
    <t>43/57199</t>
  </si>
  <si>
    <t>43/57183</t>
  </si>
  <si>
    <t>E.S.E. HOSPITAL SAN RAFAEL DE HELICONIA</t>
  </si>
  <si>
    <t>43/57209</t>
  </si>
  <si>
    <t>E.S.E. HOSPITAL NUEVO HORIZONTE DE ABRIAQUI</t>
  </si>
  <si>
    <t>43/57219</t>
  </si>
  <si>
    <t>43/57188</t>
  </si>
  <si>
    <t>43/57164</t>
  </si>
  <si>
    <t>ESE HOSPITAL SAN RAFAEL DE ANDES</t>
  </si>
  <si>
    <t>43/57221</t>
  </si>
  <si>
    <t>ESE HOSPITAL SAN ANTONIO DE MONTEBELLO</t>
  </si>
  <si>
    <t>43/57165</t>
  </si>
  <si>
    <t>E.S.E. HOSPITAL NUESTRA SEÑORA DEL PERPETUO SOCORRO DE DABEIBA</t>
  </si>
  <si>
    <t>43/57166</t>
  </si>
  <si>
    <t>E.S.E. HOSPITAL SAN RAFAEL DE ANGOSTURA</t>
  </si>
  <si>
    <t>43/57167</t>
  </si>
  <si>
    <t>E.S.E. HOSPITAL SAN VICENTE DE PAUL DE PUEBLORRICO</t>
  </si>
  <si>
    <t>398869996718</t>
  </si>
  <si>
    <t>43/57194</t>
  </si>
  <si>
    <t>43/57141</t>
  </si>
  <si>
    <t>E.S.E. HOSPITAL SAN ISIDRO DE GIRALDO</t>
  </si>
  <si>
    <t>43/57187</t>
  </si>
  <si>
    <t>43/57123</t>
  </si>
  <si>
    <t>43/57226</t>
  </si>
  <si>
    <t>43/57138</t>
  </si>
  <si>
    <t>CORPORACION IPS COMFAMILIAR CAMACOL COODAN</t>
  </si>
  <si>
    <t>43/57238</t>
  </si>
  <si>
    <t>E.S.E. HOSPITAL SAN JUAN DE DIOS DE TAMESIS</t>
  </si>
  <si>
    <t>399469999839</t>
  </si>
  <si>
    <t>43/57215</t>
  </si>
  <si>
    <t>43/57192</t>
  </si>
  <si>
    <t>43/57176</t>
  </si>
  <si>
    <t>ESE HOSPITAL SAN ANTONIO DE CISNEROS</t>
  </si>
  <si>
    <t>43/57729</t>
  </si>
  <si>
    <t>43/57232</t>
  </si>
  <si>
    <t>E.S.E. HOSPITAL SAN JUAN DE DIOS DE ABEJORRAL</t>
  </si>
  <si>
    <t>43/57222</t>
  </si>
  <si>
    <t>43/57208</t>
  </si>
  <si>
    <t>43/57175</t>
  </si>
  <si>
    <t>43/57171</t>
  </si>
  <si>
    <t>E.S.E. HOSPITAL SAN PIO X DE CARACOLI</t>
  </si>
  <si>
    <t>43/57170</t>
  </si>
  <si>
    <t>43/57233</t>
  </si>
  <si>
    <t>43/57225</t>
  </si>
  <si>
    <t>E.S.E. HOSPITAL LA MISERICORDIA DE YALI</t>
  </si>
  <si>
    <t>43/57186</t>
  </si>
  <si>
    <t>E.S.E HOSPITAL SAN JUAN DE DIOS VALDIVIA</t>
  </si>
  <si>
    <t>43/57243</t>
  </si>
  <si>
    <t>43/57205</t>
  </si>
  <si>
    <t>E.S.E. HOSPITAL SAN JUAN DE DIOS DE SANTUARIO</t>
  </si>
  <si>
    <t>43/57246</t>
  </si>
  <si>
    <t>43/57202</t>
  </si>
  <si>
    <t>43/57181</t>
  </si>
  <si>
    <t>43/57191</t>
  </si>
  <si>
    <t>E.S.E SAN ANTONIO DE TARAZA</t>
  </si>
  <si>
    <t>43/57231</t>
  </si>
  <si>
    <t>43/57182</t>
  </si>
  <si>
    <t>ESE HOSPITAL GABRIEL PELAEZ MONTOYA DE JARDIN</t>
  </si>
  <si>
    <t>3985000005283</t>
  </si>
  <si>
    <t>43/57201</t>
  </si>
  <si>
    <t>43/57195</t>
  </si>
  <si>
    <t>43/57235</t>
  </si>
  <si>
    <t>43/57173</t>
  </si>
  <si>
    <t>43/57193</t>
  </si>
  <si>
    <t>43/57228</t>
  </si>
  <si>
    <t>E.S.E. HOSPITAL SAN ROQUE DE LA UNION</t>
  </si>
  <si>
    <t>43/57236</t>
  </si>
  <si>
    <t>E.S.E. HOSPITAL LA SAGRADA FAMILIA DE CAMPAMENTO</t>
  </si>
  <si>
    <t>43/57189</t>
  </si>
  <si>
    <t>E.S.E. HOSPITAL SAN JUAN DE DIOS DE SONSON</t>
  </si>
  <si>
    <t>43/57240</t>
  </si>
  <si>
    <t>43/57227</t>
  </si>
  <si>
    <t>ESE HOSPITAL HÉCTOR ABAD GÓMEZ DE YONDO</t>
  </si>
  <si>
    <t>43/57230</t>
  </si>
  <si>
    <t>43/57196</t>
  </si>
  <si>
    <t>Nota: Las siguientes EPS S no han enviado información de la LMA del mes de Octubre de 2014 a la fecha (Diciembre  3 de 2014)</t>
  </si>
  <si>
    <t>Elaboró:  Astrid Correa Zapata.  Diciembre 3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</si>
  <si>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</si>
  <si>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</si>
  <si>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</si>
  <si>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</si>
  <si>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</si>
  <si>
    <t>CORRIENTE</t>
  </si>
  <si>
    <t>E.S.E. HOSPITAL SAN FERNANDO DE AMAGA</t>
  </si>
  <si>
    <t>397469999858</t>
  </si>
  <si>
    <t>AHORROS</t>
  </si>
  <si>
    <t>ESE HOSPITAL SAN JUAN DE DIOS (SANTA FE DE ANTIOQUIA)</t>
  </si>
  <si>
    <t>E.S.E. HOSPITAL SAN MARTIN DE PORRES DE ARMENIA</t>
  </si>
  <si>
    <t>E.S.E HOSPITAL LA MERCED DE BOLIVAR</t>
  </si>
  <si>
    <t>E.S.E. HOSPITAL EL SAGRADO CORAZÓN DE BRICEÑO</t>
  </si>
  <si>
    <t>ESE CESAR URIBE PIEDRAHITA DE CAUCASIA</t>
  </si>
  <si>
    <t>E.S.E. HOSPITAL NUESTRA SEÑORA DEL CARMEN DE EL BAGRE</t>
  </si>
  <si>
    <t>E.S.E. HOSPITAL MARIA ANTONIA TORO DE ELEJALDE - FRONTINO</t>
  </si>
  <si>
    <t>E.S.E. HOSPITAL SAN JUAN DEL SUROESTE DE HISPANIA</t>
  </si>
  <si>
    <t>396469999769</t>
  </si>
  <si>
    <t>ESE SAN RAFAEL DE JERICO</t>
  </si>
  <si>
    <t>399269999849</t>
  </si>
  <si>
    <t>E.S.E. HOSPITAL LA MISERICORDIA DE NECHI</t>
  </si>
  <si>
    <t>E.S.E. HOSPITAL SAN FRANCISCO DE PEQUE</t>
  </si>
  <si>
    <t>E.S.E. HOSPITAL SANTA MARIA DE SANTA BARBARA</t>
  </si>
  <si>
    <t>E.S.E. HOSPITAL SAN JUAN DE DIOS DE SEGOVIA</t>
  </si>
  <si>
    <t>E.S.E. HOSPITAL TOBIAS PUERTA DE URAMITA</t>
  </si>
  <si>
    <t>ESE SAN RAFAEL - ITAGUI</t>
  </si>
  <si>
    <t>E.S.E. HOSPITAL SAN ANTONIO DE BETANIA</t>
  </si>
  <si>
    <t>ESE HOSPITAL SAN JUAN DE DIOS DEL PEÑOL</t>
  </si>
  <si>
    <t>ESE MANUEL URIBE ANGEL ENVIGADO</t>
  </si>
  <si>
    <t>ESE HOSPITAL MENTAL DE ANTIOQUIA</t>
  </si>
  <si>
    <t>ESE HOSPITAL FRANCISCO VALDERRAMA TURBO</t>
  </si>
  <si>
    <t>ESE LA MARIA - MEDELLIN</t>
  </si>
  <si>
    <t>ESE SAN VICENTE DE PAUL DE CALDAS</t>
  </si>
  <si>
    <t>ESE SAN JUAN DE DIOS - RIONEGRO</t>
  </si>
  <si>
    <t>CLINICA SAN JUAN DE DIOS LA CEJA</t>
  </si>
  <si>
    <t>NIVEL DE ATENCIÓN</t>
  </si>
  <si>
    <t>NIT SAP</t>
  </si>
  <si>
    <t>I</t>
  </si>
  <si>
    <t>22/107</t>
  </si>
  <si>
    <t>24/191 POS 5</t>
  </si>
  <si>
    <t>24/343 POS 2</t>
  </si>
  <si>
    <t>24/348 POS 2</t>
  </si>
  <si>
    <t>24/324 POS 4</t>
  </si>
  <si>
    <t>24/25</t>
  </si>
  <si>
    <t>24/161</t>
  </si>
  <si>
    <t>24/239</t>
  </si>
  <si>
    <t>22/3566</t>
  </si>
  <si>
    <t>24/245 POS 2</t>
  </si>
  <si>
    <t>22/1084</t>
  </si>
  <si>
    <t>24/388 POS 2</t>
  </si>
  <si>
    <t>22/1934 POS 2</t>
  </si>
  <si>
    <t>24/317 POS 2</t>
  </si>
  <si>
    <t>24/340 POS 2</t>
  </si>
  <si>
    <t>24/243 POS 3</t>
  </si>
  <si>
    <t>24/137</t>
  </si>
  <si>
    <t>24/129</t>
  </si>
  <si>
    <t>24/385</t>
  </si>
  <si>
    <t>24/176</t>
  </si>
  <si>
    <t>24/172</t>
  </si>
  <si>
    <t>22/1108 POS 2</t>
  </si>
  <si>
    <t>24/386</t>
  </si>
  <si>
    <t>22/1087</t>
  </si>
  <si>
    <t>22/1931</t>
  </si>
  <si>
    <t>24/342 POS 2</t>
  </si>
  <si>
    <t>24/127 POS 2</t>
  </si>
  <si>
    <t>22/1068</t>
  </si>
  <si>
    <t>24/349</t>
  </si>
  <si>
    <t>24/182 POS 2</t>
  </si>
  <si>
    <t>24/333 POS 3</t>
  </si>
  <si>
    <t>22/1929</t>
  </si>
  <si>
    <t>22/563 POS 3</t>
  </si>
  <si>
    <t>24/132</t>
  </si>
  <si>
    <t>24/319</t>
  </si>
  <si>
    <t xml:space="preserve">24/318 </t>
  </si>
  <si>
    <t>24/180 POS 2</t>
  </si>
  <si>
    <t>24/236 POS 2</t>
  </si>
  <si>
    <t>24/118 POS 2</t>
  </si>
  <si>
    <t>24/322</t>
  </si>
  <si>
    <t>22/1923</t>
  </si>
  <si>
    <t>24/93 POS 2</t>
  </si>
  <si>
    <t>24/004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</si>
</sst>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dd/mm/yyyy"/>
  </numFmts>
  <fonts count="19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color theme="1"/>
      <name val="Calibri"/>
      <scheme val="minor"/>
    </font>
    <font>
      <b/>
      <sz val="10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sz val="9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D6E3BC"/>
        <bgColor rgb="FFD6E3BC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0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5" fillId="3" fontId="4" numFmtId="49" xfId="0" applyAlignment="1" applyBorder="1" applyFont="1" applyNumberFormat="1">
      <alignment horizontal="center" shrinkToFit="0" vertical="center" wrapText="1"/>
    </xf>
    <xf borderId="15" fillId="0" fontId="5" numFmtId="164" xfId="0" applyBorder="1" applyFont="1" applyNumberFormat="1"/>
    <xf borderId="15" fillId="0" fontId="3" numFmtId="164" xfId="0" applyBorder="1" applyFont="1" applyNumberFormat="1"/>
    <xf borderId="16" fillId="0" fontId="5" numFmtId="0" xfId="0" applyAlignment="1" applyBorder="1" applyFont="1">
      <alignment horizontal="left" shrinkToFit="0" wrapText="1"/>
    </xf>
    <xf borderId="17" fillId="0" fontId="2" numFmtId="0" xfId="0" applyBorder="1" applyFont="1"/>
    <xf borderId="0" fillId="0" fontId="3" numFmtId="49" xfId="0" applyFont="1" applyNumberFormat="1"/>
    <xf borderId="0" fillId="0" fontId="3" numFmtId="164" xfId="0" applyFont="1" applyNumberFormat="1"/>
    <xf borderId="15" fillId="3" fontId="4" numFmtId="164" xfId="0" applyAlignment="1" applyBorder="1" applyFont="1" applyNumberFormat="1">
      <alignment horizontal="center" shrinkToFit="0" vertical="center" wrapText="1"/>
    </xf>
    <xf borderId="15" fillId="4" fontId="6" numFmtId="164" xfId="0" applyAlignment="1" applyBorder="1" applyFill="1" applyFont="1" applyNumberFormat="1">
      <alignment shrinkToFit="0" vertical="center" wrapText="1"/>
    </xf>
    <xf borderId="15" fillId="5" fontId="6" numFmtId="164" xfId="0" applyAlignment="1" applyBorder="1" applyFill="1" applyFont="1" applyNumberFormat="1">
      <alignment shrinkToFit="0" vertical="center" wrapText="1"/>
    </xf>
    <xf borderId="15" fillId="6" fontId="7" numFmtId="2" xfId="0" applyAlignment="1" applyBorder="1" applyFill="1" applyFont="1" applyNumberFormat="1">
      <alignment horizontal="center" shrinkToFit="0" vertical="center" wrapText="1"/>
    </xf>
    <xf borderId="15" fillId="7" fontId="8" numFmtId="0" xfId="0" applyAlignment="1" applyBorder="1" applyFill="1" applyFont="1">
      <alignment horizontal="center" shrinkToFit="0" vertical="center" wrapText="1"/>
    </xf>
    <xf borderId="15" fillId="8" fontId="6" numFmtId="16" xfId="0" applyAlignment="1" applyBorder="1" applyFill="1" applyFont="1" applyNumberFormat="1">
      <alignment horizontal="center" shrinkToFit="0" vertical="center" wrapText="1"/>
    </xf>
    <xf borderId="15" fillId="9" fontId="6" numFmtId="16" xfId="0" applyAlignment="1" applyBorder="1" applyFill="1" applyFont="1" applyNumberFormat="1">
      <alignment horizontal="center" shrinkToFit="0" vertical="center" wrapText="1"/>
    </xf>
    <xf borderId="15" fillId="5" fontId="6" numFmtId="16" xfId="0" applyAlignment="1" applyBorder="1" applyFont="1" applyNumberFormat="1">
      <alignment horizontal="center" shrinkToFit="0" vertical="center" wrapText="1"/>
    </xf>
    <xf borderId="15" fillId="5" fontId="6" numFmtId="165" xfId="0" applyAlignment="1" applyBorder="1" applyFont="1" applyNumberFormat="1">
      <alignment horizontal="center" shrinkToFit="0" vertical="center" wrapText="1"/>
    </xf>
    <xf borderId="15" fillId="5" fontId="6" numFmtId="16" xfId="0" applyAlignment="1" applyBorder="1" applyFont="1" applyNumberFormat="1">
      <alignment shrinkToFit="0" vertical="center" wrapText="1"/>
    </xf>
    <xf borderId="15" fillId="4" fontId="6" numFmtId="16" xfId="0" applyAlignment="1" applyBorder="1" applyFont="1" applyNumberFormat="1">
      <alignment shrinkToFit="0" vertical="center" wrapText="1"/>
    </xf>
    <xf borderId="15" fillId="10" fontId="6" numFmtId="16" xfId="0" applyAlignment="1" applyBorder="1" applyFill="1" applyFont="1" applyNumberFormat="1">
      <alignment horizontal="center" shrinkToFit="0" vertical="center" wrapText="1"/>
    </xf>
    <xf borderId="15" fillId="11" fontId="9" numFmtId="0" xfId="0" applyAlignment="1" applyBorder="1" applyFill="1" applyFont="1">
      <alignment horizontal="center" shrinkToFit="0" vertical="center" wrapText="1"/>
    </xf>
    <xf borderId="18" fillId="3" fontId="4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0" fillId="0" fontId="10" numFmtId="0" xfId="0" applyFont="1"/>
    <xf borderId="15" fillId="0" fontId="5" numFmtId="0" xfId="0" applyBorder="1" applyFont="1"/>
    <xf borderId="15" fillId="0" fontId="11" numFmtId="0" xfId="0" applyBorder="1" applyFont="1"/>
    <xf borderId="15" fillId="0" fontId="1" numFmtId="164" xfId="0" applyBorder="1" applyFont="1" applyNumberFormat="1"/>
    <xf borderId="15" fillId="0" fontId="11" numFmtId="164" xfId="0" applyBorder="1" applyFont="1" applyNumberFormat="1"/>
    <xf borderId="15" fillId="0" fontId="1" numFmtId="0" xfId="0" applyBorder="1" applyFont="1"/>
    <xf borderId="0" fillId="0" fontId="1" numFmtId="0" xfId="0" applyFont="1"/>
    <xf borderId="0" fillId="0" fontId="5" numFmtId="0" xfId="0" applyFont="1"/>
    <xf borderId="0" fillId="0" fontId="5" numFmtId="164" xfId="0" applyFont="1" applyNumberFormat="1"/>
    <xf borderId="19" fillId="0" fontId="1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15" fillId="9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shrinkToFit="0" vertical="center" wrapText="1"/>
    </xf>
    <xf borderId="15" fillId="0" fontId="12" numFmtId="1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15" fillId="0" fontId="13" numFmtId="0" xfId="0" applyBorder="1" applyFont="1"/>
    <xf borderId="15" fillId="0" fontId="13" numFmtId="164" xfId="0" applyBorder="1" applyFont="1" applyNumberFormat="1"/>
    <xf borderId="15" fillId="0" fontId="13" numFmtId="166" xfId="0" applyBorder="1" applyFont="1" applyNumberFormat="1"/>
    <xf borderId="15" fillId="0" fontId="13" numFmtId="3" xfId="0" applyBorder="1" applyFont="1" applyNumberFormat="1"/>
    <xf borderId="15" fillId="0" fontId="14" numFmtId="0" xfId="0" applyAlignment="1" applyBorder="1" applyFont="1">
      <alignment horizontal="center" shrinkToFit="1" vertical="center" wrapText="0"/>
    </xf>
    <xf borderId="15" fillId="0" fontId="13" numFmtId="164" xfId="0" applyAlignment="1" applyBorder="1" applyFont="1" applyNumberFormat="1">
      <alignment horizontal="center" shrinkToFit="0" vertical="center" wrapText="1"/>
    </xf>
    <xf borderId="15" fillId="0" fontId="13" numFmtId="1" xfId="0" applyAlignment="1" applyBorder="1" applyFont="1" applyNumberFormat="1">
      <alignment horizontal="center" vertical="center"/>
    </xf>
    <xf borderId="15" fillId="0" fontId="13" numFmtId="167" xfId="0" applyAlignment="1" applyBorder="1" applyFont="1" applyNumberFormat="1">
      <alignment horizontal="center" vertical="center"/>
    </xf>
    <xf borderId="15" fillId="0" fontId="13" numFmtId="167" xfId="0" applyAlignment="1" applyBorder="1" applyFont="1" applyNumberFormat="1">
      <alignment horizontal="center" shrinkToFit="0" vertical="center" wrapText="1"/>
    </xf>
    <xf borderId="0" fillId="0" fontId="3" numFmtId="14" xfId="0" applyFont="1" applyNumberFormat="1"/>
    <xf borderId="0" fillId="0" fontId="5" numFmtId="1" xfId="0" applyFont="1" applyNumberFormat="1"/>
    <xf borderId="0" fillId="0" fontId="3" numFmtId="165" xfId="0" applyFont="1" applyNumberFormat="1"/>
    <xf borderId="0" fillId="0" fontId="3" numFmtId="1" xfId="0" applyFont="1" applyNumberFormat="1"/>
    <xf borderId="0" fillId="0" fontId="15" numFmtId="0" xfId="0" applyFont="1"/>
    <xf borderId="15" fillId="11" fontId="16" numFmtId="1" xfId="0" applyAlignment="1" applyBorder="1" applyFont="1" applyNumberFormat="1">
      <alignment horizontal="center" shrinkToFit="0" vertical="center" wrapText="1"/>
    </xf>
    <xf borderId="15" fillId="0" fontId="3" numFmtId="165" xfId="0" applyBorder="1" applyFont="1" applyNumberFormat="1"/>
    <xf borderId="15" fillId="0" fontId="3" numFmtId="1" xfId="0" applyAlignment="1" applyBorder="1" applyFont="1" applyNumberFormat="1">
      <alignment horizontal="center"/>
    </xf>
    <xf borderId="15" fillId="0" fontId="14" numFmtId="0" xfId="0" applyAlignment="1" applyBorder="1" applyFont="1">
      <alignment horizontal="center" shrinkToFit="1" wrapText="0"/>
    </xf>
    <xf borderId="15" fillId="0" fontId="5" numFmtId="1" xfId="0" applyBorder="1" applyFont="1" applyNumberFormat="1"/>
    <xf borderId="15" fillId="0" fontId="3" numFmtId="0" xfId="0" applyAlignment="1" applyBorder="1" applyFont="1">
      <alignment horizontal="center"/>
    </xf>
    <xf borderId="15" fillId="12" fontId="3" numFmtId="0" xfId="0" applyBorder="1" applyFill="1" applyFont="1"/>
    <xf borderId="15" fillId="12" fontId="5" numFmtId="1" xfId="0" applyBorder="1" applyFont="1" applyNumberFormat="1"/>
    <xf borderId="15" fillId="10" fontId="17" numFmtId="16" xfId="0" applyAlignment="1" applyBorder="1" applyFont="1" applyNumberFormat="1">
      <alignment horizontal="center" shrinkToFit="0" vertical="center" wrapText="1"/>
    </xf>
    <xf borderId="15" fillId="0" fontId="18" numFmtId="0" xfId="0" applyAlignment="1" applyBorder="1" applyFont="1">
      <alignment horizontal="left" readingOrder="1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133350</xdr:rowOff>
    </xdr:from>
    <xdr:ext cx="2286000" cy="6286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485775</xdr:colOff>
      <xdr:row>0</xdr:row>
      <xdr:rowOff>114300</xdr:rowOff>
    </xdr:from>
    <xdr:ext cx="2009775" cy="6381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9.86"/>
    <col customWidth="1" min="2" max="2" width="8.71"/>
    <col customWidth="1" min="3" max="3" width="13.14"/>
    <col customWidth="1" min="4" max="4" width="12.71"/>
    <col customWidth="1" min="5" max="5" width="12.29"/>
    <col customWidth="1" min="6" max="6" width="19.43"/>
    <col customWidth="1" min="7" max="7" width="19.57"/>
    <col customWidth="1" min="8" max="8" width="19.71"/>
    <col customWidth="1" min="9" max="9" width="19.57"/>
    <col customWidth="1" min="10" max="10" width="18.29"/>
    <col customWidth="1" min="11" max="11" width="23.71"/>
    <col customWidth="1" min="12" max="26" width="10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3" t="s">
        <v>2</v>
      </c>
      <c r="B6" s="14"/>
      <c r="C6" s="15"/>
      <c r="D6" s="12"/>
      <c r="E6" s="12"/>
      <c r="F6" s="12"/>
      <c r="G6" s="12"/>
      <c r="H6" s="12"/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</row>
    <row r="8">
      <c r="A8" s="18" t="s">
        <v>14</v>
      </c>
      <c r="B8" s="19" t="s">
        <v>15</v>
      </c>
      <c r="C8" s="19" t="s">
        <v>16</v>
      </c>
      <c r="D8" s="18" t="s">
        <v>17</v>
      </c>
      <c r="E8" s="19" t="s">
        <v>18</v>
      </c>
      <c r="F8" s="18" t="s">
        <v>19</v>
      </c>
      <c r="G8" s="19">
        <v>8.78768582316E9</v>
      </c>
      <c r="H8" s="19">
        <v>7.6236616763E8</v>
      </c>
      <c r="I8" s="19">
        <v>1.191164199518E10</v>
      </c>
      <c r="J8" s="19">
        <v>1.063948727546E10</v>
      </c>
      <c r="K8" s="19">
        <v>3.210118126143E10</v>
      </c>
    </row>
    <row r="9">
      <c r="A9" s="18" t="s">
        <v>14</v>
      </c>
      <c r="B9" s="19" t="s">
        <v>15</v>
      </c>
      <c r="C9" s="19" t="s">
        <v>16</v>
      </c>
      <c r="D9" s="18" t="s">
        <v>17</v>
      </c>
      <c r="E9" s="19" t="s">
        <v>20</v>
      </c>
      <c r="F9" s="18" t="s">
        <v>21</v>
      </c>
      <c r="G9" s="19">
        <v>0.0</v>
      </c>
      <c r="H9" s="19">
        <v>0.0</v>
      </c>
      <c r="I9" s="19">
        <v>0.0</v>
      </c>
      <c r="J9" s="19">
        <v>-79776.69</v>
      </c>
      <c r="K9" s="19">
        <v>-79776.69</v>
      </c>
    </row>
    <row r="10">
      <c r="A10" s="18" t="s">
        <v>14</v>
      </c>
      <c r="B10" s="19" t="s">
        <v>15</v>
      </c>
      <c r="C10" s="19" t="s">
        <v>16</v>
      </c>
      <c r="D10" s="18" t="s">
        <v>17</v>
      </c>
      <c r="E10" s="19" t="s">
        <v>22</v>
      </c>
      <c r="F10" s="18" t="s">
        <v>23</v>
      </c>
      <c r="G10" s="19">
        <v>5.852402657E7</v>
      </c>
      <c r="H10" s="19">
        <v>5077188.55</v>
      </c>
      <c r="I10" s="19">
        <v>7.932887756E7</v>
      </c>
      <c r="J10" s="19">
        <v>7.085661101E7</v>
      </c>
      <c r="K10" s="19">
        <v>2.1378670369E8</v>
      </c>
    </row>
    <row r="11">
      <c r="A11" s="18" t="s">
        <v>14</v>
      </c>
      <c r="B11" s="19" t="s">
        <v>15</v>
      </c>
      <c r="C11" s="19" t="s">
        <v>16</v>
      </c>
      <c r="D11" s="18" t="s">
        <v>17</v>
      </c>
      <c r="E11" s="19" t="s">
        <v>24</v>
      </c>
      <c r="F11" s="18" t="s">
        <v>25</v>
      </c>
      <c r="G11" s="19">
        <v>0.0</v>
      </c>
      <c r="H11" s="19">
        <v>0.0</v>
      </c>
      <c r="I11" s="19">
        <v>0.0</v>
      </c>
      <c r="J11" s="19">
        <v>-1.788510657E7</v>
      </c>
      <c r="K11" s="19">
        <v>-1.788510657E7</v>
      </c>
    </row>
    <row r="12">
      <c r="A12" s="18" t="s">
        <v>14</v>
      </c>
      <c r="B12" s="19" t="s">
        <v>15</v>
      </c>
      <c r="C12" s="19" t="s">
        <v>16</v>
      </c>
      <c r="D12" s="18" t="s">
        <v>17</v>
      </c>
      <c r="E12" s="19" t="s">
        <v>26</v>
      </c>
      <c r="F12" s="18" t="s">
        <v>27</v>
      </c>
      <c r="G12" s="19">
        <v>267524.59</v>
      </c>
      <c r="H12" s="19">
        <v>23208.81</v>
      </c>
      <c r="I12" s="19">
        <v>362627.58</v>
      </c>
      <c r="J12" s="19">
        <v>323899.22</v>
      </c>
      <c r="K12" s="19">
        <v>977260.2</v>
      </c>
    </row>
    <row r="13">
      <c r="A13" s="18" t="s">
        <v>14</v>
      </c>
      <c r="B13" s="19" t="s">
        <v>15</v>
      </c>
      <c r="C13" s="19" t="s">
        <v>16</v>
      </c>
      <c r="D13" s="18" t="s">
        <v>17</v>
      </c>
      <c r="E13" s="19" t="s">
        <v>28</v>
      </c>
      <c r="F13" s="18" t="s">
        <v>29</v>
      </c>
      <c r="G13" s="19">
        <v>7.110929225E7</v>
      </c>
      <c r="H13" s="19">
        <v>6169009.65</v>
      </c>
      <c r="I13" s="19">
        <v>9.638811046E7</v>
      </c>
      <c r="J13" s="19">
        <v>8.609393022E7</v>
      </c>
      <c r="K13" s="19">
        <v>2.5976034258E8</v>
      </c>
    </row>
    <row r="14">
      <c r="A14" s="18" t="s">
        <v>14</v>
      </c>
      <c r="B14" s="19" t="s">
        <v>15</v>
      </c>
      <c r="C14" s="19" t="s">
        <v>16</v>
      </c>
      <c r="D14" s="18" t="s">
        <v>17</v>
      </c>
      <c r="E14" s="19" t="s">
        <v>30</v>
      </c>
      <c r="F14" s="18" t="s">
        <v>31</v>
      </c>
      <c r="G14" s="19">
        <v>1.695623866E7</v>
      </c>
      <c r="H14" s="19">
        <v>1471020.12</v>
      </c>
      <c r="I14" s="19">
        <v>2.298405388E7</v>
      </c>
      <c r="J14" s="19">
        <v>2.05293736E7</v>
      </c>
      <c r="K14" s="19">
        <v>6.194068626E7</v>
      </c>
    </row>
    <row r="15">
      <c r="A15" s="18" t="s">
        <v>14</v>
      </c>
      <c r="B15" s="19" t="s">
        <v>15</v>
      </c>
      <c r="C15" s="19" t="s">
        <v>16</v>
      </c>
      <c r="D15" s="18" t="s">
        <v>17</v>
      </c>
      <c r="E15" s="19" t="s">
        <v>32</v>
      </c>
      <c r="F15" s="18" t="s">
        <v>33</v>
      </c>
      <c r="G15" s="19">
        <v>9646481.04</v>
      </c>
      <c r="H15" s="19">
        <v>836870.02</v>
      </c>
      <c r="I15" s="19">
        <v>1.307573245E7</v>
      </c>
      <c r="J15" s="19">
        <v>1.167925371E7</v>
      </c>
      <c r="K15" s="19">
        <v>3.523833722E7</v>
      </c>
    </row>
    <row r="16">
      <c r="A16" s="18" t="s">
        <v>14</v>
      </c>
      <c r="B16" s="19" t="s">
        <v>15</v>
      </c>
      <c r="C16" s="19" t="s">
        <v>16</v>
      </c>
      <c r="D16" s="18" t="s">
        <v>17</v>
      </c>
      <c r="E16" s="19" t="s">
        <v>34</v>
      </c>
      <c r="F16" s="18" t="s">
        <v>35</v>
      </c>
      <c r="G16" s="19">
        <v>157331.64</v>
      </c>
      <c r="H16" s="19">
        <v>13649.14</v>
      </c>
      <c r="I16" s="19">
        <v>213261.85</v>
      </c>
      <c r="J16" s="19">
        <v>190485.64</v>
      </c>
      <c r="K16" s="19">
        <v>574728.27</v>
      </c>
    </row>
    <row r="17">
      <c r="A17" s="18" t="s">
        <v>14</v>
      </c>
      <c r="B17" s="19" t="s">
        <v>15</v>
      </c>
      <c r="C17" s="19" t="s">
        <v>16</v>
      </c>
      <c r="D17" s="18" t="s">
        <v>17</v>
      </c>
      <c r="E17" s="19" t="s">
        <v>36</v>
      </c>
      <c r="F17" s="18" t="s">
        <v>37</v>
      </c>
      <c r="G17" s="19">
        <v>6505247.84</v>
      </c>
      <c r="H17" s="19">
        <v>564355.73</v>
      </c>
      <c r="I17" s="19">
        <v>8817814.49</v>
      </c>
      <c r="J17" s="19">
        <v>7876078.3</v>
      </c>
      <c r="K17" s="19">
        <v>2.376349636E7</v>
      </c>
    </row>
    <row r="18">
      <c r="A18" s="18" t="s">
        <v>14</v>
      </c>
      <c r="B18" s="19" t="s">
        <v>15</v>
      </c>
      <c r="C18" s="19" t="s">
        <v>16</v>
      </c>
      <c r="D18" s="18" t="s">
        <v>17</v>
      </c>
      <c r="E18" s="19" t="s">
        <v>38</v>
      </c>
      <c r="F18" s="18" t="s">
        <v>39</v>
      </c>
      <c r="G18" s="19">
        <v>1.946828925E7</v>
      </c>
      <c r="H18" s="19">
        <v>1688950.35</v>
      </c>
      <c r="I18" s="19">
        <v>2.638911955E7</v>
      </c>
      <c r="J18" s="19">
        <v>2.357078074E7</v>
      </c>
      <c r="K18" s="19">
        <v>7.111713989E7</v>
      </c>
    </row>
    <row r="19">
      <c r="A19" s="18" t="s">
        <v>14</v>
      </c>
      <c r="B19" s="19" t="s">
        <v>15</v>
      </c>
      <c r="C19" s="19" t="s">
        <v>16</v>
      </c>
      <c r="D19" s="18" t="s">
        <v>17</v>
      </c>
      <c r="E19" s="19" t="s">
        <v>40</v>
      </c>
      <c r="F19" s="18" t="s">
        <v>41</v>
      </c>
      <c r="G19" s="19">
        <v>0.0</v>
      </c>
      <c r="H19" s="19">
        <v>0.0</v>
      </c>
      <c r="I19" s="19">
        <v>0.0</v>
      </c>
      <c r="J19" s="19">
        <v>-8825847.56</v>
      </c>
      <c r="K19" s="19">
        <v>-8825847.56</v>
      </c>
    </row>
    <row r="20">
      <c r="A20" s="18" t="s">
        <v>42</v>
      </c>
      <c r="B20" s="19" t="s">
        <v>15</v>
      </c>
      <c r="C20" s="19" t="s">
        <v>16</v>
      </c>
      <c r="D20" s="18" t="s">
        <v>43</v>
      </c>
      <c r="E20" s="19" t="s">
        <v>18</v>
      </c>
      <c r="F20" s="18" t="s">
        <v>19</v>
      </c>
      <c r="G20" s="19">
        <v>6.898549893E7</v>
      </c>
      <c r="H20" s="19">
        <v>3167722.74</v>
      </c>
      <c r="I20" s="19">
        <v>1.7353033907E8</v>
      </c>
      <c r="J20" s="19">
        <v>2.5232306814E8</v>
      </c>
      <c r="K20" s="19">
        <v>4.9800662888E8</v>
      </c>
    </row>
    <row r="21" ht="15.75" customHeight="1">
      <c r="A21" s="18" t="s">
        <v>42</v>
      </c>
      <c r="B21" s="19" t="s">
        <v>15</v>
      </c>
      <c r="C21" s="19" t="s">
        <v>16</v>
      </c>
      <c r="D21" s="18" t="s">
        <v>43</v>
      </c>
      <c r="E21" s="19" t="s">
        <v>44</v>
      </c>
      <c r="F21" s="18" t="s">
        <v>45</v>
      </c>
      <c r="G21" s="19">
        <v>652202.7</v>
      </c>
      <c r="H21" s="19">
        <v>29948.28</v>
      </c>
      <c r="I21" s="19">
        <v>1640590.5</v>
      </c>
      <c r="J21" s="19">
        <v>2385512.71</v>
      </c>
      <c r="K21" s="19">
        <v>4708254.19</v>
      </c>
    </row>
    <row r="22" ht="15.75" customHeight="1">
      <c r="A22" s="18" t="s">
        <v>42</v>
      </c>
      <c r="B22" s="19" t="s">
        <v>15</v>
      </c>
      <c r="C22" s="19" t="s">
        <v>16</v>
      </c>
      <c r="D22" s="18" t="s">
        <v>43</v>
      </c>
      <c r="E22" s="19" t="s">
        <v>22</v>
      </c>
      <c r="F22" s="18" t="s">
        <v>23</v>
      </c>
      <c r="G22" s="19">
        <v>4676.1</v>
      </c>
      <c r="H22" s="19">
        <v>214.72</v>
      </c>
      <c r="I22" s="19">
        <v>11762.55</v>
      </c>
      <c r="J22" s="19">
        <v>17103.43</v>
      </c>
      <c r="K22" s="19">
        <v>33756.8</v>
      </c>
    </row>
    <row r="23" ht="15.75" customHeight="1">
      <c r="A23" s="18" t="s">
        <v>42</v>
      </c>
      <c r="B23" s="19" t="s">
        <v>15</v>
      </c>
      <c r="C23" s="19" t="s">
        <v>16</v>
      </c>
      <c r="D23" s="18" t="s">
        <v>43</v>
      </c>
      <c r="E23" s="19" t="s">
        <v>46</v>
      </c>
      <c r="F23" s="18" t="s">
        <v>47</v>
      </c>
      <c r="G23" s="19">
        <v>0.0</v>
      </c>
      <c r="H23" s="19">
        <v>0.0</v>
      </c>
      <c r="I23" s="19">
        <v>0.0</v>
      </c>
      <c r="J23" s="19">
        <v>-97783.83</v>
      </c>
      <c r="K23" s="19">
        <v>-97783.83</v>
      </c>
    </row>
    <row r="24" ht="15.75" customHeight="1">
      <c r="A24" s="18" t="s">
        <v>42</v>
      </c>
      <c r="B24" s="19" t="s">
        <v>15</v>
      </c>
      <c r="C24" s="19" t="s">
        <v>16</v>
      </c>
      <c r="D24" s="18" t="s">
        <v>43</v>
      </c>
      <c r="E24" s="19" t="s">
        <v>30</v>
      </c>
      <c r="F24" s="18" t="s">
        <v>31</v>
      </c>
      <c r="G24" s="19">
        <v>17576.65</v>
      </c>
      <c r="H24" s="19">
        <v>807.1</v>
      </c>
      <c r="I24" s="19">
        <v>44213.39</v>
      </c>
      <c r="J24" s="19">
        <v>64288.8</v>
      </c>
      <c r="K24" s="19">
        <v>126885.94</v>
      </c>
    </row>
    <row r="25" ht="15.75" customHeight="1">
      <c r="A25" s="18" t="s">
        <v>42</v>
      </c>
      <c r="B25" s="19" t="s">
        <v>15</v>
      </c>
      <c r="C25" s="19" t="s">
        <v>16</v>
      </c>
      <c r="D25" s="18" t="s">
        <v>43</v>
      </c>
      <c r="E25" s="19" t="s">
        <v>38</v>
      </c>
      <c r="F25" s="18" t="s">
        <v>39</v>
      </c>
      <c r="G25" s="19">
        <v>29839.03</v>
      </c>
      <c r="H25" s="19">
        <v>1370.17</v>
      </c>
      <c r="I25" s="19">
        <v>75058.92</v>
      </c>
      <c r="J25" s="19">
        <v>109139.98</v>
      </c>
      <c r="K25" s="19">
        <v>215408.1</v>
      </c>
    </row>
    <row r="26" ht="15.75" customHeight="1">
      <c r="A26" s="18" t="s">
        <v>42</v>
      </c>
      <c r="B26" s="19" t="s">
        <v>15</v>
      </c>
      <c r="C26" s="19" t="s">
        <v>16</v>
      </c>
      <c r="D26" s="18" t="s">
        <v>43</v>
      </c>
      <c r="E26" s="19" t="s">
        <v>48</v>
      </c>
      <c r="F26" s="18" t="s">
        <v>49</v>
      </c>
      <c r="G26" s="19">
        <v>2.445573559E7</v>
      </c>
      <c r="H26" s="19">
        <v>1122974.99</v>
      </c>
      <c r="I26" s="19">
        <v>6.151745157E7</v>
      </c>
      <c r="J26" s="19">
        <v>8.944990372E7</v>
      </c>
      <c r="K26" s="19">
        <v>1.7654606587E8</v>
      </c>
    </row>
    <row r="27" ht="15.75" customHeight="1">
      <c r="A27" s="18" t="s">
        <v>50</v>
      </c>
      <c r="B27" s="19" t="s">
        <v>15</v>
      </c>
      <c r="C27" s="19" t="s">
        <v>16</v>
      </c>
      <c r="D27" s="18" t="s">
        <v>51</v>
      </c>
      <c r="E27" s="19" t="s">
        <v>18</v>
      </c>
      <c r="F27" s="18" t="s">
        <v>19</v>
      </c>
      <c r="G27" s="19">
        <v>218132.03</v>
      </c>
      <c r="H27" s="19">
        <v>291628.0</v>
      </c>
      <c r="I27" s="19">
        <v>2.11642505E7</v>
      </c>
      <c r="J27" s="19">
        <v>3.446923857E7</v>
      </c>
      <c r="K27" s="19">
        <v>5.61432491E7</v>
      </c>
    </row>
    <row r="28" ht="15.75" customHeight="1">
      <c r="A28" s="18" t="s">
        <v>50</v>
      </c>
      <c r="B28" s="19" t="s">
        <v>15</v>
      </c>
      <c r="C28" s="19" t="s">
        <v>16</v>
      </c>
      <c r="D28" s="18" t="s">
        <v>51</v>
      </c>
      <c r="E28" s="19" t="s">
        <v>44</v>
      </c>
      <c r="F28" s="18" t="s">
        <v>45</v>
      </c>
      <c r="G28" s="19">
        <v>87079.91</v>
      </c>
      <c r="H28" s="19">
        <v>116420.04</v>
      </c>
      <c r="I28" s="19">
        <v>8448924.62</v>
      </c>
      <c r="J28" s="19">
        <v>1.376037382E7</v>
      </c>
      <c r="K28" s="19">
        <v>2.241279839E7</v>
      </c>
    </row>
    <row r="29" ht="15.75" customHeight="1">
      <c r="A29" s="18" t="s">
        <v>50</v>
      </c>
      <c r="B29" s="19" t="s">
        <v>15</v>
      </c>
      <c r="C29" s="19" t="s">
        <v>16</v>
      </c>
      <c r="D29" s="18" t="s">
        <v>51</v>
      </c>
      <c r="E29" s="19" t="s">
        <v>38</v>
      </c>
      <c r="F29" s="18" t="s">
        <v>39</v>
      </c>
      <c r="G29" s="19">
        <v>246.06</v>
      </c>
      <c r="H29" s="19">
        <v>328.96</v>
      </c>
      <c r="I29" s="19">
        <v>23873.88</v>
      </c>
      <c r="J29" s="19">
        <v>38882.3</v>
      </c>
      <c r="K29" s="19">
        <v>63331.2</v>
      </c>
    </row>
    <row r="30" ht="15.75" customHeight="1">
      <c r="A30" s="18" t="s">
        <v>52</v>
      </c>
      <c r="B30" s="19" t="s">
        <v>15</v>
      </c>
      <c r="C30" s="19" t="s">
        <v>16</v>
      </c>
      <c r="D30" s="18" t="s">
        <v>53</v>
      </c>
      <c r="E30" s="19" t="s">
        <v>18</v>
      </c>
      <c r="F30" s="18" t="s">
        <v>19</v>
      </c>
      <c r="G30" s="19">
        <v>1745076.7</v>
      </c>
      <c r="H30" s="19">
        <v>3656311.98</v>
      </c>
      <c r="I30" s="19">
        <v>5.141684348E7</v>
      </c>
      <c r="J30" s="19">
        <v>9.132096307E7</v>
      </c>
      <c r="K30" s="19">
        <v>1.4813919523E8</v>
      </c>
    </row>
    <row r="31" ht="15.75" customHeight="1">
      <c r="A31" s="18" t="s">
        <v>52</v>
      </c>
      <c r="B31" s="19" t="s">
        <v>15</v>
      </c>
      <c r="C31" s="19" t="s">
        <v>16</v>
      </c>
      <c r="D31" s="18" t="s">
        <v>53</v>
      </c>
      <c r="E31" s="19" t="s">
        <v>44</v>
      </c>
      <c r="F31" s="18" t="s">
        <v>45</v>
      </c>
      <c r="G31" s="19">
        <v>2476.51</v>
      </c>
      <c r="H31" s="19">
        <v>5188.83</v>
      </c>
      <c r="I31" s="19">
        <v>72967.85</v>
      </c>
      <c r="J31" s="19">
        <v>129597.51</v>
      </c>
      <c r="K31" s="19">
        <v>210230.7</v>
      </c>
    </row>
    <row r="32" ht="15.75" customHeight="1">
      <c r="A32" s="18" t="s">
        <v>52</v>
      </c>
      <c r="B32" s="19" t="s">
        <v>15</v>
      </c>
      <c r="C32" s="19" t="s">
        <v>16</v>
      </c>
      <c r="D32" s="18" t="s">
        <v>53</v>
      </c>
      <c r="E32" s="19" t="s">
        <v>30</v>
      </c>
      <c r="F32" s="18" t="s">
        <v>31</v>
      </c>
      <c r="G32" s="19">
        <v>1064.48</v>
      </c>
      <c r="H32" s="19">
        <v>2230.31</v>
      </c>
      <c r="I32" s="19">
        <v>31363.69</v>
      </c>
      <c r="J32" s="19">
        <v>55704.74</v>
      </c>
      <c r="K32" s="19">
        <v>90363.22</v>
      </c>
    </row>
    <row r="33" ht="15.75" customHeight="1">
      <c r="A33" s="18" t="s">
        <v>52</v>
      </c>
      <c r="B33" s="19" t="s">
        <v>15</v>
      </c>
      <c r="C33" s="19" t="s">
        <v>16</v>
      </c>
      <c r="D33" s="18" t="s">
        <v>53</v>
      </c>
      <c r="E33" s="19" t="s">
        <v>38</v>
      </c>
      <c r="F33" s="18" t="s">
        <v>39</v>
      </c>
      <c r="G33" s="19">
        <v>2082.31</v>
      </c>
      <c r="H33" s="19">
        <v>4362.88</v>
      </c>
      <c r="I33" s="19">
        <v>61352.98</v>
      </c>
      <c r="J33" s="19">
        <v>108968.43</v>
      </c>
      <c r="K33" s="19">
        <v>176766.6</v>
      </c>
    </row>
    <row r="34" ht="15.75" customHeight="1">
      <c r="A34" s="18" t="s">
        <v>54</v>
      </c>
      <c r="B34" s="19" t="s">
        <v>15</v>
      </c>
      <c r="C34" s="19" t="s">
        <v>16</v>
      </c>
      <c r="D34" s="18" t="s">
        <v>55</v>
      </c>
      <c r="E34" s="19" t="s">
        <v>18</v>
      </c>
      <c r="F34" s="18" t="s">
        <v>19</v>
      </c>
      <c r="G34" s="19">
        <v>9299560.35</v>
      </c>
      <c r="H34" s="19">
        <v>4970926.4</v>
      </c>
      <c r="I34" s="19">
        <v>7.947584289E7</v>
      </c>
      <c r="J34" s="19">
        <v>1.0447034638E8</v>
      </c>
      <c r="K34" s="19">
        <v>1.9821667602E8</v>
      </c>
    </row>
    <row r="35" ht="15.75" customHeight="1">
      <c r="A35" s="18" t="s">
        <v>54</v>
      </c>
      <c r="B35" s="19" t="s">
        <v>15</v>
      </c>
      <c r="C35" s="19" t="s">
        <v>16</v>
      </c>
      <c r="D35" s="18" t="s">
        <v>55</v>
      </c>
      <c r="E35" s="19" t="s">
        <v>22</v>
      </c>
      <c r="F35" s="18" t="s">
        <v>23</v>
      </c>
      <c r="G35" s="19">
        <v>84084.7</v>
      </c>
      <c r="H35" s="19">
        <v>44946.09</v>
      </c>
      <c r="I35" s="19">
        <v>718604.15</v>
      </c>
      <c r="J35" s="19">
        <v>944599.3</v>
      </c>
      <c r="K35" s="19">
        <v>1792234.24</v>
      </c>
    </row>
    <row r="36" ht="15.75" customHeight="1">
      <c r="A36" s="18" t="s">
        <v>54</v>
      </c>
      <c r="B36" s="19" t="s">
        <v>15</v>
      </c>
      <c r="C36" s="19" t="s">
        <v>16</v>
      </c>
      <c r="D36" s="18" t="s">
        <v>55</v>
      </c>
      <c r="E36" s="19" t="s">
        <v>46</v>
      </c>
      <c r="F36" s="18" t="s">
        <v>47</v>
      </c>
      <c r="G36" s="19">
        <v>0.0</v>
      </c>
      <c r="H36" s="19">
        <v>0.0</v>
      </c>
      <c r="I36" s="19">
        <v>0.0</v>
      </c>
      <c r="J36" s="19">
        <v>-7829.76</v>
      </c>
      <c r="K36" s="19">
        <v>-7829.76</v>
      </c>
    </row>
    <row r="37" ht="15.75" customHeight="1">
      <c r="A37" s="18" t="s">
        <v>54</v>
      </c>
      <c r="B37" s="19" t="s">
        <v>15</v>
      </c>
      <c r="C37" s="19" t="s">
        <v>16</v>
      </c>
      <c r="D37" s="18" t="s">
        <v>55</v>
      </c>
      <c r="E37" s="19" t="s">
        <v>30</v>
      </c>
      <c r="F37" s="18" t="s">
        <v>31</v>
      </c>
      <c r="G37" s="19">
        <v>34658.08</v>
      </c>
      <c r="H37" s="19">
        <v>18525.9</v>
      </c>
      <c r="I37" s="19">
        <v>296194.63</v>
      </c>
      <c r="J37" s="19">
        <v>389345.41</v>
      </c>
      <c r="K37" s="19">
        <v>738724.02</v>
      </c>
    </row>
    <row r="38" ht="15.75" customHeight="1">
      <c r="A38" s="18" t="s">
        <v>54</v>
      </c>
      <c r="B38" s="19" t="s">
        <v>15</v>
      </c>
      <c r="C38" s="19" t="s">
        <v>16</v>
      </c>
      <c r="D38" s="18" t="s">
        <v>55</v>
      </c>
      <c r="E38" s="19" t="s">
        <v>38</v>
      </c>
      <c r="F38" s="18" t="s">
        <v>39</v>
      </c>
      <c r="G38" s="19">
        <v>27926.42</v>
      </c>
      <c r="H38" s="19">
        <v>14927.6</v>
      </c>
      <c r="I38" s="19">
        <v>238664.57</v>
      </c>
      <c r="J38" s="19">
        <v>313722.62</v>
      </c>
      <c r="K38" s="19">
        <v>595241.21</v>
      </c>
    </row>
    <row r="39" ht="15.75" customHeight="1">
      <c r="A39" s="18" t="s">
        <v>54</v>
      </c>
      <c r="B39" s="19" t="s">
        <v>15</v>
      </c>
      <c r="C39" s="19" t="s">
        <v>16</v>
      </c>
      <c r="D39" s="18" t="s">
        <v>55</v>
      </c>
      <c r="E39" s="19" t="s">
        <v>48</v>
      </c>
      <c r="F39" s="18" t="s">
        <v>49</v>
      </c>
      <c r="G39" s="19">
        <v>1.531996445E7</v>
      </c>
      <c r="H39" s="19">
        <v>8189034.01</v>
      </c>
      <c r="I39" s="19">
        <v>1.3092738176E8</v>
      </c>
      <c r="J39" s="19">
        <v>1.7210297403E8</v>
      </c>
      <c r="K39" s="19">
        <v>3.2653935425E8</v>
      </c>
    </row>
    <row r="40" ht="15.75" customHeight="1">
      <c r="A40" s="18" t="s">
        <v>56</v>
      </c>
      <c r="B40" s="19" t="s">
        <v>15</v>
      </c>
      <c r="C40" s="19" t="s">
        <v>16</v>
      </c>
      <c r="D40" s="18" t="s">
        <v>57</v>
      </c>
      <c r="E40" s="19" t="s">
        <v>18</v>
      </c>
      <c r="F40" s="18" t="s">
        <v>19</v>
      </c>
      <c r="G40" s="19">
        <v>2.645788718E7</v>
      </c>
      <c r="H40" s="19">
        <v>1130488.25</v>
      </c>
      <c r="I40" s="19">
        <v>6.289245731E7</v>
      </c>
      <c r="J40" s="19">
        <v>4.931272409E7</v>
      </c>
      <c r="K40" s="19">
        <v>1.3979355683E8</v>
      </c>
    </row>
    <row r="41" ht="15.75" customHeight="1">
      <c r="A41" s="18" t="s">
        <v>56</v>
      </c>
      <c r="B41" s="19" t="s">
        <v>15</v>
      </c>
      <c r="C41" s="19" t="s">
        <v>16</v>
      </c>
      <c r="D41" s="18" t="s">
        <v>57</v>
      </c>
      <c r="E41" s="19" t="s">
        <v>44</v>
      </c>
      <c r="F41" s="18" t="s">
        <v>45</v>
      </c>
      <c r="G41" s="19">
        <v>4.051995672E7</v>
      </c>
      <c r="H41" s="19">
        <v>1731330.04</v>
      </c>
      <c r="I41" s="19">
        <v>9.631909119E7</v>
      </c>
      <c r="J41" s="19">
        <v>7.552188246E7</v>
      </c>
      <c r="K41" s="19">
        <v>2.1409226041E8</v>
      </c>
    </row>
    <row r="42" ht="15.75" customHeight="1">
      <c r="A42" s="18" t="s">
        <v>56</v>
      </c>
      <c r="B42" s="19" t="s">
        <v>15</v>
      </c>
      <c r="C42" s="19" t="s">
        <v>16</v>
      </c>
      <c r="D42" s="18" t="s">
        <v>57</v>
      </c>
      <c r="E42" s="19" t="s">
        <v>30</v>
      </c>
      <c r="F42" s="18" t="s">
        <v>31</v>
      </c>
      <c r="G42" s="19">
        <v>383881.47</v>
      </c>
      <c r="H42" s="19">
        <v>16402.42</v>
      </c>
      <c r="I42" s="19">
        <v>912516.13</v>
      </c>
      <c r="J42" s="19">
        <v>715485.74</v>
      </c>
      <c r="K42" s="19">
        <v>2028285.76</v>
      </c>
    </row>
    <row r="43" ht="15.75" customHeight="1">
      <c r="A43" s="18" t="s">
        <v>56</v>
      </c>
      <c r="B43" s="19" t="s">
        <v>15</v>
      </c>
      <c r="C43" s="19" t="s">
        <v>16</v>
      </c>
      <c r="D43" s="18" t="s">
        <v>57</v>
      </c>
      <c r="E43" s="19" t="s">
        <v>38</v>
      </c>
      <c r="F43" s="18" t="s">
        <v>39</v>
      </c>
      <c r="G43" s="19">
        <v>150735.61</v>
      </c>
      <c r="H43" s="19">
        <v>6440.61</v>
      </c>
      <c r="I43" s="19">
        <v>358310.28</v>
      </c>
      <c r="J43" s="19">
        <v>280943.96</v>
      </c>
      <c r="K43" s="19">
        <v>796430.46</v>
      </c>
    </row>
    <row r="44" ht="15.75" customHeight="1">
      <c r="A44" s="18" t="s">
        <v>56</v>
      </c>
      <c r="B44" s="19" t="s">
        <v>15</v>
      </c>
      <c r="C44" s="19" t="s">
        <v>16</v>
      </c>
      <c r="D44" s="18" t="s">
        <v>57</v>
      </c>
      <c r="E44" s="19" t="s">
        <v>40</v>
      </c>
      <c r="F44" s="18" t="s">
        <v>41</v>
      </c>
      <c r="G44" s="19">
        <v>0.0</v>
      </c>
      <c r="H44" s="19">
        <v>0.0</v>
      </c>
      <c r="I44" s="19">
        <v>0.0</v>
      </c>
      <c r="J44" s="19">
        <v>-264894.87</v>
      </c>
      <c r="K44" s="19">
        <v>-264894.87</v>
      </c>
    </row>
    <row r="45" ht="15.75" customHeight="1">
      <c r="A45" s="18" t="s">
        <v>56</v>
      </c>
      <c r="B45" s="19" t="s">
        <v>15</v>
      </c>
      <c r="C45" s="19" t="s">
        <v>16</v>
      </c>
      <c r="D45" s="18" t="s">
        <v>57</v>
      </c>
      <c r="E45" s="19" t="s">
        <v>48</v>
      </c>
      <c r="F45" s="18" t="s">
        <v>49</v>
      </c>
      <c r="G45" s="19">
        <v>7.077221802E7</v>
      </c>
      <c r="H45" s="19">
        <v>3023943.68</v>
      </c>
      <c r="I45" s="19">
        <v>1.6823107109E8</v>
      </c>
      <c r="J45" s="19">
        <v>1.3190663472E8</v>
      </c>
      <c r="K45" s="19">
        <v>3.7393386751E8</v>
      </c>
    </row>
    <row r="46" ht="15.75" customHeight="1">
      <c r="A46" s="18" t="s">
        <v>58</v>
      </c>
      <c r="B46" s="19" t="s">
        <v>15</v>
      </c>
      <c r="C46" s="19" t="s">
        <v>16</v>
      </c>
      <c r="D46" s="18" t="s">
        <v>59</v>
      </c>
      <c r="E46" s="19" t="s">
        <v>18</v>
      </c>
      <c r="F46" s="18" t="s">
        <v>19</v>
      </c>
      <c r="G46" s="19">
        <v>9.366132444E7</v>
      </c>
      <c r="H46" s="19">
        <v>1.154451473E7</v>
      </c>
      <c r="I46" s="19">
        <v>4.1800227749E8</v>
      </c>
      <c r="J46" s="19">
        <v>4.6360494499E8</v>
      </c>
      <c r="K46" s="19">
        <v>9.8681306165E8</v>
      </c>
    </row>
    <row r="47" ht="15.75" customHeight="1">
      <c r="A47" s="18" t="s">
        <v>58</v>
      </c>
      <c r="B47" s="19" t="s">
        <v>15</v>
      </c>
      <c r="C47" s="19" t="s">
        <v>16</v>
      </c>
      <c r="D47" s="18" t="s">
        <v>59</v>
      </c>
      <c r="E47" s="19" t="s">
        <v>44</v>
      </c>
      <c r="F47" s="18" t="s">
        <v>45</v>
      </c>
      <c r="G47" s="19">
        <v>2.379341089E7</v>
      </c>
      <c r="H47" s="19">
        <v>2932730.07</v>
      </c>
      <c r="I47" s="19">
        <v>1.0618790628E8</v>
      </c>
      <c r="J47" s="19">
        <v>1.1777265604E8</v>
      </c>
      <c r="K47" s="19">
        <v>2.5068670328E8</v>
      </c>
    </row>
    <row r="48" ht="15.75" customHeight="1">
      <c r="A48" s="18" t="s">
        <v>58</v>
      </c>
      <c r="B48" s="19" t="s">
        <v>15</v>
      </c>
      <c r="C48" s="19" t="s">
        <v>16</v>
      </c>
      <c r="D48" s="18" t="s">
        <v>59</v>
      </c>
      <c r="E48" s="19" t="s">
        <v>46</v>
      </c>
      <c r="F48" s="18" t="s">
        <v>47</v>
      </c>
      <c r="G48" s="19">
        <v>0.0</v>
      </c>
      <c r="H48" s="19">
        <v>0.0</v>
      </c>
      <c r="I48" s="19">
        <v>0.0</v>
      </c>
      <c r="J48" s="19">
        <v>-265257.06</v>
      </c>
      <c r="K48" s="19">
        <v>-265257.06</v>
      </c>
    </row>
    <row r="49" ht="15.75" customHeight="1">
      <c r="A49" s="18" t="s">
        <v>58</v>
      </c>
      <c r="B49" s="19" t="s">
        <v>15</v>
      </c>
      <c r="C49" s="19" t="s">
        <v>16</v>
      </c>
      <c r="D49" s="18" t="s">
        <v>59</v>
      </c>
      <c r="E49" s="19" t="s">
        <v>30</v>
      </c>
      <c r="F49" s="18" t="s">
        <v>31</v>
      </c>
      <c r="G49" s="19">
        <v>159815.04</v>
      </c>
      <c r="H49" s="19">
        <v>19698.49</v>
      </c>
      <c r="I49" s="19">
        <v>713240.49</v>
      </c>
      <c r="J49" s="19">
        <v>791052.68</v>
      </c>
      <c r="K49" s="19">
        <v>1683806.7</v>
      </c>
    </row>
    <row r="50" ht="15.75" customHeight="1">
      <c r="A50" s="18" t="s">
        <v>58</v>
      </c>
      <c r="B50" s="19" t="s">
        <v>15</v>
      </c>
      <c r="C50" s="19" t="s">
        <v>16</v>
      </c>
      <c r="D50" s="18" t="s">
        <v>59</v>
      </c>
      <c r="E50" s="19" t="s">
        <v>38</v>
      </c>
      <c r="F50" s="18" t="s">
        <v>39</v>
      </c>
      <c r="G50" s="19">
        <v>62018.13</v>
      </c>
      <c r="H50" s="19">
        <v>7644.23</v>
      </c>
      <c r="I50" s="19">
        <v>276781.47</v>
      </c>
      <c r="J50" s="19">
        <v>306977.42</v>
      </c>
      <c r="K50" s="19">
        <v>653421.25</v>
      </c>
    </row>
    <row r="51" ht="15.75" customHeight="1">
      <c r="A51" s="18" t="s">
        <v>58</v>
      </c>
      <c r="B51" s="19" t="s">
        <v>15</v>
      </c>
      <c r="C51" s="19" t="s">
        <v>16</v>
      </c>
      <c r="D51" s="18" t="s">
        <v>59</v>
      </c>
      <c r="E51" s="19" t="s">
        <v>60</v>
      </c>
      <c r="F51" s="18" t="s">
        <v>61</v>
      </c>
      <c r="G51" s="19">
        <v>1.17152605E7</v>
      </c>
      <c r="H51" s="19">
        <v>1444000.48</v>
      </c>
      <c r="I51" s="19">
        <v>5.228418027E7</v>
      </c>
      <c r="J51" s="19">
        <v>5.798821162E7</v>
      </c>
      <c r="K51" s="19">
        <v>1.2343165287E8</v>
      </c>
    </row>
    <row r="52" ht="15.75" customHeight="1">
      <c r="A52" s="18" t="s">
        <v>62</v>
      </c>
      <c r="B52" s="19" t="s">
        <v>15</v>
      </c>
      <c r="C52" s="19" t="s">
        <v>16</v>
      </c>
      <c r="D52" s="18" t="s">
        <v>63</v>
      </c>
      <c r="E52" s="19" t="s">
        <v>44</v>
      </c>
      <c r="F52" s="18" t="s">
        <v>45</v>
      </c>
      <c r="G52" s="19">
        <v>62346.43</v>
      </c>
      <c r="H52" s="19">
        <v>6438.63</v>
      </c>
      <c r="I52" s="19">
        <v>225854.88</v>
      </c>
      <c r="J52" s="19">
        <v>207766.76</v>
      </c>
      <c r="K52" s="19">
        <v>502406.7</v>
      </c>
    </row>
    <row r="53" ht="15.75" customHeight="1">
      <c r="A53" s="18" t="s">
        <v>62</v>
      </c>
      <c r="B53" s="19" t="s">
        <v>15</v>
      </c>
      <c r="C53" s="19" t="s">
        <v>16</v>
      </c>
      <c r="D53" s="18" t="s">
        <v>63</v>
      </c>
      <c r="E53" s="19" t="s">
        <v>30</v>
      </c>
      <c r="F53" s="18" t="s">
        <v>31</v>
      </c>
      <c r="G53" s="19">
        <v>33512.91</v>
      </c>
      <c r="H53" s="19">
        <v>3460.94</v>
      </c>
      <c r="I53" s="19">
        <v>121403.17</v>
      </c>
      <c r="J53" s="19">
        <v>111680.32</v>
      </c>
      <c r="K53" s="19">
        <v>270057.34</v>
      </c>
    </row>
    <row r="54" ht="15.75" customHeight="1">
      <c r="A54" s="18" t="s">
        <v>62</v>
      </c>
      <c r="B54" s="19" t="s">
        <v>15</v>
      </c>
      <c r="C54" s="19" t="s">
        <v>16</v>
      </c>
      <c r="D54" s="18" t="s">
        <v>63</v>
      </c>
      <c r="E54" s="19" t="s">
        <v>38</v>
      </c>
      <c r="F54" s="18" t="s">
        <v>39</v>
      </c>
      <c r="G54" s="19">
        <v>130850.1</v>
      </c>
      <c r="H54" s="19">
        <v>13513.12</v>
      </c>
      <c r="I54" s="19">
        <v>474014.78</v>
      </c>
      <c r="J54" s="19">
        <v>436052.2</v>
      </c>
      <c r="K54" s="19">
        <v>1054430.2</v>
      </c>
    </row>
    <row r="55" ht="15.75" customHeight="1">
      <c r="A55" s="18" t="s">
        <v>62</v>
      </c>
      <c r="B55" s="19" t="s">
        <v>15</v>
      </c>
      <c r="C55" s="19" t="s">
        <v>16</v>
      </c>
      <c r="D55" s="18" t="s">
        <v>63</v>
      </c>
      <c r="E55" s="19" t="s">
        <v>60</v>
      </c>
      <c r="F55" s="18" t="s">
        <v>61</v>
      </c>
      <c r="G55" s="19">
        <v>1.960579556E7</v>
      </c>
      <c r="H55" s="19">
        <v>2024725.31</v>
      </c>
      <c r="I55" s="19">
        <v>7.102353717E7</v>
      </c>
      <c r="J55" s="19">
        <v>6.533545014E7</v>
      </c>
      <c r="K55" s="19">
        <v>1.5798950818E8</v>
      </c>
    </row>
    <row r="56" ht="15.75" customHeight="1">
      <c r="A56" s="18" t="s">
        <v>64</v>
      </c>
      <c r="B56" s="19" t="s">
        <v>15</v>
      </c>
      <c r="C56" s="19" t="s">
        <v>16</v>
      </c>
      <c r="D56" s="18" t="s">
        <v>65</v>
      </c>
      <c r="E56" s="19" t="s">
        <v>44</v>
      </c>
      <c r="F56" s="18" t="s">
        <v>45</v>
      </c>
      <c r="G56" s="19">
        <v>3525537.08</v>
      </c>
      <c r="H56" s="19">
        <v>261308.06</v>
      </c>
      <c r="I56" s="19">
        <v>1.602190018E7</v>
      </c>
      <c r="J56" s="19">
        <v>1.296004063E7</v>
      </c>
      <c r="K56" s="19">
        <v>3.276878595E7</v>
      </c>
    </row>
    <row r="57" ht="15.75" customHeight="1">
      <c r="A57" s="18" t="s">
        <v>64</v>
      </c>
      <c r="B57" s="19" t="s">
        <v>15</v>
      </c>
      <c r="C57" s="19" t="s">
        <v>16</v>
      </c>
      <c r="D57" s="18" t="s">
        <v>65</v>
      </c>
      <c r="E57" s="19" t="s">
        <v>30</v>
      </c>
      <c r="F57" s="18" t="s">
        <v>31</v>
      </c>
      <c r="G57" s="19">
        <v>25976.44</v>
      </c>
      <c r="H57" s="19">
        <v>1925.34</v>
      </c>
      <c r="I57" s="19">
        <v>118050.65</v>
      </c>
      <c r="J57" s="19">
        <v>95490.63</v>
      </c>
      <c r="K57" s="19">
        <v>241443.06</v>
      </c>
    </row>
    <row r="58" ht="15.75" customHeight="1">
      <c r="A58" s="18" t="s">
        <v>64</v>
      </c>
      <c r="B58" s="19" t="s">
        <v>15</v>
      </c>
      <c r="C58" s="19" t="s">
        <v>16</v>
      </c>
      <c r="D58" s="18" t="s">
        <v>65</v>
      </c>
      <c r="E58" s="19" t="s">
        <v>38</v>
      </c>
      <c r="F58" s="18" t="s">
        <v>39</v>
      </c>
      <c r="G58" s="19">
        <v>12123.29</v>
      </c>
      <c r="H58" s="19">
        <v>898.56</v>
      </c>
      <c r="I58" s="19">
        <v>55094.64</v>
      </c>
      <c r="J58" s="19">
        <v>44565.8</v>
      </c>
      <c r="K58" s="19">
        <v>112682.29</v>
      </c>
    </row>
    <row r="59" ht="15.75" customHeight="1">
      <c r="A59" s="18" t="s">
        <v>64</v>
      </c>
      <c r="B59" s="19" t="s">
        <v>15</v>
      </c>
      <c r="C59" s="19" t="s">
        <v>16</v>
      </c>
      <c r="D59" s="18" t="s">
        <v>65</v>
      </c>
      <c r="E59" s="19" t="s">
        <v>48</v>
      </c>
      <c r="F59" s="18" t="s">
        <v>49</v>
      </c>
      <c r="G59" s="19">
        <v>4.081619019E7</v>
      </c>
      <c r="H59" s="19">
        <v>3025241.04</v>
      </c>
      <c r="I59" s="19">
        <v>1.8549029853E8</v>
      </c>
      <c r="J59" s="19">
        <v>1.5004224087E8</v>
      </c>
      <c r="K59" s="19">
        <v>3.7937397063E8</v>
      </c>
    </row>
    <row r="60" ht="15.75" customHeight="1">
      <c r="A60" s="18" t="s">
        <v>66</v>
      </c>
      <c r="B60" s="19" t="s">
        <v>15</v>
      </c>
      <c r="C60" s="19" t="s">
        <v>16</v>
      </c>
      <c r="D60" s="18" t="s">
        <v>67</v>
      </c>
      <c r="E60" s="19" t="s">
        <v>18</v>
      </c>
      <c r="F60" s="18" t="s">
        <v>19</v>
      </c>
      <c r="G60" s="19">
        <v>1.817141616E7</v>
      </c>
      <c r="H60" s="19">
        <v>697226.99</v>
      </c>
      <c r="I60" s="19">
        <v>5.018725481E7</v>
      </c>
      <c r="J60" s="19">
        <v>4.890897736E7</v>
      </c>
      <c r="K60" s="19">
        <v>1.1796487532E8</v>
      </c>
    </row>
    <row r="61" ht="15.75" customHeight="1">
      <c r="A61" s="18" t="s">
        <v>66</v>
      </c>
      <c r="B61" s="19" t="s">
        <v>15</v>
      </c>
      <c r="C61" s="19" t="s">
        <v>16</v>
      </c>
      <c r="D61" s="18" t="s">
        <v>67</v>
      </c>
      <c r="E61" s="19" t="s">
        <v>44</v>
      </c>
      <c r="F61" s="18" t="s">
        <v>45</v>
      </c>
      <c r="G61" s="19">
        <v>1.774804939E7</v>
      </c>
      <c r="H61" s="19">
        <v>680982.64</v>
      </c>
      <c r="I61" s="19">
        <v>4.901796697E7</v>
      </c>
      <c r="J61" s="19">
        <v>4.776947147E7</v>
      </c>
      <c r="K61" s="19">
        <v>1.1521647047E8</v>
      </c>
    </row>
    <row r="62" ht="15.75" customHeight="1">
      <c r="A62" s="18" t="s">
        <v>66</v>
      </c>
      <c r="B62" s="19" t="s">
        <v>15</v>
      </c>
      <c r="C62" s="19" t="s">
        <v>16</v>
      </c>
      <c r="D62" s="18" t="s">
        <v>67</v>
      </c>
      <c r="E62" s="19" t="s">
        <v>30</v>
      </c>
      <c r="F62" s="18" t="s">
        <v>31</v>
      </c>
      <c r="G62" s="19">
        <v>166062.09</v>
      </c>
      <c r="H62" s="19">
        <v>6371.71</v>
      </c>
      <c r="I62" s="19">
        <v>458643.43</v>
      </c>
      <c r="J62" s="19">
        <v>446961.7</v>
      </c>
      <c r="K62" s="19">
        <v>1078038.93</v>
      </c>
    </row>
    <row r="63" ht="15.75" customHeight="1">
      <c r="A63" s="18" t="s">
        <v>66</v>
      </c>
      <c r="B63" s="19" t="s">
        <v>15</v>
      </c>
      <c r="C63" s="19" t="s">
        <v>16</v>
      </c>
      <c r="D63" s="18" t="s">
        <v>67</v>
      </c>
      <c r="E63" s="19" t="s">
        <v>38</v>
      </c>
      <c r="F63" s="18" t="s">
        <v>39</v>
      </c>
      <c r="G63" s="19">
        <v>69221.38</v>
      </c>
      <c r="H63" s="19">
        <v>2655.99</v>
      </c>
      <c r="I63" s="19">
        <v>191181.11</v>
      </c>
      <c r="J63" s="19">
        <v>186311.7</v>
      </c>
      <c r="K63" s="19">
        <v>449370.18</v>
      </c>
    </row>
    <row r="64" ht="15.75" customHeight="1">
      <c r="A64" s="18" t="s">
        <v>66</v>
      </c>
      <c r="B64" s="19" t="s">
        <v>15</v>
      </c>
      <c r="C64" s="19" t="s">
        <v>16</v>
      </c>
      <c r="D64" s="18" t="s">
        <v>67</v>
      </c>
      <c r="E64" s="19" t="s">
        <v>48</v>
      </c>
      <c r="F64" s="18" t="s">
        <v>49</v>
      </c>
      <c r="G64" s="19">
        <v>5.808458298E7</v>
      </c>
      <c r="H64" s="19">
        <v>2228672.67</v>
      </c>
      <c r="I64" s="19">
        <v>1.6042259668E8</v>
      </c>
      <c r="J64" s="19">
        <v>1.5633660732E8</v>
      </c>
      <c r="K64" s="19">
        <v>3.7707245965E8</v>
      </c>
    </row>
    <row r="65" ht="15.75" customHeight="1">
      <c r="A65" s="18" t="s">
        <v>68</v>
      </c>
      <c r="B65" s="19" t="s">
        <v>15</v>
      </c>
      <c r="C65" s="19" t="s">
        <v>16</v>
      </c>
      <c r="D65" s="18" t="s">
        <v>16</v>
      </c>
      <c r="E65" s="19" t="s">
        <v>18</v>
      </c>
      <c r="F65" s="18" t="s">
        <v>19</v>
      </c>
      <c r="G65" s="19">
        <v>3.790693767E7</v>
      </c>
      <c r="H65" s="19">
        <v>4207667.79</v>
      </c>
      <c r="I65" s="19">
        <v>1.3013363524E8</v>
      </c>
      <c r="J65" s="19">
        <v>1.5696155738E8</v>
      </c>
      <c r="K65" s="19">
        <v>3.2920979808E8</v>
      </c>
    </row>
    <row r="66" ht="15.75" customHeight="1">
      <c r="A66" s="18" t="s">
        <v>68</v>
      </c>
      <c r="B66" s="19" t="s">
        <v>15</v>
      </c>
      <c r="C66" s="19" t="s">
        <v>16</v>
      </c>
      <c r="D66" s="18" t="s">
        <v>16</v>
      </c>
      <c r="E66" s="19" t="s">
        <v>46</v>
      </c>
      <c r="F66" s="18" t="s">
        <v>47</v>
      </c>
      <c r="G66" s="19">
        <v>0.0</v>
      </c>
      <c r="H66" s="19">
        <v>0.0</v>
      </c>
      <c r="I66" s="19">
        <v>0.0</v>
      </c>
      <c r="J66" s="19">
        <v>-422157.63</v>
      </c>
      <c r="K66" s="19">
        <v>-422157.63</v>
      </c>
    </row>
    <row r="67" ht="15.75" customHeight="1">
      <c r="A67" s="18" t="s">
        <v>68</v>
      </c>
      <c r="B67" s="19" t="s">
        <v>15</v>
      </c>
      <c r="C67" s="19" t="s">
        <v>16</v>
      </c>
      <c r="D67" s="18" t="s">
        <v>16</v>
      </c>
      <c r="E67" s="19" t="s">
        <v>30</v>
      </c>
      <c r="F67" s="18" t="s">
        <v>31</v>
      </c>
      <c r="G67" s="19">
        <v>377825.76</v>
      </c>
      <c r="H67" s="19">
        <v>41938.64</v>
      </c>
      <c r="I67" s="19">
        <v>1297067.04</v>
      </c>
      <c r="J67" s="19">
        <v>1564466.12</v>
      </c>
      <c r="K67" s="19">
        <v>3281297.56</v>
      </c>
    </row>
    <row r="68" ht="15.75" customHeight="1">
      <c r="A68" s="18" t="s">
        <v>68</v>
      </c>
      <c r="B68" s="19" t="s">
        <v>15</v>
      </c>
      <c r="C68" s="19" t="s">
        <v>16</v>
      </c>
      <c r="D68" s="18" t="s">
        <v>16</v>
      </c>
      <c r="E68" s="19" t="s">
        <v>38</v>
      </c>
      <c r="F68" s="18" t="s">
        <v>39</v>
      </c>
      <c r="G68" s="19">
        <v>227183.98</v>
      </c>
      <c r="H68" s="19">
        <v>25217.41</v>
      </c>
      <c r="I68" s="19">
        <v>779917.32</v>
      </c>
      <c r="J68" s="19">
        <v>940702.52</v>
      </c>
      <c r="K68" s="19">
        <v>1973021.23</v>
      </c>
    </row>
    <row r="69" ht="15.75" customHeight="1">
      <c r="A69" s="18" t="s">
        <v>68</v>
      </c>
      <c r="B69" s="19" t="s">
        <v>15</v>
      </c>
      <c r="C69" s="19" t="s">
        <v>16</v>
      </c>
      <c r="D69" s="18" t="s">
        <v>16</v>
      </c>
      <c r="E69" s="19" t="s">
        <v>48</v>
      </c>
      <c r="F69" s="18" t="s">
        <v>49</v>
      </c>
      <c r="G69" s="19">
        <v>4.791528086E7</v>
      </c>
      <c r="H69" s="19">
        <v>5318593.26</v>
      </c>
      <c r="I69" s="19">
        <v>1.6449204456E8</v>
      </c>
      <c r="J69" s="19">
        <v>1.9840318332E8</v>
      </c>
      <c r="K69" s="19">
        <v>4.16129102E8</v>
      </c>
    </row>
    <row r="70" ht="15.75" customHeight="1">
      <c r="A70" s="18" t="s">
        <v>68</v>
      </c>
      <c r="B70" s="19" t="s">
        <v>15</v>
      </c>
      <c r="C70" s="19" t="s">
        <v>16</v>
      </c>
      <c r="D70" s="18" t="s">
        <v>16</v>
      </c>
      <c r="E70" s="19" t="s">
        <v>60</v>
      </c>
      <c r="F70" s="18" t="s">
        <v>61</v>
      </c>
      <c r="G70" s="19">
        <v>1218990.73</v>
      </c>
      <c r="H70" s="19">
        <v>135307.9</v>
      </c>
      <c r="I70" s="19">
        <v>4184766.84</v>
      </c>
      <c r="J70" s="19">
        <v>5047484.61</v>
      </c>
      <c r="K70" s="19">
        <v>1.058655008E7</v>
      </c>
    </row>
    <row r="71" ht="15.75" customHeight="1">
      <c r="A71" s="18" t="s">
        <v>69</v>
      </c>
      <c r="B71" s="19" t="s">
        <v>15</v>
      </c>
      <c r="C71" s="19" t="s">
        <v>16</v>
      </c>
      <c r="D71" s="18" t="s">
        <v>70</v>
      </c>
      <c r="E71" s="19" t="s">
        <v>18</v>
      </c>
      <c r="F71" s="18" t="s">
        <v>19</v>
      </c>
      <c r="G71" s="19">
        <v>0.0</v>
      </c>
      <c r="H71" s="19">
        <v>2523243.28</v>
      </c>
      <c r="I71" s="19">
        <v>9.792469228E7</v>
      </c>
      <c r="J71" s="19">
        <v>1.6339235289E8</v>
      </c>
      <c r="K71" s="19">
        <v>2.6384028845E8</v>
      </c>
    </row>
    <row r="72" ht="15.75" customHeight="1">
      <c r="A72" s="18" t="s">
        <v>69</v>
      </c>
      <c r="B72" s="19" t="s">
        <v>15</v>
      </c>
      <c r="C72" s="19" t="s">
        <v>16</v>
      </c>
      <c r="D72" s="18" t="s">
        <v>70</v>
      </c>
      <c r="E72" s="19" t="s">
        <v>30</v>
      </c>
      <c r="F72" s="18" t="s">
        <v>31</v>
      </c>
      <c r="G72" s="19">
        <v>0.0</v>
      </c>
      <c r="H72" s="19">
        <v>6725.83</v>
      </c>
      <c r="I72" s="19">
        <v>261023.04</v>
      </c>
      <c r="J72" s="19">
        <v>435530.29</v>
      </c>
      <c r="K72" s="19">
        <v>703279.16</v>
      </c>
    </row>
    <row r="73" ht="15.75" customHeight="1">
      <c r="A73" s="18" t="s">
        <v>69</v>
      </c>
      <c r="B73" s="19" t="s">
        <v>15</v>
      </c>
      <c r="C73" s="19" t="s">
        <v>16</v>
      </c>
      <c r="D73" s="18" t="s">
        <v>70</v>
      </c>
      <c r="E73" s="19" t="s">
        <v>38</v>
      </c>
      <c r="F73" s="18" t="s">
        <v>39</v>
      </c>
      <c r="G73" s="19">
        <v>0.0</v>
      </c>
      <c r="H73" s="19">
        <v>2032.89</v>
      </c>
      <c r="I73" s="19">
        <v>78894.68</v>
      </c>
      <c r="J73" s="19">
        <v>131639.8</v>
      </c>
      <c r="K73" s="19">
        <v>212567.37</v>
      </c>
    </row>
    <row r="74" ht="15.75" customHeight="1">
      <c r="A74" s="18" t="s">
        <v>71</v>
      </c>
      <c r="B74" s="19" t="s">
        <v>15</v>
      </c>
      <c r="C74" s="19" t="s">
        <v>16</v>
      </c>
      <c r="D74" s="18" t="s">
        <v>72</v>
      </c>
      <c r="E74" s="19" t="s">
        <v>18</v>
      </c>
      <c r="F74" s="18" t="s">
        <v>19</v>
      </c>
      <c r="G74" s="19">
        <v>4.0642421862E8</v>
      </c>
      <c r="H74" s="19">
        <v>2.045104001E7</v>
      </c>
      <c r="I74" s="19">
        <v>7.6107099434E8</v>
      </c>
      <c r="J74" s="19">
        <v>1.14439200155E9</v>
      </c>
      <c r="K74" s="19">
        <v>2.33233825452E9</v>
      </c>
    </row>
    <row r="75" ht="15.75" customHeight="1">
      <c r="A75" s="18" t="s">
        <v>71</v>
      </c>
      <c r="B75" s="19" t="s">
        <v>15</v>
      </c>
      <c r="C75" s="19" t="s">
        <v>16</v>
      </c>
      <c r="D75" s="18" t="s">
        <v>72</v>
      </c>
      <c r="E75" s="19" t="s">
        <v>44</v>
      </c>
      <c r="F75" s="18" t="s">
        <v>45</v>
      </c>
      <c r="G75" s="19">
        <v>1.69846916E7</v>
      </c>
      <c r="H75" s="19">
        <v>854660.21</v>
      </c>
      <c r="I75" s="19">
        <v>3.180557538E7</v>
      </c>
      <c r="J75" s="19">
        <v>4.782477107E7</v>
      </c>
      <c r="K75" s="19">
        <v>9.746969826E7</v>
      </c>
    </row>
    <row r="76" ht="15.75" customHeight="1">
      <c r="A76" s="18" t="s">
        <v>71</v>
      </c>
      <c r="B76" s="19" t="s">
        <v>15</v>
      </c>
      <c r="C76" s="19" t="s">
        <v>16</v>
      </c>
      <c r="D76" s="18" t="s">
        <v>72</v>
      </c>
      <c r="E76" s="19" t="s">
        <v>73</v>
      </c>
      <c r="F76" s="18" t="s">
        <v>74</v>
      </c>
      <c r="G76" s="19">
        <v>5731980.51</v>
      </c>
      <c r="H76" s="19">
        <v>288430.06</v>
      </c>
      <c r="I76" s="19">
        <v>1.073372084E7</v>
      </c>
      <c r="J76" s="19">
        <v>1.613986655E7</v>
      </c>
      <c r="K76" s="19">
        <v>3.289399796E7</v>
      </c>
    </row>
    <row r="77" ht="15.75" customHeight="1">
      <c r="A77" s="18" t="s">
        <v>71</v>
      </c>
      <c r="B77" s="19" t="s">
        <v>15</v>
      </c>
      <c r="C77" s="19" t="s">
        <v>16</v>
      </c>
      <c r="D77" s="18" t="s">
        <v>72</v>
      </c>
      <c r="E77" s="19" t="s">
        <v>46</v>
      </c>
      <c r="F77" s="18" t="s">
        <v>47</v>
      </c>
      <c r="G77" s="19">
        <v>0.0</v>
      </c>
      <c r="H77" s="19">
        <v>0.0</v>
      </c>
      <c r="I77" s="19">
        <v>0.0</v>
      </c>
      <c r="J77" s="19">
        <v>-2014496.95</v>
      </c>
      <c r="K77" s="19">
        <v>-2014496.95</v>
      </c>
    </row>
    <row r="78" ht="15.75" customHeight="1">
      <c r="A78" s="18" t="s">
        <v>71</v>
      </c>
      <c r="B78" s="19" t="s">
        <v>15</v>
      </c>
      <c r="C78" s="19" t="s">
        <v>16</v>
      </c>
      <c r="D78" s="18" t="s">
        <v>72</v>
      </c>
      <c r="E78" s="19" t="s">
        <v>28</v>
      </c>
      <c r="F78" s="18" t="s">
        <v>29</v>
      </c>
      <c r="G78" s="19">
        <v>470667.35</v>
      </c>
      <c r="H78" s="19">
        <v>23683.72</v>
      </c>
      <c r="I78" s="19">
        <v>881372.84</v>
      </c>
      <c r="J78" s="19">
        <v>1325285.08</v>
      </c>
      <c r="K78" s="19">
        <v>2701008.99</v>
      </c>
    </row>
    <row r="79" ht="15.75" customHeight="1">
      <c r="A79" s="18" t="s">
        <v>71</v>
      </c>
      <c r="B79" s="19" t="s">
        <v>15</v>
      </c>
      <c r="C79" s="19" t="s">
        <v>16</v>
      </c>
      <c r="D79" s="18" t="s">
        <v>72</v>
      </c>
      <c r="E79" s="19" t="s">
        <v>30</v>
      </c>
      <c r="F79" s="18" t="s">
        <v>31</v>
      </c>
      <c r="G79" s="19">
        <v>1423318.45</v>
      </c>
      <c r="H79" s="19">
        <v>71620.59</v>
      </c>
      <c r="I79" s="19">
        <v>2665309.63</v>
      </c>
      <c r="J79" s="19">
        <v>4007719.45</v>
      </c>
      <c r="K79" s="19">
        <v>8167968.12</v>
      </c>
    </row>
    <row r="80" ht="15.75" customHeight="1">
      <c r="A80" s="18" t="s">
        <v>71</v>
      </c>
      <c r="B80" s="19" t="s">
        <v>15</v>
      </c>
      <c r="C80" s="19" t="s">
        <v>16</v>
      </c>
      <c r="D80" s="18" t="s">
        <v>72</v>
      </c>
      <c r="E80" s="19" t="s">
        <v>32</v>
      </c>
      <c r="F80" s="18" t="s">
        <v>33</v>
      </c>
      <c r="G80" s="19">
        <v>1143716.04</v>
      </c>
      <c r="H80" s="19">
        <v>57551.15</v>
      </c>
      <c r="I80" s="19">
        <v>2141725.47</v>
      </c>
      <c r="J80" s="19">
        <v>3220426.88</v>
      </c>
      <c r="K80" s="19">
        <v>6563419.54</v>
      </c>
    </row>
    <row r="81" ht="15.75" customHeight="1">
      <c r="A81" s="18" t="s">
        <v>71</v>
      </c>
      <c r="B81" s="19" t="s">
        <v>15</v>
      </c>
      <c r="C81" s="19" t="s">
        <v>16</v>
      </c>
      <c r="D81" s="18" t="s">
        <v>72</v>
      </c>
      <c r="E81" s="19" t="s">
        <v>38</v>
      </c>
      <c r="F81" s="18" t="s">
        <v>39</v>
      </c>
      <c r="G81" s="19">
        <v>1342289.43</v>
      </c>
      <c r="H81" s="19">
        <v>67543.26</v>
      </c>
      <c r="I81" s="19">
        <v>2513574.5</v>
      </c>
      <c r="J81" s="19">
        <v>3779561.4</v>
      </c>
      <c r="K81" s="19">
        <v>7702968.59</v>
      </c>
    </row>
    <row r="82" ht="15.75" customHeight="1">
      <c r="A82" s="18" t="s">
        <v>71</v>
      </c>
      <c r="B82" s="19" t="s">
        <v>15</v>
      </c>
      <c r="C82" s="19" t="s">
        <v>16</v>
      </c>
      <c r="D82" s="18" t="s">
        <v>72</v>
      </c>
      <c r="E82" s="19" t="s">
        <v>40</v>
      </c>
      <c r="F82" s="18" t="s">
        <v>41</v>
      </c>
      <c r="G82" s="19">
        <v>0.0</v>
      </c>
      <c r="H82" s="19">
        <v>0.0</v>
      </c>
      <c r="I82" s="19">
        <v>0.0</v>
      </c>
      <c r="J82" s="19">
        <v>-3183959.01</v>
      </c>
      <c r="K82" s="19">
        <v>-3183959.01</v>
      </c>
    </row>
    <row r="83" ht="15.75" customHeight="1">
      <c r="A83" s="18" t="s">
        <v>75</v>
      </c>
      <c r="B83" s="19" t="s">
        <v>15</v>
      </c>
      <c r="C83" s="19" t="s">
        <v>16</v>
      </c>
      <c r="D83" s="18" t="s">
        <v>76</v>
      </c>
      <c r="E83" s="19" t="s">
        <v>18</v>
      </c>
      <c r="F83" s="18" t="s">
        <v>19</v>
      </c>
      <c r="G83" s="19">
        <v>1.9717687856E8</v>
      </c>
      <c r="H83" s="19">
        <v>6158249.34</v>
      </c>
      <c r="I83" s="19">
        <v>4.4499239548E8</v>
      </c>
      <c r="J83" s="19">
        <v>4.331446007E8</v>
      </c>
      <c r="K83" s="19">
        <v>1.08147212408E9</v>
      </c>
    </row>
    <row r="84" ht="15.75" customHeight="1">
      <c r="A84" s="18" t="s">
        <v>75</v>
      </c>
      <c r="B84" s="19" t="s">
        <v>15</v>
      </c>
      <c r="C84" s="19" t="s">
        <v>16</v>
      </c>
      <c r="D84" s="18" t="s">
        <v>76</v>
      </c>
      <c r="E84" s="19" t="s">
        <v>44</v>
      </c>
      <c r="F84" s="18" t="s">
        <v>45</v>
      </c>
      <c r="G84" s="19">
        <v>4002201.81</v>
      </c>
      <c r="H84" s="19">
        <v>124997.19</v>
      </c>
      <c r="I84" s="19">
        <v>9032242.43</v>
      </c>
      <c r="J84" s="19">
        <v>8791761.57</v>
      </c>
      <c r="K84" s="19">
        <v>2.1951203E7</v>
      </c>
    </row>
    <row r="85" ht="15.75" customHeight="1">
      <c r="A85" s="18" t="s">
        <v>75</v>
      </c>
      <c r="B85" s="19" t="s">
        <v>15</v>
      </c>
      <c r="C85" s="19" t="s">
        <v>16</v>
      </c>
      <c r="D85" s="18" t="s">
        <v>76</v>
      </c>
      <c r="E85" s="19" t="s">
        <v>73</v>
      </c>
      <c r="F85" s="18" t="s">
        <v>74</v>
      </c>
      <c r="G85" s="19">
        <v>1.309883504E7</v>
      </c>
      <c r="H85" s="19">
        <v>409104.22</v>
      </c>
      <c r="I85" s="19">
        <v>2.956169114E7</v>
      </c>
      <c r="J85" s="19">
        <v>2.877461961E7</v>
      </c>
      <c r="K85" s="19">
        <v>7.184425001E7</v>
      </c>
    </row>
    <row r="86" ht="15.75" customHeight="1">
      <c r="A86" s="18" t="s">
        <v>75</v>
      </c>
      <c r="B86" s="19" t="s">
        <v>15</v>
      </c>
      <c r="C86" s="19" t="s">
        <v>16</v>
      </c>
      <c r="D86" s="18" t="s">
        <v>76</v>
      </c>
      <c r="E86" s="19" t="s">
        <v>30</v>
      </c>
      <c r="F86" s="18" t="s">
        <v>31</v>
      </c>
      <c r="G86" s="19">
        <v>309645.99</v>
      </c>
      <c r="H86" s="19">
        <v>9670.9</v>
      </c>
      <c r="I86" s="19">
        <v>698814.75</v>
      </c>
      <c r="J86" s="19">
        <v>680209.01</v>
      </c>
      <c r="K86" s="19">
        <v>1698340.65</v>
      </c>
    </row>
    <row r="87" ht="15.75" customHeight="1">
      <c r="A87" s="18" t="s">
        <v>75</v>
      </c>
      <c r="B87" s="19" t="s">
        <v>15</v>
      </c>
      <c r="C87" s="19" t="s">
        <v>16</v>
      </c>
      <c r="D87" s="18" t="s">
        <v>76</v>
      </c>
      <c r="E87" s="19" t="s">
        <v>38</v>
      </c>
      <c r="F87" s="18" t="s">
        <v>39</v>
      </c>
      <c r="G87" s="19">
        <v>66680.53</v>
      </c>
      <c r="H87" s="19">
        <v>2082.57</v>
      </c>
      <c r="I87" s="19">
        <v>150485.84</v>
      </c>
      <c r="J87" s="19">
        <v>146479.2</v>
      </c>
      <c r="K87" s="19">
        <v>365728.14</v>
      </c>
    </row>
    <row r="88" ht="15.75" customHeight="1">
      <c r="A88" s="18" t="s">
        <v>75</v>
      </c>
      <c r="B88" s="19" t="s">
        <v>15</v>
      </c>
      <c r="C88" s="19" t="s">
        <v>16</v>
      </c>
      <c r="D88" s="18" t="s">
        <v>76</v>
      </c>
      <c r="E88" s="19" t="s">
        <v>40</v>
      </c>
      <c r="F88" s="18" t="s">
        <v>41</v>
      </c>
      <c r="G88" s="19">
        <v>7583439.07</v>
      </c>
      <c r="H88" s="19">
        <v>236846.78</v>
      </c>
      <c r="I88" s="19">
        <v>1.711444436E7</v>
      </c>
      <c r="J88" s="19">
        <v>1.66587772E7</v>
      </c>
      <c r="K88" s="19">
        <v>4.159350741E7</v>
      </c>
    </row>
    <row r="89" ht="15.75" customHeight="1">
      <c r="A89" s="18" t="s">
        <v>77</v>
      </c>
      <c r="B89" s="19" t="s">
        <v>15</v>
      </c>
      <c r="C89" s="19" t="s">
        <v>16</v>
      </c>
      <c r="D89" s="18" t="s">
        <v>78</v>
      </c>
      <c r="E89" s="19" t="s">
        <v>18</v>
      </c>
      <c r="F89" s="18" t="s">
        <v>19</v>
      </c>
      <c r="G89" s="19">
        <v>2.337720255E7</v>
      </c>
      <c r="H89" s="19">
        <v>1842805.6</v>
      </c>
      <c r="I89" s="19">
        <v>1.2560053284E8</v>
      </c>
      <c r="J89" s="19">
        <v>1.2759294721E8</v>
      </c>
      <c r="K89" s="19">
        <v>2.784134882E8</v>
      </c>
    </row>
    <row r="90" ht="15.75" customHeight="1">
      <c r="A90" s="18" t="s">
        <v>77</v>
      </c>
      <c r="B90" s="19" t="s">
        <v>15</v>
      </c>
      <c r="C90" s="19" t="s">
        <v>16</v>
      </c>
      <c r="D90" s="18" t="s">
        <v>78</v>
      </c>
      <c r="E90" s="19" t="s">
        <v>44</v>
      </c>
      <c r="F90" s="18" t="s">
        <v>45</v>
      </c>
      <c r="G90" s="19">
        <v>2430704.42</v>
      </c>
      <c r="H90" s="19">
        <v>191610.43</v>
      </c>
      <c r="I90" s="19">
        <v>1.305963666E7</v>
      </c>
      <c r="J90" s="19">
        <v>1.326680305E7</v>
      </c>
      <c r="K90" s="19">
        <v>2.894875456E7</v>
      </c>
    </row>
    <row r="91" ht="15.75" customHeight="1">
      <c r="A91" s="18" t="s">
        <v>77</v>
      </c>
      <c r="B91" s="19" t="s">
        <v>15</v>
      </c>
      <c r="C91" s="19" t="s">
        <v>16</v>
      </c>
      <c r="D91" s="18" t="s">
        <v>78</v>
      </c>
      <c r="E91" s="19" t="s">
        <v>30</v>
      </c>
      <c r="F91" s="18" t="s">
        <v>31</v>
      </c>
      <c r="G91" s="19">
        <v>9810.31</v>
      </c>
      <c r="H91" s="19">
        <v>773.34</v>
      </c>
      <c r="I91" s="19">
        <v>52708.66</v>
      </c>
      <c r="J91" s="19">
        <v>53544.78</v>
      </c>
      <c r="K91" s="19">
        <v>116837.09</v>
      </c>
    </row>
    <row r="92" ht="15.75" customHeight="1">
      <c r="A92" s="18" t="s">
        <v>77</v>
      </c>
      <c r="B92" s="19" t="s">
        <v>15</v>
      </c>
      <c r="C92" s="19" t="s">
        <v>16</v>
      </c>
      <c r="D92" s="18" t="s">
        <v>78</v>
      </c>
      <c r="E92" s="19" t="s">
        <v>38</v>
      </c>
      <c r="F92" s="18" t="s">
        <v>39</v>
      </c>
      <c r="G92" s="19">
        <v>22131.72</v>
      </c>
      <c r="H92" s="19">
        <v>1744.63</v>
      </c>
      <c r="I92" s="19">
        <v>118908.84</v>
      </c>
      <c r="J92" s="19">
        <v>120795.1</v>
      </c>
      <c r="K92" s="19">
        <v>263580.29</v>
      </c>
    </row>
    <row r="93" ht="15.75" customHeight="1">
      <c r="A93" s="18" t="s">
        <v>77</v>
      </c>
      <c r="B93" s="19" t="s">
        <v>15</v>
      </c>
      <c r="C93" s="19" t="s">
        <v>16</v>
      </c>
      <c r="D93" s="18" t="s">
        <v>78</v>
      </c>
      <c r="E93" s="19" t="s">
        <v>79</v>
      </c>
      <c r="F93" s="18" t="s">
        <v>80</v>
      </c>
      <c r="G93" s="19">
        <v>0.0</v>
      </c>
      <c r="H93" s="19">
        <v>0.0</v>
      </c>
      <c r="I93" s="19">
        <v>0.0</v>
      </c>
      <c r="J93" s="19">
        <v>-1163587.87</v>
      </c>
      <c r="K93" s="19">
        <v>-1163587.87</v>
      </c>
    </row>
    <row r="94" ht="15.75" customHeight="1">
      <c r="A94" s="18" t="s">
        <v>81</v>
      </c>
      <c r="B94" s="19" t="s">
        <v>15</v>
      </c>
      <c r="C94" s="19" t="s">
        <v>16</v>
      </c>
      <c r="D94" s="18" t="s">
        <v>82</v>
      </c>
      <c r="E94" s="19" t="s">
        <v>18</v>
      </c>
      <c r="F94" s="18" t="s">
        <v>19</v>
      </c>
      <c r="G94" s="19">
        <v>2292995.92</v>
      </c>
      <c r="H94" s="19">
        <v>300531.3</v>
      </c>
      <c r="I94" s="19">
        <v>1.367749876E7</v>
      </c>
      <c r="J94" s="19">
        <v>2.066359704E7</v>
      </c>
      <c r="K94" s="19">
        <v>3.693462302E7</v>
      </c>
    </row>
    <row r="95" ht="15.75" customHeight="1">
      <c r="A95" s="18" t="s">
        <v>81</v>
      </c>
      <c r="B95" s="19" t="s">
        <v>15</v>
      </c>
      <c r="C95" s="19" t="s">
        <v>16</v>
      </c>
      <c r="D95" s="18" t="s">
        <v>82</v>
      </c>
      <c r="E95" s="19" t="s">
        <v>30</v>
      </c>
      <c r="F95" s="18" t="s">
        <v>31</v>
      </c>
      <c r="G95" s="19">
        <v>5996.23</v>
      </c>
      <c r="H95" s="19">
        <v>785.9</v>
      </c>
      <c r="I95" s="19">
        <v>35766.95</v>
      </c>
      <c r="J95" s="19">
        <v>54035.74</v>
      </c>
      <c r="K95" s="19">
        <v>96584.82</v>
      </c>
    </row>
    <row r="96" ht="15.75" customHeight="1">
      <c r="A96" s="18" t="s">
        <v>81</v>
      </c>
      <c r="B96" s="19" t="s">
        <v>15</v>
      </c>
      <c r="C96" s="19" t="s">
        <v>16</v>
      </c>
      <c r="D96" s="18" t="s">
        <v>82</v>
      </c>
      <c r="E96" s="19" t="s">
        <v>32</v>
      </c>
      <c r="F96" s="18" t="s">
        <v>33</v>
      </c>
      <c r="G96" s="19">
        <v>5290.79</v>
      </c>
      <c r="H96" s="19">
        <v>693.44</v>
      </c>
      <c r="I96" s="19">
        <v>31559.07</v>
      </c>
      <c r="J96" s="19">
        <v>47678.6</v>
      </c>
      <c r="K96" s="19">
        <v>85221.9</v>
      </c>
    </row>
    <row r="97" ht="15.75" customHeight="1">
      <c r="A97" s="18" t="s">
        <v>81</v>
      </c>
      <c r="B97" s="19" t="s">
        <v>15</v>
      </c>
      <c r="C97" s="19" t="s">
        <v>16</v>
      </c>
      <c r="D97" s="18" t="s">
        <v>82</v>
      </c>
      <c r="E97" s="19" t="s">
        <v>83</v>
      </c>
      <c r="F97" s="18" t="s">
        <v>84</v>
      </c>
      <c r="G97" s="19">
        <v>17256.84</v>
      </c>
      <c r="H97" s="19">
        <v>2261.77</v>
      </c>
      <c r="I97" s="19">
        <v>102935.41</v>
      </c>
      <c r="J97" s="19">
        <v>155512.06</v>
      </c>
      <c r="K97" s="19">
        <v>277966.08</v>
      </c>
    </row>
    <row r="98" ht="15.75" customHeight="1">
      <c r="A98" s="18" t="s">
        <v>81</v>
      </c>
      <c r="B98" s="19" t="s">
        <v>15</v>
      </c>
      <c r="C98" s="19" t="s">
        <v>16</v>
      </c>
      <c r="D98" s="18" t="s">
        <v>82</v>
      </c>
      <c r="E98" s="19" t="s">
        <v>38</v>
      </c>
      <c r="F98" s="18" t="s">
        <v>39</v>
      </c>
      <c r="G98" s="19">
        <v>4996.86</v>
      </c>
      <c r="H98" s="19">
        <v>654.91</v>
      </c>
      <c r="I98" s="19">
        <v>29805.79</v>
      </c>
      <c r="J98" s="19">
        <v>45029.79</v>
      </c>
      <c r="K98" s="19">
        <v>80487.35</v>
      </c>
    </row>
    <row r="99" ht="15.75" customHeight="1">
      <c r="A99" s="18" t="s">
        <v>81</v>
      </c>
      <c r="B99" s="19" t="s">
        <v>15</v>
      </c>
      <c r="C99" s="19" t="s">
        <v>16</v>
      </c>
      <c r="D99" s="18" t="s">
        <v>82</v>
      </c>
      <c r="E99" s="19" t="s">
        <v>48</v>
      </c>
      <c r="F99" s="18" t="s">
        <v>49</v>
      </c>
      <c r="G99" s="19">
        <v>7889218.36</v>
      </c>
      <c r="H99" s="19">
        <v>1033999.68</v>
      </c>
      <c r="I99" s="19">
        <v>4.705842402E7</v>
      </c>
      <c r="J99" s="19">
        <v>7.109460055E7</v>
      </c>
      <c r="K99" s="19">
        <v>1.2707624261E8</v>
      </c>
    </row>
    <row r="100" ht="15.75" customHeight="1">
      <c r="A100" s="18" t="s">
        <v>85</v>
      </c>
      <c r="B100" s="19" t="s">
        <v>15</v>
      </c>
      <c r="C100" s="19" t="s">
        <v>16</v>
      </c>
      <c r="D100" s="18" t="s">
        <v>86</v>
      </c>
      <c r="E100" s="19" t="s">
        <v>18</v>
      </c>
      <c r="F100" s="18" t="s">
        <v>19</v>
      </c>
      <c r="G100" s="19">
        <v>4.528953653E7</v>
      </c>
      <c r="H100" s="19">
        <v>1.702796636E7</v>
      </c>
      <c r="I100" s="19">
        <v>3.2488898464E8</v>
      </c>
      <c r="J100" s="19">
        <v>4.6835902166E8</v>
      </c>
      <c r="K100" s="19">
        <v>8.5556550919E8</v>
      </c>
    </row>
    <row r="101" ht="15.75" customHeight="1">
      <c r="A101" s="18" t="s">
        <v>85</v>
      </c>
      <c r="B101" s="19" t="s">
        <v>15</v>
      </c>
      <c r="C101" s="19" t="s">
        <v>16</v>
      </c>
      <c r="D101" s="18" t="s">
        <v>86</v>
      </c>
      <c r="E101" s="19" t="s">
        <v>44</v>
      </c>
      <c r="F101" s="18" t="s">
        <v>45</v>
      </c>
      <c r="G101" s="19">
        <v>0.0</v>
      </c>
      <c r="H101" s="19">
        <v>0.0</v>
      </c>
      <c r="I101" s="19">
        <v>0.0</v>
      </c>
      <c r="J101" s="19">
        <v>-6349.0</v>
      </c>
      <c r="K101" s="19">
        <v>-6349.0</v>
      </c>
    </row>
    <row r="102" ht="15.75" customHeight="1">
      <c r="A102" s="18" t="s">
        <v>85</v>
      </c>
      <c r="B102" s="19" t="s">
        <v>15</v>
      </c>
      <c r="C102" s="19" t="s">
        <v>16</v>
      </c>
      <c r="D102" s="18" t="s">
        <v>86</v>
      </c>
      <c r="E102" s="19" t="s">
        <v>46</v>
      </c>
      <c r="F102" s="18" t="s">
        <v>47</v>
      </c>
      <c r="G102" s="19">
        <v>0.0</v>
      </c>
      <c r="H102" s="19">
        <v>0.0</v>
      </c>
      <c r="I102" s="19">
        <v>0.0</v>
      </c>
      <c r="J102" s="19">
        <v>-1252274.58</v>
      </c>
      <c r="K102" s="19">
        <v>-1252274.58</v>
      </c>
    </row>
    <row r="103" ht="15.75" customHeight="1">
      <c r="A103" s="18" t="s">
        <v>85</v>
      </c>
      <c r="B103" s="19" t="s">
        <v>15</v>
      </c>
      <c r="C103" s="19" t="s">
        <v>16</v>
      </c>
      <c r="D103" s="18" t="s">
        <v>86</v>
      </c>
      <c r="E103" s="19" t="s">
        <v>28</v>
      </c>
      <c r="F103" s="18" t="s">
        <v>29</v>
      </c>
      <c r="G103" s="19">
        <v>59250.7</v>
      </c>
      <c r="H103" s="19">
        <v>22277.08</v>
      </c>
      <c r="I103" s="19">
        <v>425040.77</v>
      </c>
      <c r="J103" s="19">
        <v>612737.54</v>
      </c>
      <c r="K103" s="19">
        <v>1119306.09</v>
      </c>
    </row>
    <row r="104" ht="15.75" customHeight="1">
      <c r="A104" s="18" t="s">
        <v>85</v>
      </c>
      <c r="B104" s="19" t="s">
        <v>15</v>
      </c>
      <c r="C104" s="19" t="s">
        <v>16</v>
      </c>
      <c r="D104" s="18" t="s">
        <v>86</v>
      </c>
      <c r="E104" s="19" t="s">
        <v>30</v>
      </c>
      <c r="F104" s="18" t="s">
        <v>31</v>
      </c>
      <c r="G104" s="19">
        <v>44165.62</v>
      </c>
      <c r="H104" s="19">
        <v>16605.4</v>
      </c>
      <c r="I104" s="19">
        <v>316826.47</v>
      </c>
      <c r="J104" s="19">
        <v>456736.13</v>
      </c>
      <c r="K104" s="19">
        <v>834333.62</v>
      </c>
    </row>
    <row r="105" ht="15.75" customHeight="1">
      <c r="A105" s="18" t="s">
        <v>85</v>
      </c>
      <c r="B105" s="19" t="s">
        <v>15</v>
      </c>
      <c r="C105" s="19" t="s">
        <v>16</v>
      </c>
      <c r="D105" s="18" t="s">
        <v>86</v>
      </c>
      <c r="E105" s="19" t="s">
        <v>38</v>
      </c>
      <c r="F105" s="18" t="s">
        <v>39</v>
      </c>
      <c r="G105" s="19">
        <v>43601.15</v>
      </c>
      <c r="H105" s="19">
        <v>16393.16</v>
      </c>
      <c r="I105" s="19">
        <v>312777.12</v>
      </c>
      <c r="J105" s="19">
        <v>450898.6</v>
      </c>
      <c r="K105" s="19">
        <v>823670.03</v>
      </c>
    </row>
    <row r="106" ht="15.75" customHeight="1">
      <c r="A106" s="18" t="s">
        <v>87</v>
      </c>
      <c r="B106" s="19" t="s">
        <v>15</v>
      </c>
      <c r="C106" s="19" t="s">
        <v>16</v>
      </c>
      <c r="D106" s="18" t="s">
        <v>88</v>
      </c>
      <c r="E106" s="19" t="s">
        <v>18</v>
      </c>
      <c r="F106" s="18" t="s">
        <v>19</v>
      </c>
      <c r="G106" s="19">
        <v>4.275824865E7</v>
      </c>
      <c r="H106" s="19">
        <v>890809.52</v>
      </c>
      <c r="I106" s="19">
        <v>6.598672307E7</v>
      </c>
      <c r="J106" s="19">
        <v>4.26490447E7</v>
      </c>
      <c r="K106" s="19">
        <v>1.5228482594E8</v>
      </c>
    </row>
    <row r="107" ht="15.75" customHeight="1">
      <c r="A107" s="18" t="s">
        <v>87</v>
      </c>
      <c r="B107" s="19" t="s">
        <v>15</v>
      </c>
      <c r="C107" s="19" t="s">
        <v>16</v>
      </c>
      <c r="D107" s="18" t="s">
        <v>88</v>
      </c>
      <c r="E107" s="19" t="s">
        <v>30</v>
      </c>
      <c r="F107" s="18" t="s">
        <v>31</v>
      </c>
      <c r="G107" s="19">
        <v>40678.35</v>
      </c>
      <c r="H107" s="19">
        <v>847.48</v>
      </c>
      <c r="I107" s="19">
        <v>62776.93</v>
      </c>
      <c r="J107" s="19">
        <v>40574.47</v>
      </c>
      <c r="K107" s="19">
        <v>144877.23</v>
      </c>
    </row>
    <row r="108" ht="15.75" customHeight="1">
      <c r="A108" s="18" t="s">
        <v>89</v>
      </c>
      <c r="B108" s="19" t="s">
        <v>15</v>
      </c>
      <c r="C108" s="19" t="s">
        <v>16</v>
      </c>
      <c r="D108" s="18" t="s">
        <v>90</v>
      </c>
      <c r="E108" s="19" t="s">
        <v>18</v>
      </c>
      <c r="F108" s="18" t="s">
        <v>19</v>
      </c>
      <c r="G108" s="19">
        <v>8677365.32</v>
      </c>
      <c r="H108" s="19">
        <v>6.12239428E7</v>
      </c>
      <c r="I108" s="19">
        <v>1.32376939701E9</v>
      </c>
      <c r="J108" s="19">
        <v>2.83685944835E9</v>
      </c>
      <c r="K108" s="19">
        <v>4.23053015348E9</v>
      </c>
    </row>
    <row r="109" ht="15.75" customHeight="1">
      <c r="A109" s="18" t="s">
        <v>89</v>
      </c>
      <c r="B109" s="19" t="s">
        <v>15</v>
      </c>
      <c r="C109" s="19" t="s">
        <v>16</v>
      </c>
      <c r="D109" s="18" t="s">
        <v>90</v>
      </c>
      <c r="E109" s="19" t="s">
        <v>44</v>
      </c>
      <c r="F109" s="18" t="s">
        <v>45</v>
      </c>
      <c r="G109" s="19">
        <v>1715433.39</v>
      </c>
      <c r="H109" s="19">
        <v>1.210339682E7</v>
      </c>
      <c r="I109" s="19">
        <v>2.6169674096E8</v>
      </c>
      <c r="J109" s="19">
        <v>5.6082039203E8</v>
      </c>
      <c r="K109" s="19">
        <v>8.363359632E8</v>
      </c>
    </row>
    <row r="110" ht="15.75" customHeight="1">
      <c r="A110" s="18" t="s">
        <v>89</v>
      </c>
      <c r="B110" s="19" t="s">
        <v>15</v>
      </c>
      <c r="C110" s="19" t="s">
        <v>16</v>
      </c>
      <c r="D110" s="18" t="s">
        <v>90</v>
      </c>
      <c r="E110" s="19" t="s">
        <v>22</v>
      </c>
      <c r="F110" s="18" t="s">
        <v>23</v>
      </c>
      <c r="G110" s="19">
        <v>46335.86</v>
      </c>
      <c r="H110" s="19">
        <v>326926.91</v>
      </c>
      <c r="I110" s="19">
        <v>7068735.07</v>
      </c>
      <c r="J110" s="19">
        <v>1.514841477E7</v>
      </c>
      <c r="K110" s="19">
        <v>2.259041261E7</v>
      </c>
    </row>
    <row r="111" ht="15.75" customHeight="1">
      <c r="A111" s="18" t="s">
        <v>89</v>
      </c>
      <c r="B111" s="19" t="s">
        <v>15</v>
      </c>
      <c r="C111" s="19" t="s">
        <v>16</v>
      </c>
      <c r="D111" s="18" t="s">
        <v>90</v>
      </c>
      <c r="E111" s="19" t="s">
        <v>26</v>
      </c>
      <c r="F111" s="18" t="s">
        <v>27</v>
      </c>
      <c r="G111" s="19">
        <v>67.01</v>
      </c>
      <c r="H111" s="19">
        <v>472.77</v>
      </c>
      <c r="I111" s="19">
        <v>10222.16</v>
      </c>
      <c r="J111" s="19">
        <v>21906.26</v>
      </c>
      <c r="K111" s="19">
        <v>32668.2</v>
      </c>
    </row>
    <row r="112" ht="15.75" customHeight="1">
      <c r="A112" s="18" t="s">
        <v>89</v>
      </c>
      <c r="B112" s="19" t="s">
        <v>15</v>
      </c>
      <c r="C112" s="19" t="s">
        <v>16</v>
      </c>
      <c r="D112" s="18" t="s">
        <v>90</v>
      </c>
      <c r="E112" s="19" t="s">
        <v>46</v>
      </c>
      <c r="F112" s="18" t="s">
        <v>47</v>
      </c>
      <c r="G112" s="19">
        <v>0.0</v>
      </c>
      <c r="H112" s="19">
        <v>0.0</v>
      </c>
      <c r="I112" s="19">
        <v>0.0</v>
      </c>
      <c r="J112" s="19">
        <v>-2478037.27</v>
      </c>
      <c r="K112" s="19">
        <v>-2478037.27</v>
      </c>
    </row>
    <row r="113" ht="15.75" customHeight="1">
      <c r="A113" s="18" t="s">
        <v>89</v>
      </c>
      <c r="B113" s="19" t="s">
        <v>15</v>
      </c>
      <c r="C113" s="19" t="s">
        <v>16</v>
      </c>
      <c r="D113" s="18" t="s">
        <v>90</v>
      </c>
      <c r="E113" s="19" t="s">
        <v>28</v>
      </c>
      <c r="F113" s="18" t="s">
        <v>29</v>
      </c>
      <c r="G113" s="19">
        <v>53748.34</v>
      </c>
      <c r="H113" s="19">
        <v>379226.32</v>
      </c>
      <c r="I113" s="19">
        <v>8199540.4</v>
      </c>
      <c r="J113" s="19">
        <v>1.757174907E7</v>
      </c>
      <c r="K113" s="19">
        <v>2.620426413E7</v>
      </c>
    </row>
    <row r="114" ht="15.75" customHeight="1">
      <c r="A114" s="18" t="s">
        <v>89</v>
      </c>
      <c r="B114" s="19" t="s">
        <v>15</v>
      </c>
      <c r="C114" s="19" t="s">
        <v>16</v>
      </c>
      <c r="D114" s="18" t="s">
        <v>90</v>
      </c>
      <c r="E114" s="19" t="s">
        <v>30</v>
      </c>
      <c r="F114" s="18" t="s">
        <v>31</v>
      </c>
      <c r="G114" s="19">
        <v>16521.8</v>
      </c>
      <c r="H114" s="19">
        <v>116571.08</v>
      </c>
      <c r="I114" s="19">
        <v>2520471.79</v>
      </c>
      <c r="J114" s="19">
        <v>5401412.24</v>
      </c>
      <c r="K114" s="19">
        <v>8054976.91</v>
      </c>
    </row>
    <row r="115" ht="15.75" customHeight="1">
      <c r="A115" s="18" t="s">
        <v>89</v>
      </c>
      <c r="B115" s="19" t="s">
        <v>15</v>
      </c>
      <c r="C115" s="19" t="s">
        <v>16</v>
      </c>
      <c r="D115" s="18" t="s">
        <v>90</v>
      </c>
      <c r="E115" s="19" t="s">
        <v>36</v>
      </c>
      <c r="F115" s="18" t="s">
        <v>37</v>
      </c>
      <c r="G115" s="19">
        <v>2222.01</v>
      </c>
      <c r="H115" s="19">
        <v>15677.57</v>
      </c>
      <c r="I115" s="19">
        <v>338976.68</v>
      </c>
      <c r="J115" s="19">
        <v>726432.57</v>
      </c>
      <c r="K115" s="19">
        <v>1083308.83</v>
      </c>
    </row>
    <row r="116" ht="15.75" customHeight="1">
      <c r="A116" s="18" t="s">
        <v>89</v>
      </c>
      <c r="B116" s="19" t="s">
        <v>15</v>
      </c>
      <c r="C116" s="19" t="s">
        <v>16</v>
      </c>
      <c r="D116" s="18" t="s">
        <v>90</v>
      </c>
      <c r="E116" s="19" t="s">
        <v>38</v>
      </c>
      <c r="F116" s="18" t="s">
        <v>39</v>
      </c>
      <c r="G116" s="19">
        <v>10286.27</v>
      </c>
      <c r="H116" s="19">
        <v>72575.73</v>
      </c>
      <c r="I116" s="19">
        <v>1569214.93</v>
      </c>
      <c r="J116" s="19">
        <v>3362853.24</v>
      </c>
      <c r="K116" s="19">
        <v>5014930.17</v>
      </c>
    </row>
    <row r="117" ht="15.75" customHeight="1">
      <c r="A117" s="18" t="s">
        <v>91</v>
      </c>
      <c r="B117" s="19" t="s">
        <v>15</v>
      </c>
      <c r="C117" s="19" t="s">
        <v>16</v>
      </c>
      <c r="D117" s="18" t="s">
        <v>92</v>
      </c>
      <c r="E117" s="19" t="s">
        <v>18</v>
      </c>
      <c r="F117" s="18" t="s">
        <v>19</v>
      </c>
      <c r="G117" s="19">
        <v>2.036552828E7</v>
      </c>
      <c r="H117" s="19">
        <v>2021688.3</v>
      </c>
      <c r="I117" s="19">
        <v>8.314116918E7</v>
      </c>
      <c r="J117" s="19">
        <v>7.042642564E7</v>
      </c>
      <c r="K117" s="19">
        <v>1.759548114E8</v>
      </c>
    </row>
    <row r="118" ht="15.75" customHeight="1">
      <c r="A118" s="18" t="s">
        <v>91</v>
      </c>
      <c r="B118" s="19" t="s">
        <v>15</v>
      </c>
      <c r="C118" s="19" t="s">
        <v>16</v>
      </c>
      <c r="D118" s="18" t="s">
        <v>92</v>
      </c>
      <c r="E118" s="19" t="s">
        <v>46</v>
      </c>
      <c r="F118" s="18" t="s">
        <v>47</v>
      </c>
      <c r="G118" s="19">
        <v>0.0</v>
      </c>
      <c r="H118" s="19">
        <v>0.0</v>
      </c>
      <c r="I118" s="19">
        <v>0.0</v>
      </c>
      <c r="J118" s="19">
        <v>-315353.7</v>
      </c>
      <c r="K118" s="19">
        <v>-315353.7</v>
      </c>
    </row>
    <row r="119" ht="15.75" customHeight="1">
      <c r="A119" s="18" t="s">
        <v>91</v>
      </c>
      <c r="B119" s="19" t="s">
        <v>15</v>
      </c>
      <c r="C119" s="19" t="s">
        <v>16</v>
      </c>
      <c r="D119" s="18" t="s">
        <v>92</v>
      </c>
      <c r="E119" s="19" t="s">
        <v>30</v>
      </c>
      <c r="F119" s="18" t="s">
        <v>31</v>
      </c>
      <c r="G119" s="19">
        <v>48442.98</v>
      </c>
      <c r="H119" s="19">
        <v>4808.94</v>
      </c>
      <c r="I119" s="19">
        <v>197765.86</v>
      </c>
      <c r="J119" s="19">
        <v>167521.62</v>
      </c>
      <c r="K119" s="19">
        <v>418539.4</v>
      </c>
    </row>
    <row r="120" ht="15.75" customHeight="1">
      <c r="A120" s="18" t="s">
        <v>91</v>
      </c>
      <c r="B120" s="19" t="s">
        <v>15</v>
      </c>
      <c r="C120" s="19" t="s">
        <v>16</v>
      </c>
      <c r="D120" s="18" t="s">
        <v>92</v>
      </c>
      <c r="E120" s="19" t="s">
        <v>38</v>
      </c>
      <c r="F120" s="18" t="s">
        <v>39</v>
      </c>
      <c r="G120" s="19">
        <v>3287.95</v>
      </c>
      <c r="H120" s="19">
        <v>326.39</v>
      </c>
      <c r="I120" s="19">
        <v>13422.86</v>
      </c>
      <c r="J120" s="19">
        <v>11370.1</v>
      </c>
      <c r="K120" s="19">
        <v>28407.3</v>
      </c>
    </row>
    <row r="121" ht="15.75" customHeight="1">
      <c r="A121" s="18" t="s">
        <v>91</v>
      </c>
      <c r="B121" s="19" t="s">
        <v>15</v>
      </c>
      <c r="C121" s="19" t="s">
        <v>16</v>
      </c>
      <c r="D121" s="18" t="s">
        <v>92</v>
      </c>
      <c r="E121" s="19" t="s">
        <v>60</v>
      </c>
      <c r="F121" s="18" t="s">
        <v>61</v>
      </c>
      <c r="G121" s="19">
        <v>1.675768579E7</v>
      </c>
      <c r="H121" s="19">
        <v>1663537.37</v>
      </c>
      <c r="I121" s="19">
        <v>6.84123471E7</v>
      </c>
      <c r="J121" s="19">
        <v>5.795007604E7</v>
      </c>
      <c r="K121" s="19">
        <v>1.447836463E8</v>
      </c>
    </row>
    <row r="122" ht="15.75" customHeight="1">
      <c r="A122" s="18" t="s">
        <v>93</v>
      </c>
      <c r="B122" s="19" t="s">
        <v>15</v>
      </c>
      <c r="C122" s="19" t="s">
        <v>16</v>
      </c>
      <c r="D122" s="18" t="s">
        <v>94</v>
      </c>
      <c r="E122" s="19" t="s">
        <v>18</v>
      </c>
      <c r="F122" s="18" t="s">
        <v>19</v>
      </c>
      <c r="G122" s="19">
        <v>5.441243575E7</v>
      </c>
      <c r="H122" s="19">
        <v>7004526.46</v>
      </c>
      <c r="I122" s="19">
        <v>2.7547003702E8</v>
      </c>
      <c r="J122" s="19">
        <v>2.6654617268E8</v>
      </c>
      <c r="K122" s="19">
        <v>6.0343317191E8</v>
      </c>
    </row>
    <row r="123" ht="15.75" customHeight="1">
      <c r="A123" s="18" t="s">
        <v>93</v>
      </c>
      <c r="B123" s="19" t="s">
        <v>15</v>
      </c>
      <c r="C123" s="19" t="s">
        <v>16</v>
      </c>
      <c r="D123" s="18" t="s">
        <v>94</v>
      </c>
      <c r="E123" s="19" t="s">
        <v>44</v>
      </c>
      <c r="F123" s="18" t="s">
        <v>45</v>
      </c>
      <c r="G123" s="19">
        <v>1462827.31</v>
      </c>
      <c r="H123" s="19">
        <v>188310.13</v>
      </c>
      <c r="I123" s="19">
        <v>7405753.67</v>
      </c>
      <c r="J123" s="19">
        <v>7165843.94</v>
      </c>
      <c r="K123" s="19">
        <v>1.622273505E7</v>
      </c>
    </row>
    <row r="124" ht="15.75" customHeight="1">
      <c r="A124" s="18" t="s">
        <v>93</v>
      </c>
      <c r="B124" s="19" t="s">
        <v>15</v>
      </c>
      <c r="C124" s="19" t="s">
        <v>16</v>
      </c>
      <c r="D124" s="18" t="s">
        <v>94</v>
      </c>
      <c r="E124" s="19" t="s">
        <v>46</v>
      </c>
      <c r="F124" s="18" t="s">
        <v>47</v>
      </c>
      <c r="G124" s="19">
        <v>0.0</v>
      </c>
      <c r="H124" s="19">
        <v>0.0</v>
      </c>
      <c r="I124" s="19">
        <v>0.0</v>
      </c>
      <c r="J124" s="19">
        <v>-283909.83</v>
      </c>
      <c r="K124" s="19">
        <v>-283909.83</v>
      </c>
    </row>
    <row r="125" ht="15.75" customHeight="1">
      <c r="A125" s="18" t="s">
        <v>93</v>
      </c>
      <c r="B125" s="19" t="s">
        <v>15</v>
      </c>
      <c r="C125" s="19" t="s">
        <v>16</v>
      </c>
      <c r="D125" s="18" t="s">
        <v>94</v>
      </c>
      <c r="E125" s="19" t="s">
        <v>30</v>
      </c>
      <c r="F125" s="18" t="s">
        <v>31</v>
      </c>
      <c r="G125" s="19">
        <v>116780.63</v>
      </c>
      <c r="H125" s="19">
        <v>15033.2</v>
      </c>
      <c r="I125" s="19">
        <v>591217.12</v>
      </c>
      <c r="J125" s="19">
        <v>572064.61</v>
      </c>
      <c r="K125" s="19">
        <v>1295095.56</v>
      </c>
    </row>
    <row r="126" ht="15.75" customHeight="1">
      <c r="A126" s="18" t="s">
        <v>93</v>
      </c>
      <c r="B126" s="19" t="s">
        <v>15</v>
      </c>
      <c r="C126" s="19" t="s">
        <v>16</v>
      </c>
      <c r="D126" s="18" t="s">
        <v>94</v>
      </c>
      <c r="E126" s="19" t="s">
        <v>38</v>
      </c>
      <c r="F126" s="18" t="s">
        <v>39</v>
      </c>
      <c r="G126" s="19">
        <v>57315.31</v>
      </c>
      <c r="H126" s="19">
        <v>7378.21</v>
      </c>
      <c r="I126" s="19">
        <v>290166.19</v>
      </c>
      <c r="J126" s="19">
        <v>280766.25</v>
      </c>
      <c r="K126" s="19">
        <v>635625.96</v>
      </c>
    </row>
    <row r="127" ht="15.75" customHeight="1">
      <c r="A127" s="18" t="s">
        <v>95</v>
      </c>
      <c r="B127" s="19" t="s">
        <v>15</v>
      </c>
      <c r="C127" s="19" t="s">
        <v>16</v>
      </c>
      <c r="D127" s="18" t="s">
        <v>96</v>
      </c>
      <c r="E127" s="19" t="s">
        <v>18</v>
      </c>
      <c r="F127" s="18" t="s">
        <v>19</v>
      </c>
      <c r="G127" s="19">
        <v>3.739110929E7</v>
      </c>
      <c r="H127" s="19">
        <v>3720199.83</v>
      </c>
      <c r="I127" s="19">
        <v>1.6289144872E8</v>
      </c>
      <c r="J127" s="19">
        <v>1.7960638375E8</v>
      </c>
      <c r="K127" s="19">
        <v>3.8360914159E8</v>
      </c>
    </row>
    <row r="128" ht="15.75" customHeight="1">
      <c r="A128" s="18" t="s">
        <v>95</v>
      </c>
      <c r="B128" s="19" t="s">
        <v>15</v>
      </c>
      <c r="C128" s="19" t="s">
        <v>16</v>
      </c>
      <c r="D128" s="18" t="s">
        <v>96</v>
      </c>
      <c r="E128" s="19" t="s">
        <v>44</v>
      </c>
      <c r="F128" s="18" t="s">
        <v>45</v>
      </c>
      <c r="G128" s="19">
        <v>7888743.22</v>
      </c>
      <c r="H128" s="19">
        <v>784884.48</v>
      </c>
      <c r="I128" s="19">
        <v>3.436669404E7</v>
      </c>
      <c r="J128" s="19">
        <v>3.789319628E7</v>
      </c>
      <c r="K128" s="19">
        <v>8.093351802E7</v>
      </c>
    </row>
    <row r="129" ht="15.75" customHeight="1">
      <c r="A129" s="18" t="s">
        <v>95</v>
      </c>
      <c r="B129" s="19" t="s">
        <v>15</v>
      </c>
      <c r="C129" s="19" t="s">
        <v>16</v>
      </c>
      <c r="D129" s="18" t="s">
        <v>96</v>
      </c>
      <c r="E129" s="19" t="s">
        <v>46</v>
      </c>
      <c r="F129" s="18" t="s">
        <v>47</v>
      </c>
      <c r="G129" s="19">
        <v>0.0</v>
      </c>
      <c r="H129" s="19">
        <v>0.0</v>
      </c>
      <c r="I129" s="19">
        <v>0.0</v>
      </c>
      <c r="J129" s="19">
        <v>-197513.76</v>
      </c>
      <c r="K129" s="19">
        <v>-197513.76</v>
      </c>
    </row>
    <row r="130" ht="15.75" customHeight="1">
      <c r="A130" s="18" t="s">
        <v>95</v>
      </c>
      <c r="B130" s="19" t="s">
        <v>15</v>
      </c>
      <c r="C130" s="19" t="s">
        <v>16</v>
      </c>
      <c r="D130" s="18" t="s">
        <v>96</v>
      </c>
      <c r="E130" s="19" t="s">
        <v>30</v>
      </c>
      <c r="F130" s="18" t="s">
        <v>31</v>
      </c>
      <c r="G130" s="19">
        <v>63330.15</v>
      </c>
      <c r="H130" s="19">
        <v>6300.98</v>
      </c>
      <c r="I130" s="19">
        <v>275892.83</v>
      </c>
      <c r="J130" s="19">
        <v>304203.29</v>
      </c>
      <c r="K130" s="19">
        <v>649727.25</v>
      </c>
    </row>
    <row r="131" ht="15.75" customHeight="1">
      <c r="A131" s="18" t="s">
        <v>95</v>
      </c>
      <c r="B131" s="19" t="s">
        <v>15</v>
      </c>
      <c r="C131" s="19" t="s">
        <v>16</v>
      </c>
      <c r="D131" s="18" t="s">
        <v>96</v>
      </c>
      <c r="E131" s="19" t="s">
        <v>38</v>
      </c>
      <c r="F131" s="18" t="s">
        <v>39</v>
      </c>
      <c r="G131" s="19">
        <v>95860.28</v>
      </c>
      <c r="H131" s="19">
        <v>9537.55</v>
      </c>
      <c r="I131" s="19">
        <v>417607.82</v>
      </c>
      <c r="J131" s="19">
        <v>460460.21</v>
      </c>
      <c r="K131" s="19">
        <v>983465.86</v>
      </c>
    </row>
    <row r="132" ht="15.75" customHeight="1">
      <c r="A132" s="18" t="s">
        <v>95</v>
      </c>
      <c r="B132" s="19" t="s">
        <v>15</v>
      </c>
      <c r="C132" s="19" t="s">
        <v>16</v>
      </c>
      <c r="D132" s="18" t="s">
        <v>96</v>
      </c>
      <c r="E132" s="19" t="s">
        <v>48</v>
      </c>
      <c r="F132" s="18" t="s">
        <v>49</v>
      </c>
      <c r="G132" s="19">
        <v>4.449746406E7</v>
      </c>
      <c r="H132" s="19">
        <v>4427241.16</v>
      </c>
      <c r="I132" s="19">
        <v>1.9384972859E8</v>
      </c>
      <c r="J132" s="19">
        <v>2.1374141499E8</v>
      </c>
      <c r="K132" s="19">
        <v>4.565158488E8</v>
      </c>
    </row>
    <row r="133" ht="15.75" customHeight="1">
      <c r="A133" s="18" t="s">
        <v>97</v>
      </c>
      <c r="B133" s="19" t="s">
        <v>15</v>
      </c>
      <c r="C133" s="19" t="s">
        <v>16</v>
      </c>
      <c r="D133" s="18" t="s">
        <v>98</v>
      </c>
      <c r="E133" s="19" t="s">
        <v>18</v>
      </c>
      <c r="F133" s="18" t="s">
        <v>19</v>
      </c>
      <c r="G133" s="19">
        <v>1.351033392E7</v>
      </c>
      <c r="H133" s="19">
        <v>631889.4</v>
      </c>
      <c r="I133" s="19">
        <v>4.644749851E7</v>
      </c>
      <c r="J133" s="19">
        <v>4.64242409E7</v>
      </c>
      <c r="K133" s="19">
        <v>1.0701396273E8</v>
      </c>
    </row>
    <row r="134" ht="15.75" customHeight="1">
      <c r="A134" s="18" t="s">
        <v>97</v>
      </c>
      <c r="B134" s="19" t="s">
        <v>15</v>
      </c>
      <c r="C134" s="19" t="s">
        <v>16</v>
      </c>
      <c r="D134" s="18" t="s">
        <v>98</v>
      </c>
      <c r="E134" s="19" t="s">
        <v>44</v>
      </c>
      <c r="F134" s="18" t="s">
        <v>45</v>
      </c>
      <c r="G134" s="19">
        <v>2318039.25</v>
      </c>
      <c r="H134" s="19">
        <v>108416.6</v>
      </c>
      <c r="I134" s="19">
        <v>7969242.29</v>
      </c>
      <c r="J134" s="19">
        <v>7965251.86</v>
      </c>
      <c r="K134" s="19">
        <v>1.836095E7</v>
      </c>
    </row>
    <row r="135" ht="15.75" customHeight="1">
      <c r="A135" s="18" t="s">
        <v>97</v>
      </c>
      <c r="B135" s="19" t="s">
        <v>15</v>
      </c>
      <c r="C135" s="19" t="s">
        <v>16</v>
      </c>
      <c r="D135" s="18" t="s">
        <v>98</v>
      </c>
      <c r="E135" s="19" t="s">
        <v>30</v>
      </c>
      <c r="F135" s="18" t="s">
        <v>31</v>
      </c>
      <c r="G135" s="19">
        <v>222709.45</v>
      </c>
      <c r="H135" s="19">
        <v>10416.3</v>
      </c>
      <c r="I135" s="19">
        <v>765658.1</v>
      </c>
      <c r="J135" s="19">
        <v>765274.71</v>
      </c>
      <c r="K135" s="19">
        <v>1764058.56</v>
      </c>
    </row>
    <row r="136" ht="15.75" customHeight="1">
      <c r="A136" s="18" t="s">
        <v>97</v>
      </c>
      <c r="B136" s="19" t="s">
        <v>15</v>
      </c>
      <c r="C136" s="19" t="s">
        <v>16</v>
      </c>
      <c r="D136" s="18" t="s">
        <v>98</v>
      </c>
      <c r="E136" s="19" t="s">
        <v>38</v>
      </c>
      <c r="F136" s="18" t="s">
        <v>39</v>
      </c>
      <c r="G136" s="19">
        <v>19855.39</v>
      </c>
      <c r="H136" s="19">
        <v>928.65</v>
      </c>
      <c r="I136" s="19">
        <v>68261.31</v>
      </c>
      <c r="J136" s="19">
        <v>68227.13</v>
      </c>
      <c r="K136" s="19">
        <v>157272.48</v>
      </c>
    </row>
    <row r="137" ht="15.75" customHeight="1">
      <c r="A137" s="18" t="s">
        <v>97</v>
      </c>
      <c r="B137" s="19" t="s">
        <v>15</v>
      </c>
      <c r="C137" s="19" t="s">
        <v>16</v>
      </c>
      <c r="D137" s="18" t="s">
        <v>98</v>
      </c>
      <c r="E137" s="19" t="s">
        <v>48</v>
      </c>
      <c r="F137" s="18" t="s">
        <v>49</v>
      </c>
      <c r="G137" s="19">
        <v>2.050629099E7</v>
      </c>
      <c r="H137" s="19">
        <v>959096.05</v>
      </c>
      <c r="I137" s="19">
        <v>7.049906579E7</v>
      </c>
      <c r="J137" s="19">
        <v>7.046376486E7</v>
      </c>
      <c r="K137" s="19">
        <v>1.6242821769E8</v>
      </c>
    </row>
    <row r="138" ht="15.75" customHeight="1">
      <c r="A138" s="18" t="s">
        <v>99</v>
      </c>
      <c r="B138" s="19" t="s">
        <v>15</v>
      </c>
      <c r="C138" s="19" t="s">
        <v>16</v>
      </c>
      <c r="D138" s="18" t="s">
        <v>100</v>
      </c>
      <c r="E138" s="19" t="s">
        <v>18</v>
      </c>
      <c r="F138" s="18" t="s">
        <v>19</v>
      </c>
      <c r="G138" s="19">
        <v>1.929168512E7</v>
      </c>
      <c r="H138" s="19">
        <v>949116.78</v>
      </c>
      <c r="I138" s="19">
        <v>6.966353108E7</v>
      </c>
      <c r="J138" s="19">
        <v>1.0422562592E8</v>
      </c>
      <c r="K138" s="19">
        <v>1.941299589E8</v>
      </c>
    </row>
    <row r="139" ht="15.75" customHeight="1">
      <c r="A139" s="18" t="s">
        <v>99</v>
      </c>
      <c r="B139" s="19" t="s">
        <v>15</v>
      </c>
      <c r="C139" s="19" t="s">
        <v>16</v>
      </c>
      <c r="D139" s="18" t="s">
        <v>100</v>
      </c>
      <c r="E139" s="19" t="s">
        <v>44</v>
      </c>
      <c r="F139" s="18" t="s">
        <v>45</v>
      </c>
      <c r="G139" s="19">
        <v>3752180.8</v>
      </c>
      <c r="H139" s="19">
        <v>184600.66</v>
      </c>
      <c r="I139" s="19">
        <v>1.354936918E7</v>
      </c>
      <c r="J139" s="19">
        <v>2.027160355E7</v>
      </c>
      <c r="K139" s="19">
        <v>3.775775419E7</v>
      </c>
    </row>
    <row r="140" ht="15.75" customHeight="1">
      <c r="A140" s="18" t="s">
        <v>99</v>
      </c>
      <c r="B140" s="19" t="s">
        <v>15</v>
      </c>
      <c r="C140" s="19" t="s">
        <v>16</v>
      </c>
      <c r="D140" s="18" t="s">
        <v>100</v>
      </c>
      <c r="E140" s="19" t="s">
        <v>30</v>
      </c>
      <c r="F140" s="18" t="s">
        <v>31</v>
      </c>
      <c r="G140" s="19">
        <v>170412.09</v>
      </c>
      <c r="H140" s="19">
        <v>8383.97</v>
      </c>
      <c r="I140" s="19">
        <v>615369.13</v>
      </c>
      <c r="J140" s="19">
        <v>920671.56</v>
      </c>
      <c r="K140" s="19">
        <v>1714836.75</v>
      </c>
    </row>
    <row r="141" ht="15.75" customHeight="1">
      <c r="A141" s="18" t="s">
        <v>99</v>
      </c>
      <c r="B141" s="19" t="s">
        <v>15</v>
      </c>
      <c r="C141" s="19" t="s">
        <v>16</v>
      </c>
      <c r="D141" s="18" t="s">
        <v>100</v>
      </c>
      <c r="E141" s="19" t="s">
        <v>38</v>
      </c>
      <c r="F141" s="18" t="s">
        <v>39</v>
      </c>
      <c r="G141" s="19">
        <v>256394.88</v>
      </c>
      <c r="H141" s="19">
        <v>12614.17</v>
      </c>
      <c r="I141" s="19">
        <v>925858.58</v>
      </c>
      <c r="J141" s="19">
        <v>1385203.83</v>
      </c>
      <c r="K141" s="19">
        <v>2580071.46</v>
      </c>
    </row>
    <row r="142" ht="15.75" customHeight="1">
      <c r="A142" s="18" t="s">
        <v>99</v>
      </c>
      <c r="B142" s="19" t="s">
        <v>15</v>
      </c>
      <c r="C142" s="19" t="s">
        <v>16</v>
      </c>
      <c r="D142" s="18" t="s">
        <v>100</v>
      </c>
      <c r="E142" s="19" t="s">
        <v>60</v>
      </c>
      <c r="F142" s="18" t="s">
        <v>61</v>
      </c>
      <c r="G142" s="19">
        <v>3045179.11</v>
      </c>
      <c r="H142" s="19">
        <v>149817.42</v>
      </c>
      <c r="I142" s="19">
        <v>1.099634003E7</v>
      </c>
      <c r="J142" s="19">
        <v>1.645194271E7</v>
      </c>
      <c r="K142" s="19">
        <v>3.064327927E7</v>
      </c>
    </row>
    <row r="143" ht="15.75" customHeight="1">
      <c r="A143" s="18" t="s">
        <v>101</v>
      </c>
      <c r="B143" s="19" t="s">
        <v>15</v>
      </c>
      <c r="C143" s="19" t="s">
        <v>16</v>
      </c>
      <c r="D143" s="18" t="s">
        <v>102</v>
      </c>
      <c r="E143" s="19" t="s">
        <v>44</v>
      </c>
      <c r="F143" s="18" t="s">
        <v>45</v>
      </c>
      <c r="G143" s="19">
        <v>3.113778767E7</v>
      </c>
      <c r="H143" s="19">
        <v>1473860.17</v>
      </c>
      <c r="I143" s="19">
        <v>9.589786643E7</v>
      </c>
      <c r="J143" s="19">
        <v>7.290479131E7</v>
      </c>
      <c r="K143" s="19">
        <v>2.0141430558E8</v>
      </c>
    </row>
    <row r="144" ht="15.75" customHeight="1">
      <c r="A144" s="18" t="s">
        <v>101</v>
      </c>
      <c r="B144" s="19" t="s">
        <v>15</v>
      </c>
      <c r="C144" s="19" t="s">
        <v>16</v>
      </c>
      <c r="D144" s="18" t="s">
        <v>102</v>
      </c>
      <c r="E144" s="19" t="s">
        <v>103</v>
      </c>
      <c r="F144" s="18" t="s">
        <v>104</v>
      </c>
      <c r="G144" s="19">
        <v>0.0</v>
      </c>
      <c r="H144" s="19">
        <v>0.0</v>
      </c>
      <c r="I144" s="19">
        <v>0.0</v>
      </c>
      <c r="J144" s="19">
        <v>-1849637.91</v>
      </c>
      <c r="K144" s="19">
        <v>-1849637.91</v>
      </c>
    </row>
    <row r="145" ht="15.75" customHeight="1">
      <c r="A145" s="18" t="s">
        <v>101</v>
      </c>
      <c r="B145" s="19" t="s">
        <v>15</v>
      </c>
      <c r="C145" s="19" t="s">
        <v>16</v>
      </c>
      <c r="D145" s="18" t="s">
        <v>102</v>
      </c>
      <c r="E145" s="19" t="s">
        <v>73</v>
      </c>
      <c r="F145" s="18" t="s">
        <v>74</v>
      </c>
      <c r="G145" s="19">
        <v>9853738.88</v>
      </c>
      <c r="H145" s="19">
        <v>466411.85</v>
      </c>
      <c r="I145" s="19">
        <v>3.034745257E7</v>
      </c>
      <c r="J145" s="19">
        <v>2.307115663E7</v>
      </c>
      <c r="K145" s="19">
        <v>6.373875993E7</v>
      </c>
    </row>
    <row r="146" ht="15.75" customHeight="1">
      <c r="A146" s="18" t="s">
        <v>101</v>
      </c>
      <c r="B146" s="19" t="s">
        <v>15</v>
      </c>
      <c r="C146" s="19" t="s">
        <v>16</v>
      </c>
      <c r="D146" s="18" t="s">
        <v>102</v>
      </c>
      <c r="E146" s="19" t="s">
        <v>30</v>
      </c>
      <c r="F146" s="18" t="s">
        <v>31</v>
      </c>
      <c r="G146" s="19">
        <v>119134.95</v>
      </c>
      <c r="H146" s="19">
        <v>5639.07</v>
      </c>
      <c r="I146" s="19">
        <v>366910.68</v>
      </c>
      <c r="J146" s="19">
        <v>278937.87</v>
      </c>
      <c r="K146" s="19">
        <v>770622.57</v>
      </c>
    </row>
    <row r="147" ht="15.75" customHeight="1">
      <c r="A147" s="18" t="s">
        <v>101</v>
      </c>
      <c r="B147" s="19" t="s">
        <v>15</v>
      </c>
      <c r="C147" s="19" t="s">
        <v>16</v>
      </c>
      <c r="D147" s="18" t="s">
        <v>102</v>
      </c>
      <c r="E147" s="19" t="s">
        <v>38</v>
      </c>
      <c r="F147" s="18" t="s">
        <v>39</v>
      </c>
      <c r="G147" s="19">
        <v>41439.88</v>
      </c>
      <c r="H147" s="19">
        <v>1961.49</v>
      </c>
      <c r="I147" s="19">
        <v>127626.14</v>
      </c>
      <c r="J147" s="19">
        <v>97025.69</v>
      </c>
      <c r="K147" s="19">
        <v>268053.2</v>
      </c>
    </row>
    <row r="148" ht="15.75" customHeight="1">
      <c r="A148" s="18" t="s">
        <v>101</v>
      </c>
      <c r="B148" s="19" t="s">
        <v>15</v>
      </c>
      <c r="C148" s="19" t="s">
        <v>16</v>
      </c>
      <c r="D148" s="18" t="s">
        <v>102</v>
      </c>
      <c r="E148" s="19" t="s">
        <v>48</v>
      </c>
      <c r="F148" s="18" t="s">
        <v>49</v>
      </c>
      <c r="G148" s="19">
        <v>1.1822701762E8</v>
      </c>
      <c r="H148" s="19">
        <v>5596097.42</v>
      </c>
      <c r="I148" s="19">
        <v>3.6411446018E8</v>
      </c>
      <c r="J148" s="19">
        <v>2.7681208896E8</v>
      </c>
      <c r="K148" s="19">
        <v>7.6474966418E8</v>
      </c>
    </row>
    <row r="149" ht="15.75" customHeight="1">
      <c r="A149" s="18" t="s">
        <v>105</v>
      </c>
      <c r="B149" s="19" t="s">
        <v>15</v>
      </c>
      <c r="C149" s="19" t="s">
        <v>16</v>
      </c>
      <c r="D149" s="18" t="s">
        <v>106</v>
      </c>
      <c r="E149" s="19" t="s">
        <v>18</v>
      </c>
      <c r="F149" s="18" t="s">
        <v>19</v>
      </c>
      <c r="G149" s="19">
        <v>6.562578441E7</v>
      </c>
      <c r="H149" s="19">
        <v>4154527.37</v>
      </c>
      <c r="I149" s="19">
        <v>1.3334383693E8</v>
      </c>
      <c r="J149" s="19">
        <v>1.0949133151E8</v>
      </c>
      <c r="K149" s="19">
        <v>3.1261548022E8</v>
      </c>
    </row>
    <row r="150" ht="15.75" customHeight="1">
      <c r="A150" s="18" t="s">
        <v>105</v>
      </c>
      <c r="B150" s="19" t="s">
        <v>15</v>
      </c>
      <c r="C150" s="19" t="s">
        <v>16</v>
      </c>
      <c r="D150" s="18" t="s">
        <v>106</v>
      </c>
      <c r="E150" s="19" t="s">
        <v>44</v>
      </c>
      <c r="F150" s="18" t="s">
        <v>45</v>
      </c>
      <c r="G150" s="19">
        <v>0.0</v>
      </c>
      <c r="H150" s="19">
        <v>0.0</v>
      </c>
      <c r="I150" s="19">
        <v>0.0</v>
      </c>
      <c r="J150" s="19">
        <v>-78049.14</v>
      </c>
      <c r="K150" s="19">
        <v>-78049.14</v>
      </c>
    </row>
    <row r="151" ht="15.75" customHeight="1">
      <c r="A151" s="18" t="s">
        <v>105</v>
      </c>
      <c r="B151" s="19" t="s">
        <v>15</v>
      </c>
      <c r="C151" s="19" t="s">
        <v>16</v>
      </c>
      <c r="D151" s="18" t="s">
        <v>106</v>
      </c>
      <c r="E151" s="19" t="s">
        <v>30</v>
      </c>
      <c r="F151" s="18" t="s">
        <v>31</v>
      </c>
      <c r="G151" s="19">
        <v>37478.59</v>
      </c>
      <c r="H151" s="19">
        <v>2372.63</v>
      </c>
      <c r="I151" s="19">
        <v>76152.07</v>
      </c>
      <c r="J151" s="19">
        <v>62530.01</v>
      </c>
      <c r="K151" s="19">
        <v>178533.3</v>
      </c>
    </row>
    <row r="152" ht="15.75" customHeight="1">
      <c r="A152" s="18" t="s">
        <v>107</v>
      </c>
      <c r="B152" s="19" t="s">
        <v>15</v>
      </c>
      <c r="C152" s="19" t="s">
        <v>16</v>
      </c>
      <c r="D152" s="18" t="s">
        <v>108</v>
      </c>
      <c r="E152" s="19" t="s">
        <v>18</v>
      </c>
      <c r="F152" s="18" t="s">
        <v>19</v>
      </c>
      <c r="G152" s="19">
        <v>1.464664851E8</v>
      </c>
      <c r="H152" s="19">
        <v>3.762609649E7</v>
      </c>
      <c r="I152" s="19">
        <v>2.6932231114E8</v>
      </c>
      <c r="J152" s="19">
        <v>4.055042051E8</v>
      </c>
      <c r="K152" s="19">
        <v>8.5891909783E8</v>
      </c>
    </row>
    <row r="153" ht="15.75" customHeight="1">
      <c r="A153" s="18" t="s">
        <v>107</v>
      </c>
      <c r="B153" s="19" t="s">
        <v>15</v>
      </c>
      <c r="C153" s="19" t="s">
        <v>16</v>
      </c>
      <c r="D153" s="18" t="s">
        <v>108</v>
      </c>
      <c r="E153" s="19" t="s">
        <v>44</v>
      </c>
      <c r="F153" s="18" t="s">
        <v>45</v>
      </c>
      <c r="G153" s="19">
        <v>862356.38</v>
      </c>
      <c r="H153" s="19">
        <v>221532.62</v>
      </c>
      <c r="I153" s="19">
        <v>1585699.37</v>
      </c>
      <c r="J153" s="19">
        <v>2387502.75</v>
      </c>
      <c r="K153" s="19">
        <v>5057091.12</v>
      </c>
    </row>
    <row r="154" ht="15.75" customHeight="1">
      <c r="A154" s="18" t="s">
        <v>107</v>
      </c>
      <c r="B154" s="19" t="s">
        <v>15</v>
      </c>
      <c r="C154" s="19" t="s">
        <v>16</v>
      </c>
      <c r="D154" s="18" t="s">
        <v>108</v>
      </c>
      <c r="E154" s="19" t="s">
        <v>22</v>
      </c>
      <c r="F154" s="18" t="s">
        <v>23</v>
      </c>
      <c r="G154" s="19">
        <v>307514.54</v>
      </c>
      <c r="H154" s="19">
        <v>78998.09</v>
      </c>
      <c r="I154" s="19">
        <v>565457.2</v>
      </c>
      <c r="J154" s="19">
        <v>851378.67</v>
      </c>
      <c r="K154" s="19">
        <v>1803348.5</v>
      </c>
    </row>
    <row r="155" ht="15.75" customHeight="1">
      <c r="A155" s="18" t="s">
        <v>107</v>
      </c>
      <c r="B155" s="19" t="s">
        <v>15</v>
      </c>
      <c r="C155" s="19" t="s">
        <v>16</v>
      </c>
      <c r="D155" s="18" t="s">
        <v>108</v>
      </c>
      <c r="E155" s="19" t="s">
        <v>46</v>
      </c>
      <c r="F155" s="18" t="s">
        <v>47</v>
      </c>
      <c r="G155" s="19">
        <v>0.0</v>
      </c>
      <c r="H155" s="19">
        <v>0.0</v>
      </c>
      <c r="I155" s="19">
        <v>0.0</v>
      </c>
      <c r="J155" s="19">
        <v>-140988.6</v>
      </c>
      <c r="K155" s="19">
        <v>-140988.6</v>
      </c>
    </row>
    <row r="156" ht="15.75" customHeight="1">
      <c r="A156" s="18" t="s">
        <v>107</v>
      </c>
      <c r="B156" s="19" t="s">
        <v>15</v>
      </c>
      <c r="C156" s="19" t="s">
        <v>16</v>
      </c>
      <c r="D156" s="18" t="s">
        <v>108</v>
      </c>
      <c r="E156" s="19" t="s">
        <v>28</v>
      </c>
      <c r="F156" s="18" t="s">
        <v>29</v>
      </c>
      <c r="G156" s="19">
        <v>1176117.35</v>
      </c>
      <c r="H156" s="19">
        <v>302135.37</v>
      </c>
      <c r="I156" s="19">
        <v>2162642.49</v>
      </c>
      <c r="J156" s="19">
        <v>3256175.19</v>
      </c>
      <c r="K156" s="19">
        <v>6897070.4</v>
      </c>
    </row>
    <row r="157" ht="15.75" customHeight="1">
      <c r="A157" s="18" t="s">
        <v>107</v>
      </c>
      <c r="B157" s="19" t="s">
        <v>15</v>
      </c>
      <c r="C157" s="19" t="s">
        <v>16</v>
      </c>
      <c r="D157" s="18" t="s">
        <v>108</v>
      </c>
      <c r="E157" s="19" t="s">
        <v>30</v>
      </c>
      <c r="F157" s="18" t="s">
        <v>31</v>
      </c>
      <c r="G157" s="19">
        <v>194954.25</v>
      </c>
      <c r="H157" s="19">
        <v>50082.23</v>
      </c>
      <c r="I157" s="19">
        <v>358481.53</v>
      </c>
      <c r="J157" s="19">
        <v>539746.47</v>
      </c>
      <c r="K157" s="19">
        <v>1143264.48</v>
      </c>
    </row>
    <row r="158" ht="15.75" customHeight="1">
      <c r="A158" s="18" t="s">
        <v>107</v>
      </c>
      <c r="B158" s="19" t="s">
        <v>15</v>
      </c>
      <c r="C158" s="19" t="s">
        <v>16</v>
      </c>
      <c r="D158" s="18" t="s">
        <v>108</v>
      </c>
      <c r="E158" s="19" t="s">
        <v>36</v>
      </c>
      <c r="F158" s="18" t="s">
        <v>37</v>
      </c>
      <c r="G158" s="19">
        <v>32000.94</v>
      </c>
      <c r="H158" s="19">
        <v>8220.79</v>
      </c>
      <c r="I158" s="19">
        <v>58843.27</v>
      </c>
      <c r="J158" s="19">
        <v>88597.16</v>
      </c>
      <c r="K158" s="19">
        <v>187662.16</v>
      </c>
    </row>
    <row r="159" ht="15.75" customHeight="1">
      <c r="A159" s="18" t="s">
        <v>107</v>
      </c>
      <c r="B159" s="19" t="s">
        <v>15</v>
      </c>
      <c r="C159" s="19" t="s">
        <v>16</v>
      </c>
      <c r="D159" s="18" t="s">
        <v>108</v>
      </c>
      <c r="E159" s="19" t="s">
        <v>38</v>
      </c>
      <c r="F159" s="18" t="s">
        <v>39</v>
      </c>
      <c r="G159" s="19">
        <v>178905.44</v>
      </c>
      <c r="H159" s="19">
        <v>45959.41</v>
      </c>
      <c r="I159" s="19">
        <v>328971.0</v>
      </c>
      <c r="J159" s="19">
        <v>495314.05</v>
      </c>
      <c r="K159" s="19">
        <v>1049149.9</v>
      </c>
    </row>
    <row r="160" ht="15.75" customHeight="1">
      <c r="A160" s="18" t="s">
        <v>109</v>
      </c>
      <c r="B160" s="19" t="s">
        <v>15</v>
      </c>
      <c r="C160" s="19" t="s">
        <v>16</v>
      </c>
      <c r="D160" s="18" t="s">
        <v>110</v>
      </c>
      <c r="E160" s="19" t="s">
        <v>18</v>
      </c>
      <c r="F160" s="18" t="s">
        <v>19</v>
      </c>
      <c r="G160" s="19">
        <v>1.325169842E7</v>
      </c>
      <c r="H160" s="19">
        <v>1025298.94</v>
      </c>
      <c r="I160" s="19">
        <v>7.645333082E7</v>
      </c>
      <c r="J160" s="19">
        <v>7.380228733E7</v>
      </c>
      <c r="K160" s="19">
        <v>1.6453261551E8</v>
      </c>
    </row>
    <row r="161" ht="15.75" customHeight="1">
      <c r="A161" s="18" t="s">
        <v>109</v>
      </c>
      <c r="B161" s="19" t="s">
        <v>15</v>
      </c>
      <c r="C161" s="19" t="s">
        <v>16</v>
      </c>
      <c r="D161" s="18" t="s">
        <v>110</v>
      </c>
      <c r="E161" s="19" t="s">
        <v>44</v>
      </c>
      <c r="F161" s="18" t="s">
        <v>45</v>
      </c>
      <c r="G161" s="19">
        <v>9256394.88</v>
      </c>
      <c r="H161" s="19">
        <v>716177.78</v>
      </c>
      <c r="I161" s="19">
        <v>5.340313358E7</v>
      </c>
      <c r="J161" s="19">
        <v>5.155136298E7</v>
      </c>
      <c r="K161" s="19">
        <v>1.1492706922E8</v>
      </c>
    </row>
    <row r="162" ht="15.75" customHeight="1">
      <c r="A162" s="18" t="s">
        <v>109</v>
      </c>
      <c r="B162" s="19" t="s">
        <v>15</v>
      </c>
      <c r="C162" s="19" t="s">
        <v>16</v>
      </c>
      <c r="D162" s="18" t="s">
        <v>110</v>
      </c>
      <c r="E162" s="19" t="s">
        <v>38</v>
      </c>
      <c r="F162" s="18" t="s">
        <v>39</v>
      </c>
      <c r="G162" s="19">
        <v>12010.7</v>
      </c>
      <c r="H162" s="19">
        <v>929.28</v>
      </c>
      <c r="I162" s="19">
        <v>69293.6</v>
      </c>
      <c r="J162" s="19">
        <v>66890.82</v>
      </c>
      <c r="K162" s="19">
        <v>149124.4</v>
      </c>
    </row>
    <row r="163" ht="15.75" customHeight="1">
      <c r="A163" s="18" t="s">
        <v>111</v>
      </c>
      <c r="B163" s="19" t="s">
        <v>15</v>
      </c>
      <c r="C163" s="19" t="s">
        <v>16</v>
      </c>
      <c r="D163" s="18" t="s">
        <v>112</v>
      </c>
      <c r="E163" s="19" t="s">
        <v>18</v>
      </c>
      <c r="F163" s="18" t="s">
        <v>19</v>
      </c>
      <c r="G163" s="19">
        <v>2.541834986E7</v>
      </c>
      <c r="H163" s="19">
        <v>3569850.99</v>
      </c>
      <c r="I163" s="19">
        <v>2.0296431446E8</v>
      </c>
      <c r="J163" s="19">
        <v>3.4297551922E8</v>
      </c>
      <c r="K163" s="19">
        <v>5.7492803453E8</v>
      </c>
    </row>
    <row r="164" ht="15.75" customHeight="1">
      <c r="A164" s="18" t="s">
        <v>111</v>
      </c>
      <c r="B164" s="19" t="s">
        <v>15</v>
      </c>
      <c r="C164" s="19" t="s">
        <v>16</v>
      </c>
      <c r="D164" s="18" t="s">
        <v>112</v>
      </c>
      <c r="E164" s="19" t="s">
        <v>103</v>
      </c>
      <c r="F164" s="18" t="s">
        <v>104</v>
      </c>
      <c r="G164" s="19">
        <v>0.0</v>
      </c>
      <c r="H164" s="19">
        <v>0.0</v>
      </c>
      <c r="I164" s="19">
        <v>0.0</v>
      </c>
      <c r="J164" s="19">
        <v>-18595.68</v>
      </c>
      <c r="K164" s="19">
        <v>-18595.68</v>
      </c>
    </row>
    <row r="165" ht="15.75" customHeight="1">
      <c r="A165" s="18" t="s">
        <v>111</v>
      </c>
      <c r="B165" s="19" t="s">
        <v>15</v>
      </c>
      <c r="C165" s="19" t="s">
        <v>16</v>
      </c>
      <c r="D165" s="18" t="s">
        <v>112</v>
      </c>
      <c r="E165" s="19" t="s">
        <v>46</v>
      </c>
      <c r="F165" s="18" t="s">
        <v>47</v>
      </c>
      <c r="G165" s="19">
        <v>0.0</v>
      </c>
      <c r="H165" s="19">
        <v>0.0</v>
      </c>
      <c r="I165" s="19">
        <v>0.0</v>
      </c>
      <c r="J165" s="19">
        <v>-49172.67</v>
      </c>
      <c r="K165" s="19">
        <v>-49172.67</v>
      </c>
    </row>
    <row r="166" ht="15.75" customHeight="1">
      <c r="A166" s="18" t="s">
        <v>111</v>
      </c>
      <c r="B166" s="19" t="s">
        <v>15</v>
      </c>
      <c r="C166" s="19" t="s">
        <v>16</v>
      </c>
      <c r="D166" s="18" t="s">
        <v>112</v>
      </c>
      <c r="E166" s="19" t="s">
        <v>30</v>
      </c>
      <c r="F166" s="18" t="s">
        <v>31</v>
      </c>
      <c r="G166" s="19">
        <v>12393.91</v>
      </c>
      <c r="H166" s="19">
        <v>1740.65</v>
      </c>
      <c r="I166" s="19">
        <v>98964.79</v>
      </c>
      <c r="J166" s="19">
        <v>167233.82</v>
      </c>
      <c r="K166" s="19">
        <v>280333.17</v>
      </c>
    </row>
    <row r="167" ht="15.75" customHeight="1">
      <c r="A167" s="18" t="s">
        <v>111</v>
      </c>
      <c r="B167" s="19" t="s">
        <v>15</v>
      </c>
      <c r="C167" s="19" t="s">
        <v>16</v>
      </c>
      <c r="D167" s="18" t="s">
        <v>112</v>
      </c>
      <c r="E167" s="19" t="s">
        <v>38</v>
      </c>
      <c r="F167" s="18" t="s">
        <v>39</v>
      </c>
      <c r="G167" s="19">
        <v>35561.23</v>
      </c>
      <c r="H167" s="19">
        <v>4994.36</v>
      </c>
      <c r="I167" s="19">
        <v>283954.75</v>
      </c>
      <c r="J167" s="19">
        <v>479835.71</v>
      </c>
      <c r="K167" s="19">
        <v>804346.05</v>
      </c>
    </row>
    <row r="168" ht="15.75" customHeight="1">
      <c r="A168" s="18" t="s">
        <v>113</v>
      </c>
      <c r="B168" s="19" t="s">
        <v>15</v>
      </c>
      <c r="C168" s="19" t="s">
        <v>16</v>
      </c>
      <c r="D168" s="18" t="s">
        <v>114</v>
      </c>
      <c r="E168" s="19" t="s">
        <v>18</v>
      </c>
      <c r="F168" s="18" t="s">
        <v>19</v>
      </c>
      <c r="G168" s="19">
        <v>9084298.43</v>
      </c>
      <c r="H168" s="19">
        <v>1321029.22</v>
      </c>
      <c r="I168" s="19">
        <v>6.145298351E7</v>
      </c>
      <c r="J168" s="19">
        <v>8.849898247E7</v>
      </c>
      <c r="K168" s="19">
        <v>1.6035729363E8</v>
      </c>
    </row>
    <row r="169" ht="15.75" customHeight="1">
      <c r="A169" s="18" t="s">
        <v>113</v>
      </c>
      <c r="B169" s="19" t="s">
        <v>15</v>
      </c>
      <c r="C169" s="19" t="s">
        <v>16</v>
      </c>
      <c r="D169" s="18" t="s">
        <v>114</v>
      </c>
      <c r="E169" s="19" t="s">
        <v>44</v>
      </c>
      <c r="F169" s="18" t="s">
        <v>45</v>
      </c>
      <c r="G169" s="19">
        <v>0.0</v>
      </c>
      <c r="H169" s="19">
        <v>0.0</v>
      </c>
      <c r="I169" s="19">
        <v>0.0</v>
      </c>
      <c r="J169" s="19">
        <v>-68389.44</v>
      </c>
      <c r="K169" s="19">
        <v>-68389.44</v>
      </c>
    </row>
    <row r="170" ht="15.75" customHeight="1">
      <c r="A170" s="18" t="s">
        <v>113</v>
      </c>
      <c r="B170" s="19" t="s">
        <v>15</v>
      </c>
      <c r="C170" s="19" t="s">
        <v>16</v>
      </c>
      <c r="D170" s="18" t="s">
        <v>114</v>
      </c>
      <c r="E170" s="19" t="s">
        <v>30</v>
      </c>
      <c r="F170" s="18" t="s">
        <v>31</v>
      </c>
      <c r="G170" s="19">
        <v>16454.29</v>
      </c>
      <c r="H170" s="19">
        <v>2392.76</v>
      </c>
      <c r="I170" s="19">
        <v>111309.09</v>
      </c>
      <c r="J170" s="19">
        <v>160297.21</v>
      </c>
      <c r="K170" s="19">
        <v>290453.35</v>
      </c>
    </row>
    <row r="171" ht="15.75" customHeight="1">
      <c r="A171" s="18" t="s">
        <v>113</v>
      </c>
      <c r="B171" s="19" t="s">
        <v>15</v>
      </c>
      <c r="C171" s="19" t="s">
        <v>16</v>
      </c>
      <c r="D171" s="18" t="s">
        <v>114</v>
      </c>
      <c r="E171" s="19" t="s">
        <v>38</v>
      </c>
      <c r="F171" s="18" t="s">
        <v>39</v>
      </c>
      <c r="G171" s="19">
        <v>1609.28</v>
      </c>
      <c r="H171" s="19">
        <v>234.02</v>
      </c>
      <c r="I171" s="19">
        <v>10886.4</v>
      </c>
      <c r="J171" s="19">
        <v>15677.6</v>
      </c>
      <c r="K171" s="19">
        <v>28407.3</v>
      </c>
    </row>
    <row r="172" ht="15.75" customHeight="1">
      <c r="A172" s="18" t="s">
        <v>115</v>
      </c>
      <c r="B172" s="19" t="s">
        <v>15</v>
      </c>
      <c r="C172" s="19" t="s">
        <v>16</v>
      </c>
      <c r="D172" s="18" t="s">
        <v>116</v>
      </c>
      <c r="E172" s="19" t="s">
        <v>18</v>
      </c>
      <c r="F172" s="18" t="s">
        <v>19</v>
      </c>
      <c r="G172" s="19">
        <v>7262007.81</v>
      </c>
      <c r="H172" s="19">
        <v>1188671.19</v>
      </c>
      <c r="I172" s="19">
        <v>7.566359849E7</v>
      </c>
      <c r="J172" s="19">
        <v>9.953140307E7</v>
      </c>
      <c r="K172" s="19">
        <v>1.8364568056E8</v>
      </c>
    </row>
    <row r="173" ht="15.75" customHeight="1">
      <c r="A173" s="18" t="s">
        <v>115</v>
      </c>
      <c r="B173" s="19" t="s">
        <v>15</v>
      </c>
      <c r="C173" s="19" t="s">
        <v>16</v>
      </c>
      <c r="D173" s="18" t="s">
        <v>116</v>
      </c>
      <c r="E173" s="19" t="s">
        <v>44</v>
      </c>
      <c r="F173" s="18" t="s">
        <v>45</v>
      </c>
      <c r="G173" s="19">
        <v>3556.1</v>
      </c>
      <c r="H173" s="19">
        <v>582.07</v>
      </c>
      <c r="I173" s="19">
        <v>37051.36</v>
      </c>
      <c r="J173" s="19">
        <v>48739.07</v>
      </c>
      <c r="K173" s="19">
        <v>89928.6</v>
      </c>
    </row>
    <row r="174" ht="15.75" customHeight="1">
      <c r="A174" s="18" t="s">
        <v>115</v>
      </c>
      <c r="B174" s="19" t="s">
        <v>15</v>
      </c>
      <c r="C174" s="19" t="s">
        <v>16</v>
      </c>
      <c r="D174" s="18" t="s">
        <v>116</v>
      </c>
      <c r="E174" s="19" t="s">
        <v>46</v>
      </c>
      <c r="F174" s="18" t="s">
        <v>47</v>
      </c>
      <c r="G174" s="19">
        <v>0.0</v>
      </c>
      <c r="H174" s="19">
        <v>0.0</v>
      </c>
      <c r="I174" s="19">
        <v>0.0</v>
      </c>
      <c r="J174" s="19">
        <v>-130609.41</v>
      </c>
      <c r="K174" s="19">
        <v>-130609.41</v>
      </c>
    </row>
    <row r="175" ht="15.75" customHeight="1">
      <c r="A175" s="18" t="s">
        <v>115</v>
      </c>
      <c r="B175" s="19" t="s">
        <v>15</v>
      </c>
      <c r="C175" s="19" t="s">
        <v>16</v>
      </c>
      <c r="D175" s="18" t="s">
        <v>116</v>
      </c>
      <c r="E175" s="19" t="s">
        <v>30</v>
      </c>
      <c r="F175" s="18" t="s">
        <v>31</v>
      </c>
      <c r="G175" s="19">
        <v>4921.98</v>
      </c>
      <c r="H175" s="19">
        <v>805.65</v>
      </c>
      <c r="I175" s="19">
        <v>51282.63</v>
      </c>
      <c r="J175" s="19">
        <v>67459.54</v>
      </c>
      <c r="K175" s="19">
        <v>124469.8</v>
      </c>
    </row>
    <row r="176" ht="15.75" customHeight="1">
      <c r="A176" s="18" t="s">
        <v>115</v>
      </c>
      <c r="B176" s="19" t="s">
        <v>15</v>
      </c>
      <c r="C176" s="19" t="s">
        <v>16</v>
      </c>
      <c r="D176" s="18" t="s">
        <v>116</v>
      </c>
      <c r="E176" s="19" t="s">
        <v>38</v>
      </c>
      <c r="F176" s="18" t="s">
        <v>39</v>
      </c>
      <c r="G176" s="19">
        <v>7405.11</v>
      </c>
      <c r="H176" s="19">
        <v>1212.09</v>
      </c>
      <c r="I176" s="19">
        <v>77154.52</v>
      </c>
      <c r="J176" s="19">
        <v>101492.63</v>
      </c>
      <c r="K176" s="19">
        <v>187264.35</v>
      </c>
    </row>
    <row r="177" ht="15.75" customHeight="1">
      <c r="A177" s="18" t="s">
        <v>117</v>
      </c>
      <c r="B177" s="19" t="s">
        <v>15</v>
      </c>
      <c r="C177" s="19" t="s">
        <v>16</v>
      </c>
      <c r="D177" s="18" t="s">
        <v>118</v>
      </c>
      <c r="E177" s="19" t="s">
        <v>18</v>
      </c>
      <c r="F177" s="18" t="s">
        <v>19</v>
      </c>
      <c r="G177" s="19">
        <v>9.849140773E7</v>
      </c>
      <c r="H177" s="19">
        <v>1.201184255E7</v>
      </c>
      <c r="I177" s="19">
        <v>3.8499058168E8</v>
      </c>
      <c r="J177" s="19">
        <v>5.2781109751E8</v>
      </c>
      <c r="K177" s="19">
        <v>1.02330492947E9</v>
      </c>
    </row>
    <row r="178" ht="15.75" customHeight="1">
      <c r="A178" s="18" t="s">
        <v>117</v>
      </c>
      <c r="B178" s="19" t="s">
        <v>15</v>
      </c>
      <c r="C178" s="19" t="s">
        <v>16</v>
      </c>
      <c r="D178" s="18" t="s">
        <v>118</v>
      </c>
      <c r="E178" s="19" t="s">
        <v>44</v>
      </c>
      <c r="F178" s="18" t="s">
        <v>45</v>
      </c>
      <c r="G178" s="19">
        <v>8084947.62</v>
      </c>
      <c r="H178" s="19">
        <v>986026.29</v>
      </c>
      <c r="I178" s="19">
        <v>3.160304797E7</v>
      </c>
      <c r="J178" s="19">
        <v>4.332687663E7</v>
      </c>
      <c r="K178" s="19">
        <v>8.400089851E7</v>
      </c>
    </row>
    <row r="179" ht="15.75" customHeight="1">
      <c r="A179" s="18" t="s">
        <v>117</v>
      </c>
      <c r="B179" s="19" t="s">
        <v>15</v>
      </c>
      <c r="C179" s="19" t="s">
        <v>16</v>
      </c>
      <c r="D179" s="18" t="s">
        <v>118</v>
      </c>
      <c r="E179" s="19" t="s">
        <v>46</v>
      </c>
      <c r="F179" s="18" t="s">
        <v>47</v>
      </c>
      <c r="G179" s="19">
        <v>0.0</v>
      </c>
      <c r="H179" s="19">
        <v>0.0</v>
      </c>
      <c r="I179" s="19">
        <v>0.0</v>
      </c>
      <c r="J179" s="19">
        <v>-16659.9</v>
      </c>
      <c r="K179" s="19">
        <v>-16659.9</v>
      </c>
    </row>
    <row r="180" ht="15.75" customHeight="1">
      <c r="A180" s="18" t="s">
        <v>117</v>
      </c>
      <c r="B180" s="19" t="s">
        <v>15</v>
      </c>
      <c r="C180" s="19" t="s">
        <v>16</v>
      </c>
      <c r="D180" s="18" t="s">
        <v>118</v>
      </c>
      <c r="E180" s="19" t="s">
        <v>28</v>
      </c>
      <c r="F180" s="18" t="s">
        <v>29</v>
      </c>
      <c r="G180" s="19">
        <v>9143.28</v>
      </c>
      <c r="H180" s="19">
        <v>1115.1</v>
      </c>
      <c r="I180" s="19">
        <v>35739.96</v>
      </c>
      <c r="J180" s="19">
        <v>48998.46</v>
      </c>
      <c r="K180" s="19">
        <v>94996.8</v>
      </c>
    </row>
    <row r="181" ht="15.75" customHeight="1">
      <c r="A181" s="18" t="s">
        <v>117</v>
      </c>
      <c r="B181" s="19" t="s">
        <v>15</v>
      </c>
      <c r="C181" s="19" t="s">
        <v>16</v>
      </c>
      <c r="D181" s="18" t="s">
        <v>118</v>
      </c>
      <c r="E181" s="19" t="s">
        <v>30</v>
      </c>
      <c r="F181" s="18" t="s">
        <v>31</v>
      </c>
      <c r="G181" s="19">
        <v>151740.59</v>
      </c>
      <c r="H181" s="19">
        <v>18506.02</v>
      </c>
      <c r="I181" s="19">
        <v>593134.98</v>
      </c>
      <c r="J181" s="19">
        <v>813171.12</v>
      </c>
      <c r="K181" s="19">
        <v>1576552.71</v>
      </c>
    </row>
    <row r="182" ht="15.75" customHeight="1">
      <c r="A182" s="18" t="s">
        <v>117</v>
      </c>
      <c r="B182" s="19" t="s">
        <v>15</v>
      </c>
      <c r="C182" s="19" t="s">
        <v>16</v>
      </c>
      <c r="D182" s="18" t="s">
        <v>118</v>
      </c>
      <c r="E182" s="19" t="s">
        <v>38</v>
      </c>
      <c r="F182" s="18" t="s">
        <v>39</v>
      </c>
      <c r="G182" s="19">
        <v>157373.78</v>
      </c>
      <c r="H182" s="19">
        <v>19193.04</v>
      </c>
      <c r="I182" s="19">
        <v>615154.41</v>
      </c>
      <c r="J182" s="19">
        <v>843359.14</v>
      </c>
      <c r="K182" s="19">
        <v>1635080.37</v>
      </c>
    </row>
    <row r="183" ht="15.75" customHeight="1">
      <c r="A183" s="18" t="s">
        <v>117</v>
      </c>
      <c r="B183" s="19" t="s">
        <v>15</v>
      </c>
      <c r="C183" s="19" t="s">
        <v>16</v>
      </c>
      <c r="D183" s="18" t="s">
        <v>118</v>
      </c>
      <c r="E183" s="19" t="s">
        <v>40</v>
      </c>
      <c r="F183" s="18" t="s">
        <v>41</v>
      </c>
      <c r="G183" s="19">
        <v>0.0</v>
      </c>
      <c r="H183" s="19">
        <v>0.0</v>
      </c>
      <c r="I183" s="19">
        <v>0.0</v>
      </c>
      <c r="J183" s="19">
        <v>-1802430.36</v>
      </c>
      <c r="K183" s="19">
        <v>-1802430.36</v>
      </c>
    </row>
    <row r="184" ht="15.75" customHeight="1">
      <c r="A184" s="18" t="s">
        <v>119</v>
      </c>
      <c r="B184" s="19" t="s">
        <v>15</v>
      </c>
      <c r="C184" s="19" t="s">
        <v>16</v>
      </c>
      <c r="D184" s="18" t="s">
        <v>120</v>
      </c>
      <c r="E184" s="19" t="s">
        <v>18</v>
      </c>
      <c r="F184" s="18" t="s">
        <v>19</v>
      </c>
      <c r="G184" s="19">
        <v>2.453894535E7</v>
      </c>
      <c r="H184" s="19">
        <v>1.543992192E7</v>
      </c>
      <c r="I184" s="19">
        <v>2.1232744014E8</v>
      </c>
      <c r="J184" s="19">
        <v>3.0288144586E8</v>
      </c>
      <c r="K184" s="19">
        <v>5.5518775327E8</v>
      </c>
    </row>
    <row r="185" ht="15.75" customHeight="1">
      <c r="A185" s="18" t="s">
        <v>119</v>
      </c>
      <c r="B185" s="19" t="s">
        <v>15</v>
      </c>
      <c r="C185" s="19" t="s">
        <v>16</v>
      </c>
      <c r="D185" s="18" t="s">
        <v>120</v>
      </c>
      <c r="E185" s="19" t="s">
        <v>28</v>
      </c>
      <c r="F185" s="18" t="s">
        <v>29</v>
      </c>
      <c r="G185" s="19">
        <v>6485.95</v>
      </c>
      <c r="H185" s="19">
        <v>4080.97</v>
      </c>
      <c r="I185" s="19">
        <v>56120.85</v>
      </c>
      <c r="J185" s="19">
        <v>80055.43</v>
      </c>
      <c r="K185" s="19">
        <v>146743.2</v>
      </c>
    </row>
    <row r="186" ht="15.75" customHeight="1">
      <c r="A186" s="18" t="s">
        <v>119</v>
      </c>
      <c r="B186" s="19" t="s">
        <v>15</v>
      </c>
      <c r="C186" s="19" t="s">
        <v>16</v>
      </c>
      <c r="D186" s="18" t="s">
        <v>120</v>
      </c>
      <c r="E186" s="19" t="s">
        <v>30</v>
      </c>
      <c r="F186" s="18" t="s">
        <v>31</v>
      </c>
      <c r="G186" s="19">
        <v>34262.84</v>
      </c>
      <c r="H186" s="19">
        <v>21558.2</v>
      </c>
      <c r="I186" s="19">
        <v>296465.1</v>
      </c>
      <c r="J186" s="19">
        <v>422902.37</v>
      </c>
      <c r="K186" s="19">
        <v>775188.51</v>
      </c>
    </row>
    <row r="187" ht="15.75" customHeight="1">
      <c r="A187" s="18" t="s">
        <v>119</v>
      </c>
      <c r="B187" s="19" t="s">
        <v>15</v>
      </c>
      <c r="C187" s="19" t="s">
        <v>16</v>
      </c>
      <c r="D187" s="18" t="s">
        <v>120</v>
      </c>
      <c r="E187" s="19" t="s">
        <v>38</v>
      </c>
      <c r="F187" s="18" t="s">
        <v>39</v>
      </c>
      <c r="G187" s="19">
        <v>34017.71</v>
      </c>
      <c r="H187" s="19">
        <v>21403.97</v>
      </c>
      <c r="I187" s="19">
        <v>294344.1</v>
      </c>
      <c r="J187" s="19">
        <v>419876.81</v>
      </c>
      <c r="K187" s="19">
        <v>769642.59</v>
      </c>
    </row>
    <row r="188" ht="15.75" customHeight="1">
      <c r="A188" s="18" t="s">
        <v>119</v>
      </c>
      <c r="B188" s="19" t="s">
        <v>15</v>
      </c>
      <c r="C188" s="19" t="s">
        <v>16</v>
      </c>
      <c r="D188" s="18" t="s">
        <v>120</v>
      </c>
      <c r="E188" s="19" t="s">
        <v>60</v>
      </c>
      <c r="F188" s="18" t="s">
        <v>61</v>
      </c>
      <c r="G188" s="19">
        <v>5351165.15</v>
      </c>
      <c r="H188" s="19">
        <v>3366956.94</v>
      </c>
      <c r="I188" s="19">
        <v>4.630187581E7</v>
      </c>
      <c r="J188" s="19">
        <v>6.604883046E7</v>
      </c>
      <c r="K188" s="19">
        <v>1.2106882836E8</v>
      </c>
    </row>
    <row r="189" ht="15.75" customHeight="1">
      <c r="A189" s="18" t="s">
        <v>121</v>
      </c>
      <c r="B189" s="19" t="s">
        <v>15</v>
      </c>
      <c r="C189" s="19" t="s">
        <v>16</v>
      </c>
      <c r="D189" s="18" t="s">
        <v>122</v>
      </c>
      <c r="E189" s="19" t="s">
        <v>18</v>
      </c>
      <c r="F189" s="18" t="s">
        <v>19</v>
      </c>
      <c r="G189" s="19">
        <v>4397565.73</v>
      </c>
      <c r="H189" s="19">
        <v>418836.43</v>
      </c>
      <c r="I189" s="19">
        <v>3.06655716E7</v>
      </c>
      <c r="J189" s="19">
        <v>5.116388448E7</v>
      </c>
      <c r="K189" s="19">
        <v>8.664585824E7</v>
      </c>
    </row>
    <row r="190" ht="15.75" customHeight="1">
      <c r="A190" s="18" t="s">
        <v>121</v>
      </c>
      <c r="B190" s="19" t="s">
        <v>15</v>
      </c>
      <c r="C190" s="19" t="s">
        <v>16</v>
      </c>
      <c r="D190" s="18" t="s">
        <v>122</v>
      </c>
      <c r="E190" s="19" t="s">
        <v>30</v>
      </c>
      <c r="F190" s="18" t="s">
        <v>31</v>
      </c>
      <c r="G190" s="19">
        <v>32706.44</v>
      </c>
      <c r="H190" s="19">
        <v>3115.05</v>
      </c>
      <c r="I190" s="19">
        <v>228072.02</v>
      </c>
      <c r="J190" s="19">
        <v>380526.12</v>
      </c>
      <c r="K190" s="19">
        <v>644419.63</v>
      </c>
    </row>
    <row r="191" ht="15.75" customHeight="1">
      <c r="A191" s="18" t="s">
        <v>121</v>
      </c>
      <c r="B191" s="19" t="s">
        <v>15</v>
      </c>
      <c r="C191" s="19" t="s">
        <v>16</v>
      </c>
      <c r="D191" s="18" t="s">
        <v>122</v>
      </c>
      <c r="E191" s="19" t="s">
        <v>38</v>
      </c>
      <c r="F191" s="18" t="s">
        <v>39</v>
      </c>
      <c r="G191" s="19">
        <v>3123.83</v>
      </c>
      <c r="H191" s="19">
        <v>297.52</v>
      </c>
      <c r="I191" s="19">
        <v>21783.38</v>
      </c>
      <c r="J191" s="19">
        <v>36344.42</v>
      </c>
      <c r="K191" s="19">
        <v>61549.15</v>
      </c>
    </row>
    <row r="192" ht="15.75" customHeight="1">
      <c r="A192" s="18" t="s">
        <v>121</v>
      </c>
      <c r="B192" s="19" t="s">
        <v>15</v>
      </c>
      <c r="C192" s="19" t="s">
        <v>16</v>
      </c>
      <c r="D192" s="18" t="s">
        <v>122</v>
      </c>
      <c r="E192" s="19" t="s">
        <v>40</v>
      </c>
      <c r="F192" s="18" t="s">
        <v>41</v>
      </c>
      <c r="G192" s="19">
        <v>0.0</v>
      </c>
      <c r="H192" s="19">
        <v>0.0</v>
      </c>
      <c r="I192" s="19">
        <v>0.0</v>
      </c>
      <c r="J192" s="19">
        <v>-491430.94</v>
      </c>
      <c r="K192" s="19">
        <v>-491430.94</v>
      </c>
    </row>
    <row r="193" ht="15.75" customHeight="1">
      <c r="A193" s="18" t="s">
        <v>123</v>
      </c>
      <c r="B193" s="19" t="s">
        <v>15</v>
      </c>
      <c r="C193" s="19" t="s">
        <v>16</v>
      </c>
      <c r="D193" s="18" t="s">
        <v>124</v>
      </c>
      <c r="E193" s="19" t="s">
        <v>18</v>
      </c>
      <c r="F193" s="18" t="s">
        <v>19</v>
      </c>
      <c r="G193" s="19">
        <v>1.8253483598E8</v>
      </c>
      <c r="H193" s="19">
        <v>7691863.99</v>
      </c>
      <c r="I193" s="19">
        <v>4.6080832757E8</v>
      </c>
      <c r="J193" s="19">
        <v>4.8805943036E8</v>
      </c>
      <c r="K193" s="19">
        <v>1.1390944579E9</v>
      </c>
    </row>
    <row r="194" ht="15.75" customHeight="1">
      <c r="A194" s="18" t="s">
        <v>123</v>
      </c>
      <c r="B194" s="19" t="s">
        <v>15</v>
      </c>
      <c r="C194" s="19" t="s">
        <v>16</v>
      </c>
      <c r="D194" s="18" t="s">
        <v>124</v>
      </c>
      <c r="E194" s="19" t="s">
        <v>44</v>
      </c>
      <c r="F194" s="18" t="s">
        <v>45</v>
      </c>
      <c r="G194" s="19">
        <v>5.544263426E7</v>
      </c>
      <c r="H194" s="19">
        <v>2336305.83</v>
      </c>
      <c r="I194" s="19">
        <v>1.3996466719E8</v>
      </c>
      <c r="J194" s="19">
        <v>1.4824184299E8</v>
      </c>
      <c r="K194" s="19">
        <v>3.4598545027E8</v>
      </c>
    </row>
    <row r="195" ht="15.75" customHeight="1">
      <c r="A195" s="18" t="s">
        <v>123</v>
      </c>
      <c r="B195" s="19" t="s">
        <v>15</v>
      </c>
      <c r="C195" s="19" t="s">
        <v>16</v>
      </c>
      <c r="D195" s="18" t="s">
        <v>124</v>
      </c>
      <c r="E195" s="19" t="s">
        <v>103</v>
      </c>
      <c r="F195" s="18" t="s">
        <v>104</v>
      </c>
      <c r="G195" s="19">
        <v>0.0</v>
      </c>
      <c r="H195" s="19">
        <v>0.0</v>
      </c>
      <c r="I195" s="19">
        <v>0.0</v>
      </c>
      <c r="J195" s="19">
        <v>-560963.76</v>
      </c>
      <c r="K195" s="19">
        <v>-560963.76</v>
      </c>
    </row>
    <row r="196" ht="15.75" customHeight="1">
      <c r="A196" s="18" t="s">
        <v>123</v>
      </c>
      <c r="B196" s="19" t="s">
        <v>15</v>
      </c>
      <c r="C196" s="19" t="s">
        <v>16</v>
      </c>
      <c r="D196" s="18" t="s">
        <v>124</v>
      </c>
      <c r="E196" s="19" t="s">
        <v>73</v>
      </c>
      <c r="F196" s="18" t="s">
        <v>74</v>
      </c>
      <c r="G196" s="19">
        <v>1.324447411E7</v>
      </c>
      <c r="H196" s="19">
        <v>558110.97</v>
      </c>
      <c r="I196" s="19">
        <v>3.343561208E7</v>
      </c>
      <c r="J196" s="19">
        <v>3.541291425E7</v>
      </c>
      <c r="K196" s="19">
        <v>8.265111141E7</v>
      </c>
    </row>
    <row r="197" ht="15.75" customHeight="1">
      <c r="A197" s="18" t="s">
        <v>123</v>
      </c>
      <c r="B197" s="19" t="s">
        <v>15</v>
      </c>
      <c r="C197" s="19" t="s">
        <v>16</v>
      </c>
      <c r="D197" s="18" t="s">
        <v>124</v>
      </c>
      <c r="E197" s="19" t="s">
        <v>46</v>
      </c>
      <c r="F197" s="18" t="s">
        <v>47</v>
      </c>
      <c r="G197" s="19">
        <v>0.0</v>
      </c>
      <c r="H197" s="19">
        <v>0.0</v>
      </c>
      <c r="I197" s="19">
        <v>0.0</v>
      </c>
      <c r="J197" s="19">
        <v>-1229397.54</v>
      </c>
      <c r="K197" s="19">
        <v>-1229397.54</v>
      </c>
    </row>
    <row r="198" ht="15.75" customHeight="1">
      <c r="A198" s="18" t="s">
        <v>123</v>
      </c>
      <c r="B198" s="19" t="s">
        <v>15</v>
      </c>
      <c r="C198" s="19" t="s">
        <v>16</v>
      </c>
      <c r="D198" s="18" t="s">
        <v>124</v>
      </c>
      <c r="E198" s="19" t="s">
        <v>30</v>
      </c>
      <c r="F198" s="18" t="s">
        <v>31</v>
      </c>
      <c r="G198" s="19">
        <v>1653447.8</v>
      </c>
      <c r="H198" s="19">
        <v>69674.9</v>
      </c>
      <c r="I198" s="19">
        <v>4174121.13</v>
      </c>
      <c r="J198" s="19">
        <v>4420968.68</v>
      </c>
      <c r="K198" s="19">
        <v>1.031821251E7</v>
      </c>
    </row>
    <row r="199" ht="15.75" customHeight="1">
      <c r="A199" s="18" t="s">
        <v>123</v>
      </c>
      <c r="B199" s="19" t="s">
        <v>15</v>
      </c>
      <c r="C199" s="19" t="s">
        <v>16</v>
      </c>
      <c r="D199" s="18" t="s">
        <v>124</v>
      </c>
      <c r="E199" s="19" t="s">
        <v>38</v>
      </c>
      <c r="F199" s="18" t="s">
        <v>39</v>
      </c>
      <c r="G199" s="19">
        <v>72002.69</v>
      </c>
      <c r="H199" s="19">
        <v>3034.13</v>
      </c>
      <c r="I199" s="19">
        <v>181770.44</v>
      </c>
      <c r="J199" s="19">
        <v>192519.9</v>
      </c>
      <c r="K199" s="19">
        <v>449327.16</v>
      </c>
    </row>
    <row r="200" ht="15.75" customHeight="1">
      <c r="A200" s="18" t="s">
        <v>123</v>
      </c>
      <c r="B200" s="19" t="s">
        <v>15</v>
      </c>
      <c r="C200" s="19" t="s">
        <v>16</v>
      </c>
      <c r="D200" s="18" t="s">
        <v>124</v>
      </c>
      <c r="E200" s="19" t="s">
        <v>40</v>
      </c>
      <c r="F200" s="18" t="s">
        <v>41</v>
      </c>
      <c r="G200" s="19">
        <v>0.0</v>
      </c>
      <c r="H200" s="19">
        <v>0.0</v>
      </c>
      <c r="I200" s="19">
        <v>0.0</v>
      </c>
      <c r="J200" s="19">
        <v>-7943109.94</v>
      </c>
      <c r="K200" s="19">
        <v>-7943109.94</v>
      </c>
    </row>
    <row r="201" ht="15.75" customHeight="1">
      <c r="A201" s="18" t="s">
        <v>123</v>
      </c>
      <c r="B201" s="19" t="s">
        <v>15</v>
      </c>
      <c r="C201" s="19" t="s">
        <v>16</v>
      </c>
      <c r="D201" s="18" t="s">
        <v>124</v>
      </c>
      <c r="E201" s="19" t="s">
        <v>48</v>
      </c>
      <c r="F201" s="18" t="s">
        <v>49</v>
      </c>
      <c r="G201" s="19">
        <v>1.9562069816E8</v>
      </c>
      <c r="H201" s="19">
        <v>8243291.18</v>
      </c>
      <c r="I201" s="19">
        <v>4.9384352459E8</v>
      </c>
      <c r="J201" s="19">
        <v>5.2304824995E8</v>
      </c>
      <c r="K201" s="19">
        <v>1.22075576388E9</v>
      </c>
    </row>
    <row r="202" ht="15.75" customHeight="1">
      <c r="A202" s="18" t="s">
        <v>125</v>
      </c>
      <c r="B202" s="19" t="s">
        <v>15</v>
      </c>
      <c r="C202" s="19" t="s">
        <v>16</v>
      </c>
      <c r="D202" s="18" t="s">
        <v>126</v>
      </c>
      <c r="E202" s="19" t="s">
        <v>18</v>
      </c>
      <c r="F202" s="18" t="s">
        <v>19</v>
      </c>
      <c r="G202" s="19">
        <v>1.1909346765E8</v>
      </c>
      <c r="H202" s="19">
        <v>9707705.73</v>
      </c>
      <c r="I202" s="19">
        <v>4.1784806334E8</v>
      </c>
      <c r="J202" s="19">
        <v>8.8947436638E8</v>
      </c>
      <c r="K202" s="19">
        <v>1.4361236031E9</v>
      </c>
    </row>
    <row r="203" ht="15.75" customHeight="1">
      <c r="A203" s="18" t="s">
        <v>125</v>
      </c>
      <c r="B203" s="19" t="s">
        <v>15</v>
      </c>
      <c r="C203" s="19" t="s">
        <v>16</v>
      </c>
      <c r="D203" s="18" t="s">
        <v>126</v>
      </c>
      <c r="E203" s="19" t="s">
        <v>44</v>
      </c>
      <c r="F203" s="18" t="s">
        <v>45</v>
      </c>
      <c r="G203" s="19">
        <v>1.312637984E7</v>
      </c>
      <c r="H203" s="19">
        <v>1069975.0</v>
      </c>
      <c r="I203" s="19">
        <v>4.605485512E7</v>
      </c>
      <c r="J203" s="19">
        <v>9.803710168E7</v>
      </c>
      <c r="K203" s="19">
        <v>1.5828831164E8</v>
      </c>
    </row>
    <row r="204" ht="15.75" customHeight="1">
      <c r="A204" s="18" t="s">
        <v>125</v>
      </c>
      <c r="B204" s="19" t="s">
        <v>15</v>
      </c>
      <c r="C204" s="19" t="s">
        <v>16</v>
      </c>
      <c r="D204" s="18" t="s">
        <v>126</v>
      </c>
      <c r="E204" s="19" t="s">
        <v>127</v>
      </c>
      <c r="F204" s="18" t="s">
        <v>128</v>
      </c>
      <c r="G204" s="19">
        <v>0.0</v>
      </c>
      <c r="H204" s="19">
        <v>0.0</v>
      </c>
      <c r="I204" s="19">
        <v>0.0</v>
      </c>
      <c r="J204" s="19">
        <v>-28449.9</v>
      </c>
      <c r="K204" s="19">
        <v>-28449.9</v>
      </c>
    </row>
    <row r="205" ht="15.75" customHeight="1">
      <c r="A205" s="18" t="s">
        <v>125</v>
      </c>
      <c r="B205" s="19" t="s">
        <v>15</v>
      </c>
      <c r="C205" s="19" t="s">
        <v>16</v>
      </c>
      <c r="D205" s="18" t="s">
        <v>126</v>
      </c>
      <c r="E205" s="19" t="s">
        <v>73</v>
      </c>
      <c r="F205" s="18" t="s">
        <v>74</v>
      </c>
      <c r="G205" s="19">
        <v>6820051.15</v>
      </c>
      <c r="H205" s="19">
        <v>555925.12</v>
      </c>
      <c r="I205" s="19">
        <v>2.392864382E7</v>
      </c>
      <c r="J205" s="19">
        <v>5.093697249E7</v>
      </c>
      <c r="K205" s="19">
        <v>8.224159258E7</v>
      </c>
    </row>
    <row r="206" ht="15.75" customHeight="1">
      <c r="A206" s="18" t="s">
        <v>125</v>
      </c>
      <c r="B206" s="19" t="s">
        <v>15</v>
      </c>
      <c r="C206" s="19" t="s">
        <v>16</v>
      </c>
      <c r="D206" s="18" t="s">
        <v>126</v>
      </c>
      <c r="E206" s="19" t="s">
        <v>46</v>
      </c>
      <c r="F206" s="18" t="s">
        <v>47</v>
      </c>
      <c r="G206" s="19">
        <v>0.0</v>
      </c>
      <c r="H206" s="19">
        <v>0.0</v>
      </c>
      <c r="I206" s="19">
        <v>0.0</v>
      </c>
      <c r="J206" s="19">
        <v>-293215.65</v>
      </c>
      <c r="K206" s="19">
        <v>-293215.65</v>
      </c>
    </row>
    <row r="207" ht="15.75" customHeight="1">
      <c r="A207" s="18" t="s">
        <v>125</v>
      </c>
      <c r="B207" s="19" t="s">
        <v>15</v>
      </c>
      <c r="C207" s="19" t="s">
        <v>16</v>
      </c>
      <c r="D207" s="18" t="s">
        <v>126</v>
      </c>
      <c r="E207" s="19" t="s">
        <v>28</v>
      </c>
      <c r="F207" s="18" t="s">
        <v>29</v>
      </c>
      <c r="G207" s="19">
        <v>42358.71</v>
      </c>
      <c r="H207" s="19">
        <v>3452.8</v>
      </c>
      <c r="I207" s="19">
        <v>148618.62</v>
      </c>
      <c r="J207" s="19">
        <v>316364.88</v>
      </c>
      <c r="K207" s="19">
        <v>510795.01</v>
      </c>
    </row>
    <row r="208" ht="15.75" customHeight="1">
      <c r="A208" s="18" t="s">
        <v>125</v>
      </c>
      <c r="B208" s="19" t="s">
        <v>15</v>
      </c>
      <c r="C208" s="19" t="s">
        <v>16</v>
      </c>
      <c r="D208" s="18" t="s">
        <v>126</v>
      </c>
      <c r="E208" s="19" t="s">
        <v>30</v>
      </c>
      <c r="F208" s="18" t="s">
        <v>31</v>
      </c>
      <c r="G208" s="19">
        <v>198705.17</v>
      </c>
      <c r="H208" s="19">
        <v>16197.12</v>
      </c>
      <c r="I208" s="19">
        <v>697171.5</v>
      </c>
      <c r="J208" s="19">
        <v>1484070.97</v>
      </c>
      <c r="K208" s="19">
        <v>2396144.76</v>
      </c>
    </row>
    <row r="209" ht="15.75" customHeight="1">
      <c r="A209" s="18" t="s">
        <v>125</v>
      </c>
      <c r="B209" s="19" t="s">
        <v>15</v>
      </c>
      <c r="C209" s="19" t="s">
        <v>16</v>
      </c>
      <c r="D209" s="18" t="s">
        <v>126</v>
      </c>
      <c r="E209" s="19" t="s">
        <v>38</v>
      </c>
      <c r="F209" s="18" t="s">
        <v>39</v>
      </c>
      <c r="G209" s="19">
        <v>181523.77</v>
      </c>
      <c r="H209" s="19">
        <v>14796.61</v>
      </c>
      <c r="I209" s="19">
        <v>636889.32</v>
      </c>
      <c r="J209" s="19">
        <v>1355748.12</v>
      </c>
      <c r="K209" s="19">
        <v>2188957.82</v>
      </c>
    </row>
    <row r="210" ht="15.75" customHeight="1">
      <c r="A210" s="18" t="s">
        <v>125</v>
      </c>
      <c r="B210" s="19" t="s">
        <v>15</v>
      </c>
      <c r="C210" s="19" t="s">
        <v>16</v>
      </c>
      <c r="D210" s="18" t="s">
        <v>126</v>
      </c>
      <c r="E210" s="19" t="s">
        <v>40</v>
      </c>
      <c r="F210" s="18" t="s">
        <v>41</v>
      </c>
      <c r="G210" s="19">
        <v>4653356.71</v>
      </c>
      <c r="H210" s="19">
        <v>379310.62</v>
      </c>
      <c r="I210" s="19">
        <v>1.632663928E7</v>
      </c>
      <c r="J210" s="19">
        <v>3.475456369E7</v>
      </c>
      <c r="K210" s="19">
        <v>5.61138703E7</v>
      </c>
    </row>
    <row r="211" ht="15.75" customHeight="1">
      <c r="A211" s="18" t="s">
        <v>129</v>
      </c>
      <c r="B211" s="19" t="s">
        <v>15</v>
      </c>
      <c r="C211" s="19" t="s">
        <v>16</v>
      </c>
      <c r="D211" s="18" t="s">
        <v>130</v>
      </c>
      <c r="E211" s="19" t="s">
        <v>18</v>
      </c>
      <c r="F211" s="18" t="s">
        <v>19</v>
      </c>
      <c r="G211" s="19">
        <v>3.0872089E7</v>
      </c>
      <c r="H211" s="19">
        <v>8259841.92</v>
      </c>
      <c r="I211" s="19">
        <v>1.3265521586E8</v>
      </c>
      <c r="J211" s="19">
        <v>1.6368008313E8</v>
      </c>
      <c r="K211" s="19">
        <v>3.3546722991E8</v>
      </c>
    </row>
    <row r="212" ht="15.75" customHeight="1">
      <c r="A212" s="18" t="s">
        <v>129</v>
      </c>
      <c r="B212" s="19" t="s">
        <v>15</v>
      </c>
      <c r="C212" s="19" t="s">
        <v>16</v>
      </c>
      <c r="D212" s="18" t="s">
        <v>130</v>
      </c>
      <c r="E212" s="19" t="s">
        <v>44</v>
      </c>
      <c r="F212" s="18" t="s">
        <v>45</v>
      </c>
      <c r="G212" s="19">
        <v>112071.69</v>
      </c>
      <c r="H212" s="19">
        <v>29984.83</v>
      </c>
      <c r="I212" s="19">
        <v>481564.24</v>
      </c>
      <c r="J212" s="19">
        <v>594190.54</v>
      </c>
      <c r="K212" s="19">
        <v>1217811.3</v>
      </c>
    </row>
    <row r="213" ht="15.75" customHeight="1">
      <c r="A213" s="18" t="s">
        <v>129</v>
      </c>
      <c r="B213" s="19" t="s">
        <v>15</v>
      </c>
      <c r="C213" s="19" t="s">
        <v>16</v>
      </c>
      <c r="D213" s="18" t="s">
        <v>130</v>
      </c>
      <c r="E213" s="19" t="s">
        <v>46</v>
      </c>
      <c r="F213" s="18" t="s">
        <v>47</v>
      </c>
      <c r="G213" s="19">
        <v>0.0</v>
      </c>
      <c r="H213" s="19">
        <v>0.0</v>
      </c>
      <c r="I213" s="19">
        <v>0.0</v>
      </c>
      <c r="J213" s="19">
        <v>-229743.51</v>
      </c>
      <c r="K213" s="19">
        <v>-229743.51</v>
      </c>
    </row>
    <row r="214" ht="15.75" customHeight="1">
      <c r="A214" s="18" t="s">
        <v>129</v>
      </c>
      <c r="B214" s="19" t="s">
        <v>15</v>
      </c>
      <c r="C214" s="19" t="s">
        <v>16</v>
      </c>
      <c r="D214" s="18" t="s">
        <v>130</v>
      </c>
      <c r="E214" s="19" t="s">
        <v>30</v>
      </c>
      <c r="F214" s="18" t="s">
        <v>31</v>
      </c>
      <c r="G214" s="19">
        <v>48420.07</v>
      </c>
      <c r="H214" s="19">
        <v>12954.81</v>
      </c>
      <c r="I214" s="19">
        <v>208057.68</v>
      </c>
      <c r="J214" s="19">
        <v>256717.37</v>
      </c>
      <c r="K214" s="19">
        <v>526149.93</v>
      </c>
    </row>
    <row r="215" ht="15.75" customHeight="1">
      <c r="A215" s="18" t="s">
        <v>129</v>
      </c>
      <c r="B215" s="19" t="s">
        <v>15</v>
      </c>
      <c r="C215" s="19" t="s">
        <v>16</v>
      </c>
      <c r="D215" s="18" t="s">
        <v>130</v>
      </c>
      <c r="E215" s="19" t="s">
        <v>38</v>
      </c>
      <c r="F215" s="18" t="s">
        <v>39</v>
      </c>
      <c r="G215" s="19">
        <v>2614.24</v>
      </c>
      <c r="H215" s="19">
        <v>699.44</v>
      </c>
      <c r="I215" s="19">
        <v>11233.22</v>
      </c>
      <c r="J215" s="19">
        <v>13860.4</v>
      </c>
      <c r="K215" s="19">
        <v>28407.3</v>
      </c>
    </row>
    <row r="216" ht="15.75" customHeight="1">
      <c r="A216" s="18" t="s">
        <v>131</v>
      </c>
      <c r="B216" s="19" t="s">
        <v>15</v>
      </c>
      <c r="C216" s="19" t="s">
        <v>16</v>
      </c>
      <c r="D216" s="18" t="s">
        <v>132</v>
      </c>
      <c r="E216" s="19" t="s">
        <v>18</v>
      </c>
      <c r="F216" s="18" t="s">
        <v>19</v>
      </c>
      <c r="G216" s="19">
        <v>3.492328765E7</v>
      </c>
      <c r="H216" s="19">
        <v>5396197.26</v>
      </c>
      <c r="I216" s="19">
        <v>1.7478770069E8</v>
      </c>
      <c r="J216" s="19">
        <v>2.0483617486E8</v>
      </c>
      <c r="K216" s="19">
        <v>4.1994336046E8</v>
      </c>
    </row>
    <row r="217" ht="15.75" customHeight="1">
      <c r="A217" s="18" t="s">
        <v>131</v>
      </c>
      <c r="B217" s="19" t="s">
        <v>15</v>
      </c>
      <c r="C217" s="19" t="s">
        <v>16</v>
      </c>
      <c r="D217" s="18" t="s">
        <v>132</v>
      </c>
      <c r="E217" s="19" t="s">
        <v>30</v>
      </c>
      <c r="F217" s="18" t="s">
        <v>31</v>
      </c>
      <c r="G217" s="19">
        <v>10867.06</v>
      </c>
      <c r="H217" s="19">
        <v>1679.13</v>
      </c>
      <c r="I217" s="19">
        <v>54388.61</v>
      </c>
      <c r="J217" s="19">
        <v>63738.78</v>
      </c>
      <c r="K217" s="19">
        <v>130673.58</v>
      </c>
    </row>
    <row r="218" ht="15.75" customHeight="1">
      <c r="A218" s="18" t="s">
        <v>131</v>
      </c>
      <c r="B218" s="19" t="s">
        <v>15</v>
      </c>
      <c r="C218" s="19" t="s">
        <v>16</v>
      </c>
      <c r="D218" s="18" t="s">
        <v>132</v>
      </c>
      <c r="E218" s="19" t="s">
        <v>38</v>
      </c>
      <c r="F218" s="18" t="s">
        <v>39</v>
      </c>
      <c r="G218" s="19">
        <v>47787.47</v>
      </c>
      <c r="H218" s="19">
        <v>7383.92</v>
      </c>
      <c r="I218" s="19">
        <v>239171.7</v>
      </c>
      <c r="J218" s="19">
        <v>280288.69</v>
      </c>
      <c r="K218" s="19">
        <v>574631.78</v>
      </c>
    </row>
    <row r="219" ht="15.75" customHeight="1">
      <c r="A219" s="18" t="s">
        <v>131</v>
      </c>
      <c r="B219" s="19" t="s">
        <v>15</v>
      </c>
      <c r="C219" s="19" t="s">
        <v>16</v>
      </c>
      <c r="D219" s="18" t="s">
        <v>132</v>
      </c>
      <c r="E219" s="19" t="s">
        <v>60</v>
      </c>
      <c r="F219" s="18" t="s">
        <v>61</v>
      </c>
      <c r="G219" s="19">
        <v>9887709.82</v>
      </c>
      <c r="H219" s="19">
        <v>1527806.69</v>
      </c>
      <c r="I219" s="19">
        <v>4.9487038E7</v>
      </c>
      <c r="J219" s="19">
        <v>5.799455871E7</v>
      </c>
      <c r="K219" s="19">
        <v>1.1889711322E8</v>
      </c>
    </row>
    <row r="220" ht="15.75" customHeight="1">
      <c r="A220" s="18" t="s">
        <v>133</v>
      </c>
      <c r="B220" s="19" t="s">
        <v>15</v>
      </c>
      <c r="C220" s="19" t="s">
        <v>16</v>
      </c>
      <c r="D220" s="18" t="s">
        <v>134</v>
      </c>
      <c r="E220" s="19" t="s">
        <v>18</v>
      </c>
      <c r="F220" s="18" t="s">
        <v>19</v>
      </c>
      <c r="G220" s="19">
        <v>4437666.9</v>
      </c>
      <c r="H220" s="19">
        <v>916700.4</v>
      </c>
      <c r="I220" s="19">
        <v>4.789186083E7</v>
      </c>
      <c r="J220" s="19">
        <v>6.89537899E7</v>
      </c>
      <c r="K220" s="19">
        <v>1.2220001803E8</v>
      </c>
    </row>
    <row r="221" ht="15.75" customHeight="1">
      <c r="A221" s="18" t="s">
        <v>133</v>
      </c>
      <c r="B221" s="19" t="s">
        <v>15</v>
      </c>
      <c r="C221" s="19" t="s">
        <v>16</v>
      </c>
      <c r="D221" s="18" t="s">
        <v>134</v>
      </c>
      <c r="E221" s="19" t="s">
        <v>44</v>
      </c>
      <c r="F221" s="18" t="s">
        <v>45</v>
      </c>
      <c r="G221" s="19">
        <v>22628.37</v>
      </c>
      <c r="H221" s="19">
        <v>4674.4</v>
      </c>
      <c r="I221" s="19">
        <v>244208.19</v>
      </c>
      <c r="J221" s="19">
        <v>351606.3</v>
      </c>
      <c r="K221" s="19">
        <v>623117.26</v>
      </c>
    </row>
    <row r="222" ht="15.75" customHeight="1">
      <c r="A222" s="18" t="s">
        <v>133</v>
      </c>
      <c r="B222" s="19" t="s">
        <v>15</v>
      </c>
      <c r="C222" s="19" t="s">
        <v>16</v>
      </c>
      <c r="D222" s="18" t="s">
        <v>134</v>
      </c>
      <c r="E222" s="19" t="s">
        <v>60</v>
      </c>
      <c r="F222" s="18" t="s">
        <v>61</v>
      </c>
      <c r="G222" s="19">
        <v>1114969.73</v>
      </c>
      <c r="H222" s="19">
        <v>230322.2</v>
      </c>
      <c r="I222" s="19">
        <v>1.203289398E7</v>
      </c>
      <c r="J222" s="19">
        <v>1.732473177E7</v>
      </c>
      <c r="K222" s="19">
        <v>3.070291768E7</v>
      </c>
    </row>
    <row r="223" ht="15.75" customHeight="1">
      <c r="A223" s="18" t="s">
        <v>135</v>
      </c>
      <c r="B223" s="19" t="s">
        <v>15</v>
      </c>
      <c r="C223" s="19" t="s">
        <v>16</v>
      </c>
      <c r="D223" s="18" t="s">
        <v>136</v>
      </c>
      <c r="E223" s="19" t="s">
        <v>18</v>
      </c>
      <c r="F223" s="18" t="s">
        <v>19</v>
      </c>
      <c r="G223" s="19">
        <v>4.806144395E7</v>
      </c>
      <c r="H223" s="19">
        <v>9557331.91</v>
      </c>
      <c r="I223" s="19">
        <v>2.685560836E8</v>
      </c>
      <c r="J223" s="19">
        <v>2.4573003951E8</v>
      </c>
      <c r="K223" s="19">
        <v>5.7190489897E8</v>
      </c>
    </row>
    <row r="224" ht="15.75" customHeight="1">
      <c r="A224" s="18" t="s">
        <v>135</v>
      </c>
      <c r="B224" s="19" t="s">
        <v>15</v>
      </c>
      <c r="C224" s="19" t="s">
        <v>16</v>
      </c>
      <c r="D224" s="18" t="s">
        <v>136</v>
      </c>
      <c r="E224" s="19" t="s">
        <v>44</v>
      </c>
      <c r="F224" s="18" t="s">
        <v>45</v>
      </c>
      <c r="G224" s="19">
        <v>17214.01</v>
      </c>
      <c r="H224" s="19">
        <v>3423.12</v>
      </c>
      <c r="I224" s="19">
        <v>96187.85</v>
      </c>
      <c r="J224" s="19">
        <v>88012.32</v>
      </c>
      <c r="K224" s="19">
        <v>204837.3</v>
      </c>
    </row>
    <row r="225" ht="15.75" customHeight="1">
      <c r="A225" s="18" t="s">
        <v>135</v>
      </c>
      <c r="B225" s="19" t="s">
        <v>15</v>
      </c>
      <c r="C225" s="19" t="s">
        <v>16</v>
      </c>
      <c r="D225" s="18" t="s">
        <v>136</v>
      </c>
      <c r="E225" s="19" t="s">
        <v>46</v>
      </c>
      <c r="F225" s="18" t="s">
        <v>47</v>
      </c>
      <c r="G225" s="19">
        <v>0.0</v>
      </c>
      <c r="H225" s="19">
        <v>0.0</v>
      </c>
      <c r="I225" s="19">
        <v>0.0</v>
      </c>
      <c r="J225" s="19">
        <v>-79276.32</v>
      </c>
      <c r="K225" s="19">
        <v>-79276.32</v>
      </c>
    </row>
    <row r="226" ht="15.75" customHeight="1">
      <c r="A226" s="18" t="s">
        <v>135</v>
      </c>
      <c r="B226" s="19" t="s">
        <v>15</v>
      </c>
      <c r="C226" s="19" t="s">
        <v>16</v>
      </c>
      <c r="D226" s="18" t="s">
        <v>136</v>
      </c>
      <c r="E226" s="19" t="s">
        <v>30</v>
      </c>
      <c r="F226" s="18" t="s">
        <v>31</v>
      </c>
      <c r="G226" s="19">
        <v>65791.59</v>
      </c>
      <c r="H226" s="19">
        <v>13083.09</v>
      </c>
      <c r="I226" s="19">
        <v>367628.01</v>
      </c>
      <c r="J226" s="19">
        <v>336381.3</v>
      </c>
      <c r="K226" s="19">
        <v>782883.99</v>
      </c>
    </row>
    <row r="227" ht="15.75" customHeight="1">
      <c r="A227" s="18" t="s">
        <v>135</v>
      </c>
      <c r="B227" s="19" t="s">
        <v>15</v>
      </c>
      <c r="C227" s="19" t="s">
        <v>16</v>
      </c>
      <c r="D227" s="18" t="s">
        <v>136</v>
      </c>
      <c r="E227" s="19" t="s">
        <v>38</v>
      </c>
      <c r="F227" s="18" t="s">
        <v>39</v>
      </c>
      <c r="G227" s="19">
        <v>34097.12</v>
      </c>
      <c r="H227" s="19">
        <v>6780.43</v>
      </c>
      <c r="I227" s="19">
        <v>190526.68</v>
      </c>
      <c r="J227" s="19">
        <v>174332.78</v>
      </c>
      <c r="K227" s="19">
        <v>405737.01</v>
      </c>
    </row>
    <row r="228" ht="15.75" customHeight="1">
      <c r="A228" s="18" t="s">
        <v>135</v>
      </c>
      <c r="B228" s="19" t="s">
        <v>15</v>
      </c>
      <c r="C228" s="19" t="s">
        <v>16</v>
      </c>
      <c r="D228" s="18" t="s">
        <v>136</v>
      </c>
      <c r="E228" s="19" t="s">
        <v>60</v>
      </c>
      <c r="F228" s="18" t="s">
        <v>61</v>
      </c>
      <c r="G228" s="19">
        <v>5966409.33</v>
      </c>
      <c r="H228" s="19">
        <v>1186459.45</v>
      </c>
      <c r="I228" s="19">
        <v>3.333889686E7</v>
      </c>
      <c r="J228" s="19">
        <v>3.050524245E7</v>
      </c>
      <c r="K228" s="19">
        <v>7.099700809E7</v>
      </c>
    </row>
    <row r="229" ht="15.75" customHeight="1">
      <c r="A229" s="18" t="s">
        <v>137</v>
      </c>
      <c r="B229" s="19" t="s">
        <v>15</v>
      </c>
      <c r="C229" s="19" t="s">
        <v>16</v>
      </c>
      <c r="D229" s="18" t="s">
        <v>138</v>
      </c>
      <c r="E229" s="19" t="s">
        <v>18</v>
      </c>
      <c r="F229" s="18" t="s">
        <v>19</v>
      </c>
      <c r="G229" s="19">
        <v>6.292145612E7</v>
      </c>
      <c r="H229" s="19">
        <v>4408411.48</v>
      </c>
      <c r="I229" s="19">
        <v>2.7300397735E8</v>
      </c>
      <c r="J229" s="19">
        <v>4.6073756587E8</v>
      </c>
      <c r="K229" s="19">
        <v>8.0107141082E8</v>
      </c>
    </row>
    <row r="230" ht="15.75" customHeight="1">
      <c r="A230" s="18" t="s">
        <v>137</v>
      </c>
      <c r="B230" s="19" t="s">
        <v>15</v>
      </c>
      <c r="C230" s="19" t="s">
        <v>16</v>
      </c>
      <c r="D230" s="18" t="s">
        <v>138</v>
      </c>
      <c r="E230" s="19" t="s">
        <v>22</v>
      </c>
      <c r="F230" s="18" t="s">
        <v>23</v>
      </c>
      <c r="G230" s="19">
        <v>15324.9</v>
      </c>
      <c r="H230" s="19">
        <v>1073.69</v>
      </c>
      <c r="I230" s="19">
        <v>66491.74</v>
      </c>
      <c r="J230" s="19">
        <v>112215.37</v>
      </c>
      <c r="K230" s="19">
        <v>195105.7</v>
      </c>
    </row>
    <row r="231" ht="15.75" customHeight="1">
      <c r="A231" s="18" t="s">
        <v>137</v>
      </c>
      <c r="B231" s="19" t="s">
        <v>15</v>
      </c>
      <c r="C231" s="19" t="s">
        <v>16</v>
      </c>
      <c r="D231" s="18" t="s">
        <v>138</v>
      </c>
      <c r="E231" s="19" t="s">
        <v>46</v>
      </c>
      <c r="F231" s="18" t="s">
        <v>47</v>
      </c>
      <c r="G231" s="19">
        <v>0.0</v>
      </c>
      <c r="H231" s="19">
        <v>0.0</v>
      </c>
      <c r="I231" s="19">
        <v>0.0</v>
      </c>
      <c r="J231" s="19">
        <v>-400558.56</v>
      </c>
      <c r="K231" s="19">
        <v>-400558.56</v>
      </c>
    </row>
    <row r="232" ht="15.75" customHeight="1">
      <c r="A232" s="18" t="s">
        <v>137</v>
      </c>
      <c r="B232" s="19" t="s">
        <v>15</v>
      </c>
      <c r="C232" s="19" t="s">
        <v>16</v>
      </c>
      <c r="D232" s="18" t="s">
        <v>138</v>
      </c>
      <c r="E232" s="19" t="s">
        <v>28</v>
      </c>
      <c r="F232" s="18" t="s">
        <v>29</v>
      </c>
      <c r="G232" s="19">
        <v>290428.95</v>
      </c>
      <c r="H232" s="19">
        <v>20348.07</v>
      </c>
      <c r="I232" s="19">
        <v>1260114.81</v>
      </c>
      <c r="J232" s="19">
        <v>2126643.87</v>
      </c>
      <c r="K232" s="19">
        <v>3697535.7</v>
      </c>
    </row>
    <row r="233" ht="15.75" customHeight="1">
      <c r="A233" s="18" t="s">
        <v>137</v>
      </c>
      <c r="B233" s="19" t="s">
        <v>15</v>
      </c>
      <c r="C233" s="19" t="s">
        <v>16</v>
      </c>
      <c r="D233" s="18" t="s">
        <v>138</v>
      </c>
      <c r="E233" s="19" t="s">
        <v>30</v>
      </c>
      <c r="F233" s="18" t="s">
        <v>31</v>
      </c>
      <c r="G233" s="19">
        <v>55920.47</v>
      </c>
      <c r="H233" s="19">
        <v>3917.91</v>
      </c>
      <c r="I233" s="19">
        <v>242628.09</v>
      </c>
      <c r="J233" s="19">
        <v>409473.43</v>
      </c>
      <c r="K233" s="19">
        <v>711939.9</v>
      </c>
    </row>
    <row r="234" ht="15.75" customHeight="1">
      <c r="A234" s="18" t="s">
        <v>137</v>
      </c>
      <c r="B234" s="19" t="s">
        <v>15</v>
      </c>
      <c r="C234" s="19" t="s">
        <v>16</v>
      </c>
      <c r="D234" s="18" t="s">
        <v>138</v>
      </c>
      <c r="E234" s="19" t="s">
        <v>38</v>
      </c>
      <c r="F234" s="18" t="s">
        <v>39</v>
      </c>
      <c r="G234" s="19">
        <v>49325.56</v>
      </c>
      <c r="H234" s="19">
        <v>3455.85</v>
      </c>
      <c r="I234" s="19">
        <v>214014.01</v>
      </c>
      <c r="J234" s="19">
        <v>361182.63</v>
      </c>
      <c r="K234" s="19">
        <v>627978.05</v>
      </c>
    </row>
    <row r="235" ht="15.75" customHeight="1">
      <c r="A235" s="18" t="s">
        <v>139</v>
      </c>
      <c r="B235" s="19" t="s">
        <v>15</v>
      </c>
      <c r="C235" s="19" t="s">
        <v>16</v>
      </c>
      <c r="D235" s="18" t="s">
        <v>140</v>
      </c>
      <c r="E235" s="19" t="s">
        <v>44</v>
      </c>
      <c r="F235" s="18" t="s">
        <v>45</v>
      </c>
      <c r="G235" s="19">
        <v>296113.87</v>
      </c>
      <c r="H235" s="19">
        <v>540936.35</v>
      </c>
      <c r="I235" s="19">
        <v>3.718627011E7</v>
      </c>
      <c r="J235" s="19">
        <v>6.976630851E7</v>
      </c>
      <c r="K235" s="19">
        <v>1.0778962884E8</v>
      </c>
    </row>
    <row r="236" ht="15.75" customHeight="1">
      <c r="A236" s="18" t="s">
        <v>139</v>
      </c>
      <c r="B236" s="19" t="s">
        <v>15</v>
      </c>
      <c r="C236" s="19" t="s">
        <v>16</v>
      </c>
      <c r="D236" s="18" t="s">
        <v>140</v>
      </c>
      <c r="E236" s="19" t="s">
        <v>73</v>
      </c>
      <c r="F236" s="18" t="s">
        <v>74</v>
      </c>
      <c r="G236" s="19">
        <v>338944.19</v>
      </c>
      <c r="H236" s="19">
        <v>619178.13</v>
      </c>
      <c r="I236" s="19">
        <v>4.256494355E7</v>
      </c>
      <c r="J236" s="19">
        <v>7.985740367E7</v>
      </c>
      <c r="K236" s="19">
        <v>1.2338046954E8</v>
      </c>
    </row>
    <row r="237" ht="15.75" customHeight="1">
      <c r="A237" s="18" t="s">
        <v>139</v>
      </c>
      <c r="B237" s="19" t="s">
        <v>15</v>
      </c>
      <c r="C237" s="19" t="s">
        <v>16</v>
      </c>
      <c r="D237" s="18" t="s">
        <v>140</v>
      </c>
      <c r="E237" s="19" t="s">
        <v>30</v>
      </c>
      <c r="F237" s="18" t="s">
        <v>31</v>
      </c>
      <c r="G237" s="19">
        <v>2356.13</v>
      </c>
      <c r="H237" s="19">
        <v>4304.15</v>
      </c>
      <c r="I237" s="19">
        <v>295885.54</v>
      </c>
      <c r="J237" s="19">
        <v>555119.98</v>
      </c>
      <c r="K237" s="19">
        <v>857665.8</v>
      </c>
    </row>
    <row r="238" ht="15.75" customHeight="1">
      <c r="A238" s="18" t="s">
        <v>139</v>
      </c>
      <c r="B238" s="19" t="s">
        <v>15</v>
      </c>
      <c r="C238" s="19" t="s">
        <v>16</v>
      </c>
      <c r="D238" s="18" t="s">
        <v>140</v>
      </c>
      <c r="E238" s="19" t="s">
        <v>38</v>
      </c>
      <c r="F238" s="18" t="s">
        <v>39</v>
      </c>
      <c r="G238" s="19">
        <v>2147.71</v>
      </c>
      <c r="H238" s="19">
        <v>3923.4</v>
      </c>
      <c r="I238" s="19">
        <v>269711.32</v>
      </c>
      <c r="J238" s="19">
        <v>506013.73</v>
      </c>
      <c r="K238" s="19">
        <v>781796.16</v>
      </c>
    </row>
    <row r="239" ht="15.75" customHeight="1">
      <c r="A239" s="18" t="s">
        <v>139</v>
      </c>
      <c r="B239" s="19" t="s">
        <v>15</v>
      </c>
      <c r="C239" s="19" t="s">
        <v>16</v>
      </c>
      <c r="D239" s="18" t="s">
        <v>140</v>
      </c>
      <c r="E239" s="19" t="s">
        <v>48</v>
      </c>
      <c r="F239" s="18" t="s">
        <v>49</v>
      </c>
      <c r="G239" s="19">
        <v>1792709.1</v>
      </c>
      <c r="H239" s="19">
        <v>3274893.97</v>
      </c>
      <c r="I239" s="19">
        <v>2.2513016648E8</v>
      </c>
      <c r="J239" s="19">
        <v>4.223736503E8</v>
      </c>
      <c r="K239" s="19">
        <v>6.5257141985E8</v>
      </c>
    </row>
    <row r="240" ht="15.75" customHeight="1">
      <c r="A240" s="18" t="s">
        <v>141</v>
      </c>
      <c r="B240" s="19" t="s">
        <v>15</v>
      </c>
      <c r="C240" s="19" t="s">
        <v>16</v>
      </c>
      <c r="D240" s="18" t="s">
        <v>142</v>
      </c>
      <c r="E240" s="19" t="s">
        <v>18</v>
      </c>
      <c r="F240" s="18" t="s">
        <v>19</v>
      </c>
      <c r="G240" s="19">
        <v>3.72190549E7</v>
      </c>
      <c r="H240" s="19">
        <v>1.235475688E7</v>
      </c>
      <c r="I240" s="19">
        <v>1.2651971784E8</v>
      </c>
      <c r="J240" s="19">
        <v>1.194883776E8</v>
      </c>
      <c r="K240" s="19">
        <v>2.9558190722E8</v>
      </c>
    </row>
    <row r="241" ht="15.75" customHeight="1">
      <c r="A241" s="18" t="s">
        <v>141</v>
      </c>
      <c r="B241" s="19" t="s">
        <v>15</v>
      </c>
      <c r="C241" s="19" t="s">
        <v>16</v>
      </c>
      <c r="D241" s="18" t="s">
        <v>142</v>
      </c>
      <c r="E241" s="19" t="s">
        <v>46</v>
      </c>
      <c r="F241" s="18" t="s">
        <v>47</v>
      </c>
      <c r="G241" s="19">
        <v>0.0</v>
      </c>
      <c r="H241" s="19">
        <v>0.0</v>
      </c>
      <c r="I241" s="19">
        <v>0.0</v>
      </c>
      <c r="J241" s="19">
        <v>-821767.62</v>
      </c>
      <c r="K241" s="19">
        <v>-821767.62</v>
      </c>
    </row>
    <row r="242" ht="15.75" customHeight="1">
      <c r="A242" s="18" t="s">
        <v>141</v>
      </c>
      <c r="B242" s="19" t="s">
        <v>15</v>
      </c>
      <c r="C242" s="19" t="s">
        <v>16</v>
      </c>
      <c r="D242" s="18" t="s">
        <v>142</v>
      </c>
      <c r="E242" s="19" t="s">
        <v>28</v>
      </c>
      <c r="F242" s="18" t="s">
        <v>29</v>
      </c>
      <c r="G242" s="19">
        <v>115431.83</v>
      </c>
      <c r="H242" s="19">
        <v>38317.26</v>
      </c>
      <c r="I242" s="19">
        <v>392390.48</v>
      </c>
      <c r="J242" s="19">
        <v>370583.35</v>
      </c>
      <c r="K242" s="19">
        <v>916722.92</v>
      </c>
    </row>
    <row r="243" ht="15.75" customHeight="1">
      <c r="A243" s="18" t="s">
        <v>141</v>
      </c>
      <c r="B243" s="19" t="s">
        <v>15</v>
      </c>
      <c r="C243" s="19" t="s">
        <v>16</v>
      </c>
      <c r="D243" s="18" t="s">
        <v>142</v>
      </c>
      <c r="E243" s="19" t="s">
        <v>30</v>
      </c>
      <c r="F243" s="18" t="s">
        <v>31</v>
      </c>
      <c r="G243" s="19">
        <v>101824.6</v>
      </c>
      <c r="H243" s="19">
        <v>33800.38</v>
      </c>
      <c r="I243" s="19">
        <v>346135.05</v>
      </c>
      <c r="J243" s="19">
        <v>326898.57</v>
      </c>
      <c r="K243" s="19">
        <v>808658.6</v>
      </c>
    </row>
    <row r="244" ht="15.75" customHeight="1">
      <c r="A244" s="18" t="s">
        <v>141</v>
      </c>
      <c r="B244" s="19" t="s">
        <v>15</v>
      </c>
      <c r="C244" s="19" t="s">
        <v>16</v>
      </c>
      <c r="D244" s="18" t="s">
        <v>142</v>
      </c>
      <c r="E244" s="19" t="s">
        <v>38</v>
      </c>
      <c r="F244" s="18" t="s">
        <v>39</v>
      </c>
      <c r="G244" s="19">
        <v>7511.67</v>
      </c>
      <c r="H244" s="19">
        <v>2493.48</v>
      </c>
      <c r="I244" s="19">
        <v>25534.63</v>
      </c>
      <c r="J244" s="19">
        <v>24115.55</v>
      </c>
      <c r="K244" s="19">
        <v>59655.33</v>
      </c>
    </row>
    <row r="245" ht="15.75" customHeight="1">
      <c r="A245" s="18" t="s">
        <v>143</v>
      </c>
      <c r="B245" s="19" t="s">
        <v>15</v>
      </c>
      <c r="C245" s="19" t="s">
        <v>16</v>
      </c>
      <c r="D245" s="18" t="s">
        <v>144</v>
      </c>
      <c r="E245" s="19" t="s">
        <v>18</v>
      </c>
      <c r="F245" s="18" t="s">
        <v>19</v>
      </c>
      <c r="G245" s="19">
        <v>5.843999383E7</v>
      </c>
      <c r="H245" s="19">
        <v>3364321.69</v>
      </c>
      <c r="I245" s="19">
        <v>1.6295179184E8</v>
      </c>
      <c r="J245" s="19">
        <v>2.000105708E8</v>
      </c>
      <c r="K245" s="19">
        <v>4.2476667816E8</v>
      </c>
    </row>
    <row r="246" ht="15.75" customHeight="1">
      <c r="A246" s="18" t="s">
        <v>143</v>
      </c>
      <c r="B246" s="19" t="s">
        <v>15</v>
      </c>
      <c r="C246" s="19" t="s">
        <v>16</v>
      </c>
      <c r="D246" s="18" t="s">
        <v>144</v>
      </c>
      <c r="E246" s="19" t="s">
        <v>46</v>
      </c>
      <c r="F246" s="18" t="s">
        <v>47</v>
      </c>
      <c r="G246" s="19">
        <v>0.0</v>
      </c>
      <c r="H246" s="19">
        <v>0.0</v>
      </c>
      <c r="I246" s="19">
        <v>0.0</v>
      </c>
      <c r="J246" s="19">
        <v>-5872.32</v>
      </c>
      <c r="K246" s="19">
        <v>-5872.32</v>
      </c>
    </row>
    <row r="247" ht="15.75" customHeight="1">
      <c r="A247" s="18" t="s">
        <v>143</v>
      </c>
      <c r="B247" s="19" t="s">
        <v>15</v>
      </c>
      <c r="C247" s="19" t="s">
        <v>16</v>
      </c>
      <c r="D247" s="18" t="s">
        <v>144</v>
      </c>
      <c r="E247" s="19" t="s">
        <v>30</v>
      </c>
      <c r="F247" s="18" t="s">
        <v>31</v>
      </c>
      <c r="G247" s="19">
        <v>44310.53</v>
      </c>
      <c r="H247" s="19">
        <v>2550.91</v>
      </c>
      <c r="I247" s="19">
        <v>123553.77</v>
      </c>
      <c r="J247" s="19">
        <v>151652.59</v>
      </c>
      <c r="K247" s="19">
        <v>322067.8</v>
      </c>
    </row>
    <row r="248" ht="15.75" customHeight="1">
      <c r="A248" s="18" t="s">
        <v>143</v>
      </c>
      <c r="B248" s="19" t="s">
        <v>15</v>
      </c>
      <c r="C248" s="19" t="s">
        <v>16</v>
      </c>
      <c r="D248" s="18" t="s">
        <v>144</v>
      </c>
      <c r="E248" s="19" t="s">
        <v>38</v>
      </c>
      <c r="F248" s="18" t="s">
        <v>39</v>
      </c>
      <c r="G248" s="19">
        <v>39281.64</v>
      </c>
      <c r="H248" s="19">
        <v>2261.4</v>
      </c>
      <c r="I248" s="19">
        <v>109531.39</v>
      </c>
      <c r="J248" s="19">
        <v>134441.2</v>
      </c>
      <c r="K248" s="19">
        <v>285515.63</v>
      </c>
    </row>
    <row r="249" ht="15.75" customHeight="1">
      <c r="A249" s="18" t="s">
        <v>145</v>
      </c>
      <c r="B249" s="19" t="s">
        <v>15</v>
      </c>
      <c r="C249" s="19" t="s">
        <v>16</v>
      </c>
      <c r="D249" s="18" t="s">
        <v>146</v>
      </c>
      <c r="E249" s="19" t="s">
        <v>18</v>
      </c>
      <c r="F249" s="18" t="s">
        <v>19</v>
      </c>
      <c r="G249" s="19">
        <v>1.248669668E7</v>
      </c>
      <c r="H249" s="19">
        <v>945889.36</v>
      </c>
      <c r="I249" s="19">
        <v>4.39888462E7</v>
      </c>
      <c r="J249" s="19">
        <v>5.728857597E7</v>
      </c>
      <c r="K249" s="19">
        <v>1.1471000821E8</v>
      </c>
    </row>
    <row r="250" ht="15.75" customHeight="1">
      <c r="A250" s="18" t="s">
        <v>145</v>
      </c>
      <c r="B250" s="19" t="s">
        <v>15</v>
      </c>
      <c r="C250" s="19" t="s">
        <v>16</v>
      </c>
      <c r="D250" s="18" t="s">
        <v>146</v>
      </c>
      <c r="E250" s="19" t="s">
        <v>44</v>
      </c>
      <c r="F250" s="18" t="s">
        <v>45</v>
      </c>
      <c r="G250" s="19">
        <v>2.65014294E7</v>
      </c>
      <c r="H250" s="19">
        <v>2007530.16</v>
      </c>
      <c r="I250" s="19">
        <v>9.33607448E7</v>
      </c>
      <c r="J250" s="19">
        <v>1.215877338E8</v>
      </c>
      <c r="K250" s="19">
        <v>2.4345743816E8</v>
      </c>
    </row>
    <row r="251" ht="15.75" customHeight="1">
      <c r="A251" s="18" t="s">
        <v>145</v>
      </c>
      <c r="B251" s="19" t="s">
        <v>15</v>
      </c>
      <c r="C251" s="19" t="s">
        <v>16</v>
      </c>
      <c r="D251" s="18" t="s">
        <v>146</v>
      </c>
      <c r="E251" s="19" t="s">
        <v>73</v>
      </c>
      <c r="F251" s="18" t="s">
        <v>74</v>
      </c>
      <c r="G251" s="19">
        <v>6282114.75</v>
      </c>
      <c r="H251" s="19">
        <v>475881.31</v>
      </c>
      <c r="I251" s="19">
        <v>2.213099163E7</v>
      </c>
      <c r="J251" s="19">
        <v>2.88221471E7</v>
      </c>
      <c r="K251" s="19">
        <v>5.771113479E7</v>
      </c>
    </row>
    <row r="252" ht="15.75" customHeight="1">
      <c r="A252" s="18" t="s">
        <v>145</v>
      </c>
      <c r="B252" s="19" t="s">
        <v>15</v>
      </c>
      <c r="C252" s="19" t="s">
        <v>16</v>
      </c>
      <c r="D252" s="18" t="s">
        <v>146</v>
      </c>
      <c r="E252" s="19" t="s">
        <v>30</v>
      </c>
      <c r="F252" s="18" t="s">
        <v>31</v>
      </c>
      <c r="G252" s="19">
        <v>475416.08</v>
      </c>
      <c r="H252" s="19">
        <v>36013.61</v>
      </c>
      <c r="I252" s="19">
        <v>1674822.85</v>
      </c>
      <c r="J252" s="19">
        <v>2181194.21</v>
      </c>
      <c r="K252" s="19">
        <v>4367446.75</v>
      </c>
    </row>
    <row r="253" ht="15.75" customHeight="1">
      <c r="A253" s="18" t="s">
        <v>145</v>
      </c>
      <c r="B253" s="19" t="s">
        <v>15</v>
      </c>
      <c r="C253" s="19" t="s">
        <v>16</v>
      </c>
      <c r="D253" s="18" t="s">
        <v>146</v>
      </c>
      <c r="E253" s="19" t="s">
        <v>38</v>
      </c>
      <c r="F253" s="18" t="s">
        <v>39</v>
      </c>
      <c r="G253" s="19">
        <v>50974.45</v>
      </c>
      <c r="H253" s="19">
        <v>3861.4</v>
      </c>
      <c r="I253" s="19">
        <v>179575.67</v>
      </c>
      <c r="J253" s="19">
        <v>233869.16</v>
      </c>
      <c r="K253" s="19">
        <v>468280.68</v>
      </c>
    </row>
    <row r="254" ht="15.75" customHeight="1">
      <c r="A254" s="18" t="s">
        <v>145</v>
      </c>
      <c r="B254" s="19" t="s">
        <v>15</v>
      </c>
      <c r="C254" s="19" t="s">
        <v>16</v>
      </c>
      <c r="D254" s="18" t="s">
        <v>146</v>
      </c>
      <c r="E254" s="19" t="s">
        <v>48</v>
      </c>
      <c r="F254" s="18" t="s">
        <v>49</v>
      </c>
      <c r="G254" s="19">
        <v>1.7160530164E8</v>
      </c>
      <c r="H254" s="19">
        <v>1.299940516E7</v>
      </c>
      <c r="I254" s="19">
        <v>6.0454092985E8</v>
      </c>
      <c r="J254" s="19">
        <v>7.8731978638E8</v>
      </c>
      <c r="K254" s="19">
        <v>1.57646542303E9</v>
      </c>
    </row>
    <row r="255" ht="15.75" customHeight="1">
      <c r="A255" s="18" t="s">
        <v>147</v>
      </c>
      <c r="B255" s="19" t="s">
        <v>15</v>
      </c>
      <c r="C255" s="19" t="s">
        <v>16</v>
      </c>
      <c r="D255" s="18" t="s">
        <v>148</v>
      </c>
      <c r="E255" s="19" t="s">
        <v>18</v>
      </c>
      <c r="F255" s="18" t="s">
        <v>19</v>
      </c>
      <c r="G255" s="19">
        <v>2598341.1</v>
      </c>
      <c r="H255" s="19">
        <v>726390.81</v>
      </c>
      <c r="I255" s="19">
        <v>5.314966406E7</v>
      </c>
      <c r="J255" s="19">
        <v>6.364217075E7</v>
      </c>
      <c r="K255" s="19">
        <v>1.2011656672E8</v>
      </c>
    </row>
    <row r="256" ht="15.75" customHeight="1">
      <c r="A256" s="18" t="s">
        <v>147</v>
      </c>
      <c r="B256" s="19" t="s">
        <v>15</v>
      </c>
      <c r="C256" s="19" t="s">
        <v>16</v>
      </c>
      <c r="D256" s="18" t="s">
        <v>148</v>
      </c>
      <c r="E256" s="19" t="s">
        <v>30</v>
      </c>
      <c r="F256" s="18" t="s">
        <v>31</v>
      </c>
      <c r="G256" s="19">
        <v>5059.4</v>
      </c>
      <c r="H256" s="19">
        <v>1414.4</v>
      </c>
      <c r="I256" s="19">
        <v>103491.16</v>
      </c>
      <c r="J256" s="19">
        <v>123921.81</v>
      </c>
      <c r="K256" s="19">
        <v>233886.77</v>
      </c>
    </row>
    <row r="257" ht="15.75" customHeight="1">
      <c r="A257" s="18" t="s">
        <v>147</v>
      </c>
      <c r="B257" s="19" t="s">
        <v>15</v>
      </c>
      <c r="C257" s="19" t="s">
        <v>16</v>
      </c>
      <c r="D257" s="18" t="s">
        <v>148</v>
      </c>
      <c r="E257" s="19" t="s">
        <v>38</v>
      </c>
      <c r="F257" s="18" t="s">
        <v>39</v>
      </c>
      <c r="G257" s="19">
        <v>614.5</v>
      </c>
      <c r="H257" s="19">
        <v>171.79</v>
      </c>
      <c r="I257" s="19">
        <v>12569.78</v>
      </c>
      <c r="J257" s="19">
        <v>15051.23</v>
      </c>
      <c r="K257" s="19">
        <v>28407.3</v>
      </c>
    </row>
    <row r="258" ht="15.75" customHeight="1">
      <c r="A258" s="18" t="s">
        <v>149</v>
      </c>
      <c r="B258" s="19" t="s">
        <v>15</v>
      </c>
      <c r="C258" s="19" t="s">
        <v>16</v>
      </c>
      <c r="D258" s="18" t="s">
        <v>150</v>
      </c>
      <c r="E258" s="19" t="s">
        <v>18</v>
      </c>
      <c r="F258" s="18" t="s">
        <v>19</v>
      </c>
      <c r="G258" s="19">
        <v>1641363.42</v>
      </c>
      <c r="H258" s="19">
        <v>3.667595649E7</v>
      </c>
      <c r="I258" s="19">
        <v>3.3786082374E8</v>
      </c>
      <c r="J258" s="19">
        <v>5.6460360076E8</v>
      </c>
      <c r="K258" s="19">
        <v>9.4078174441E8</v>
      </c>
    </row>
    <row r="259" ht="15.75" customHeight="1">
      <c r="A259" s="18" t="s">
        <v>149</v>
      </c>
      <c r="B259" s="19" t="s">
        <v>15</v>
      </c>
      <c r="C259" s="19" t="s">
        <v>16</v>
      </c>
      <c r="D259" s="18" t="s">
        <v>150</v>
      </c>
      <c r="E259" s="19" t="s">
        <v>44</v>
      </c>
      <c r="F259" s="18" t="s">
        <v>45</v>
      </c>
      <c r="G259" s="19">
        <v>10916.19</v>
      </c>
      <c r="H259" s="19">
        <v>243920.19</v>
      </c>
      <c r="I259" s="19">
        <v>2247005.52</v>
      </c>
      <c r="J259" s="19">
        <v>3755000.04</v>
      </c>
      <c r="K259" s="19">
        <v>6256841.94</v>
      </c>
    </row>
    <row r="260" ht="15.75" customHeight="1">
      <c r="A260" s="18" t="s">
        <v>149</v>
      </c>
      <c r="B260" s="19" t="s">
        <v>15</v>
      </c>
      <c r="C260" s="19" t="s">
        <v>16</v>
      </c>
      <c r="D260" s="18" t="s">
        <v>150</v>
      </c>
      <c r="E260" s="19" t="s">
        <v>22</v>
      </c>
      <c r="F260" s="18" t="s">
        <v>23</v>
      </c>
      <c r="G260" s="19">
        <v>2501.8</v>
      </c>
      <c r="H260" s="19">
        <v>55902.16</v>
      </c>
      <c r="I260" s="19">
        <v>514973.62</v>
      </c>
      <c r="J260" s="19">
        <v>860579.09</v>
      </c>
      <c r="K260" s="19">
        <v>1433956.67</v>
      </c>
    </row>
    <row r="261" ht="15.75" customHeight="1">
      <c r="A261" s="18" t="s">
        <v>149</v>
      </c>
      <c r="B261" s="19" t="s">
        <v>15</v>
      </c>
      <c r="C261" s="19" t="s">
        <v>16</v>
      </c>
      <c r="D261" s="18" t="s">
        <v>150</v>
      </c>
      <c r="E261" s="19" t="s">
        <v>28</v>
      </c>
      <c r="F261" s="18" t="s">
        <v>29</v>
      </c>
      <c r="G261" s="19">
        <v>7725.69</v>
      </c>
      <c r="H261" s="19">
        <v>172629.02</v>
      </c>
      <c r="I261" s="19">
        <v>1590267.56</v>
      </c>
      <c r="J261" s="19">
        <v>2657516.72</v>
      </c>
      <c r="K261" s="19">
        <v>4428138.99</v>
      </c>
    </row>
    <row r="262" ht="15.75" customHeight="1">
      <c r="A262" s="18" t="s">
        <v>149</v>
      </c>
      <c r="B262" s="19" t="s">
        <v>15</v>
      </c>
      <c r="C262" s="19" t="s">
        <v>16</v>
      </c>
      <c r="D262" s="18" t="s">
        <v>150</v>
      </c>
      <c r="E262" s="19" t="s">
        <v>30</v>
      </c>
      <c r="F262" s="18" t="s">
        <v>31</v>
      </c>
      <c r="G262" s="19">
        <v>1920.27</v>
      </c>
      <c r="H262" s="19">
        <v>42908.09</v>
      </c>
      <c r="I262" s="19">
        <v>395271.55</v>
      </c>
      <c r="J262" s="19">
        <v>660543.4</v>
      </c>
      <c r="K262" s="19">
        <v>1100643.31</v>
      </c>
    </row>
    <row r="263" ht="15.75" customHeight="1">
      <c r="A263" s="18" t="s">
        <v>149</v>
      </c>
      <c r="B263" s="19" t="s">
        <v>15</v>
      </c>
      <c r="C263" s="19" t="s">
        <v>16</v>
      </c>
      <c r="D263" s="18" t="s">
        <v>150</v>
      </c>
      <c r="E263" s="19" t="s">
        <v>38</v>
      </c>
      <c r="F263" s="18" t="s">
        <v>39</v>
      </c>
      <c r="G263" s="19">
        <v>1847.63</v>
      </c>
      <c r="H263" s="19">
        <v>41285.05</v>
      </c>
      <c r="I263" s="19">
        <v>380320.01</v>
      </c>
      <c r="J263" s="19">
        <v>635557.71</v>
      </c>
      <c r="K263" s="19">
        <v>1059010.4</v>
      </c>
    </row>
    <row r="264" ht="15.75" customHeight="1">
      <c r="A264" s="18" t="s">
        <v>151</v>
      </c>
      <c r="B264" s="19" t="s">
        <v>15</v>
      </c>
      <c r="C264" s="19" t="s">
        <v>16</v>
      </c>
      <c r="D264" s="18" t="s">
        <v>152</v>
      </c>
      <c r="E264" s="19" t="s">
        <v>18</v>
      </c>
      <c r="F264" s="18" t="s">
        <v>19</v>
      </c>
      <c r="G264" s="19">
        <v>3.948511232E7</v>
      </c>
      <c r="H264" s="19">
        <v>3016657.45</v>
      </c>
      <c r="I264" s="19">
        <v>1.570472947E8</v>
      </c>
      <c r="J264" s="19">
        <v>1.9811696579E8</v>
      </c>
      <c r="K264" s="19">
        <v>3.9766603026E8</v>
      </c>
    </row>
    <row r="265" ht="15.75" customHeight="1">
      <c r="A265" s="18" t="s">
        <v>151</v>
      </c>
      <c r="B265" s="19" t="s">
        <v>15</v>
      </c>
      <c r="C265" s="19" t="s">
        <v>16</v>
      </c>
      <c r="D265" s="18" t="s">
        <v>152</v>
      </c>
      <c r="E265" s="19" t="s">
        <v>44</v>
      </c>
      <c r="F265" s="18" t="s">
        <v>45</v>
      </c>
      <c r="G265" s="19">
        <v>6485402.03</v>
      </c>
      <c r="H265" s="19">
        <v>495483.87</v>
      </c>
      <c r="I265" s="19">
        <v>2.579490808E7</v>
      </c>
      <c r="J265" s="19">
        <v>3.254057278E7</v>
      </c>
      <c r="K265" s="19">
        <v>6.531636676E7</v>
      </c>
    </row>
    <row r="266" ht="15.75" customHeight="1">
      <c r="A266" s="18" t="s">
        <v>151</v>
      </c>
      <c r="B266" s="19" t="s">
        <v>15</v>
      </c>
      <c r="C266" s="19" t="s">
        <v>16</v>
      </c>
      <c r="D266" s="18" t="s">
        <v>152</v>
      </c>
      <c r="E266" s="19" t="s">
        <v>46</v>
      </c>
      <c r="F266" s="18" t="s">
        <v>47</v>
      </c>
      <c r="G266" s="19">
        <v>0.0</v>
      </c>
      <c r="H266" s="19">
        <v>0.0</v>
      </c>
      <c r="I266" s="19">
        <v>0.0</v>
      </c>
      <c r="J266" s="19">
        <v>-340652.01</v>
      </c>
      <c r="K266" s="19">
        <v>-340652.01</v>
      </c>
    </row>
    <row r="267" ht="15.75" customHeight="1">
      <c r="A267" s="18" t="s">
        <v>151</v>
      </c>
      <c r="B267" s="19" t="s">
        <v>15</v>
      </c>
      <c r="C267" s="19" t="s">
        <v>16</v>
      </c>
      <c r="D267" s="18" t="s">
        <v>152</v>
      </c>
      <c r="E267" s="19" t="s">
        <v>30</v>
      </c>
      <c r="F267" s="18" t="s">
        <v>31</v>
      </c>
      <c r="G267" s="19">
        <v>114174.05</v>
      </c>
      <c r="H267" s="19">
        <v>8722.88</v>
      </c>
      <c r="I267" s="19">
        <v>454113.56</v>
      </c>
      <c r="J267" s="19">
        <v>572869.48</v>
      </c>
      <c r="K267" s="19">
        <v>1149879.97</v>
      </c>
    </row>
    <row r="268" ht="15.75" customHeight="1">
      <c r="A268" s="18" t="s">
        <v>151</v>
      </c>
      <c r="B268" s="19" t="s">
        <v>15</v>
      </c>
      <c r="C268" s="19" t="s">
        <v>16</v>
      </c>
      <c r="D268" s="18" t="s">
        <v>152</v>
      </c>
      <c r="E268" s="19" t="s">
        <v>38</v>
      </c>
      <c r="F268" s="18" t="s">
        <v>39</v>
      </c>
      <c r="G268" s="19">
        <v>64709.6</v>
      </c>
      <c r="H268" s="19">
        <v>4943.8</v>
      </c>
      <c r="I268" s="19">
        <v>257374.66</v>
      </c>
      <c r="J268" s="19">
        <v>324681.08</v>
      </c>
      <c r="K268" s="19">
        <v>651709.14</v>
      </c>
    </row>
    <row r="269" ht="15.75" customHeight="1">
      <c r="A269" s="18" t="s">
        <v>153</v>
      </c>
      <c r="B269" s="19" t="s">
        <v>15</v>
      </c>
      <c r="C269" s="19" t="s">
        <v>16</v>
      </c>
      <c r="D269" s="18" t="s">
        <v>154</v>
      </c>
      <c r="E269" s="19" t="s">
        <v>18</v>
      </c>
      <c r="F269" s="18" t="s">
        <v>19</v>
      </c>
      <c r="G269" s="19">
        <v>852925.63</v>
      </c>
      <c r="H269" s="19">
        <v>680356.81</v>
      </c>
      <c r="I269" s="19">
        <v>5.007925072E7</v>
      </c>
      <c r="J269" s="19">
        <v>8.737384276E7</v>
      </c>
      <c r="K269" s="19">
        <v>1.3898637592E8</v>
      </c>
    </row>
    <row r="270" ht="15.75" customHeight="1">
      <c r="A270" s="18" t="s">
        <v>153</v>
      </c>
      <c r="B270" s="19" t="s">
        <v>15</v>
      </c>
      <c r="C270" s="19" t="s">
        <v>16</v>
      </c>
      <c r="D270" s="18" t="s">
        <v>154</v>
      </c>
      <c r="E270" s="19" t="s">
        <v>44</v>
      </c>
      <c r="F270" s="18" t="s">
        <v>45</v>
      </c>
      <c r="G270" s="19">
        <v>279148.57</v>
      </c>
      <c r="H270" s="19">
        <v>222669.62</v>
      </c>
      <c r="I270" s="19">
        <v>1.639011728E7</v>
      </c>
      <c r="J270" s="19">
        <v>2.859602549E7</v>
      </c>
      <c r="K270" s="19">
        <v>4.548796096E7</v>
      </c>
    </row>
    <row r="271" ht="15.75" customHeight="1">
      <c r="A271" s="18" t="s">
        <v>153</v>
      </c>
      <c r="B271" s="19" t="s">
        <v>15</v>
      </c>
      <c r="C271" s="19" t="s">
        <v>16</v>
      </c>
      <c r="D271" s="18" t="s">
        <v>154</v>
      </c>
      <c r="E271" s="19" t="s">
        <v>73</v>
      </c>
      <c r="F271" s="18" t="s">
        <v>74</v>
      </c>
      <c r="G271" s="19">
        <v>661327.89</v>
      </c>
      <c r="H271" s="19">
        <v>527524.24</v>
      </c>
      <c r="I271" s="19">
        <v>3.882965224E7</v>
      </c>
      <c r="J271" s="19">
        <v>6.774653935E7</v>
      </c>
      <c r="K271" s="19">
        <v>1.0776504372E8</v>
      </c>
    </row>
    <row r="272" ht="15.75" customHeight="1">
      <c r="A272" s="18" t="s">
        <v>153</v>
      </c>
      <c r="B272" s="19" t="s">
        <v>15</v>
      </c>
      <c r="C272" s="19" t="s">
        <v>16</v>
      </c>
      <c r="D272" s="18" t="s">
        <v>154</v>
      </c>
      <c r="E272" s="19" t="s">
        <v>30</v>
      </c>
      <c r="F272" s="18" t="s">
        <v>31</v>
      </c>
      <c r="G272" s="19">
        <v>1638.0</v>
      </c>
      <c r="H272" s="19">
        <v>1306.59</v>
      </c>
      <c r="I272" s="19">
        <v>96174.54</v>
      </c>
      <c r="J272" s="19">
        <v>167796.83</v>
      </c>
      <c r="K272" s="19">
        <v>266915.96</v>
      </c>
    </row>
    <row r="273" ht="15.75" customHeight="1">
      <c r="A273" s="18" t="s">
        <v>153</v>
      </c>
      <c r="B273" s="19" t="s">
        <v>15</v>
      </c>
      <c r="C273" s="19" t="s">
        <v>16</v>
      </c>
      <c r="D273" s="18" t="s">
        <v>154</v>
      </c>
      <c r="E273" s="19" t="s">
        <v>38</v>
      </c>
      <c r="F273" s="18" t="s">
        <v>39</v>
      </c>
      <c r="G273" s="19">
        <v>377.71</v>
      </c>
      <c r="H273" s="19">
        <v>301.29</v>
      </c>
      <c r="I273" s="19">
        <v>22177.25</v>
      </c>
      <c r="J273" s="19">
        <v>38692.9</v>
      </c>
      <c r="K273" s="19">
        <v>61549.15</v>
      </c>
    </row>
    <row r="274" ht="15.75" customHeight="1">
      <c r="A274" s="18" t="s">
        <v>153</v>
      </c>
      <c r="B274" s="19" t="s">
        <v>15</v>
      </c>
      <c r="C274" s="19" t="s">
        <v>16</v>
      </c>
      <c r="D274" s="18" t="s">
        <v>154</v>
      </c>
      <c r="E274" s="19" t="s">
        <v>48</v>
      </c>
      <c r="F274" s="18" t="s">
        <v>49</v>
      </c>
      <c r="G274" s="19">
        <v>3145535.2</v>
      </c>
      <c r="H274" s="19">
        <v>2509112.45</v>
      </c>
      <c r="I274" s="19">
        <v>1.8468907597E8</v>
      </c>
      <c r="J274" s="19">
        <v>3.2222914775E8</v>
      </c>
      <c r="K274" s="19">
        <v>5.1257287137E8</v>
      </c>
    </row>
    <row r="275" ht="15.75" customHeight="1">
      <c r="A275" s="18" t="s">
        <v>155</v>
      </c>
      <c r="B275" s="19" t="s">
        <v>15</v>
      </c>
      <c r="C275" s="19" t="s">
        <v>16</v>
      </c>
      <c r="D275" s="18" t="s">
        <v>156</v>
      </c>
      <c r="E275" s="19" t="s">
        <v>44</v>
      </c>
      <c r="F275" s="18" t="s">
        <v>45</v>
      </c>
      <c r="G275" s="19">
        <v>6752685.78</v>
      </c>
      <c r="H275" s="19">
        <v>697250.37</v>
      </c>
      <c r="I275" s="19">
        <v>5.311178314E7</v>
      </c>
      <c r="J275" s="19">
        <v>7.028745239E7</v>
      </c>
      <c r="K275" s="19">
        <v>1.3084917168E8</v>
      </c>
    </row>
    <row r="276" ht="15.75" customHeight="1">
      <c r="A276" s="18" t="s">
        <v>155</v>
      </c>
      <c r="B276" s="19" t="s">
        <v>15</v>
      </c>
      <c r="C276" s="19" t="s">
        <v>16</v>
      </c>
      <c r="D276" s="18" t="s">
        <v>156</v>
      </c>
      <c r="E276" s="19" t="s">
        <v>30</v>
      </c>
      <c r="F276" s="18" t="s">
        <v>31</v>
      </c>
      <c r="G276" s="19">
        <v>26049.31</v>
      </c>
      <c r="H276" s="19">
        <v>2689.73</v>
      </c>
      <c r="I276" s="19">
        <v>204885.19</v>
      </c>
      <c r="J276" s="19">
        <v>271142.43</v>
      </c>
      <c r="K276" s="19">
        <v>504766.66</v>
      </c>
    </row>
    <row r="277" ht="15.75" customHeight="1">
      <c r="A277" s="18" t="s">
        <v>155</v>
      </c>
      <c r="B277" s="19" t="s">
        <v>15</v>
      </c>
      <c r="C277" s="19" t="s">
        <v>16</v>
      </c>
      <c r="D277" s="18" t="s">
        <v>156</v>
      </c>
      <c r="E277" s="19" t="s">
        <v>34</v>
      </c>
      <c r="F277" s="18" t="s">
        <v>35</v>
      </c>
      <c r="G277" s="19">
        <v>6134.12</v>
      </c>
      <c r="H277" s="19">
        <v>633.38</v>
      </c>
      <c r="I277" s="19">
        <v>48246.59</v>
      </c>
      <c r="J277" s="19">
        <v>63848.91</v>
      </c>
      <c r="K277" s="19">
        <v>118863.0</v>
      </c>
    </row>
    <row r="278" ht="15.75" customHeight="1">
      <c r="A278" s="18" t="s">
        <v>155</v>
      </c>
      <c r="B278" s="19" t="s">
        <v>15</v>
      </c>
      <c r="C278" s="19" t="s">
        <v>16</v>
      </c>
      <c r="D278" s="18" t="s">
        <v>156</v>
      </c>
      <c r="E278" s="19" t="s">
        <v>38</v>
      </c>
      <c r="F278" s="18" t="s">
        <v>39</v>
      </c>
      <c r="G278" s="19">
        <v>2932.01</v>
      </c>
      <c r="H278" s="19">
        <v>302.75</v>
      </c>
      <c r="I278" s="19">
        <v>23061.09</v>
      </c>
      <c r="J278" s="19">
        <v>30518.75</v>
      </c>
      <c r="K278" s="19">
        <v>56814.6</v>
      </c>
    </row>
    <row r="279" ht="15.75" customHeight="1">
      <c r="A279" s="18" t="s">
        <v>155</v>
      </c>
      <c r="B279" s="19" t="s">
        <v>15</v>
      </c>
      <c r="C279" s="19" t="s">
        <v>16</v>
      </c>
      <c r="D279" s="18" t="s">
        <v>156</v>
      </c>
      <c r="E279" s="19" t="s">
        <v>60</v>
      </c>
      <c r="F279" s="18" t="s">
        <v>61</v>
      </c>
      <c r="G279" s="19">
        <v>1753370.78</v>
      </c>
      <c r="H279" s="19">
        <v>181044.77</v>
      </c>
      <c r="I279" s="19">
        <v>1.379075699E7</v>
      </c>
      <c r="J279" s="19">
        <v>1.825051085E7</v>
      </c>
      <c r="K279" s="19">
        <v>3.397568339E7</v>
      </c>
    </row>
    <row r="280" ht="15.75" customHeight="1">
      <c r="A280" s="18" t="s">
        <v>157</v>
      </c>
      <c r="B280" s="19" t="s">
        <v>15</v>
      </c>
      <c r="C280" s="19" t="s">
        <v>16</v>
      </c>
      <c r="D280" s="18" t="s">
        <v>158</v>
      </c>
      <c r="E280" s="19" t="s">
        <v>18</v>
      </c>
      <c r="F280" s="18" t="s">
        <v>19</v>
      </c>
      <c r="G280" s="19">
        <v>6.630385668E7</v>
      </c>
      <c r="H280" s="19">
        <v>1.366892761E7</v>
      </c>
      <c r="I280" s="19">
        <v>2.4064743521E8</v>
      </c>
      <c r="J280" s="19">
        <v>2.9164925413E8</v>
      </c>
      <c r="K280" s="19">
        <v>6.1226947363E8</v>
      </c>
    </row>
    <row r="281" ht="15.75" customHeight="1">
      <c r="A281" s="18" t="s">
        <v>157</v>
      </c>
      <c r="B281" s="19" t="s">
        <v>15</v>
      </c>
      <c r="C281" s="19" t="s">
        <v>16</v>
      </c>
      <c r="D281" s="18" t="s">
        <v>158</v>
      </c>
      <c r="E281" s="19" t="s">
        <v>44</v>
      </c>
      <c r="F281" s="18" t="s">
        <v>45</v>
      </c>
      <c r="G281" s="19">
        <v>123203.78</v>
      </c>
      <c r="H281" s="19">
        <v>25399.18</v>
      </c>
      <c r="I281" s="19">
        <v>447163.64</v>
      </c>
      <c r="J281" s="19">
        <v>541933.64</v>
      </c>
      <c r="K281" s="19">
        <v>1137700.24</v>
      </c>
    </row>
    <row r="282" ht="15.75" customHeight="1">
      <c r="A282" s="18" t="s">
        <v>157</v>
      </c>
      <c r="B282" s="19" t="s">
        <v>15</v>
      </c>
      <c r="C282" s="19" t="s">
        <v>16</v>
      </c>
      <c r="D282" s="18" t="s">
        <v>158</v>
      </c>
      <c r="E282" s="19" t="s">
        <v>22</v>
      </c>
      <c r="F282" s="18" t="s">
        <v>23</v>
      </c>
      <c r="G282" s="19">
        <v>142192.06</v>
      </c>
      <c r="H282" s="19">
        <v>29313.72</v>
      </c>
      <c r="I282" s="19">
        <v>516080.9</v>
      </c>
      <c r="J282" s="19">
        <v>625456.94</v>
      </c>
      <c r="K282" s="19">
        <v>1313043.62</v>
      </c>
    </row>
    <row r="283" ht="15.75" customHeight="1">
      <c r="A283" s="18" t="s">
        <v>157</v>
      </c>
      <c r="B283" s="19" t="s">
        <v>15</v>
      </c>
      <c r="C283" s="19" t="s">
        <v>16</v>
      </c>
      <c r="D283" s="18" t="s">
        <v>158</v>
      </c>
      <c r="E283" s="19" t="s">
        <v>46</v>
      </c>
      <c r="F283" s="18" t="s">
        <v>47</v>
      </c>
      <c r="G283" s="19">
        <v>0.0</v>
      </c>
      <c r="H283" s="19">
        <v>0.0</v>
      </c>
      <c r="I283" s="19">
        <v>0.0</v>
      </c>
      <c r="J283" s="19">
        <v>-539613.9</v>
      </c>
      <c r="K283" s="19">
        <v>-539613.9</v>
      </c>
    </row>
    <row r="284" ht="15.75" customHeight="1">
      <c r="A284" s="18" t="s">
        <v>157</v>
      </c>
      <c r="B284" s="19" t="s">
        <v>15</v>
      </c>
      <c r="C284" s="19" t="s">
        <v>16</v>
      </c>
      <c r="D284" s="18" t="s">
        <v>158</v>
      </c>
      <c r="E284" s="19" t="s">
        <v>28</v>
      </c>
      <c r="F284" s="18" t="s">
        <v>29</v>
      </c>
      <c r="G284" s="19">
        <v>501053.3</v>
      </c>
      <c r="H284" s="19">
        <v>103295.07</v>
      </c>
      <c r="I284" s="19">
        <v>1818554.74</v>
      </c>
      <c r="J284" s="19">
        <v>2203971.68</v>
      </c>
      <c r="K284" s="19">
        <v>4626874.79</v>
      </c>
    </row>
    <row r="285" ht="15.75" customHeight="1">
      <c r="A285" s="18" t="s">
        <v>157</v>
      </c>
      <c r="B285" s="19" t="s">
        <v>15</v>
      </c>
      <c r="C285" s="19" t="s">
        <v>16</v>
      </c>
      <c r="D285" s="18" t="s">
        <v>158</v>
      </c>
      <c r="E285" s="19" t="s">
        <v>30</v>
      </c>
      <c r="F285" s="18" t="s">
        <v>31</v>
      </c>
      <c r="G285" s="19">
        <v>54882.6</v>
      </c>
      <c r="H285" s="19">
        <v>11314.37</v>
      </c>
      <c r="I285" s="19">
        <v>199194.42</v>
      </c>
      <c r="J285" s="19">
        <v>241410.86</v>
      </c>
      <c r="K285" s="19">
        <v>506802.25</v>
      </c>
    </row>
    <row r="286" ht="15.75" customHeight="1">
      <c r="A286" s="18" t="s">
        <v>157</v>
      </c>
      <c r="B286" s="19" t="s">
        <v>15</v>
      </c>
      <c r="C286" s="19" t="s">
        <v>16</v>
      </c>
      <c r="D286" s="18" t="s">
        <v>158</v>
      </c>
      <c r="E286" s="19" t="s">
        <v>38</v>
      </c>
      <c r="F286" s="18" t="s">
        <v>39</v>
      </c>
      <c r="G286" s="19">
        <v>108146.58</v>
      </c>
      <c r="H286" s="19">
        <v>22295.05</v>
      </c>
      <c r="I286" s="19">
        <v>392514.09</v>
      </c>
      <c r="J286" s="19">
        <v>475701.89</v>
      </c>
      <c r="K286" s="19">
        <v>998657.61</v>
      </c>
    </row>
    <row r="287" ht="15.75" customHeight="1">
      <c r="A287" s="18" t="s">
        <v>159</v>
      </c>
      <c r="B287" s="19" t="s">
        <v>15</v>
      </c>
      <c r="C287" s="19" t="s">
        <v>16</v>
      </c>
      <c r="D287" s="18" t="s">
        <v>160</v>
      </c>
      <c r="E287" s="19" t="s">
        <v>18</v>
      </c>
      <c r="F287" s="18" t="s">
        <v>19</v>
      </c>
      <c r="G287" s="19">
        <v>4.672995279E7</v>
      </c>
      <c r="H287" s="19">
        <v>1358422.51</v>
      </c>
      <c r="I287" s="19">
        <v>9.983254767E7</v>
      </c>
      <c r="J287" s="19">
        <v>1.1753876172E8</v>
      </c>
      <c r="K287" s="19">
        <v>2.6545968469E8</v>
      </c>
    </row>
    <row r="288" ht="15.75" customHeight="1">
      <c r="A288" s="18" t="s">
        <v>159</v>
      </c>
      <c r="B288" s="19" t="s">
        <v>15</v>
      </c>
      <c r="C288" s="19" t="s">
        <v>16</v>
      </c>
      <c r="D288" s="18" t="s">
        <v>160</v>
      </c>
      <c r="E288" s="19" t="s">
        <v>46</v>
      </c>
      <c r="F288" s="18" t="s">
        <v>47</v>
      </c>
      <c r="G288" s="19">
        <v>0.0</v>
      </c>
      <c r="H288" s="19">
        <v>0.0</v>
      </c>
      <c r="I288" s="19">
        <v>0.0</v>
      </c>
      <c r="J288" s="19">
        <v>-303231.84</v>
      </c>
      <c r="K288" s="19">
        <v>-303231.84</v>
      </c>
    </row>
    <row r="289" ht="15.75" customHeight="1">
      <c r="A289" s="18" t="s">
        <v>159</v>
      </c>
      <c r="B289" s="19" t="s">
        <v>15</v>
      </c>
      <c r="C289" s="19" t="s">
        <v>16</v>
      </c>
      <c r="D289" s="18" t="s">
        <v>160</v>
      </c>
      <c r="E289" s="19" t="s">
        <v>30</v>
      </c>
      <c r="F289" s="18" t="s">
        <v>31</v>
      </c>
      <c r="G289" s="19">
        <v>125233.75</v>
      </c>
      <c r="H289" s="19">
        <v>3640.5</v>
      </c>
      <c r="I289" s="19">
        <v>267545.84</v>
      </c>
      <c r="J289" s="19">
        <v>314997.54</v>
      </c>
      <c r="K289" s="19">
        <v>711417.63</v>
      </c>
    </row>
    <row r="290" ht="15.75" customHeight="1">
      <c r="A290" s="18" t="s">
        <v>159</v>
      </c>
      <c r="B290" s="19" t="s">
        <v>15</v>
      </c>
      <c r="C290" s="19" t="s">
        <v>16</v>
      </c>
      <c r="D290" s="18" t="s">
        <v>160</v>
      </c>
      <c r="E290" s="19" t="s">
        <v>38</v>
      </c>
      <c r="F290" s="18" t="s">
        <v>39</v>
      </c>
      <c r="G290" s="19">
        <v>28448.46</v>
      </c>
      <c r="H290" s="19">
        <v>826.99</v>
      </c>
      <c r="I290" s="19">
        <v>60776.49</v>
      </c>
      <c r="J290" s="19">
        <v>71555.76</v>
      </c>
      <c r="K290" s="19">
        <v>161607.7</v>
      </c>
    </row>
    <row r="291" ht="15.75" customHeight="1">
      <c r="A291" s="18" t="s">
        <v>161</v>
      </c>
      <c r="B291" s="19" t="s">
        <v>15</v>
      </c>
      <c r="C291" s="19" t="s">
        <v>16</v>
      </c>
      <c r="D291" s="18" t="s">
        <v>162</v>
      </c>
      <c r="E291" s="19" t="s">
        <v>18</v>
      </c>
      <c r="F291" s="18" t="s">
        <v>19</v>
      </c>
      <c r="G291" s="19">
        <v>774348.78</v>
      </c>
      <c r="H291" s="19">
        <v>1233599.94</v>
      </c>
      <c r="I291" s="19">
        <v>9.337939427E7</v>
      </c>
      <c r="J291" s="19">
        <v>1.2476296792E8</v>
      </c>
      <c r="K291" s="19">
        <v>2.2015031091E8</v>
      </c>
    </row>
    <row r="292" ht="15.75" customHeight="1">
      <c r="A292" s="18" t="s">
        <v>161</v>
      </c>
      <c r="B292" s="19" t="s">
        <v>15</v>
      </c>
      <c r="C292" s="19" t="s">
        <v>16</v>
      </c>
      <c r="D292" s="18" t="s">
        <v>162</v>
      </c>
      <c r="E292" s="19" t="s">
        <v>44</v>
      </c>
      <c r="F292" s="18" t="s">
        <v>45</v>
      </c>
      <c r="G292" s="19">
        <v>0.0</v>
      </c>
      <c r="H292" s="19">
        <v>0.0</v>
      </c>
      <c r="I292" s="19">
        <v>0.0</v>
      </c>
      <c r="J292" s="19">
        <v>-4535.0</v>
      </c>
      <c r="K292" s="19">
        <v>-4535.0</v>
      </c>
    </row>
    <row r="293" ht="15.75" customHeight="1">
      <c r="A293" s="18" t="s">
        <v>161</v>
      </c>
      <c r="B293" s="19" t="s">
        <v>15</v>
      </c>
      <c r="C293" s="19" t="s">
        <v>16</v>
      </c>
      <c r="D293" s="18" t="s">
        <v>162</v>
      </c>
      <c r="E293" s="19" t="s">
        <v>30</v>
      </c>
      <c r="F293" s="18" t="s">
        <v>31</v>
      </c>
      <c r="G293" s="19">
        <v>737.83</v>
      </c>
      <c r="H293" s="19">
        <v>1175.42</v>
      </c>
      <c r="I293" s="19">
        <v>88975.29</v>
      </c>
      <c r="J293" s="19">
        <v>118878.7</v>
      </c>
      <c r="K293" s="19">
        <v>209767.24</v>
      </c>
    </row>
    <row r="294" ht="15.75" customHeight="1">
      <c r="A294" s="18" t="s">
        <v>161</v>
      </c>
      <c r="B294" s="19" t="s">
        <v>15</v>
      </c>
      <c r="C294" s="19" t="s">
        <v>16</v>
      </c>
      <c r="D294" s="18" t="s">
        <v>162</v>
      </c>
      <c r="E294" s="19" t="s">
        <v>34</v>
      </c>
      <c r="F294" s="18" t="s">
        <v>35</v>
      </c>
      <c r="G294" s="19">
        <v>127.39</v>
      </c>
      <c r="H294" s="19">
        <v>202.95</v>
      </c>
      <c r="I294" s="19">
        <v>15362.6</v>
      </c>
      <c r="J294" s="19">
        <v>20525.76</v>
      </c>
      <c r="K294" s="19">
        <v>36218.7</v>
      </c>
    </row>
    <row r="295" ht="15.75" customHeight="1">
      <c r="A295" s="18" t="s">
        <v>161</v>
      </c>
      <c r="B295" s="19" t="s">
        <v>15</v>
      </c>
      <c r="C295" s="19" t="s">
        <v>16</v>
      </c>
      <c r="D295" s="18" t="s">
        <v>162</v>
      </c>
      <c r="E295" s="19" t="s">
        <v>38</v>
      </c>
      <c r="F295" s="18" t="s">
        <v>39</v>
      </c>
      <c r="G295" s="19">
        <v>703.88</v>
      </c>
      <c r="H295" s="19">
        <v>1121.35</v>
      </c>
      <c r="I295" s="19">
        <v>84882.07</v>
      </c>
      <c r="J295" s="19">
        <v>113409.8</v>
      </c>
      <c r="K295" s="19">
        <v>200117.1</v>
      </c>
    </row>
    <row r="296" ht="15.75" customHeight="1">
      <c r="A296" s="18" t="s">
        <v>161</v>
      </c>
      <c r="B296" s="19" t="s">
        <v>15</v>
      </c>
      <c r="C296" s="19" t="s">
        <v>16</v>
      </c>
      <c r="D296" s="18" t="s">
        <v>162</v>
      </c>
      <c r="E296" s="19" t="s">
        <v>60</v>
      </c>
      <c r="F296" s="18" t="s">
        <v>61</v>
      </c>
      <c r="G296" s="19">
        <v>377465.12</v>
      </c>
      <c r="H296" s="19">
        <v>601332.34</v>
      </c>
      <c r="I296" s="19">
        <v>4.551884877E7</v>
      </c>
      <c r="J296" s="19">
        <v>6.081712901E7</v>
      </c>
      <c r="K296" s="19">
        <v>1.0731477524E8</v>
      </c>
    </row>
    <row r="297" ht="15.75" customHeight="1">
      <c r="A297" s="18" t="s">
        <v>163</v>
      </c>
      <c r="B297" s="19" t="s">
        <v>15</v>
      </c>
      <c r="C297" s="19" t="s">
        <v>16</v>
      </c>
      <c r="D297" s="18" t="s">
        <v>164</v>
      </c>
      <c r="E297" s="19" t="s">
        <v>18</v>
      </c>
      <c r="F297" s="18" t="s">
        <v>19</v>
      </c>
      <c r="G297" s="19">
        <v>4638520.77</v>
      </c>
      <c r="H297" s="19">
        <v>1268286.03</v>
      </c>
      <c r="I297" s="19">
        <v>5.329012496E7</v>
      </c>
      <c r="J297" s="19">
        <v>7.924815472E7</v>
      </c>
      <c r="K297" s="19">
        <v>1.3844508648E8</v>
      </c>
    </row>
    <row r="298" ht="15.75" customHeight="1">
      <c r="A298" s="18" t="s">
        <v>163</v>
      </c>
      <c r="B298" s="19" t="s">
        <v>15</v>
      </c>
      <c r="C298" s="19" t="s">
        <v>16</v>
      </c>
      <c r="D298" s="18" t="s">
        <v>164</v>
      </c>
      <c r="E298" s="19" t="s">
        <v>44</v>
      </c>
      <c r="F298" s="18" t="s">
        <v>45</v>
      </c>
      <c r="G298" s="19">
        <v>1756541.85</v>
      </c>
      <c r="H298" s="19">
        <v>480281.88</v>
      </c>
      <c r="I298" s="19">
        <v>2.018021243E7</v>
      </c>
      <c r="J298" s="19">
        <v>3.001014912E7</v>
      </c>
      <c r="K298" s="19">
        <v>5.242718528E7</v>
      </c>
    </row>
    <row r="299" ht="15.75" customHeight="1">
      <c r="A299" s="18" t="s">
        <v>163</v>
      </c>
      <c r="B299" s="19" t="s">
        <v>15</v>
      </c>
      <c r="C299" s="19" t="s">
        <v>16</v>
      </c>
      <c r="D299" s="18" t="s">
        <v>164</v>
      </c>
      <c r="E299" s="19" t="s">
        <v>30</v>
      </c>
      <c r="F299" s="18" t="s">
        <v>31</v>
      </c>
      <c r="G299" s="19">
        <v>21550.97</v>
      </c>
      <c r="H299" s="19">
        <v>5892.57</v>
      </c>
      <c r="I299" s="19">
        <v>247590.54</v>
      </c>
      <c r="J299" s="19">
        <v>368193.8</v>
      </c>
      <c r="K299" s="19">
        <v>643227.88</v>
      </c>
    </row>
    <row r="300" ht="15.75" customHeight="1">
      <c r="A300" s="18" t="s">
        <v>163</v>
      </c>
      <c r="B300" s="19" t="s">
        <v>15</v>
      </c>
      <c r="C300" s="19" t="s">
        <v>16</v>
      </c>
      <c r="D300" s="18" t="s">
        <v>164</v>
      </c>
      <c r="E300" s="19" t="s">
        <v>38</v>
      </c>
      <c r="F300" s="18" t="s">
        <v>39</v>
      </c>
      <c r="G300" s="19">
        <v>18705.41</v>
      </c>
      <c r="H300" s="19">
        <v>5114.52</v>
      </c>
      <c r="I300" s="19">
        <v>214899.07</v>
      </c>
      <c r="J300" s="19">
        <v>319578.06</v>
      </c>
      <c r="K300" s="19">
        <v>558297.06</v>
      </c>
    </row>
    <row r="301" ht="15.75" customHeight="1">
      <c r="A301" s="18" t="s">
        <v>165</v>
      </c>
      <c r="B301" s="19" t="s">
        <v>15</v>
      </c>
      <c r="C301" s="19" t="s">
        <v>16</v>
      </c>
      <c r="D301" s="18" t="s">
        <v>166</v>
      </c>
      <c r="E301" s="19" t="s">
        <v>18</v>
      </c>
      <c r="F301" s="18" t="s">
        <v>19</v>
      </c>
      <c r="G301" s="19">
        <v>8334443.44</v>
      </c>
      <c r="H301" s="19">
        <v>1.336686493E7</v>
      </c>
      <c r="I301" s="19">
        <v>1.8653620157E8</v>
      </c>
      <c r="J301" s="19">
        <v>2.9743107256E8</v>
      </c>
      <c r="K301" s="19">
        <v>5.056685825E8</v>
      </c>
    </row>
    <row r="302" ht="15.75" customHeight="1">
      <c r="A302" s="18" t="s">
        <v>165</v>
      </c>
      <c r="B302" s="19" t="s">
        <v>15</v>
      </c>
      <c r="C302" s="19" t="s">
        <v>16</v>
      </c>
      <c r="D302" s="18" t="s">
        <v>166</v>
      </c>
      <c r="E302" s="19" t="s">
        <v>44</v>
      </c>
      <c r="F302" s="18" t="s">
        <v>45</v>
      </c>
      <c r="G302" s="19">
        <v>1531485.08</v>
      </c>
      <c r="H302" s="19">
        <v>2456211.32</v>
      </c>
      <c r="I302" s="19">
        <v>3.427672318E7</v>
      </c>
      <c r="J302" s="19">
        <v>5.465406959E7</v>
      </c>
      <c r="K302" s="19">
        <v>9.291848917E7</v>
      </c>
    </row>
    <row r="303" ht="15.75" customHeight="1">
      <c r="A303" s="18" t="s">
        <v>165</v>
      </c>
      <c r="B303" s="19" t="s">
        <v>15</v>
      </c>
      <c r="C303" s="19" t="s">
        <v>16</v>
      </c>
      <c r="D303" s="18" t="s">
        <v>166</v>
      </c>
      <c r="E303" s="19" t="s">
        <v>46</v>
      </c>
      <c r="F303" s="18" t="s">
        <v>47</v>
      </c>
      <c r="G303" s="19">
        <v>0.0</v>
      </c>
      <c r="H303" s="19">
        <v>0.0</v>
      </c>
      <c r="I303" s="19">
        <v>0.0</v>
      </c>
      <c r="J303" s="19">
        <v>-177169.2</v>
      </c>
      <c r="K303" s="19">
        <v>-177169.2</v>
      </c>
    </row>
    <row r="304" ht="15.75" customHeight="1">
      <c r="A304" s="18" t="s">
        <v>165</v>
      </c>
      <c r="B304" s="19" t="s">
        <v>15</v>
      </c>
      <c r="C304" s="19" t="s">
        <v>16</v>
      </c>
      <c r="D304" s="18" t="s">
        <v>166</v>
      </c>
      <c r="E304" s="19" t="s">
        <v>28</v>
      </c>
      <c r="F304" s="18" t="s">
        <v>29</v>
      </c>
      <c r="G304" s="19">
        <v>26308.27</v>
      </c>
      <c r="H304" s="19">
        <v>42193.47</v>
      </c>
      <c r="I304" s="19">
        <v>588814.95</v>
      </c>
      <c r="J304" s="19">
        <v>938862.6</v>
      </c>
      <c r="K304" s="19">
        <v>1596179.29</v>
      </c>
    </row>
    <row r="305" ht="15.75" customHeight="1">
      <c r="A305" s="18" t="s">
        <v>165</v>
      </c>
      <c r="B305" s="19" t="s">
        <v>15</v>
      </c>
      <c r="C305" s="19" t="s">
        <v>16</v>
      </c>
      <c r="D305" s="18" t="s">
        <v>166</v>
      </c>
      <c r="E305" s="19" t="s">
        <v>30</v>
      </c>
      <c r="F305" s="18" t="s">
        <v>31</v>
      </c>
      <c r="G305" s="19">
        <v>8564.48</v>
      </c>
      <c r="H305" s="19">
        <v>13735.81</v>
      </c>
      <c r="I305" s="19">
        <v>191684.85</v>
      </c>
      <c r="J305" s="19">
        <v>305640.57</v>
      </c>
      <c r="K305" s="19">
        <v>519625.71</v>
      </c>
    </row>
    <row r="306" ht="15.75" customHeight="1">
      <c r="A306" s="18" t="s">
        <v>165</v>
      </c>
      <c r="B306" s="19" t="s">
        <v>15</v>
      </c>
      <c r="C306" s="19" t="s">
        <v>16</v>
      </c>
      <c r="D306" s="18" t="s">
        <v>166</v>
      </c>
      <c r="E306" s="19" t="s">
        <v>38</v>
      </c>
      <c r="F306" s="18" t="s">
        <v>39</v>
      </c>
      <c r="G306" s="19">
        <v>14121.19</v>
      </c>
      <c r="H306" s="19">
        <v>22647.72</v>
      </c>
      <c r="I306" s="19">
        <v>316051.6</v>
      </c>
      <c r="J306" s="19">
        <v>503942.74</v>
      </c>
      <c r="K306" s="19">
        <v>856763.25</v>
      </c>
    </row>
    <row r="307" ht="15.75" customHeight="1">
      <c r="A307" s="18" t="s">
        <v>165</v>
      </c>
      <c r="B307" s="19" t="s">
        <v>15</v>
      </c>
      <c r="C307" s="19" t="s">
        <v>16</v>
      </c>
      <c r="D307" s="18" t="s">
        <v>166</v>
      </c>
      <c r="E307" s="19" t="s">
        <v>60</v>
      </c>
      <c r="F307" s="18" t="s">
        <v>61</v>
      </c>
      <c r="G307" s="19">
        <v>1704.54</v>
      </c>
      <c r="H307" s="19">
        <v>2733.75</v>
      </c>
      <c r="I307" s="19">
        <v>38149.85</v>
      </c>
      <c r="J307" s="19">
        <v>60829.75</v>
      </c>
      <c r="K307" s="19">
        <v>103417.89</v>
      </c>
    </row>
    <row r="308" ht="15.75" customHeight="1">
      <c r="A308" s="18" t="s">
        <v>167</v>
      </c>
      <c r="B308" s="19" t="s">
        <v>15</v>
      </c>
      <c r="C308" s="19" t="s">
        <v>16</v>
      </c>
      <c r="D308" s="18" t="s">
        <v>168</v>
      </c>
      <c r="E308" s="19" t="s">
        <v>18</v>
      </c>
      <c r="F308" s="18" t="s">
        <v>19</v>
      </c>
      <c r="G308" s="19">
        <v>0.0</v>
      </c>
      <c r="H308" s="19">
        <v>744042.6</v>
      </c>
      <c r="I308" s="19">
        <v>5.51201925E7</v>
      </c>
      <c r="J308" s="19">
        <v>8.121644807E7</v>
      </c>
      <c r="K308" s="19">
        <v>1.3708068317E8</v>
      </c>
    </row>
    <row r="309" ht="15.75" customHeight="1">
      <c r="A309" s="18" t="s">
        <v>167</v>
      </c>
      <c r="B309" s="19" t="s">
        <v>15</v>
      </c>
      <c r="C309" s="19" t="s">
        <v>16</v>
      </c>
      <c r="D309" s="18" t="s">
        <v>168</v>
      </c>
      <c r="E309" s="19" t="s">
        <v>46</v>
      </c>
      <c r="F309" s="18" t="s">
        <v>47</v>
      </c>
      <c r="G309" s="19">
        <v>0.0</v>
      </c>
      <c r="H309" s="19">
        <v>0.0</v>
      </c>
      <c r="I309" s="19">
        <v>0.0</v>
      </c>
      <c r="J309" s="19">
        <v>-81233.76</v>
      </c>
      <c r="K309" s="19">
        <v>-81233.76</v>
      </c>
    </row>
    <row r="310" ht="15.75" customHeight="1">
      <c r="A310" s="18" t="s">
        <v>167</v>
      </c>
      <c r="B310" s="19" t="s">
        <v>15</v>
      </c>
      <c r="C310" s="19" t="s">
        <v>16</v>
      </c>
      <c r="D310" s="18" t="s">
        <v>168</v>
      </c>
      <c r="E310" s="19" t="s">
        <v>30</v>
      </c>
      <c r="F310" s="18" t="s">
        <v>31</v>
      </c>
      <c r="G310" s="19">
        <v>0.0</v>
      </c>
      <c r="H310" s="19">
        <v>1723.74</v>
      </c>
      <c r="I310" s="19">
        <v>127697.91</v>
      </c>
      <c r="J310" s="19">
        <v>188155.55</v>
      </c>
      <c r="K310" s="19">
        <v>317577.2</v>
      </c>
    </row>
    <row r="311" ht="15.75" customHeight="1">
      <c r="A311" s="18" t="s">
        <v>167</v>
      </c>
      <c r="B311" s="19" t="s">
        <v>15</v>
      </c>
      <c r="C311" s="19" t="s">
        <v>16</v>
      </c>
      <c r="D311" s="18" t="s">
        <v>168</v>
      </c>
      <c r="E311" s="19" t="s">
        <v>38</v>
      </c>
      <c r="F311" s="18" t="s">
        <v>39</v>
      </c>
      <c r="G311" s="19">
        <v>0.0</v>
      </c>
      <c r="H311" s="19">
        <v>2291.66</v>
      </c>
      <c r="I311" s="19">
        <v>169770.59</v>
      </c>
      <c r="J311" s="19">
        <v>250147.24</v>
      </c>
      <c r="K311" s="19">
        <v>422209.49</v>
      </c>
    </row>
    <row r="312" ht="15.75" customHeight="1">
      <c r="A312" s="18" t="s">
        <v>169</v>
      </c>
      <c r="B312" s="19" t="s">
        <v>15</v>
      </c>
      <c r="C312" s="19" t="s">
        <v>16</v>
      </c>
      <c r="D312" s="18" t="s">
        <v>170</v>
      </c>
      <c r="E312" s="19" t="s">
        <v>18</v>
      </c>
      <c r="F312" s="18" t="s">
        <v>19</v>
      </c>
      <c r="G312" s="19">
        <v>2.184115191E7</v>
      </c>
      <c r="H312" s="19">
        <v>860270.58</v>
      </c>
      <c r="I312" s="19">
        <v>6.466039336E7</v>
      </c>
      <c r="J312" s="19">
        <v>6.834750959E7</v>
      </c>
      <c r="K312" s="19">
        <v>1.5570932544E8</v>
      </c>
    </row>
    <row r="313" ht="15.75" customHeight="1">
      <c r="A313" s="18" t="s">
        <v>169</v>
      </c>
      <c r="B313" s="19" t="s">
        <v>15</v>
      </c>
      <c r="C313" s="19" t="s">
        <v>16</v>
      </c>
      <c r="D313" s="18" t="s">
        <v>170</v>
      </c>
      <c r="E313" s="19" t="s">
        <v>44</v>
      </c>
      <c r="F313" s="18" t="s">
        <v>45</v>
      </c>
      <c r="G313" s="19">
        <v>7315796.26</v>
      </c>
      <c r="H313" s="19">
        <v>288151.66</v>
      </c>
      <c r="I313" s="19">
        <v>2.165830197E7</v>
      </c>
      <c r="J313" s="19">
        <v>2.289331883E7</v>
      </c>
      <c r="K313" s="19">
        <v>5.215556872E7</v>
      </c>
    </row>
    <row r="314" ht="15.75" customHeight="1">
      <c r="A314" s="18" t="s">
        <v>169</v>
      </c>
      <c r="B314" s="19" t="s">
        <v>15</v>
      </c>
      <c r="C314" s="19" t="s">
        <v>16</v>
      </c>
      <c r="D314" s="18" t="s">
        <v>170</v>
      </c>
      <c r="E314" s="19" t="s">
        <v>46</v>
      </c>
      <c r="F314" s="18" t="s">
        <v>47</v>
      </c>
      <c r="G314" s="19">
        <v>0.0</v>
      </c>
      <c r="H314" s="19">
        <v>0.0</v>
      </c>
      <c r="I314" s="19">
        <v>0.0</v>
      </c>
      <c r="J314" s="19">
        <v>-762164.49</v>
      </c>
      <c r="K314" s="19">
        <v>-762164.49</v>
      </c>
    </row>
    <row r="315" ht="15.75" customHeight="1">
      <c r="A315" s="18" t="s">
        <v>169</v>
      </c>
      <c r="B315" s="19" t="s">
        <v>15</v>
      </c>
      <c r="C315" s="19" t="s">
        <v>16</v>
      </c>
      <c r="D315" s="18" t="s">
        <v>170</v>
      </c>
      <c r="E315" s="19" t="s">
        <v>30</v>
      </c>
      <c r="F315" s="18" t="s">
        <v>31</v>
      </c>
      <c r="G315" s="19">
        <v>47270.52</v>
      </c>
      <c r="H315" s="19">
        <v>1861.87</v>
      </c>
      <c r="I315" s="19">
        <v>139943.64</v>
      </c>
      <c r="J315" s="19">
        <v>147923.61</v>
      </c>
      <c r="K315" s="19">
        <v>336999.64</v>
      </c>
    </row>
    <row r="316" ht="15.75" customHeight="1">
      <c r="A316" s="18" t="s">
        <v>169</v>
      </c>
      <c r="B316" s="19" t="s">
        <v>15</v>
      </c>
      <c r="C316" s="19" t="s">
        <v>16</v>
      </c>
      <c r="D316" s="18" t="s">
        <v>170</v>
      </c>
      <c r="E316" s="19" t="s">
        <v>38</v>
      </c>
      <c r="F316" s="18" t="s">
        <v>39</v>
      </c>
      <c r="G316" s="19">
        <v>7969.31</v>
      </c>
      <c r="H316" s="19">
        <v>313.89</v>
      </c>
      <c r="I316" s="19">
        <v>23593.03</v>
      </c>
      <c r="J316" s="19">
        <v>24938.37</v>
      </c>
      <c r="K316" s="19">
        <v>56814.6</v>
      </c>
    </row>
    <row r="317" ht="15.75" customHeight="1">
      <c r="A317" s="18" t="s">
        <v>169</v>
      </c>
      <c r="B317" s="19" t="s">
        <v>15</v>
      </c>
      <c r="C317" s="19" t="s">
        <v>16</v>
      </c>
      <c r="D317" s="18" t="s">
        <v>170</v>
      </c>
      <c r="E317" s="19" t="s">
        <v>79</v>
      </c>
      <c r="F317" s="18" t="s">
        <v>80</v>
      </c>
      <c r="G317" s="19">
        <v>0.0</v>
      </c>
      <c r="H317" s="19">
        <v>0.0</v>
      </c>
      <c r="I317" s="19">
        <v>0.0</v>
      </c>
      <c r="J317" s="19">
        <v>-4087848.64</v>
      </c>
      <c r="K317" s="19">
        <v>-4087848.64</v>
      </c>
    </row>
    <row r="318" ht="15.75" customHeight="1">
      <c r="A318" s="18" t="s">
        <v>171</v>
      </c>
      <c r="B318" s="19" t="s">
        <v>15</v>
      </c>
      <c r="C318" s="19" t="s">
        <v>16</v>
      </c>
      <c r="D318" s="18" t="s">
        <v>172</v>
      </c>
      <c r="E318" s="19" t="s">
        <v>18</v>
      </c>
      <c r="F318" s="18" t="s">
        <v>19</v>
      </c>
      <c r="G318" s="19">
        <v>1135184.25</v>
      </c>
      <c r="H318" s="19">
        <v>366979.9</v>
      </c>
      <c r="I318" s="19">
        <v>7242738.87</v>
      </c>
      <c r="J318" s="19">
        <v>9605155.3</v>
      </c>
      <c r="K318" s="19">
        <v>1.835005832E7</v>
      </c>
    </row>
    <row r="319" ht="15.75" customHeight="1">
      <c r="A319" s="18" t="s">
        <v>171</v>
      </c>
      <c r="B319" s="19" t="s">
        <v>15</v>
      </c>
      <c r="C319" s="19" t="s">
        <v>16</v>
      </c>
      <c r="D319" s="18" t="s">
        <v>172</v>
      </c>
      <c r="E319" s="19" t="s">
        <v>30</v>
      </c>
      <c r="F319" s="18" t="s">
        <v>31</v>
      </c>
      <c r="G319" s="19">
        <v>14817.59</v>
      </c>
      <c r="H319" s="19">
        <v>4790.2</v>
      </c>
      <c r="I319" s="19">
        <v>94539.67</v>
      </c>
      <c r="J319" s="19">
        <v>125376.35</v>
      </c>
      <c r="K319" s="19">
        <v>239523.81</v>
      </c>
    </row>
    <row r="320" ht="15.75" customHeight="1">
      <c r="A320" s="18" t="s">
        <v>171</v>
      </c>
      <c r="B320" s="19" t="s">
        <v>15</v>
      </c>
      <c r="C320" s="19" t="s">
        <v>16</v>
      </c>
      <c r="D320" s="18" t="s">
        <v>172</v>
      </c>
      <c r="E320" s="19" t="s">
        <v>38</v>
      </c>
      <c r="F320" s="18" t="s">
        <v>39</v>
      </c>
      <c r="G320" s="19">
        <v>5506.37</v>
      </c>
      <c r="H320" s="19">
        <v>1780.09</v>
      </c>
      <c r="I320" s="19">
        <v>35131.92</v>
      </c>
      <c r="J320" s="19">
        <v>46591.16</v>
      </c>
      <c r="K320" s="19">
        <v>89009.54</v>
      </c>
    </row>
    <row r="321" ht="15.75" customHeight="1">
      <c r="A321" s="18" t="s">
        <v>171</v>
      </c>
      <c r="B321" s="19" t="s">
        <v>15</v>
      </c>
      <c r="C321" s="19" t="s">
        <v>16</v>
      </c>
      <c r="D321" s="18" t="s">
        <v>172</v>
      </c>
      <c r="E321" s="19" t="s">
        <v>48</v>
      </c>
      <c r="F321" s="18" t="s">
        <v>49</v>
      </c>
      <c r="G321" s="19">
        <v>8328451.79</v>
      </c>
      <c r="H321" s="19">
        <v>2692403.81</v>
      </c>
      <c r="I321" s="19">
        <v>5.313745454E7</v>
      </c>
      <c r="J321" s="19">
        <v>7.046968172E7</v>
      </c>
      <c r="K321" s="19">
        <v>1.3462799186E8</v>
      </c>
    </row>
    <row r="322" ht="15.75" customHeight="1">
      <c r="A322" s="18" t="s">
        <v>173</v>
      </c>
      <c r="B322" s="19" t="s">
        <v>15</v>
      </c>
      <c r="C322" s="19" t="s">
        <v>16</v>
      </c>
      <c r="D322" s="18" t="s">
        <v>174</v>
      </c>
      <c r="E322" s="19" t="s">
        <v>18</v>
      </c>
      <c r="F322" s="18" t="s">
        <v>19</v>
      </c>
      <c r="G322" s="19">
        <v>3.1399024576E8</v>
      </c>
      <c r="H322" s="19">
        <v>6.947120318E7</v>
      </c>
      <c r="I322" s="19">
        <v>7.9568774007E8</v>
      </c>
      <c r="J322" s="19">
        <v>1.29119159717E9</v>
      </c>
      <c r="K322" s="19">
        <v>2.47034078618E9</v>
      </c>
    </row>
    <row r="323" ht="15.75" customHeight="1">
      <c r="A323" s="18" t="s">
        <v>173</v>
      </c>
      <c r="B323" s="19" t="s">
        <v>15</v>
      </c>
      <c r="C323" s="19" t="s">
        <v>16</v>
      </c>
      <c r="D323" s="18" t="s">
        <v>174</v>
      </c>
      <c r="E323" s="19" t="s">
        <v>44</v>
      </c>
      <c r="F323" s="18" t="s">
        <v>45</v>
      </c>
      <c r="G323" s="19">
        <v>2.418301653E7</v>
      </c>
      <c r="H323" s="19">
        <v>5350558.74</v>
      </c>
      <c r="I323" s="19">
        <v>6.128257176E7</v>
      </c>
      <c r="J323" s="19">
        <v>9.944547054E7</v>
      </c>
      <c r="K323" s="19">
        <v>1.9026161757E8</v>
      </c>
    </row>
    <row r="324" ht="15.75" customHeight="1">
      <c r="A324" s="18" t="s">
        <v>173</v>
      </c>
      <c r="B324" s="19" t="s">
        <v>15</v>
      </c>
      <c r="C324" s="19" t="s">
        <v>16</v>
      </c>
      <c r="D324" s="18" t="s">
        <v>174</v>
      </c>
      <c r="E324" s="19" t="s">
        <v>22</v>
      </c>
      <c r="F324" s="18" t="s">
        <v>23</v>
      </c>
      <c r="G324" s="19">
        <v>1878413.02</v>
      </c>
      <c r="H324" s="19">
        <v>415604.03</v>
      </c>
      <c r="I324" s="19">
        <v>4760116.68</v>
      </c>
      <c r="J324" s="19">
        <v>7724415.44</v>
      </c>
      <c r="K324" s="19">
        <v>1.477854917E7</v>
      </c>
    </row>
    <row r="325" ht="15.75" customHeight="1">
      <c r="A325" s="18" t="s">
        <v>173</v>
      </c>
      <c r="B325" s="19" t="s">
        <v>15</v>
      </c>
      <c r="C325" s="19" t="s">
        <v>16</v>
      </c>
      <c r="D325" s="18" t="s">
        <v>174</v>
      </c>
      <c r="E325" s="19" t="s">
        <v>26</v>
      </c>
      <c r="F325" s="18" t="s">
        <v>27</v>
      </c>
      <c r="G325" s="19">
        <v>6572.41</v>
      </c>
      <c r="H325" s="19">
        <v>1454.16</v>
      </c>
      <c r="I325" s="19">
        <v>16655.25</v>
      </c>
      <c r="J325" s="19">
        <v>27027.08</v>
      </c>
      <c r="K325" s="19">
        <v>51708.9</v>
      </c>
    </row>
    <row r="326" ht="15.75" customHeight="1">
      <c r="A326" s="18" t="s">
        <v>173</v>
      </c>
      <c r="B326" s="19" t="s">
        <v>15</v>
      </c>
      <c r="C326" s="19" t="s">
        <v>16</v>
      </c>
      <c r="D326" s="18" t="s">
        <v>174</v>
      </c>
      <c r="E326" s="19" t="s">
        <v>46</v>
      </c>
      <c r="F326" s="18" t="s">
        <v>47</v>
      </c>
      <c r="G326" s="19">
        <v>0.0</v>
      </c>
      <c r="H326" s="19">
        <v>0.0</v>
      </c>
      <c r="I326" s="19">
        <v>0.0</v>
      </c>
      <c r="J326" s="19">
        <v>-4127554.84</v>
      </c>
      <c r="K326" s="19">
        <v>-4127554.84</v>
      </c>
    </row>
    <row r="327" ht="15.75" customHeight="1">
      <c r="A327" s="18" t="s">
        <v>173</v>
      </c>
      <c r="B327" s="19" t="s">
        <v>15</v>
      </c>
      <c r="C327" s="19" t="s">
        <v>16</v>
      </c>
      <c r="D327" s="18" t="s">
        <v>174</v>
      </c>
      <c r="E327" s="19" t="s">
        <v>28</v>
      </c>
      <c r="F327" s="18" t="s">
        <v>29</v>
      </c>
      <c r="G327" s="19">
        <v>2401189.6</v>
      </c>
      <c r="H327" s="19">
        <v>531269.78</v>
      </c>
      <c r="I327" s="19">
        <v>6084893.23</v>
      </c>
      <c r="J327" s="19">
        <v>9874178.79</v>
      </c>
      <c r="K327" s="19">
        <v>1.88915314E7</v>
      </c>
    </row>
    <row r="328" ht="15.75" customHeight="1">
      <c r="A328" s="18" t="s">
        <v>173</v>
      </c>
      <c r="B328" s="19" t="s">
        <v>15</v>
      </c>
      <c r="C328" s="19" t="s">
        <v>16</v>
      </c>
      <c r="D328" s="18" t="s">
        <v>174</v>
      </c>
      <c r="E328" s="19" t="s">
        <v>30</v>
      </c>
      <c r="F328" s="18" t="s">
        <v>31</v>
      </c>
      <c r="G328" s="19">
        <v>661268.72</v>
      </c>
      <c r="H328" s="19">
        <v>146307.52</v>
      </c>
      <c r="I328" s="19">
        <v>1675731.72</v>
      </c>
      <c r="J328" s="19">
        <v>2719271.15</v>
      </c>
      <c r="K328" s="19">
        <v>5202579.11</v>
      </c>
    </row>
    <row r="329" ht="15.75" customHeight="1">
      <c r="A329" s="18" t="s">
        <v>173</v>
      </c>
      <c r="B329" s="19" t="s">
        <v>15</v>
      </c>
      <c r="C329" s="19" t="s">
        <v>16</v>
      </c>
      <c r="D329" s="18" t="s">
        <v>174</v>
      </c>
      <c r="E329" s="19" t="s">
        <v>36</v>
      </c>
      <c r="F329" s="18" t="s">
        <v>37</v>
      </c>
      <c r="G329" s="19">
        <v>123321.99</v>
      </c>
      <c r="H329" s="19">
        <v>27285.33</v>
      </c>
      <c r="I329" s="19">
        <v>312512.23</v>
      </c>
      <c r="J329" s="19">
        <v>507125.03</v>
      </c>
      <c r="K329" s="19">
        <v>970244.58</v>
      </c>
    </row>
    <row r="330" ht="15.75" customHeight="1">
      <c r="A330" s="18" t="s">
        <v>173</v>
      </c>
      <c r="B330" s="19" t="s">
        <v>15</v>
      </c>
      <c r="C330" s="19" t="s">
        <v>16</v>
      </c>
      <c r="D330" s="18" t="s">
        <v>174</v>
      </c>
      <c r="E330" s="19" t="s">
        <v>38</v>
      </c>
      <c r="F330" s="18" t="s">
        <v>39</v>
      </c>
      <c r="G330" s="19">
        <v>432379.97</v>
      </c>
      <c r="H330" s="19">
        <v>95665.26</v>
      </c>
      <c r="I330" s="19">
        <v>1095701.06</v>
      </c>
      <c r="J330" s="19">
        <v>1778034.17</v>
      </c>
      <c r="K330" s="19">
        <v>3401780.46</v>
      </c>
    </row>
    <row r="331" ht="15.75" customHeight="1">
      <c r="A331" s="18" t="s">
        <v>175</v>
      </c>
      <c r="B331" s="19" t="s">
        <v>15</v>
      </c>
      <c r="C331" s="19" t="s">
        <v>16</v>
      </c>
      <c r="D331" s="18" t="s">
        <v>176</v>
      </c>
      <c r="E331" s="19" t="s">
        <v>18</v>
      </c>
      <c r="F331" s="18" t="s">
        <v>19</v>
      </c>
      <c r="G331" s="19">
        <v>1.809654805E7</v>
      </c>
      <c r="H331" s="19">
        <v>5919903.83</v>
      </c>
      <c r="I331" s="19">
        <v>3.81661633E8</v>
      </c>
      <c r="J331" s="19">
        <v>5.2818833902E8</v>
      </c>
      <c r="K331" s="19">
        <v>9.338664239E8</v>
      </c>
    </row>
    <row r="332" ht="15.75" customHeight="1">
      <c r="A332" s="18" t="s">
        <v>175</v>
      </c>
      <c r="B332" s="19" t="s">
        <v>15</v>
      </c>
      <c r="C332" s="19" t="s">
        <v>16</v>
      </c>
      <c r="D332" s="18" t="s">
        <v>176</v>
      </c>
      <c r="E332" s="19" t="s">
        <v>44</v>
      </c>
      <c r="F332" s="18" t="s">
        <v>45</v>
      </c>
      <c r="G332" s="19">
        <v>172808.54</v>
      </c>
      <c r="H332" s="19">
        <v>56530.67</v>
      </c>
      <c r="I332" s="19">
        <v>3644584.03</v>
      </c>
      <c r="J332" s="19">
        <v>5043804.82</v>
      </c>
      <c r="K332" s="19">
        <v>8917728.06</v>
      </c>
    </row>
    <row r="333" ht="15.75" customHeight="1">
      <c r="A333" s="18" t="s">
        <v>175</v>
      </c>
      <c r="B333" s="19" t="s">
        <v>15</v>
      </c>
      <c r="C333" s="19" t="s">
        <v>16</v>
      </c>
      <c r="D333" s="18" t="s">
        <v>176</v>
      </c>
      <c r="E333" s="19" t="s">
        <v>46</v>
      </c>
      <c r="F333" s="18" t="s">
        <v>47</v>
      </c>
      <c r="G333" s="19">
        <v>0.0</v>
      </c>
      <c r="H333" s="19">
        <v>0.0</v>
      </c>
      <c r="I333" s="19">
        <v>0.0</v>
      </c>
      <c r="J333" s="19">
        <v>-5872.32</v>
      </c>
      <c r="K333" s="19">
        <v>-5872.32</v>
      </c>
    </row>
    <row r="334" ht="15.75" customHeight="1">
      <c r="A334" s="18" t="s">
        <v>175</v>
      </c>
      <c r="B334" s="19" t="s">
        <v>15</v>
      </c>
      <c r="C334" s="19" t="s">
        <v>16</v>
      </c>
      <c r="D334" s="18" t="s">
        <v>176</v>
      </c>
      <c r="E334" s="19" t="s">
        <v>30</v>
      </c>
      <c r="F334" s="18" t="s">
        <v>31</v>
      </c>
      <c r="G334" s="19">
        <v>20774.45</v>
      </c>
      <c r="H334" s="19">
        <v>6795.92</v>
      </c>
      <c r="I334" s="19">
        <v>438139.33</v>
      </c>
      <c r="J334" s="19">
        <v>606348.82</v>
      </c>
      <c r="K334" s="19">
        <v>1072058.52</v>
      </c>
    </row>
    <row r="335" ht="15.75" customHeight="1">
      <c r="A335" s="18" t="s">
        <v>175</v>
      </c>
      <c r="B335" s="19" t="s">
        <v>15</v>
      </c>
      <c r="C335" s="19" t="s">
        <v>16</v>
      </c>
      <c r="D335" s="18" t="s">
        <v>176</v>
      </c>
      <c r="E335" s="19" t="s">
        <v>38</v>
      </c>
      <c r="F335" s="18" t="s">
        <v>39</v>
      </c>
      <c r="G335" s="19">
        <v>21500.96</v>
      </c>
      <c r="H335" s="19">
        <v>7033.58</v>
      </c>
      <c r="I335" s="19">
        <v>453461.64</v>
      </c>
      <c r="J335" s="19">
        <v>627553.64</v>
      </c>
      <c r="K335" s="19">
        <v>1109549.82</v>
      </c>
    </row>
    <row r="336" ht="15.75" customHeight="1">
      <c r="A336" s="18" t="s">
        <v>177</v>
      </c>
      <c r="B336" s="19" t="s">
        <v>15</v>
      </c>
      <c r="C336" s="19" t="s">
        <v>16</v>
      </c>
      <c r="D336" s="18" t="s">
        <v>178</v>
      </c>
      <c r="E336" s="19" t="s">
        <v>18</v>
      </c>
      <c r="F336" s="18" t="s">
        <v>19</v>
      </c>
      <c r="G336" s="19">
        <v>2.886673932E7</v>
      </c>
      <c r="H336" s="19">
        <v>8430497.09</v>
      </c>
      <c r="I336" s="19">
        <v>1.4502884139E8</v>
      </c>
      <c r="J336" s="19">
        <v>2.1830995004E8</v>
      </c>
      <c r="K336" s="19">
        <v>4.0063602784E8</v>
      </c>
    </row>
    <row r="337" ht="15.75" customHeight="1">
      <c r="A337" s="18" t="s">
        <v>177</v>
      </c>
      <c r="B337" s="19" t="s">
        <v>15</v>
      </c>
      <c r="C337" s="19" t="s">
        <v>16</v>
      </c>
      <c r="D337" s="18" t="s">
        <v>178</v>
      </c>
      <c r="E337" s="19" t="s">
        <v>44</v>
      </c>
      <c r="F337" s="18" t="s">
        <v>45</v>
      </c>
      <c r="G337" s="19">
        <v>1245505.12</v>
      </c>
      <c r="H337" s="19">
        <v>363748.3</v>
      </c>
      <c r="I337" s="19">
        <v>6257518.81</v>
      </c>
      <c r="J337" s="19">
        <v>9419358.29</v>
      </c>
      <c r="K337" s="19">
        <v>1.728613052E7</v>
      </c>
    </row>
    <row r="338" ht="15.75" customHeight="1">
      <c r="A338" s="18" t="s">
        <v>177</v>
      </c>
      <c r="B338" s="19" t="s">
        <v>15</v>
      </c>
      <c r="C338" s="19" t="s">
        <v>16</v>
      </c>
      <c r="D338" s="18" t="s">
        <v>178</v>
      </c>
      <c r="E338" s="19" t="s">
        <v>73</v>
      </c>
      <c r="F338" s="18" t="s">
        <v>74</v>
      </c>
      <c r="G338" s="19">
        <v>4750240.07</v>
      </c>
      <c r="H338" s="19">
        <v>1387301.99</v>
      </c>
      <c r="I338" s="19">
        <v>2.386559165E7</v>
      </c>
      <c r="J338" s="19">
        <v>3.592455176E7</v>
      </c>
      <c r="K338" s="19">
        <v>6.592768547E7</v>
      </c>
    </row>
    <row r="339" ht="15.75" customHeight="1">
      <c r="A339" s="18" t="s">
        <v>177</v>
      </c>
      <c r="B339" s="19" t="s">
        <v>15</v>
      </c>
      <c r="C339" s="19" t="s">
        <v>16</v>
      </c>
      <c r="D339" s="18" t="s">
        <v>178</v>
      </c>
      <c r="E339" s="19" t="s">
        <v>46</v>
      </c>
      <c r="F339" s="18" t="s">
        <v>47</v>
      </c>
      <c r="G339" s="19">
        <v>0.0</v>
      </c>
      <c r="H339" s="19">
        <v>0.0</v>
      </c>
      <c r="I339" s="19">
        <v>0.0</v>
      </c>
      <c r="J339" s="19">
        <v>-101786.88</v>
      </c>
      <c r="K339" s="19">
        <v>-101786.88</v>
      </c>
    </row>
    <row r="340" ht="15.75" customHeight="1">
      <c r="A340" s="18" t="s">
        <v>177</v>
      </c>
      <c r="B340" s="19" t="s">
        <v>15</v>
      </c>
      <c r="C340" s="19" t="s">
        <v>16</v>
      </c>
      <c r="D340" s="18" t="s">
        <v>178</v>
      </c>
      <c r="E340" s="19" t="s">
        <v>30</v>
      </c>
      <c r="F340" s="18" t="s">
        <v>31</v>
      </c>
      <c r="G340" s="19">
        <v>23027.34</v>
      </c>
      <c r="H340" s="19">
        <v>6725.11</v>
      </c>
      <c r="I340" s="19">
        <v>115691.23</v>
      </c>
      <c r="J340" s="19">
        <v>174148.45</v>
      </c>
      <c r="K340" s="19">
        <v>319592.13</v>
      </c>
    </row>
    <row r="341" ht="15.75" customHeight="1">
      <c r="A341" s="18" t="s">
        <v>177</v>
      </c>
      <c r="B341" s="19" t="s">
        <v>15</v>
      </c>
      <c r="C341" s="19" t="s">
        <v>16</v>
      </c>
      <c r="D341" s="18" t="s">
        <v>178</v>
      </c>
      <c r="E341" s="19" t="s">
        <v>38</v>
      </c>
      <c r="F341" s="18" t="s">
        <v>39</v>
      </c>
      <c r="G341" s="19">
        <v>75917.15</v>
      </c>
      <c r="H341" s="19">
        <v>22171.51</v>
      </c>
      <c r="I341" s="19">
        <v>381413.92</v>
      </c>
      <c r="J341" s="19">
        <v>574137.2</v>
      </c>
      <c r="K341" s="19">
        <v>1053639.78</v>
      </c>
    </row>
    <row r="342" ht="15.75" customHeight="1">
      <c r="A342" s="18" t="s">
        <v>179</v>
      </c>
      <c r="B342" s="19" t="s">
        <v>15</v>
      </c>
      <c r="C342" s="19" t="s">
        <v>16</v>
      </c>
      <c r="D342" s="18" t="s">
        <v>180</v>
      </c>
      <c r="E342" s="19" t="s">
        <v>18</v>
      </c>
      <c r="F342" s="18" t="s">
        <v>19</v>
      </c>
      <c r="G342" s="19">
        <v>0.0</v>
      </c>
      <c r="H342" s="19">
        <v>0.0</v>
      </c>
      <c r="I342" s="19">
        <v>0.0</v>
      </c>
      <c r="J342" s="19">
        <v>-6851.04</v>
      </c>
      <c r="K342" s="19">
        <v>-6851.04</v>
      </c>
    </row>
    <row r="343" ht="15.75" customHeight="1">
      <c r="A343" s="18" t="s">
        <v>179</v>
      </c>
      <c r="B343" s="19" t="s">
        <v>15</v>
      </c>
      <c r="C343" s="19" t="s">
        <v>16</v>
      </c>
      <c r="D343" s="18" t="s">
        <v>180</v>
      </c>
      <c r="E343" s="19" t="s">
        <v>46</v>
      </c>
      <c r="F343" s="18" t="s">
        <v>47</v>
      </c>
      <c r="G343" s="19">
        <v>0.0</v>
      </c>
      <c r="H343" s="19">
        <v>0.0</v>
      </c>
      <c r="I343" s="19">
        <v>0.0</v>
      </c>
      <c r="J343" s="19">
        <v>-235591.65</v>
      </c>
      <c r="K343" s="19">
        <v>-235591.65</v>
      </c>
    </row>
    <row r="344" ht="15.75" customHeight="1">
      <c r="A344" s="18" t="s">
        <v>179</v>
      </c>
      <c r="B344" s="19" t="s">
        <v>15</v>
      </c>
      <c r="C344" s="19" t="s">
        <v>16</v>
      </c>
      <c r="D344" s="18" t="s">
        <v>180</v>
      </c>
      <c r="E344" s="19" t="s">
        <v>30</v>
      </c>
      <c r="F344" s="18" t="s">
        <v>31</v>
      </c>
      <c r="G344" s="19">
        <v>37423.3</v>
      </c>
      <c r="H344" s="19">
        <v>4815.37</v>
      </c>
      <c r="I344" s="19">
        <v>160431.57</v>
      </c>
      <c r="J344" s="19">
        <v>221561.68</v>
      </c>
      <c r="K344" s="19">
        <v>424231.92</v>
      </c>
    </row>
    <row r="345" ht="15.75" customHeight="1">
      <c r="A345" s="18" t="s">
        <v>179</v>
      </c>
      <c r="B345" s="19" t="s">
        <v>15</v>
      </c>
      <c r="C345" s="19" t="s">
        <v>16</v>
      </c>
      <c r="D345" s="18" t="s">
        <v>180</v>
      </c>
      <c r="E345" s="19" t="s">
        <v>38</v>
      </c>
      <c r="F345" s="18" t="s">
        <v>39</v>
      </c>
      <c r="G345" s="19">
        <v>41101.28</v>
      </c>
      <c r="H345" s="19">
        <v>5288.63</v>
      </c>
      <c r="I345" s="19">
        <v>176198.9</v>
      </c>
      <c r="J345" s="19">
        <v>243336.93</v>
      </c>
      <c r="K345" s="19">
        <v>465925.74</v>
      </c>
    </row>
    <row r="346" ht="15.75" customHeight="1">
      <c r="A346" s="18" t="s">
        <v>179</v>
      </c>
      <c r="B346" s="19" t="s">
        <v>15</v>
      </c>
      <c r="C346" s="19" t="s">
        <v>16</v>
      </c>
      <c r="D346" s="18" t="s">
        <v>180</v>
      </c>
      <c r="E346" s="19" t="s">
        <v>48</v>
      </c>
      <c r="F346" s="18" t="s">
        <v>49</v>
      </c>
      <c r="G346" s="19">
        <v>3.114327642E7</v>
      </c>
      <c r="H346" s="19">
        <v>4007304.0</v>
      </c>
      <c r="I346" s="19">
        <v>1.3350948453E8</v>
      </c>
      <c r="J346" s="19">
        <v>1.8438133811E8</v>
      </c>
      <c r="K346" s="19">
        <v>3.5304140306E8</v>
      </c>
    </row>
    <row r="347" ht="15.75" customHeight="1">
      <c r="A347" s="18" t="s">
        <v>181</v>
      </c>
      <c r="B347" s="19" t="s">
        <v>15</v>
      </c>
      <c r="C347" s="19" t="s">
        <v>16</v>
      </c>
      <c r="D347" s="18" t="s">
        <v>182</v>
      </c>
      <c r="E347" s="19" t="s">
        <v>18</v>
      </c>
      <c r="F347" s="18" t="s">
        <v>19</v>
      </c>
      <c r="G347" s="19">
        <v>1.487260648E7</v>
      </c>
      <c r="H347" s="19">
        <v>6317662.03</v>
      </c>
      <c r="I347" s="19">
        <v>7.419986558E7</v>
      </c>
      <c r="J347" s="19">
        <v>9.381410527E7</v>
      </c>
      <c r="K347" s="19">
        <v>1.8920423936E8</v>
      </c>
    </row>
    <row r="348" ht="15.75" customHeight="1">
      <c r="A348" s="18" t="s">
        <v>181</v>
      </c>
      <c r="B348" s="19" t="s">
        <v>15</v>
      </c>
      <c r="C348" s="19" t="s">
        <v>16</v>
      </c>
      <c r="D348" s="18" t="s">
        <v>182</v>
      </c>
      <c r="E348" s="19" t="s">
        <v>44</v>
      </c>
      <c r="F348" s="18" t="s">
        <v>45</v>
      </c>
      <c r="G348" s="19">
        <v>8785288.06</v>
      </c>
      <c r="H348" s="19">
        <v>3731859.7</v>
      </c>
      <c r="I348" s="19">
        <v>4.383005721E7</v>
      </c>
      <c r="J348" s="19">
        <v>5.541624058E7</v>
      </c>
      <c r="K348" s="19">
        <v>1.1176344555E8</v>
      </c>
    </row>
    <row r="349" ht="15.75" customHeight="1">
      <c r="A349" s="18" t="s">
        <v>181</v>
      </c>
      <c r="B349" s="19" t="s">
        <v>15</v>
      </c>
      <c r="C349" s="19" t="s">
        <v>16</v>
      </c>
      <c r="D349" s="18" t="s">
        <v>182</v>
      </c>
      <c r="E349" s="19" t="s">
        <v>28</v>
      </c>
      <c r="F349" s="18" t="s">
        <v>29</v>
      </c>
      <c r="G349" s="19">
        <v>364864.16</v>
      </c>
      <c r="H349" s="19">
        <v>154988.87</v>
      </c>
      <c r="I349" s="19">
        <v>1820317.9</v>
      </c>
      <c r="J349" s="19">
        <v>2301506.81</v>
      </c>
      <c r="K349" s="19">
        <v>4641677.74</v>
      </c>
    </row>
    <row r="350" ht="15.75" customHeight="1">
      <c r="A350" s="18" t="s">
        <v>181</v>
      </c>
      <c r="B350" s="19" t="s">
        <v>15</v>
      </c>
      <c r="C350" s="19" t="s">
        <v>16</v>
      </c>
      <c r="D350" s="18" t="s">
        <v>182</v>
      </c>
      <c r="E350" s="19" t="s">
        <v>30</v>
      </c>
      <c r="F350" s="18" t="s">
        <v>31</v>
      </c>
      <c r="G350" s="19">
        <v>64818.03</v>
      </c>
      <c r="H350" s="19">
        <v>27533.73</v>
      </c>
      <c r="I350" s="19">
        <v>323379.03</v>
      </c>
      <c r="J350" s="19">
        <v>408862.12</v>
      </c>
      <c r="K350" s="19">
        <v>824592.91</v>
      </c>
    </row>
    <row r="351" ht="15.75" customHeight="1">
      <c r="A351" s="18" t="s">
        <v>181</v>
      </c>
      <c r="B351" s="19" t="s">
        <v>15</v>
      </c>
      <c r="C351" s="19" t="s">
        <v>16</v>
      </c>
      <c r="D351" s="18" t="s">
        <v>182</v>
      </c>
      <c r="E351" s="19" t="s">
        <v>38</v>
      </c>
      <c r="F351" s="18" t="s">
        <v>39</v>
      </c>
      <c r="G351" s="19">
        <v>82717.59</v>
      </c>
      <c r="H351" s="19">
        <v>35137.2</v>
      </c>
      <c r="I351" s="19">
        <v>412680.44</v>
      </c>
      <c r="J351" s="19">
        <v>521769.75</v>
      </c>
      <c r="K351" s="19">
        <v>1052304.98</v>
      </c>
    </row>
    <row r="352" ht="15.75" customHeight="1">
      <c r="A352" s="18" t="s">
        <v>181</v>
      </c>
      <c r="B352" s="19" t="s">
        <v>15</v>
      </c>
      <c r="C352" s="19" t="s">
        <v>16</v>
      </c>
      <c r="D352" s="18" t="s">
        <v>182</v>
      </c>
      <c r="E352" s="19" t="s">
        <v>79</v>
      </c>
      <c r="F352" s="18" t="s">
        <v>80</v>
      </c>
      <c r="G352" s="19">
        <v>0.0</v>
      </c>
      <c r="H352" s="19">
        <v>0.0</v>
      </c>
      <c r="I352" s="19">
        <v>0.0</v>
      </c>
      <c r="J352" s="19">
        <v>-2820776.78</v>
      </c>
      <c r="K352" s="19">
        <v>-2820776.78</v>
      </c>
    </row>
    <row r="353" ht="15.75" customHeight="1">
      <c r="A353" s="18" t="s">
        <v>181</v>
      </c>
      <c r="B353" s="19" t="s">
        <v>15</v>
      </c>
      <c r="C353" s="19" t="s">
        <v>16</v>
      </c>
      <c r="D353" s="18" t="s">
        <v>182</v>
      </c>
      <c r="E353" s="19" t="s">
        <v>60</v>
      </c>
      <c r="F353" s="18" t="s">
        <v>61</v>
      </c>
      <c r="G353" s="19">
        <v>1.749395868E7</v>
      </c>
      <c r="H353" s="19">
        <v>7431173.47</v>
      </c>
      <c r="I353" s="19">
        <v>8.727786784E7</v>
      </c>
      <c r="J353" s="19">
        <v>1.1034919023E8</v>
      </c>
      <c r="K353" s="19">
        <v>2.2255219022E8</v>
      </c>
    </row>
    <row r="354" ht="15.75" customHeight="1">
      <c r="A354" s="18" t="s">
        <v>183</v>
      </c>
      <c r="B354" s="19" t="s">
        <v>15</v>
      </c>
      <c r="C354" s="19" t="s">
        <v>16</v>
      </c>
      <c r="D354" s="18" t="s">
        <v>184</v>
      </c>
      <c r="E354" s="19" t="s">
        <v>18</v>
      </c>
      <c r="F354" s="18" t="s">
        <v>19</v>
      </c>
      <c r="G354" s="19">
        <v>9.992419955E7</v>
      </c>
      <c r="H354" s="19">
        <v>1773139.86</v>
      </c>
      <c r="I354" s="19">
        <v>1.198711389E8</v>
      </c>
      <c r="J354" s="19">
        <v>1.929855399E8</v>
      </c>
      <c r="K354" s="19">
        <v>4.1455401821E8</v>
      </c>
    </row>
    <row r="355" ht="15.75" customHeight="1">
      <c r="A355" s="18" t="s">
        <v>183</v>
      </c>
      <c r="B355" s="19" t="s">
        <v>15</v>
      </c>
      <c r="C355" s="19" t="s">
        <v>16</v>
      </c>
      <c r="D355" s="18" t="s">
        <v>184</v>
      </c>
      <c r="E355" s="19" t="s">
        <v>44</v>
      </c>
      <c r="F355" s="18" t="s">
        <v>45</v>
      </c>
      <c r="G355" s="19">
        <v>2.793714753E7</v>
      </c>
      <c r="H355" s="19">
        <v>495740.48</v>
      </c>
      <c r="I355" s="19">
        <v>3.351398067E7</v>
      </c>
      <c r="J355" s="19">
        <v>5.395555356E7</v>
      </c>
      <c r="K355" s="19">
        <v>1.1590242224E8</v>
      </c>
    </row>
    <row r="356" ht="15.75" customHeight="1">
      <c r="A356" s="18" t="s">
        <v>183</v>
      </c>
      <c r="B356" s="19" t="s">
        <v>15</v>
      </c>
      <c r="C356" s="19" t="s">
        <v>16</v>
      </c>
      <c r="D356" s="18" t="s">
        <v>184</v>
      </c>
      <c r="E356" s="19" t="s">
        <v>46</v>
      </c>
      <c r="F356" s="18" t="s">
        <v>47</v>
      </c>
      <c r="G356" s="19">
        <v>0.0</v>
      </c>
      <c r="H356" s="19">
        <v>0.0</v>
      </c>
      <c r="I356" s="19">
        <v>0.0</v>
      </c>
      <c r="J356" s="19">
        <v>-13702.08</v>
      </c>
      <c r="K356" s="19">
        <v>-13702.08</v>
      </c>
    </row>
    <row r="357" ht="15.75" customHeight="1">
      <c r="A357" s="18" t="s">
        <v>183</v>
      </c>
      <c r="B357" s="19" t="s">
        <v>15</v>
      </c>
      <c r="C357" s="19" t="s">
        <v>16</v>
      </c>
      <c r="D357" s="18" t="s">
        <v>184</v>
      </c>
      <c r="E357" s="19" t="s">
        <v>28</v>
      </c>
      <c r="F357" s="18" t="s">
        <v>29</v>
      </c>
      <c r="G357" s="19">
        <v>65381.53</v>
      </c>
      <c r="H357" s="19">
        <v>1160.19</v>
      </c>
      <c r="I357" s="19">
        <v>78433.05</v>
      </c>
      <c r="J357" s="19">
        <v>126272.63</v>
      </c>
      <c r="K357" s="19">
        <v>271247.4</v>
      </c>
    </row>
    <row r="358" ht="15.75" customHeight="1">
      <c r="A358" s="18" t="s">
        <v>183</v>
      </c>
      <c r="B358" s="19" t="s">
        <v>15</v>
      </c>
      <c r="C358" s="19" t="s">
        <v>16</v>
      </c>
      <c r="D358" s="18" t="s">
        <v>184</v>
      </c>
      <c r="E358" s="19" t="s">
        <v>38</v>
      </c>
      <c r="F358" s="18" t="s">
        <v>39</v>
      </c>
      <c r="G358" s="19">
        <v>200084.39</v>
      </c>
      <c r="H358" s="19">
        <v>3550.47</v>
      </c>
      <c r="I358" s="19">
        <v>240025.38</v>
      </c>
      <c r="J358" s="19">
        <v>386426.87</v>
      </c>
      <c r="K358" s="19">
        <v>830087.11</v>
      </c>
    </row>
    <row r="359" ht="15.75" customHeight="1">
      <c r="A359" s="18" t="s">
        <v>185</v>
      </c>
      <c r="B359" s="19" t="s">
        <v>15</v>
      </c>
      <c r="C359" s="19" t="s">
        <v>16</v>
      </c>
      <c r="D359" s="18" t="s">
        <v>186</v>
      </c>
      <c r="E359" s="19" t="s">
        <v>18</v>
      </c>
      <c r="F359" s="18" t="s">
        <v>19</v>
      </c>
      <c r="G359" s="19">
        <v>7.327483466E7</v>
      </c>
      <c r="H359" s="19">
        <v>4229264.27</v>
      </c>
      <c r="I359" s="19">
        <v>9.269303096E7</v>
      </c>
      <c r="J359" s="19">
        <v>4.545091997E7</v>
      </c>
      <c r="K359" s="19">
        <v>2.1564804986E8</v>
      </c>
    </row>
    <row r="360" ht="15.75" customHeight="1">
      <c r="A360" s="18" t="s">
        <v>185</v>
      </c>
      <c r="B360" s="19" t="s">
        <v>15</v>
      </c>
      <c r="C360" s="19" t="s">
        <v>16</v>
      </c>
      <c r="D360" s="18" t="s">
        <v>186</v>
      </c>
      <c r="E360" s="19" t="s">
        <v>46</v>
      </c>
      <c r="F360" s="18" t="s">
        <v>47</v>
      </c>
      <c r="G360" s="19">
        <v>0.0</v>
      </c>
      <c r="H360" s="19">
        <v>0.0</v>
      </c>
      <c r="I360" s="19">
        <v>0.0</v>
      </c>
      <c r="J360" s="19">
        <v>-118336.95</v>
      </c>
      <c r="K360" s="19">
        <v>-118336.95</v>
      </c>
    </row>
    <row r="361" ht="15.75" customHeight="1">
      <c r="A361" s="18" t="s">
        <v>185</v>
      </c>
      <c r="B361" s="19" t="s">
        <v>15</v>
      </c>
      <c r="C361" s="19" t="s">
        <v>16</v>
      </c>
      <c r="D361" s="18" t="s">
        <v>186</v>
      </c>
      <c r="E361" s="19" t="s">
        <v>30</v>
      </c>
      <c r="F361" s="18" t="s">
        <v>31</v>
      </c>
      <c r="G361" s="19">
        <v>196810.39</v>
      </c>
      <c r="H361" s="19">
        <v>11359.47</v>
      </c>
      <c r="I361" s="19">
        <v>248966.13</v>
      </c>
      <c r="J361" s="19">
        <v>122077.57</v>
      </c>
      <c r="K361" s="19">
        <v>579213.56</v>
      </c>
    </row>
    <row r="362" ht="15.75" customHeight="1">
      <c r="A362" s="18" t="s">
        <v>185</v>
      </c>
      <c r="B362" s="19" t="s">
        <v>15</v>
      </c>
      <c r="C362" s="19" t="s">
        <v>16</v>
      </c>
      <c r="D362" s="18" t="s">
        <v>186</v>
      </c>
      <c r="E362" s="19" t="s">
        <v>38</v>
      </c>
      <c r="F362" s="18" t="s">
        <v>39</v>
      </c>
      <c r="G362" s="19">
        <v>232670.95</v>
      </c>
      <c r="H362" s="19">
        <v>13429.26</v>
      </c>
      <c r="I362" s="19">
        <v>294329.91</v>
      </c>
      <c r="J362" s="19">
        <v>144321.15</v>
      </c>
      <c r="K362" s="19">
        <v>684751.27</v>
      </c>
    </row>
    <row r="363" ht="15.75" customHeight="1">
      <c r="A363" s="18" t="s">
        <v>185</v>
      </c>
      <c r="B363" s="19" t="s">
        <v>15</v>
      </c>
      <c r="C363" s="19" t="s">
        <v>16</v>
      </c>
      <c r="D363" s="18" t="s">
        <v>186</v>
      </c>
      <c r="E363" s="19" t="s">
        <v>79</v>
      </c>
      <c r="F363" s="18" t="s">
        <v>80</v>
      </c>
      <c r="G363" s="19">
        <v>0.0</v>
      </c>
      <c r="H363" s="19">
        <v>0.0</v>
      </c>
      <c r="I363" s="19">
        <v>0.0</v>
      </c>
      <c r="J363" s="19">
        <v>-3020595.43</v>
      </c>
      <c r="K363" s="19">
        <v>-3020595.43</v>
      </c>
    </row>
    <row r="364" ht="15.75" customHeight="1">
      <c r="A364" s="18" t="s">
        <v>187</v>
      </c>
      <c r="B364" s="19" t="s">
        <v>15</v>
      </c>
      <c r="C364" s="19" t="s">
        <v>16</v>
      </c>
      <c r="D364" s="18" t="s">
        <v>188</v>
      </c>
      <c r="E364" s="19" t="s">
        <v>18</v>
      </c>
      <c r="F364" s="18" t="s">
        <v>19</v>
      </c>
      <c r="G364" s="19">
        <v>7046354.58</v>
      </c>
      <c r="H364" s="19">
        <v>7336945.08</v>
      </c>
      <c r="I364" s="19">
        <v>1.1341462873E8</v>
      </c>
      <c r="J364" s="19">
        <v>1.344212672E8</v>
      </c>
      <c r="K364" s="19">
        <v>2.6221919559E8</v>
      </c>
    </row>
    <row r="365" ht="15.75" customHeight="1">
      <c r="A365" s="18" t="s">
        <v>187</v>
      </c>
      <c r="B365" s="19" t="s">
        <v>15</v>
      </c>
      <c r="C365" s="19" t="s">
        <v>16</v>
      </c>
      <c r="D365" s="18" t="s">
        <v>188</v>
      </c>
      <c r="E365" s="19" t="s">
        <v>44</v>
      </c>
      <c r="F365" s="18" t="s">
        <v>45</v>
      </c>
      <c r="G365" s="19">
        <v>4013266.37</v>
      </c>
      <c r="H365" s="19">
        <v>4178772.82</v>
      </c>
      <c r="I365" s="19">
        <v>6.459554523E7</v>
      </c>
      <c r="J365" s="19">
        <v>7.655992126E7</v>
      </c>
      <c r="K365" s="19">
        <v>1.4934750568E8</v>
      </c>
    </row>
    <row r="366" ht="15.75" customHeight="1">
      <c r="A366" s="18" t="s">
        <v>187</v>
      </c>
      <c r="B366" s="19" t="s">
        <v>15</v>
      </c>
      <c r="C366" s="19" t="s">
        <v>16</v>
      </c>
      <c r="D366" s="18" t="s">
        <v>188</v>
      </c>
      <c r="E366" s="19" t="s">
        <v>30</v>
      </c>
      <c r="F366" s="18" t="s">
        <v>31</v>
      </c>
      <c r="G366" s="19">
        <v>10363.05</v>
      </c>
      <c r="H366" s="19">
        <v>10790.43</v>
      </c>
      <c r="I366" s="19">
        <v>166798.63</v>
      </c>
      <c r="J366" s="19">
        <v>197693.04</v>
      </c>
      <c r="K366" s="19">
        <v>385645.15</v>
      </c>
    </row>
    <row r="367" ht="15.75" customHeight="1">
      <c r="A367" s="18" t="s">
        <v>187</v>
      </c>
      <c r="B367" s="19" t="s">
        <v>15</v>
      </c>
      <c r="C367" s="19" t="s">
        <v>16</v>
      </c>
      <c r="D367" s="18" t="s">
        <v>188</v>
      </c>
      <c r="E367" s="19" t="s">
        <v>38</v>
      </c>
      <c r="F367" s="18" t="s">
        <v>39</v>
      </c>
      <c r="G367" s="19">
        <v>5763.0</v>
      </c>
      <c r="H367" s="19">
        <v>6000.67</v>
      </c>
      <c r="I367" s="19">
        <v>92758.41</v>
      </c>
      <c r="J367" s="19">
        <v>109939.11</v>
      </c>
      <c r="K367" s="19">
        <v>214461.19</v>
      </c>
    </row>
    <row r="368" ht="15.75" customHeight="1">
      <c r="A368" s="18" t="s">
        <v>189</v>
      </c>
      <c r="B368" s="19" t="s">
        <v>15</v>
      </c>
      <c r="C368" s="19" t="s">
        <v>16</v>
      </c>
      <c r="D368" s="18" t="s">
        <v>190</v>
      </c>
      <c r="E368" s="19" t="s">
        <v>18</v>
      </c>
      <c r="F368" s="18" t="s">
        <v>19</v>
      </c>
      <c r="G368" s="19">
        <v>4.37161557E7</v>
      </c>
      <c r="H368" s="19">
        <v>2336970.0</v>
      </c>
      <c r="I368" s="19">
        <v>1.0037151343E8</v>
      </c>
      <c r="J368" s="19">
        <v>1.3273171176E8</v>
      </c>
      <c r="K368" s="19">
        <v>2.7915635089E8</v>
      </c>
    </row>
    <row r="369" ht="15.75" customHeight="1">
      <c r="A369" s="18" t="s">
        <v>189</v>
      </c>
      <c r="B369" s="19" t="s">
        <v>15</v>
      </c>
      <c r="C369" s="19" t="s">
        <v>16</v>
      </c>
      <c r="D369" s="18" t="s">
        <v>190</v>
      </c>
      <c r="E369" s="19" t="s">
        <v>44</v>
      </c>
      <c r="F369" s="18" t="s">
        <v>45</v>
      </c>
      <c r="G369" s="19">
        <v>1.15522611E7</v>
      </c>
      <c r="H369" s="19">
        <v>617558.59</v>
      </c>
      <c r="I369" s="19">
        <v>2.652378536E7</v>
      </c>
      <c r="J369" s="19">
        <v>3.507516537E7</v>
      </c>
      <c r="K369" s="19">
        <v>7.376877042E7</v>
      </c>
    </row>
    <row r="370" ht="15.75" customHeight="1">
      <c r="A370" s="18" t="s">
        <v>189</v>
      </c>
      <c r="B370" s="19" t="s">
        <v>15</v>
      </c>
      <c r="C370" s="19" t="s">
        <v>16</v>
      </c>
      <c r="D370" s="18" t="s">
        <v>190</v>
      </c>
      <c r="E370" s="19" t="s">
        <v>30</v>
      </c>
      <c r="F370" s="18" t="s">
        <v>31</v>
      </c>
      <c r="G370" s="19">
        <v>72364.07</v>
      </c>
      <c r="H370" s="19">
        <v>3868.42</v>
      </c>
      <c r="I370" s="19">
        <v>166146.61</v>
      </c>
      <c r="J370" s="19">
        <v>219712.98</v>
      </c>
      <c r="K370" s="19">
        <v>462092.08</v>
      </c>
    </row>
    <row r="371" ht="15.75" customHeight="1">
      <c r="A371" s="18" t="s">
        <v>189</v>
      </c>
      <c r="B371" s="19" t="s">
        <v>15</v>
      </c>
      <c r="C371" s="19" t="s">
        <v>16</v>
      </c>
      <c r="D371" s="18" t="s">
        <v>190</v>
      </c>
      <c r="E371" s="19" t="s">
        <v>38</v>
      </c>
      <c r="F371" s="18" t="s">
        <v>39</v>
      </c>
      <c r="G371" s="19">
        <v>22597.13</v>
      </c>
      <c r="H371" s="19">
        <v>1207.99</v>
      </c>
      <c r="I371" s="19">
        <v>51882.6</v>
      </c>
      <c r="J371" s="19">
        <v>68609.76</v>
      </c>
      <c r="K371" s="19">
        <v>144297.48</v>
      </c>
    </row>
    <row r="372" ht="15.75" customHeight="1">
      <c r="A372" s="18" t="s">
        <v>191</v>
      </c>
      <c r="B372" s="19" t="s">
        <v>15</v>
      </c>
      <c r="C372" s="19" t="s">
        <v>16</v>
      </c>
      <c r="D372" s="18" t="s">
        <v>192</v>
      </c>
      <c r="E372" s="19" t="s">
        <v>18</v>
      </c>
      <c r="F372" s="18" t="s">
        <v>19</v>
      </c>
      <c r="G372" s="19">
        <v>5.640841705E7</v>
      </c>
      <c r="H372" s="19">
        <v>3906109.64</v>
      </c>
      <c r="I372" s="19">
        <v>1.1897988695E8</v>
      </c>
      <c r="J372" s="19">
        <v>1.2672718529E8</v>
      </c>
      <c r="K372" s="19">
        <v>3.0602159893E8</v>
      </c>
    </row>
    <row r="373" ht="15.75" customHeight="1">
      <c r="A373" s="18" t="s">
        <v>191</v>
      </c>
      <c r="B373" s="19" t="s">
        <v>15</v>
      </c>
      <c r="C373" s="19" t="s">
        <v>16</v>
      </c>
      <c r="D373" s="18" t="s">
        <v>192</v>
      </c>
      <c r="E373" s="19" t="s">
        <v>44</v>
      </c>
      <c r="F373" s="18" t="s">
        <v>45</v>
      </c>
      <c r="G373" s="19">
        <v>242088.22</v>
      </c>
      <c r="H373" s="19">
        <v>16763.87</v>
      </c>
      <c r="I373" s="19">
        <v>510626.44</v>
      </c>
      <c r="J373" s="19">
        <v>543875.55</v>
      </c>
      <c r="K373" s="19">
        <v>1313354.08</v>
      </c>
    </row>
    <row r="374" ht="15.75" customHeight="1">
      <c r="A374" s="18" t="s">
        <v>191</v>
      </c>
      <c r="B374" s="19" t="s">
        <v>15</v>
      </c>
      <c r="C374" s="19" t="s">
        <v>16</v>
      </c>
      <c r="D374" s="18" t="s">
        <v>192</v>
      </c>
      <c r="E374" s="19" t="s">
        <v>30</v>
      </c>
      <c r="F374" s="18" t="s">
        <v>31</v>
      </c>
      <c r="G374" s="19">
        <v>66510.5</v>
      </c>
      <c r="H374" s="19">
        <v>4605.65</v>
      </c>
      <c r="I374" s="19">
        <v>140287.79</v>
      </c>
      <c r="J374" s="19">
        <v>149422.55</v>
      </c>
      <c r="K374" s="19">
        <v>360826.49</v>
      </c>
    </row>
    <row r="375" ht="15.75" customHeight="1">
      <c r="A375" s="18" t="s">
        <v>191</v>
      </c>
      <c r="B375" s="19" t="s">
        <v>15</v>
      </c>
      <c r="C375" s="19" t="s">
        <v>16</v>
      </c>
      <c r="D375" s="18" t="s">
        <v>192</v>
      </c>
      <c r="E375" s="19" t="s">
        <v>38</v>
      </c>
      <c r="F375" s="18" t="s">
        <v>39</v>
      </c>
      <c r="G375" s="19">
        <v>82716.23</v>
      </c>
      <c r="H375" s="19">
        <v>5727.84</v>
      </c>
      <c r="I375" s="19">
        <v>174469.82</v>
      </c>
      <c r="J375" s="19">
        <v>185830.31</v>
      </c>
      <c r="K375" s="19">
        <v>448744.2</v>
      </c>
    </row>
    <row r="376" ht="15.75" customHeight="1">
      <c r="A376" s="18" t="s">
        <v>191</v>
      </c>
      <c r="B376" s="19" t="s">
        <v>15</v>
      </c>
      <c r="C376" s="19" t="s">
        <v>16</v>
      </c>
      <c r="D376" s="18" t="s">
        <v>192</v>
      </c>
      <c r="E376" s="19" t="s">
        <v>40</v>
      </c>
      <c r="F376" s="18" t="s">
        <v>41</v>
      </c>
      <c r="G376" s="19">
        <v>0.0</v>
      </c>
      <c r="H376" s="19">
        <v>0.0</v>
      </c>
      <c r="I376" s="19">
        <v>0.0</v>
      </c>
      <c r="J376" s="19">
        <v>-445774.11</v>
      </c>
      <c r="K376" s="19">
        <v>-445774.11</v>
      </c>
    </row>
    <row r="377" ht="15.75" customHeight="1">
      <c r="A377" s="18" t="s">
        <v>193</v>
      </c>
      <c r="B377" s="19" t="s">
        <v>15</v>
      </c>
      <c r="C377" s="19" t="s">
        <v>16</v>
      </c>
      <c r="D377" s="18" t="s">
        <v>194</v>
      </c>
      <c r="E377" s="19" t="s">
        <v>44</v>
      </c>
      <c r="F377" s="18" t="s">
        <v>45</v>
      </c>
      <c r="G377" s="19">
        <v>8.096589037E7</v>
      </c>
      <c r="H377" s="19">
        <v>2.114993695E7</v>
      </c>
      <c r="I377" s="19">
        <v>3.3786959293E8</v>
      </c>
      <c r="J377" s="19">
        <v>3.3970113949E8</v>
      </c>
      <c r="K377" s="19">
        <v>7.7968655974E8</v>
      </c>
    </row>
    <row r="378" ht="15.75" customHeight="1">
      <c r="A378" s="18" t="s">
        <v>193</v>
      </c>
      <c r="B378" s="19" t="s">
        <v>15</v>
      </c>
      <c r="C378" s="19" t="s">
        <v>16</v>
      </c>
      <c r="D378" s="18" t="s">
        <v>194</v>
      </c>
      <c r="E378" s="19" t="s">
        <v>22</v>
      </c>
      <c r="F378" s="18" t="s">
        <v>23</v>
      </c>
      <c r="G378" s="19">
        <v>24346.66</v>
      </c>
      <c r="H378" s="19">
        <v>6359.84</v>
      </c>
      <c r="I378" s="19">
        <v>101598.29</v>
      </c>
      <c r="J378" s="19">
        <v>102149.05</v>
      </c>
      <c r="K378" s="19">
        <v>234453.84</v>
      </c>
    </row>
    <row r="379" ht="15.75" customHeight="1">
      <c r="A379" s="18" t="s">
        <v>193</v>
      </c>
      <c r="B379" s="19" t="s">
        <v>15</v>
      </c>
      <c r="C379" s="19" t="s">
        <v>16</v>
      </c>
      <c r="D379" s="18" t="s">
        <v>194</v>
      </c>
      <c r="E379" s="19" t="s">
        <v>28</v>
      </c>
      <c r="F379" s="18" t="s">
        <v>29</v>
      </c>
      <c r="G379" s="19">
        <v>90864.14</v>
      </c>
      <c r="H379" s="19">
        <v>23735.56</v>
      </c>
      <c r="I379" s="19">
        <v>379174.85</v>
      </c>
      <c r="J379" s="19">
        <v>381230.31</v>
      </c>
      <c r="K379" s="19">
        <v>875004.86</v>
      </c>
    </row>
    <row r="380" ht="15.75" customHeight="1">
      <c r="A380" s="18" t="s">
        <v>193</v>
      </c>
      <c r="B380" s="19" t="s">
        <v>15</v>
      </c>
      <c r="C380" s="19" t="s">
        <v>16</v>
      </c>
      <c r="D380" s="18" t="s">
        <v>194</v>
      </c>
      <c r="E380" s="19" t="s">
        <v>30</v>
      </c>
      <c r="F380" s="18" t="s">
        <v>31</v>
      </c>
      <c r="G380" s="19">
        <v>42032.77</v>
      </c>
      <c r="H380" s="19">
        <v>10979.82</v>
      </c>
      <c r="I380" s="19">
        <v>175402.2</v>
      </c>
      <c r="J380" s="19">
        <v>176353.03</v>
      </c>
      <c r="K380" s="19">
        <v>404767.82</v>
      </c>
    </row>
    <row r="381" ht="15.75" customHeight="1">
      <c r="A381" s="18" t="s">
        <v>193</v>
      </c>
      <c r="B381" s="19" t="s">
        <v>15</v>
      </c>
      <c r="C381" s="19" t="s">
        <v>16</v>
      </c>
      <c r="D381" s="18" t="s">
        <v>194</v>
      </c>
      <c r="E381" s="19" t="s">
        <v>38</v>
      </c>
      <c r="F381" s="18" t="s">
        <v>39</v>
      </c>
      <c r="G381" s="19">
        <v>68742.06</v>
      </c>
      <c r="H381" s="19">
        <v>17956.83</v>
      </c>
      <c r="I381" s="19">
        <v>286859.73</v>
      </c>
      <c r="J381" s="19">
        <v>288414.75</v>
      </c>
      <c r="K381" s="19">
        <v>661973.37</v>
      </c>
    </row>
    <row r="382" ht="15.75" customHeight="1">
      <c r="A382" s="18" t="s">
        <v>193</v>
      </c>
      <c r="B382" s="19" t="s">
        <v>15</v>
      </c>
      <c r="C382" s="19" t="s">
        <v>16</v>
      </c>
      <c r="D382" s="18" t="s">
        <v>194</v>
      </c>
      <c r="E382" s="19" t="s">
        <v>79</v>
      </c>
      <c r="F382" s="18" t="s">
        <v>80</v>
      </c>
      <c r="G382" s="19">
        <v>0.0</v>
      </c>
      <c r="H382" s="19">
        <v>0.0</v>
      </c>
      <c r="I382" s="19">
        <v>0.0</v>
      </c>
      <c r="J382" s="19">
        <v>-2951606.19</v>
      </c>
      <c r="K382" s="19">
        <v>-2951606.19</v>
      </c>
    </row>
    <row r="383" ht="15.75" customHeight="1">
      <c r="A383" s="18" t="s">
        <v>195</v>
      </c>
      <c r="B383" s="19" t="s">
        <v>15</v>
      </c>
      <c r="C383" s="19" t="s">
        <v>16</v>
      </c>
      <c r="D383" s="18" t="s">
        <v>196</v>
      </c>
      <c r="E383" s="19" t="s">
        <v>44</v>
      </c>
      <c r="F383" s="18" t="s">
        <v>45</v>
      </c>
      <c r="G383" s="19">
        <v>1.951866485E7</v>
      </c>
      <c r="H383" s="19">
        <v>2593355.18</v>
      </c>
      <c r="I383" s="19">
        <v>9.711675177E7</v>
      </c>
      <c r="J383" s="19">
        <v>1.1929033087E8</v>
      </c>
      <c r="K383" s="19">
        <v>2.3851910267E8</v>
      </c>
    </row>
    <row r="384" ht="15.75" customHeight="1">
      <c r="A384" s="18" t="s">
        <v>195</v>
      </c>
      <c r="B384" s="19" t="s">
        <v>15</v>
      </c>
      <c r="C384" s="19" t="s">
        <v>16</v>
      </c>
      <c r="D384" s="18" t="s">
        <v>196</v>
      </c>
      <c r="E384" s="19" t="s">
        <v>30</v>
      </c>
      <c r="F384" s="18" t="s">
        <v>31</v>
      </c>
      <c r="G384" s="19">
        <v>23014.0</v>
      </c>
      <c r="H384" s="19">
        <v>3057.76</v>
      </c>
      <c r="I384" s="19">
        <v>114508.08</v>
      </c>
      <c r="J384" s="19">
        <v>140652.43</v>
      </c>
      <c r="K384" s="19">
        <v>281232.27</v>
      </c>
    </row>
    <row r="385" ht="15.75" customHeight="1">
      <c r="A385" s="18" t="s">
        <v>195</v>
      </c>
      <c r="B385" s="19" t="s">
        <v>15</v>
      </c>
      <c r="C385" s="19" t="s">
        <v>16</v>
      </c>
      <c r="D385" s="18" t="s">
        <v>196</v>
      </c>
      <c r="E385" s="19" t="s">
        <v>38</v>
      </c>
      <c r="F385" s="18" t="s">
        <v>39</v>
      </c>
      <c r="G385" s="19">
        <v>27833.15</v>
      </c>
      <c r="H385" s="19">
        <v>3698.06</v>
      </c>
      <c r="I385" s="19">
        <v>138486.15</v>
      </c>
      <c r="J385" s="19">
        <v>170105.14</v>
      </c>
      <c r="K385" s="19">
        <v>340122.5</v>
      </c>
    </row>
    <row r="386" ht="15.75" customHeight="1">
      <c r="A386" s="18" t="s">
        <v>197</v>
      </c>
      <c r="B386" s="19" t="s">
        <v>15</v>
      </c>
      <c r="C386" s="19" t="s">
        <v>16</v>
      </c>
      <c r="D386" s="18" t="s">
        <v>198</v>
      </c>
      <c r="E386" s="19" t="s">
        <v>18</v>
      </c>
      <c r="F386" s="18" t="s">
        <v>19</v>
      </c>
      <c r="G386" s="19">
        <v>5373660.08</v>
      </c>
      <c r="H386" s="19">
        <v>355670.01</v>
      </c>
      <c r="I386" s="19">
        <v>2.296096955E7</v>
      </c>
      <c r="J386" s="19">
        <v>6.951230378E7</v>
      </c>
      <c r="K386" s="19">
        <v>9.820260342E7</v>
      </c>
    </row>
    <row r="387" ht="15.75" customHeight="1">
      <c r="A387" s="18" t="s">
        <v>197</v>
      </c>
      <c r="B387" s="19" t="s">
        <v>15</v>
      </c>
      <c r="C387" s="19" t="s">
        <v>16</v>
      </c>
      <c r="D387" s="18" t="s">
        <v>198</v>
      </c>
      <c r="E387" s="19" t="s">
        <v>73</v>
      </c>
      <c r="F387" s="18" t="s">
        <v>74</v>
      </c>
      <c r="G387" s="19">
        <v>3614901.33</v>
      </c>
      <c r="H387" s="19">
        <v>239261.87</v>
      </c>
      <c r="I387" s="19">
        <v>1.54460159E7</v>
      </c>
      <c r="J387" s="19">
        <v>4.676144653E7</v>
      </c>
      <c r="K387" s="19">
        <v>6.606162563E7</v>
      </c>
    </row>
    <row r="388" ht="15.75" customHeight="1">
      <c r="A388" s="18" t="s">
        <v>197</v>
      </c>
      <c r="B388" s="19" t="s">
        <v>15</v>
      </c>
      <c r="C388" s="19" t="s">
        <v>16</v>
      </c>
      <c r="D388" s="18" t="s">
        <v>198</v>
      </c>
      <c r="E388" s="19" t="s">
        <v>38</v>
      </c>
      <c r="F388" s="18" t="s">
        <v>39</v>
      </c>
      <c r="G388" s="19">
        <v>31850.59</v>
      </c>
      <c r="H388" s="19">
        <v>2108.12</v>
      </c>
      <c r="I388" s="19">
        <v>136093.55</v>
      </c>
      <c r="J388" s="19">
        <v>412011.19</v>
      </c>
      <c r="K388" s="19">
        <v>582063.45</v>
      </c>
    </row>
    <row r="389" ht="15.75" customHeight="1">
      <c r="A389" s="18" t="s">
        <v>199</v>
      </c>
      <c r="B389" s="19" t="s">
        <v>15</v>
      </c>
      <c r="C389" s="19" t="s">
        <v>16</v>
      </c>
      <c r="D389" s="18" t="s">
        <v>200</v>
      </c>
      <c r="E389" s="19" t="s">
        <v>18</v>
      </c>
      <c r="F389" s="18" t="s">
        <v>19</v>
      </c>
      <c r="G389" s="19">
        <v>4.335062048E7</v>
      </c>
      <c r="H389" s="19">
        <v>3065086.62</v>
      </c>
      <c r="I389" s="19">
        <v>2.2165498704E8</v>
      </c>
      <c r="J389" s="19">
        <v>3.0783881408E8</v>
      </c>
      <c r="K389" s="19">
        <v>5.7590950822E8</v>
      </c>
    </row>
    <row r="390" ht="15.75" customHeight="1">
      <c r="A390" s="18" t="s">
        <v>199</v>
      </c>
      <c r="B390" s="19" t="s">
        <v>15</v>
      </c>
      <c r="C390" s="19" t="s">
        <v>16</v>
      </c>
      <c r="D390" s="18" t="s">
        <v>200</v>
      </c>
      <c r="E390" s="19" t="s">
        <v>44</v>
      </c>
      <c r="F390" s="18" t="s">
        <v>45</v>
      </c>
      <c r="G390" s="19">
        <v>4998444.74</v>
      </c>
      <c r="H390" s="19">
        <v>353412.84</v>
      </c>
      <c r="I390" s="19">
        <v>2.555742437E7</v>
      </c>
      <c r="J390" s="19">
        <v>3.549465461E7</v>
      </c>
      <c r="K390" s="19">
        <v>6.640393656E7</v>
      </c>
    </row>
    <row r="391" ht="15.75" customHeight="1">
      <c r="A391" s="18" t="s">
        <v>199</v>
      </c>
      <c r="B391" s="19" t="s">
        <v>15</v>
      </c>
      <c r="C391" s="19" t="s">
        <v>16</v>
      </c>
      <c r="D391" s="18" t="s">
        <v>200</v>
      </c>
      <c r="E391" s="19" t="s">
        <v>73</v>
      </c>
      <c r="F391" s="18" t="s">
        <v>74</v>
      </c>
      <c r="G391" s="19">
        <v>5597083.56</v>
      </c>
      <c r="H391" s="19">
        <v>395739.34</v>
      </c>
      <c r="I391" s="19">
        <v>2.861830971E7</v>
      </c>
      <c r="J391" s="19">
        <v>3.97456725E7</v>
      </c>
      <c r="K391" s="19">
        <v>7.435680511E7</v>
      </c>
    </row>
    <row r="392" ht="15.75" customHeight="1">
      <c r="A392" s="18" t="s">
        <v>199</v>
      </c>
      <c r="B392" s="19" t="s">
        <v>15</v>
      </c>
      <c r="C392" s="19" t="s">
        <v>16</v>
      </c>
      <c r="D392" s="18" t="s">
        <v>200</v>
      </c>
      <c r="E392" s="19" t="s">
        <v>46</v>
      </c>
      <c r="F392" s="18" t="s">
        <v>47</v>
      </c>
      <c r="G392" s="19">
        <v>0.0</v>
      </c>
      <c r="H392" s="19">
        <v>0.0</v>
      </c>
      <c r="I392" s="19">
        <v>0.0</v>
      </c>
      <c r="J392" s="19">
        <v>-29485.8</v>
      </c>
      <c r="K392" s="19">
        <v>-29485.8</v>
      </c>
    </row>
    <row r="393" ht="15.75" customHeight="1">
      <c r="A393" s="18" t="s">
        <v>199</v>
      </c>
      <c r="B393" s="19" t="s">
        <v>15</v>
      </c>
      <c r="C393" s="19" t="s">
        <v>16</v>
      </c>
      <c r="D393" s="18" t="s">
        <v>200</v>
      </c>
      <c r="E393" s="19" t="s">
        <v>30</v>
      </c>
      <c r="F393" s="18" t="s">
        <v>31</v>
      </c>
      <c r="G393" s="19">
        <v>39249.53</v>
      </c>
      <c r="H393" s="19">
        <v>2775.12</v>
      </c>
      <c r="I393" s="19">
        <v>200685.81</v>
      </c>
      <c r="J393" s="19">
        <v>278716.42</v>
      </c>
      <c r="K393" s="19">
        <v>521426.88</v>
      </c>
    </row>
    <row r="394" ht="15.75" customHeight="1">
      <c r="A394" s="18" t="s">
        <v>199</v>
      </c>
      <c r="B394" s="19" t="s">
        <v>15</v>
      </c>
      <c r="C394" s="19" t="s">
        <v>16</v>
      </c>
      <c r="D394" s="18" t="s">
        <v>200</v>
      </c>
      <c r="E394" s="19" t="s">
        <v>38</v>
      </c>
      <c r="F394" s="18" t="s">
        <v>39</v>
      </c>
      <c r="G394" s="19">
        <v>45208.47</v>
      </c>
      <c r="H394" s="19">
        <v>3196.44</v>
      </c>
      <c r="I394" s="19">
        <v>231154.31</v>
      </c>
      <c r="J394" s="19">
        <v>321031.66</v>
      </c>
      <c r="K394" s="19">
        <v>600590.88</v>
      </c>
    </row>
    <row r="395" ht="15.75" customHeight="1">
      <c r="A395" s="18" t="s">
        <v>199</v>
      </c>
      <c r="B395" s="19" t="s">
        <v>15</v>
      </c>
      <c r="C395" s="19" t="s">
        <v>16</v>
      </c>
      <c r="D395" s="18" t="s">
        <v>200</v>
      </c>
      <c r="E395" s="19" t="s">
        <v>40</v>
      </c>
      <c r="F395" s="18" t="s">
        <v>41</v>
      </c>
      <c r="G395" s="19">
        <v>4957737.22</v>
      </c>
      <c r="H395" s="19">
        <v>350534.64</v>
      </c>
      <c r="I395" s="19">
        <v>2.534928376E7</v>
      </c>
      <c r="J395" s="19">
        <v>3.520558483E7</v>
      </c>
      <c r="K395" s="19">
        <v>6.586314045E7</v>
      </c>
    </row>
    <row r="396" ht="15.75" customHeight="1">
      <c r="A396" s="18" t="s">
        <v>201</v>
      </c>
      <c r="B396" s="19" t="s">
        <v>15</v>
      </c>
      <c r="C396" s="19" t="s">
        <v>16</v>
      </c>
      <c r="D396" s="18" t="s">
        <v>202</v>
      </c>
      <c r="E396" s="19" t="s">
        <v>18</v>
      </c>
      <c r="F396" s="18" t="s">
        <v>19</v>
      </c>
      <c r="G396" s="19">
        <v>4.366144535E7</v>
      </c>
      <c r="H396" s="19">
        <v>2399740.88</v>
      </c>
      <c r="I396" s="19">
        <v>1.7415443504E8</v>
      </c>
      <c r="J396" s="19">
        <v>1.7580048582E8</v>
      </c>
      <c r="K396" s="19">
        <v>3.9601610709E8</v>
      </c>
    </row>
    <row r="397" ht="15.75" customHeight="1">
      <c r="A397" s="18" t="s">
        <v>201</v>
      </c>
      <c r="B397" s="19" t="s">
        <v>15</v>
      </c>
      <c r="C397" s="19" t="s">
        <v>16</v>
      </c>
      <c r="D397" s="18" t="s">
        <v>202</v>
      </c>
      <c r="E397" s="19" t="s">
        <v>30</v>
      </c>
      <c r="F397" s="18" t="s">
        <v>31</v>
      </c>
      <c r="G397" s="19">
        <v>81837.21</v>
      </c>
      <c r="H397" s="19">
        <v>4497.97</v>
      </c>
      <c r="I397" s="19">
        <v>326427.84</v>
      </c>
      <c r="J397" s="19">
        <v>329513.13</v>
      </c>
      <c r="K397" s="19">
        <v>742276.15</v>
      </c>
    </row>
    <row r="398" ht="15.75" customHeight="1">
      <c r="A398" s="18" t="s">
        <v>201</v>
      </c>
      <c r="B398" s="19" t="s">
        <v>15</v>
      </c>
      <c r="C398" s="19" t="s">
        <v>16</v>
      </c>
      <c r="D398" s="18" t="s">
        <v>202</v>
      </c>
      <c r="E398" s="19" t="s">
        <v>38</v>
      </c>
      <c r="F398" s="18" t="s">
        <v>39</v>
      </c>
      <c r="G398" s="19">
        <v>65006.15</v>
      </c>
      <c r="H398" s="19">
        <v>3572.9</v>
      </c>
      <c r="I398" s="19">
        <v>259293.06</v>
      </c>
      <c r="J398" s="19">
        <v>261743.82</v>
      </c>
      <c r="K398" s="19">
        <v>589615.93</v>
      </c>
    </row>
    <row r="399" ht="15.75" customHeight="1">
      <c r="A399" s="18" t="s">
        <v>201</v>
      </c>
      <c r="B399" s="19" t="s">
        <v>15</v>
      </c>
      <c r="C399" s="19" t="s">
        <v>16</v>
      </c>
      <c r="D399" s="18" t="s">
        <v>202</v>
      </c>
      <c r="E399" s="19" t="s">
        <v>79</v>
      </c>
      <c r="F399" s="18" t="s">
        <v>80</v>
      </c>
      <c r="G399" s="19">
        <v>0.0</v>
      </c>
      <c r="H399" s="19">
        <v>0.0</v>
      </c>
      <c r="I399" s="19">
        <v>0.0</v>
      </c>
      <c r="J399" s="19">
        <v>-5133703.55</v>
      </c>
      <c r="K399" s="19">
        <v>-5133703.55</v>
      </c>
    </row>
    <row r="400" ht="15.75" customHeight="1">
      <c r="A400" s="18" t="s">
        <v>201</v>
      </c>
      <c r="B400" s="19" t="s">
        <v>15</v>
      </c>
      <c r="C400" s="19" t="s">
        <v>16</v>
      </c>
      <c r="D400" s="18" t="s">
        <v>202</v>
      </c>
      <c r="E400" s="19" t="s">
        <v>60</v>
      </c>
      <c r="F400" s="18" t="s">
        <v>61</v>
      </c>
      <c r="G400" s="19">
        <v>2220283.29</v>
      </c>
      <c r="H400" s="19">
        <v>122032.25</v>
      </c>
      <c r="I400" s="19">
        <v>8856147.06</v>
      </c>
      <c r="J400" s="19">
        <v>8939852.46</v>
      </c>
      <c r="K400" s="19">
        <v>2.013831506E7</v>
      </c>
    </row>
    <row r="401" ht="15.75" customHeight="1">
      <c r="A401" s="18" t="s">
        <v>203</v>
      </c>
      <c r="B401" s="19" t="s">
        <v>15</v>
      </c>
      <c r="C401" s="19" t="s">
        <v>16</v>
      </c>
      <c r="D401" s="18" t="s">
        <v>204</v>
      </c>
      <c r="E401" s="19" t="s">
        <v>18</v>
      </c>
      <c r="F401" s="18" t="s">
        <v>19</v>
      </c>
      <c r="G401" s="19">
        <v>2.0432757633E8</v>
      </c>
      <c r="H401" s="19">
        <v>3933075.88</v>
      </c>
      <c r="I401" s="19">
        <v>2.6095053942E8</v>
      </c>
      <c r="J401" s="19">
        <v>3.8055639984E8</v>
      </c>
      <c r="K401" s="19">
        <v>8.4976759147E8</v>
      </c>
    </row>
    <row r="402" ht="15.75" customHeight="1">
      <c r="A402" s="18" t="s">
        <v>203</v>
      </c>
      <c r="B402" s="19" t="s">
        <v>15</v>
      </c>
      <c r="C402" s="19" t="s">
        <v>16</v>
      </c>
      <c r="D402" s="18" t="s">
        <v>204</v>
      </c>
      <c r="E402" s="19" t="s">
        <v>44</v>
      </c>
      <c r="F402" s="18" t="s">
        <v>45</v>
      </c>
      <c r="G402" s="19">
        <v>1.946260919E7</v>
      </c>
      <c r="H402" s="19">
        <v>374633.32</v>
      </c>
      <c r="I402" s="19">
        <v>2.485605936E7</v>
      </c>
      <c r="J402" s="19">
        <v>3.624875613E7</v>
      </c>
      <c r="K402" s="19">
        <v>8.0942058E7</v>
      </c>
    </row>
    <row r="403" ht="15.75" customHeight="1">
      <c r="A403" s="18" t="s">
        <v>203</v>
      </c>
      <c r="B403" s="19" t="s">
        <v>15</v>
      </c>
      <c r="C403" s="19" t="s">
        <v>16</v>
      </c>
      <c r="D403" s="18" t="s">
        <v>204</v>
      </c>
      <c r="E403" s="19" t="s">
        <v>73</v>
      </c>
      <c r="F403" s="18" t="s">
        <v>74</v>
      </c>
      <c r="G403" s="19">
        <v>2.38373284E7</v>
      </c>
      <c r="H403" s="19">
        <v>458841.74</v>
      </c>
      <c r="I403" s="19">
        <v>3.044309445E7</v>
      </c>
      <c r="J403" s="19">
        <v>4.439659121E7</v>
      </c>
      <c r="K403" s="19">
        <v>9.91358558E7</v>
      </c>
    </row>
    <row r="404" ht="15.75" customHeight="1">
      <c r="A404" s="18" t="s">
        <v>203</v>
      </c>
      <c r="B404" s="19" t="s">
        <v>15</v>
      </c>
      <c r="C404" s="19" t="s">
        <v>16</v>
      </c>
      <c r="D404" s="18" t="s">
        <v>204</v>
      </c>
      <c r="E404" s="19" t="s">
        <v>30</v>
      </c>
      <c r="F404" s="18" t="s">
        <v>31</v>
      </c>
      <c r="G404" s="19">
        <v>98474.78</v>
      </c>
      <c r="H404" s="19">
        <v>1895.53</v>
      </c>
      <c r="I404" s="19">
        <v>125763.97</v>
      </c>
      <c r="J404" s="19">
        <v>183407.48</v>
      </c>
      <c r="K404" s="19">
        <v>409541.76</v>
      </c>
    </row>
    <row r="405" ht="15.75" customHeight="1">
      <c r="A405" s="18" t="s">
        <v>203</v>
      </c>
      <c r="B405" s="19" t="s">
        <v>15</v>
      </c>
      <c r="C405" s="19" t="s">
        <v>16</v>
      </c>
      <c r="D405" s="18" t="s">
        <v>204</v>
      </c>
      <c r="E405" s="19" t="s">
        <v>38</v>
      </c>
      <c r="F405" s="18" t="s">
        <v>39</v>
      </c>
      <c r="G405" s="19">
        <v>212464.95</v>
      </c>
      <c r="H405" s="19">
        <v>4089.71</v>
      </c>
      <c r="I405" s="19">
        <v>271342.92</v>
      </c>
      <c r="J405" s="19">
        <v>395712.1</v>
      </c>
      <c r="K405" s="19">
        <v>883609.68</v>
      </c>
    </row>
    <row r="406" ht="15.75" customHeight="1">
      <c r="A406" s="18" t="s">
        <v>203</v>
      </c>
      <c r="B406" s="19" t="s">
        <v>15</v>
      </c>
      <c r="C406" s="19" t="s">
        <v>16</v>
      </c>
      <c r="D406" s="18" t="s">
        <v>204</v>
      </c>
      <c r="E406" s="19" t="s">
        <v>40</v>
      </c>
      <c r="F406" s="18" t="s">
        <v>41</v>
      </c>
      <c r="G406" s="19">
        <v>3.2587660135E8</v>
      </c>
      <c r="H406" s="19">
        <v>6272757.82</v>
      </c>
      <c r="I406" s="19">
        <v>4.1618305488E8</v>
      </c>
      <c r="J406" s="19">
        <v>6.0693925136E8</v>
      </c>
      <c r="K406" s="19">
        <v>1.35527166541E9</v>
      </c>
    </row>
    <row r="407" ht="15.75" customHeight="1">
      <c r="A407" s="18" t="s">
        <v>205</v>
      </c>
      <c r="B407" s="19" t="s">
        <v>15</v>
      </c>
      <c r="C407" s="19" t="s">
        <v>16</v>
      </c>
      <c r="D407" s="18" t="s">
        <v>206</v>
      </c>
      <c r="E407" s="19" t="s">
        <v>44</v>
      </c>
      <c r="F407" s="18" t="s">
        <v>45</v>
      </c>
      <c r="G407" s="19">
        <v>1.908007682E7</v>
      </c>
      <c r="H407" s="19">
        <v>2078516.84</v>
      </c>
      <c r="I407" s="19">
        <v>1.5358203841E8</v>
      </c>
      <c r="J407" s="19">
        <v>2.0192837559E8</v>
      </c>
      <c r="K407" s="19">
        <v>3.7666900766E8</v>
      </c>
    </row>
    <row r="408" ht="15.75" customHeight="1">
      <c r="A408" s="18" t="s">
        <v>205</v>
      </c>
      <c r="B408" s="19" t="s">
        <v>15</v>
      </c>
      <c r="C408" s="19" t="s">
        <v>16</v>
      </c>
      <c r="D408" s="18" t="s">
        <v>206</v>
      </c>
      <c r="E408" s="19" t="s">
        <v>30</v>
      </c>
      <c r="F408" s="18" t="s">
        <v>31</v>
      </c>
      <c r="G408" s="19">
        <v>203452.6</v>
      </c>
      <c r="H408" s="19">
        <v>22163.41</v>
      </c>
      <c r="I408" s="19">
        <v>1637659.27</v>
      </c>
      <c r="J408" s="19">
        <v>2153180.68</v>
      </c>
      <c r="K408" s="19">
        <v>4016455.96</v>
      </c>
    </row>
    <row r="409" ht="15.75" customHeight="1">
      <c r="A409" s="18" t="s">
        <v>205</v>
      </c>
      <c r="B409" s="19" t="s">
        <v>15</v>
      </c>
      <c r="C409" s="19" t="s">
        <v>16</v>
      </c>
      <c r="D409" s="18" t="s">
        <v>206</v>
      </c>
      <c r="E409" s="19" t="s">
        <v>38</v>
      </c>
      <c r="F409" s="18" t="s">
        <v>39</v>
      </c>
      <c r="G409" s="19">
        <v>9569.06</v>
      </c>
      <c r="H409" s="19">
        <v>1042.42</v>
      </c>
      <c r="I409" s="19">
        <v>77024.64</v>
      </c>
      <c r="J409" s="19">
        <v>101271.36</v>
      </c>
      <c r="K409" s="19">
        <v>188907.48</v>
      </c>
    </row>
    <row r="410" ht="15.75" customHeight="1">
      <c r="A410" s="18" t="s">
        <v>205</v>
      </c>
      <c r="B410" s="19" t="s">
        <v>15</v>
      </c>
      <c r="C410" s="19" t="s">
        <v>16</v>
      </c>
      <c r="D410" s="18" t="s">
        <v>206</v>
      </c>
      <c r="E410" s="19" t="s">
        <v>40</v>
      </c>
      <c r="F410" s="18" t="s">
        <v>41</v>
      </c>
      <c r="G410" s="19">
        <v>2658287.79</v>
      </c>
      <c r="H410" s="19">
        <v>289584.57</v>
      </c>
      <c r="I410" s="19">
        <v>2.139746402E7</v>
      </c>
      <c r="J410" s="19">
        <v>2.813320617E7</v>
      </c>
      <c r="K410" s="19">
        <v>5.247854255E7</v>
      </c>
    </row>
    <row r="411" ht="15.75" customHeight="1">
      <c r="A411" s="18" t="s">
        <v>205</v>
      </c>
      <c r="B411" s="19" t="s">
        <v>15</v>
      </c>
      <c r="C411" s="19" t="s">
        <v>16</v>
      </c>
      <c r="D411" s="18" t="s">
        <v>206</v>
      </c>
      <c r="E411" s="19" t="s">
        <v>48</v>
      </c>
      <c r="F411" s="18" t="s">
        <v>49</v>
      </c>
      <c r="G411" s="19">
        <v>3.144575673E7</v>
      </c>
      <c r="H411" s="19">
        <v>3425590.76</v>
      </c>
      <c r="I411" s="19">
        <v>2.5311760866E8</v>
      </c>
      <c r="J411" s="19">
        <v>3.3279690828E8</v>
      </c>
      <c r="K411" s="19">
        <v>6.2078586443E8</v>
      </c>
    </row>
    <row r="412" ht="15.75" customHeight="1">
      <c r="A412" s="18" t="s">
        <v>207</v>
      </c>
      <c r="B412" s="19" t="s">
        <v>15</v>
      </c>
      <c r="C412" s="19" t="s">
        <v>16</v>
      </c>
      <c r="D412" s="18" t="s">
        <v>208</v>
      </c>
      <c r="E412" s="19" t="s">
        <v>18</v>
      </c>
      <c r="F412" s="18" t="s">
        <v>19</v>
      </c>
      <c r="G412" s="19">
        <v>1483077.2</v>
      </c>
      <c r="H412" s="19">
        <v>473270.3</v>
      </c>
      <c r="I412" s="19">
        <v>3.455187723E7</v>
      </c>
      <c r="J412" s="19">
        <v>6.011096714E7</v>
      </c>
      <c r="K412" s="19">
        <v>9.661919187E7</v>
      </c>
    </row>
    <row r="413" ht="15.75" customHeight="1">
      <c r="A413" s="18" t="s">
        <v>207</v>
      </c>
      <c r="B413" s="19" t="s">
        <v>15</v>
      </c>
      <c r="C413" s="19" t="s">
        <v>16</v>
      </c>
      <c r="D413" s="18" t="s">
        <v>208</v>
      </c>
      <c r="E413" s="19" t="s">
        <v>30</v>
      </c>
      <c r="F413" s="18" t="s">
        <v>31</v>
      </c>
      <c r="G413" s="19">
        <v>775.76</v>
      </c>
      <c r="H413" s="19">
        <v>247.55</v>
      </c>
      <c r="I413" s="19">
        <v>18073.07</v>
      </c>
      <c r="J413" s="19">
        <v>31442.27</v>
      </c>
      <c r="K413" s="19">
        <v>50538.65</v>
      </c>
    </row>
    <row r="414" ht="15.75" customHeight="1">
      <c r="A414" s="18" t="s">
        <v>207</v>
      </c>
      <c r="B414" s="19" t="s">
        <v>15</v>
      </c>
      <c r="C414" s="19" t="s">
        <v>16</v>
      </c>
      <c r="D414" s="18" t="s">
        <v>208</v>
      </c>
      <c r="E414" s="19" t="s">
        <v>38</v>
      </c>
      <c r="F414" s="18" t="s">
        <v>39</v>
      </c>
      <c r="G414" s="19">
        <v>436.04</v>
      </c>
      <c r="H414" s="19">
        <v>139.15</v>
      </c>
      <c r="I414" s="19">
        <v>10158.7</v>
      </c>
      <c r="J414" s="19">
        <v>17673.41</v>
      </c>
      <c r="K414" s="19">
        <v>28407.3</v>
      </c>
    </row>
    <row r="415" ht="15.75" customHeight="1">
      <c r="A415" s="18" t="s">
        <v>209</v>
      </c>
      <c r="B415" s="19" t="s">
        <v>15</v>
      </c>
      <c r="C415" s="19" t="s">
        <v>16</v>
      </c>
      <c r="D415" s="18" t="s">
        <v>210</v>
      </c>
      <c r="E415" s="19" t="s">
        <v>18</v>
      </c>
      <c r="F415" s="18" t="s">
        <v>19</v>
      </c>
      <c r="G415" s="19">
        <v>3.305501205E7</v>
      </c>
      <c r="H415" s="19">
        <v>8663140.69</v>
      </c>
      <c r="I415" s="19">
        <v>1.4866013398E8</v>
      </c>
      <c r="J415" s="19">
        <v>1.673115522E8</v>
      </c>
      <c r="K415" s="19">
        <v>3.5768983892E8</v>
      </c>
    </row>
    <row r="416" ht="15.75" customHeight="1">
      <c r="A416" s="18" t="s">
        <v>209</v>
      </c>
      <c r="B416" s="19" t="s">
        <v>15</v>
      </c>
      <c r="C416" s="19" t="s">
        <v>16</v>
      </c>
      <c r="D416" s="18" t="s">
        <v>210</v>
      </c>
      <c r="E416" s="19" t="s">
        <v>44</v>
      </c>
      <c r="F416" s="18" t="s">
        <v>45</v>
      </c>
      <c r="G416" s="19">
        <v>64928.01</v>
      </c>
      <c r="H416" s="19">
        <v>17016.5</v>
      </c>
      <c r="I416" s="19">
        <v>292004.34</v>
      </c>
      <c r="J416" s="19">
        <v>328640.22</v>
      </c>
      <c r="K416" s="19">
        <v>702589.07</v>
      </c>
    </row>
    <row r="417" ht="15.75" customHeight="1">
      <c r="A417" s="18" t="s">
        <v>209</v>
      </c>
      <c r="B417" s="19" t="s">
        <v>15</v>
      </c>
      <c r="C417" s="19" t="s">
        <v>16</v>
      </c>
      <c r="D417" s="18" t="s">
        <v>210</v>
      </c>
      <c r="E417" s="19" t="s">
        <v>22</v>
      </c>
      <c r="F417" s="18" t="s">
        <v>23</v>
      </c>
      <c r="G417" s="19">
        <v>5162.87</v>
      </c>
      <c r="H417" s="19">
        <v>1353.1</v>
      </c>
      <c r="I417" s="19">
        <v>23219.27</v>
      </c>
      <c r="J417" s="19">
        <v>26132.45</v>
      </c>
      <c r="K417" s="19">
        <v>55867.69</v>
      </c>
    </row>
    <row r="418" ht="15.75" customHeight="1">
      <c r="A418" s="18" t="s">
        <v>209</v>
      </c>
      <c r="B418" s="19" t="s">
        <v>15</v>
      </c>
      <c r="C418" s="19" t="s">
        <v>16</v>
      </c>
      <c r="D418" s="18" t="s">
        <v>210</v>
      </c>
      <c r="E418" s="19" t="s">
        <v>30</v>
      </c>
      <c r="F418" s="18" t="s">
        <v>31</v>
      </c>
      <c r="G418" s="19">
        <v>52146.04</v>
      </c>
      <c r="H418" s="19">
        <v>13666.57</v>
      </c>
      <c r="I418" s="19">
        <v>234519.3</v>
      </c>
      <c r="J418" s="19">
        <v>263942.9</v>
      </c>
      <c r="K418" s="19">
        <v>564274.81</v>
      </c>
    </row>
    <row r="419" ht="15.75" customHeight="1">
      <c r="A419" s="18" t="s">
        <v>209</v>
      </c>
      <c r="B419" s="19" t="s">
        <v>15</v>
      </c>
      <c r="C419" s="19" t="s">
        <v>16</v>
      </c>
      <c r="D419" s="18" t="s">
        <v>210</v>
      </c>
      <c r="E419" s="19" t="s">
        <v>38</v>
      </c>
      <c r="F419" s="18" t="s">
        <v>39</v>
      </c>
      <c r="G419" s="19">
        <v>31065.51</v>
      </c>
      <c r="H419" s="19">
        <v>8141.73</v>
      </c>
      <c r="I419" s="19">
        <v>139712.66</v>
      </c>
      <c r="J419" s="19">
        <v>157241.49</v>
      </c>
      <c r="K419" s="19">
        <v>336161.39</v>
      </c>
    </row>
    <row r="420" ht="15.75" customHeight="1">
      <c r="A420" s="18" t="s">
        <v>209</v>
      </c>
      <c r="B420" s="19" t="s">
        <v>15</v>
      </c>
      <c r="C420" s="19" t="s">
        <v>16</v>
      </c>
      <c r="D420" s="18" t="s">
        <v>210</v>
      </c>
      <c r="E420" s="19" t="s">
        <v>60</v>
      </c>
      <c r="F420" s="18" t="s">
        <v>61</v>
      </c>
      <c r="G420" s="19">
        <v>1.724148752E7</v>
      </c>
      <c r="H420" s="19">
        <v>4518692.41</v>
      </c>
      <c r="I420" s="19">
        <v>7.754109545E7</v>
      </c>
      <c r="J420" s="19">
        <v>8.726967138E7</v>
      </c>
      <c r="K420" s="19">
        <v>1.8657094676E8</v>
      </c>
    </row>
    <row r="421" ht="15.75" customHeight="1">
      <c r="A421" s="18" t="s">
        <v>211</v>
      </c>
      <c r="B421" s="19" t="s">
        <v>15</v>
      </c>
      <c r="C421" s="19" t="s">
        <v>16</v>
      </c>
      <c r="D421" s="18" t="s">
        <v>212</v>
      </c>
      <c r="E421" s="19" t="s">
        <v>18</v>
      </c>
      <c r="F421" s="18" t="s">
        <v>19</v>
      </c>
      <c r="G421" s="19">
        <v>931099.97</v>
      </c>
      <c r="H421" s="19">
        <v>666376.23</v>
      </c>
      <c r="I421" s="19">
        <v>3.911870853E7</v>
      </c>
      <c r="J421" s="19">
        <v>5.812000218E7</v>
      </c>
      <c r="K421" s="19">
        <v>9.883618691E7</v>
      </c>
    </row>
    <row r="422" ht="15.75" customHeight="1">
      <c r="A422" s="18" t="s">
        <v>211</v>
      </c>
      <c r="B422" s="19" t="s">
        <v>15</v>
      </c>
      <c r="C422" s="19" t="s">
        <v>16</v>
      </c>
      <c r="D422" s="18" t="s">
        <v>212</v>
      </c>
      <c r="E422" s="19" t="s">
        <v>44</v>
      </c>
      <c r="F422" s="18" t="s">
        <v>45</v>
      </c>
      <c r="G422" s="19">
        <v>593500.13</v>
      </c>
      <c r="H422" s="19">
        <v>424760.39</v>
      </c>
      <c r="I422" s="19">
        <v>2.49349798E7</v>
      </c>
      <c r="J422" s="19">
        <v>3.704675167E7</v>
      </c>
      <c r="K422" s="19">
        <v>6.299999199E7</v>
      </c>
    </row>
    <row r="423" ht="15.75" customHeight="1">
      <c r="A423" s="18" t="s">
        <v>211</v>
      </c>
      <c r="B423" s="19" t="s">
        <v>15</v>
      </c>
      <c r="C423" s="19" t="s">
        <v>16</v>
      </c>
      <c r="D423" s="18" t="s">
        <v>212</v>
      </c>
      <c r="E423" s="19" t="s">
        <v>30</v>
      </c>
      <c r="F423" s="18" t="s">
        <v>31</v>
      </c>
      <c r="G423" s="19">
        <v>7811.93</v>
      </c>
      <c r="H423" s="19">
        <v>5590.89</v>
      </c>
      <c r="I423" s="19">
        <v>328205.8</v>
      </c>
      <c r="J423" s="19">
        <v>487626.58</v>
      </c>
      <c r="K423" s="19">
        <v>829235.2</v>
      </c>
    </row>
    <row r="424" ht="15.75" customHeight="1">
      <c r="A424" s="18" t="s">
        <v>211</v>
      </c>
      <c r="B424" s="19" t="s">
        <v>15</v>
      </c>
      <c r="C424" s="19" t="s">
        <v>16</v>
      </c>
      <c r="D424" s="18" t="s">
        <v>212</v>
      </c>
      <c r="E424" s="19" t="s">
        <v>38</v>
      </c>
      <c r="F424" s="18" t="s">
        <v>39</v>
      </c>
      <c r="G424" s="19">
        <v>1866.59</v>
      </c>
      <c r="H424" s="19">
        <v>1335.89</v>
      </c>
      <c r="I424" s="19">
        <v>78421.71</v>
      </c>
      <c r="J424" s="19">
        <v>116513.81</v>
      </c>
      <c r="K424" s="19">
        <v>198138.0</v>
      </c>
    </row>
    <row r="425" ht="15.75" customHeight="1">
      <c r="A425" s="18" t="s">
        <v>211</v>
      </c>
      <c r="B425" s="19" t="s">
        <v>15</v>
      </c>
      <c r="C425" s="19" t="s">
        <v>16</v>
      </c>
      <c r="D425" s="18" t="s">
        <v>212</v>
      </c>
      <c r="E425" s="19" t="s">
        <v>48</v>
      </c>
      <c r="F425" s="18" t="s">
        <v>49</v>
      </c>
      <c r="G425" s="19">
        <v>1604351.38</v>
      </c>
      <c r="H425" s="19">
        <v>1148213.6</v>
      </c>
      <c r="I425" s="19">
        <v>6.740431416E7</v>
      </c>
      <c r="J425" s="19">
        <v>1.0014489312E8</v>
      </c>
      <c r="K425" s="19">
        <v>1.7030177226E8</v>
      </c>
    </row>
    <row r="426" ht="15.75" customHeight="1">
      <c r="A426" s="18" t="s">
        <v>213</v>
      </c>
      <c r="B426" s="19" t="s">
        <v>15</v>
      </c>
      <c r="C426" s="19" t="s">
        <v>16</v>
      </c>
      <c r="D426" s="18" t="s">
        <v>214</v>
      </c>
      <c r="E426" s="19" t="s">
        <v>18</v>
      </c>
      <c r="F426" s="18" t="s">
        <v>19</v>
      </c>
      <c r="G426" s="19">
        <v>4201170.66</v>
      </c>
      <c r="H426" s="19">
        <v>242478.69</v>
      </c>
      <c r="I426" s="19">
        <v>1.821929645E7</v>
      </c>
      <c r="J426" s="19">
        <v>2.008953633E7</v>
      </c>
      <c r="K426" s="19">
        <v>4.275248213E7</v>
      </c>
    </row>
    <row r="427" ht="15.75" customHeight="1">
      <c r="A427" s="18" t="s">
        <v>213</v>
      </c>
      <c r="B427" s="19" t="s">
        <v>15</v>
      </c>
      <c r="C427" s="19" t="s">
        <v>16</v>
      </c>
      <c r="D427" s="18" t="s">
        <v>214</v>
      </c>
      <c r="E427" s="19" t="s">
        <v>44</v>
      </c>
      <c r="F427" s="18" t="s">
        <v>45</v>
      </c>
      <c r="G427" s="19">
        <v>6358255.8</v>
      </c>
      <c r="H427" s="19">
        <v>366979.03</v>
      </c>
      <c r="I427" s="19">
        <v>2.757396847E7</v>
      </c>
      <c r="J427" s="19">
        <v>3.040448037E7</v>
      </c>
      <c r="K427" s="19">
        <v>6.470368367E7</v>
      </c>
    </row>
    <row r="428" ht="15.75" customHeight="1">
      <c r="A428" s="18" t="s">
        <v>213</v>
      </c>
      <c r="B428" s="19" t="s">
        <v>15</v>
      </c>
      <c r="C428" s="19" t="s">
        <v>16</v>
      </c>
      <c r="D428" s="18" t="s">
        <v>214</v>
      </c>
      <c r="E428" s="19" t="s">
        <v>30</v>
      </c>
      <c r="F428" s="18" t="s">
        <v>31</v>
      </c>
      <c r="G428" s="19">
        <v>52278.16</v>
      </c>
      <c r="H428" s="19">
        <v>3017.34</v>
      </c>
      <c r="I428" s="19">
        <v>226715.71</v>
      </c>
      <c r="J428" s="19">
        <v>249988.45</v>
      </c>
      <c r="K428" s="19">
        <v>531999.66</v>
      </c>
    </row>
    <row r="429" ht="15.75" customHeight="1">
      <c r="A429" s="18" t="s">
        <v>213</v>
      </c>
      <c r="B429" s="19" t="s">
        <v>15</v>
      </c>
      <c r="C429" s="19" t="s">
        <v>16</v>
      </c>
      <c r="D429" s="18" t="s">
        <v>214</v>
      </c>
      <c r="E429" s="19" t="s">
        <v>38</v>
      </c>
      <c r="F429" s="18" t="s">
        <v>39</v>
      </c>
      <c r="G429" s="19">
        <v>24193.07</v>
      </c>
      <c r="H429" s="19">
        <v>1396.35</v>
      </c>
      <c r="I429" s="19">
        <v>104918.56</v>
      </c>
      <c r="J429" s="19">
        <v>115688.62</v>
      </c>
      <c r="K429" s="19">
        <v>246196.6</v>
      </c>
    </row>
    <row r="430" ht="15.75" customHeight="1">
      <c r="A430" s="18" t="s">
        <v>213</v>
      </c>
      <c r="B430" s="19" t="s">
        <v>15</v>
      </c>
      <c r="C430" s="19" t="s">
        <v>16</v>
      </c>
      <c r="D430" s="18" t="s">
        <v>214</v>
      </c>
      <c r="E430" s="19" t="s">
        <v>48</v>
      </c>
      <c r="F430" s="18" t="s">
        <v>49</v>
      </c>
      <c r="G430" s="19">
        <v>1.616773447E7</v>
      </c>
      <c r="H430" s="19">
        <v>933152.06</v>
      </c>
      <c r="I430" s="19">
        <v>7.011492062E7</v>
      </c>
      <c r="J430" s="19">
        <v>7.731232921E7</v>
      </c>
      <c r="K430" s="19">
        <v>1.6452813636E8</v>
      </c>
    </row>
    <row r="431" ht="15.75" customHeight="1">
      <c r="A431" s="18" t="s">
        <v>213</v>
      </c>
      <c r="B431" s="19" t="s">
        <v>15</v>
      </c>
      <c r="C431" s="19" t="s">
        <v>16</v>
      </c>
      <c r="D431" s="18" t="s">
        <v>214</v>
      </c>
      <c r="E431" s="19" t="s">
        <v>60</v>
      </c>
      <c r="F431" s="18" t="s">
        <v>61</v>
      </c>
      <c r="G431" s="19">
        <v>1313453.84</v>
      </c>
      <c r="H431" s="19">
        <v>75808.53</v>
      </c>
      <c r="I431" s="19">
        <v>5696080.19</v>
      </c>
      <c r="J431" s="19">
        <v>6280791.93</v>
      </c>
      <c r="K431" s="19">
        <v>1.336613449E7</v>
      </c>
    </row>
    <row r="432" ht="15.75" customHeight="1">
      <c r="A432" s="18" t="s">
        <v>215</v>
      </c>
      <c r="B432" s="19" t="s">
        <v>15</v>
      </c>
      <c r="C432" s="19" t="s">
        <v>16</v>
      </c>
      <c r="D432" s="18" t="s">
        <v>216</v>
      </c>
      <c r="E432" s="19" t="s">
        <v>18</v>
      </c>
      <c r="F432" s="18" t="s">
        <v>19</v>
      </c>
      <c r="G432" s="19">
        <v>2.125608862E8</v>
      </c>
      <c r="H432" s="19">
        <v>2.579198581E7</v>
      </c>
      <c r="I432" s="19">
        <v>3.6512155805E8</v>
      </c>
      <c r="J432" s="19">
        <v>4.7790653319E8</v>
      </c>
      <c r="K432" s="19">
        <v>1.08138096325E9</v>
      </c>
    </row>
    <row r="433" ht="15.75" customHeight="1">
      <c r="A433" s="18" t="s">
        <v>215</v>
      </c>
      <c r="B433" s="19" t="s">
        <v>15</v>
      </c>
      <c r="C433" s="19" t="s">
        <v>16</v>
      </c>
      <c r="D433" s="18" t="s">
        <v>216</v>
      </c>
      <c r="E433" s="19" t="s">
        <v>44</v>
      </c>
      <c r="F433" s="18" t="s">
        <v>45</v>
      </c>
      <c r="G433" s="19">
        <v>1026151.15</v>
      </c>
      <c r="H433" s="19">
        <v>124512.45</v>
      </c>
      <c r="I433" s="19">
        <v>1762647.47</v>
      </c>
      <c r="J433" s="19">
        <v>2307124.08</v>
      </c>
      <c r="K433" s="19">
        <v>5220435.15</v>
      </c>
    </row>
    <row r="434" ht="15.75" customHeight="1">
      <c r="A434" s="18" t="s">
        <v>215</v>
      </c>
      <c r="B434" s="19" t="s">
        <v>15</v>
      </c>
      <c r="C434" s="19" t="s">
        <v>16</v>
      </c>
      <c r="D434" s="18" t="s">
        <v>216</v>
      </c>
      <c r="E434" s="19" t="s">
        <v>30</v>
      </c>
      <c r="F434" s="18" t="s">
        <v>31</v>
      </c>
      <c r="G434" s="19">
        <v>1641725.43</v>
      </c>
      <c r="H434" s="19">
        <v>199205.79</v>
      </c>
      <c r="I434" s="19">
        <v>2820035.99</v>
      </c>
      <c r="J434" s="19">
        <v>3691136.81</v>
      </c>
      <c r="K434" s="19">
        <v>8352104.02</v>
      </c>
    </row>
    <row r="435" ht="15.75" customHeight="1">
      <c r="A435" s="18" t="s">
        <v>215</v>
      </c>
      <c r="B435" s="19" t="s">
        <v>15</v>
      </c>
      <c r="C435" s="19" t="s">
        <v>16</v>
      </c>
      <c r="D435" s="18" t="s">
        <v>216</v>
      </c>
      <c r="E435" s="19" t="s">
        <v>83</v>
      </c>
      <c r="F435" s="18" t="s">
        <v>84</v>
      </c>
      <c r="G435" s="19">
        <v>0.0</v>
      </c>
      <c r="H435" s="19">
        <v>0.0</v>
      </c>
      <c r="I435" s="19">
        <v>0.0</v>
      </c>
      <c r="J435" s="19">
        <v>-830.31</v>
      </c>
      <c r="K435" s="19">
        <v>-830.31</v>
      </c>
    </row>
    <row r="436" ht="15.75" customHeight="1">
      <c r="A436" s="18" t="s">
        <v>215</v>
      </c>
      <c r="B436" s="19" t="s">
        <v>15</v>
      </c>
      <c r="C436" s="19" t="s">
        <v>16</v>
      </c>
      <c r="D436" s="18" t="s">
        <v>216</v>
      </c>
      <c r="E436" s="19" t="s">
        <v>38</v>
      </c>
      <c r="F436" s="18" t="s">
        <v>39</v>
      </c>
      <c r="G436" s="19">
        <v>132025.4</v>
      </c>
      <c r="H436" s="19">
        <v>16019.87</v>
      </c>
      <c r="I436" s="19">
        <v>226783.59</v>
      </c>
      <c r="J436" s="19">
        <v>296836.36</v>
      </c>
      <c r="K436" s="19">
        <v>671665.22</v>
      </c>
    </row>
    <row r="437" ht="15.75" customHeight="1">
      <c r="A437" s="18" t="s">
        <v>215</v>
      </c>
      <c r="B437" s="19" t="s">
        <v>15</v>
      </c>
      <c r="C437" s="19" t="s">
        <v>16</v>
      </c>
      <c r="D437" s="18" t="s">
        <v>216</v>
      </c>
      <c r="E437" s="19" t="s">
        <v>40</v>
      </c>
      <c r="F437" s="18" t="s">
        <v>41</v>
      </c>
      <c r="G437" s="19">
        <v>2.477620582E7</v>
      </c>
      <c r="H437" s="19">
        <v>3006327.08</v>
      </c>
      <c r="I437" s="19">
        <v>4.25587559E7</v>
      </c>
      <c r="J437" s="19">
        <v>5.57050304E7</v>
      </c>
      <c r="K437" s="19">
        <v>1.260463192E8</v>
      </c>
    </row>
    <row r="438" ht="15.75" customHeight="1">
      <c r="A438" s="18" t="s">
        <v>217</v>
      </c>
      <c r="B438" s="19" t="s">
        <v>15</v>
      </c>
      <c r="C438" s="19" t="s">
        <v>16</v>
      </c>
      <c r="D438" s="18" t="s">
        <v>218</v>
      </c>
      <c r="E438" s="19" t="s">
        <v>18</v>
      </c>
      <c r="F438" s="18" t="s">
        <v>19</v>
      </c>
      <c r="G438" s="19">
        <v>5.313321116E7</v>
      </c>
      <c r="H438" s="19">
        <v>2911777.23</v>
      </c>
      <c r="I438" s="19">
        <v>1.2647783075E8</v>
      </c>
      <c r="J438" s="19">
        <v>1.1617178755E8</v>
      </c>
      <c r="K438" s="19">
        <v>2.9869460669E8</v>
      </c>
    </row>
    <row r="439" ht="15.75" customHeight="1">
      <c r="A439" s="18" t="s">
        <v>217</v>
      </c>
      <c r="B439" s="19" t="s">
        <v>15</v>
      </c>
      <c r="C439" s="19" t="s">
        <v>16</v>
      </c>
      <c r="D439" s="18" t="s">
        <v>218</v>
      </c>
      <c r="E439" s="19" t="s">
        <v>30</v>
      </c>
      <c r="F439" s="18" t="s">
        <v>31</v>
      </c>
      <c r="G439" s="19">
        <v>371215.52</v>
      </c>
      <c r="H439" s="19">
        <v>20343.15</v>
      </c>
      <c r="I439" s="19">
        <v>883638.18</v>
      </c>
      <c r="J439" s="19">
        <v>811634.94</v>
      </c>
      <c r="K439" s="19">
        <v>2086831.79</v>
      </c>
    </row>
    <row r="440" ht="15.75" customHeight="1">
      <c r="A440" s="18" t="s">
        <v>217</v>
      </c>
      <c r="B440" s="19" t="s">
        <v>15</v>
      </c>
      <c r="C440" s="19" t="s">
        <v>16</v>
      </c>
      <c r="D440" s="18" t="s">
        <v>218</v>
      </c>
      <c r="E440" s="19" t="s">
        <v>38</v>
      </c>
      <c r="F440" s="18" t="s">
        <v>39</v>
      </c>
      <c r="G440" s="19">
        <v>12464.62</v>
      </c>
      <c r="H440" s="19">
        <v>683.08</v>
      </c>
      <c r="I440" s="19">
        <v>29670.68</v>
      </c>
      <c r="J440" s="19">
        <v>27252.96</v>
      </c>
      <c r="K440" s="19">
        <v>70071.34</v>
      </c>
    </row>
    <row r="441" ht="15.75" customHeight="1">
      <c r="A441" s="18" t="s">
        <v>217</v>
      </c>
      <c r="B441" s="19" t="s">
        <v>15</v>
      </c>
      <c r="C441" s="19" t="s">
        <v>16</v>
      </c>
      <c r="D441" s="18" t="s">
        <v>218</v>
      </c>
      <c r="E441" s="19" t="s">
        <v>60</v>
      </c>
      <c r="F441" s="18" t="s">
        <v>61</v>
      </c>
      <c r="G441" s="19">
        <v>1.36584977E7</v>
      </c>
      <c r="H441" s="19">
        <v>748505.54</v>
      </c>
      <c r="I441" s="19">
        <v>3.251256839E7</v>
      </c>
      <c r="J441" s="19">
        <v>2.986328248E7</v>
      </c>
      <c r="K441" s="19">
        <v>7.678285411E7</v>
      </c>
    </row>
    <row r="442" ht="15.75" customHeight="1">
      <c r="A442" s="18" t="s">
        <v>219</v>
      </c>
      <c r="B442" s="19" t="s">
        <v>15</v>
      </c>
      <c r="C442" s="19" t="s">
        <v>16</v>
      </c>
      <c r="D442" s="18" t="s">
        <v>220</v>
      </c>
      <c r="E442" s="19" t="s">
        <v>18</v>
      </c>
      <c r="F442" s="18" t="s">
        <v>19</v>
      </c>
      <c r="G442" s="19">
        <v>6.644841234E7</v>
      </c>
      <c r="H442" s="19">
        <v>2384767.61</v>
      </c>
      <c r="I442" s="19">
        <v>1.4875116938E8</v>
      </c>
      <c r="J442" s="19">
        <v>1.4710349038E8</v>
      </c>
      <c r="K442" s="19">
        <v>3.6468783971E8</v>
      </c>
    </row>
    <row r="443" ht="15.75" customHeight="1">
      <c r="A443" s="18" t="s">
        <v>219</v>
      </c>
      <c r="B443" s="19" t="s">
        <v>15</v>
      </c>
      <c r="C443" s="19" t="s">
        <v>16</v>
      </c>
      <c r="D443" s="18" t="s">
        <v>220</v>
      </c>
      <c r="E443" s="19" t="s">
        <v>30</v>
      </c>
      <c r="F443" s="18" t="s">
        <v>31</v>
      </c>
      <c r="G443" s="19">
        <v>92687.57</v>
      </c>
      <c r="H443" s="19">
        <v>3326.47</v>
      </c>
      <c r="I443" s="19">
        <v>207490.06</v>
      </c>
      <c r="J443" s="19">
        <v>205191.74</v>
      </c>
      <c r="K443" s="19">
        <v>508695.84</v>
      </c>
    </row>
    <row r="444" ht="15.75" customHeight="1">
      <c r="A444" s="18" t="s">
        <v>219</v>
      </c>
      <c r="B444" s="19" t="s">
        <v>15</v>
      </c>
      <c r="C444" s="19" t="s">
        <v>16</v>
      </c>
      <c r="D444" s="18" t="s">
        <v>220</v>
      </c>
      <c r="E444" s="19" t="s">
        <v>38</v>
      </c>
      <c r="F444" s="18" t="s">
        <v>39</v>
      </c>
      <c r="G444" s="19">
        <v>117163.07</v>
      </c>
      <c r="H444" s="19">
        <v>4204.87</v>
      </c>
      <c r="I444" s="19">
        <v>262280.83</v>
      </c>
      <c r="J444" s="19">
        <v>259375.61</v>
      </c>
      <c r="K444" s="19">
        <v>643024.38</v>
      </c>
    </row>
    <row r="445" ht="15.75" customHeight="1">
      <c r="A445" s="18" t="s">
        <v>219</v>
      </c>
      <c r="B445" s="19" t="s">
        <v>15</v>
      </c>
      <c r="C445" s="19" t="s">
        <v>16</v>
      </c>
      <c r="D445" s="18" t="s">
        <v>220</v>
      </c>
      <c r="E445" s="19" t="s">
        <v>60</v>
      </c>
      <c r="F445" s="18" t="s">
        <v>61</v>
      </c>
      <c r="G445" s="19">
        <v>1.615525402E7</v>
      </c>
      <c r="H445" s="19">
        <v>579796.05</v>
      </c>
      <c r="I445" s="19">
        <v>3.616509173E7</v>
      </c>
      <c r="J445" s="19">
        <v>3.576450018E7</v>
      </c>
      <c r="K445" s="19">
        <v>8.866464198E7</v>
      </c>
    </row>
    <row r="446" ht="15.75" customHeight="1">
      <c r="A446" s="18" t="s">
        <v>221</v>
      </c>
      <c r="B446" s="19" t="s">
        <v>15</v>
      </c>
      <c r="C446" s="19" t="s">
        <v>16</v>
      </c>
      <c r="D446" s="18" t="s">
        <v>222</v>
      </c>
      <c r="E446" s="19" t="s">
        <v>18</v>
      </c>
      <c r="F446" s="18" t="s">
        <v>19</v>
      </c>
      <c r="G446" s="19">
        <v>1.970273125E7</v>
      </c>
      <c r="H446" s="19">
        <v>969585.54</v>
      </c>
      <c r="I446" s="19">
        <v>5.588410934E7</v>
      </c>
      <c r="J446" s="19">
        <v>6.016687144E7</v>
      </c>
      <c r="K446" s="19">
        <v>1.3672329757E8</v>
      </c>
    </row>
    <row r="447" ht="15.75" customHeight="1">
      <c r="A447" s="18" t="s">
        <v>221</v>
      </c>
      <c r="B447" s="19" t="s">
        <v>15</v>
      </c>
      <c r="C447" s="19" t="s">
        <v>16</v>
      </c>
      <c r="D447" s="18" t="s">
        <v>222</v>
      </c>
      <c r="E447" s="19" t="s">
        <v>44</v>
      </c>
      <c r="F447" s="18" t="s">
        <v>45</v>
      </c>
      <c r="G447" s="19">
        <v>2.468540783E7</v>
      </c>
      <c r="H447" s="19">
        <v>1214786.64</v>
      </c>
      <c r="I447" s="19">
        <v>7.001679176E7</v>
      </c>
      <c r="J447" s="19">
        <v>7.538263306E7</v>
      </c>
      <c r="K447" s="19">
        <v>1.7129961929E8</v>
      </c>
    </row>
    <row r="448" ht="15.75" customHeight="1">
      <c r="A448" s="18" t="s">
        <v>221</v>
      </c>
      <c r="B448" s="19" t="s">
        <v>15</v>
      </c>
      <c r="C448" s="19" t="s">
        <v>16</v>
      </c>
      <c r="D448" s="18" t="s">
        <v>222</v>
      </c>
      <c r="E448" s="19" t="s">
        <v>46</v>
      </c>
      <c r="F448" s="18" t="s">
        <v>47</v>
      </c>
      <c r="G448" s="19">
        <v>0.0</v>
      </c>
      <c r="H448" s="19">
        <v>0.0</v>
      </c>
      <c r="I448" s="19">
        <v>0.0</v>
      </c>
      <c r="J448" s="19">
        <v>-151392.3</v>
      </c>
      <c r="K448" s="19">
        <v>-151392.3</v>
      </c>
    </row>
    <row r="449" ht="15.75" customHeight="1">
      <c r="A449" s="18" t="s">
        <v>221</v>
      </c>
      <c r="B449" s="19" t="s">
        <v>15</v>
      </c>
      <c r="C449" s="19" t="s">
        <v>16</v>
      </c>
      <c r="D449" s="18" t="s">
        <v>222</v>
      </c>
      <c r="E449" s="19" t="s">
        <v>30</v>
      </c>
      <c r="F449" s="18" t="s">
        <v>31</v>
      </c>
      <c r="G449" s="19">
        <v>529937.24</v>
      </c>
      <c r="H449" s="19">
        <v>26078.59</v>
      </c>
      <c r="I449" s="19">
        <v>1503094.68</v>
      </c>
      <c r="J449" s="19">
        <v>1618286.59</v>
      </c>
      <c r="K449" s="19">
        <v>3677397.1</v>
      </c>
    </row>
    <row r="450" ht="15.75" customHeight="1">
      <c r="A450" s="18" t="s">
        <v>221</v>
      </c>
      <c r="B450" s="19" t="s">
        <v>15</v>
      </c>
      <c r="C450" s="19" t="s">
        <v>16</v>
      </c>
      <c r="D450" s="18" t="s">
        <v>222</v>
      </c>
      <c r="E450" s="19" t="s">
        <v>38</v>
      </c>
      <c r="F450" s="18" t="s">
        <v>39</v>
      </c>
      <c r="G450" s="19">
        <v>101710.82</v>
      </c>
      <c r="H450" s="19">
        <v>5005.26</v>
      </c>
      <c r="I450" s="19">
        <v>288488.85</v>
      </c>
      <c r="J450" s="19">
        <v>310597.63</v>
      </c>
      <c r="K450" s="19">
        <v>705802.56</v>
      </c>
    </row>
    <row r="451" ht="15.75" customHeight="1">
      <c r="A451" s="18" t="s">
        <v>221</v>
      </c>
      <c r="B451" s="19" t="s">
        <v>15</v>
      </c>
      <c r="C451" s="19" t="s">
        <v>16</v>
      </c>
      <c r="D451" s="18" t="s">
        <v>222</v>
      </c>
      <c r="E451" s="19" t="s">
        <v>48</v>
      </c>
      <c r="F451" s="18" t="s">
        <v>49</v>
      </c>
      <c r="G451" s="19">
        <v>7.571039686E7</v>
      </c>
      <c r="H451" s="19">
        <v>3725762.97</v>
      </c>
      <c r="I451" s="19">
        <v>2.1474221237E8</v>
      </c>
      <c r="J451" s="19">
        <v>2.3119930219E8</v>
      </c>
      <c r="K451" s="19">
        <v>5.2537767439E8</v>
      </c>
    </row>
    <row r="452" ht="15.75" customHeight="1">
      <c r="A452" s="18" t="s">
        <v>223</v>
      </c>
      <c r="B452" s="19" t="s">
        <v>15</v>
      </c>
      <c r="C452" s="19" t="s">
        <v>16</v>
      </c>
      <c r="D452" s="18" t="s">
        <v>224</v>
      </c>
      <c r="E452" s="19" t="s">
        <v>18</v>
      </c>
      <c r="F452" s="18" t="s">
        <v>19</v>
      </c>
      <c r="G452" s="19">
        <v>6251038.98</v>
      </c>
      <c r="H452" s="19">
        <v>1.066263785E7</v>
      </c>
      <c r="I452" s="19">
        <v>7.139749847E7</v>
      </c>
      <c r="J452" s="19">
        <v>1.008332015E8</v>
      </c>
      <c r="K452" s="19">
        <v>1.891443768E8</v>
      </c>
    </row>
    <row r="453" ht="15.75" customHeight="1">
      <c r="A453" s="18" t="s">
        <v>223</v>
      </c>
      <c r="B453" s="19" t="s">
        <v>15</v>
      </c>
      <c r="C453" s="19" t="s">
        <v>16</v>
      </c>
      <c r="D453" s="18" t="s">
        <v>224</v>
      </c>
      <c r="E453" s="19" t="s">
        <v>46</v>
      </c>
      <c r="F453" s="18" t="s">
        <v>47</v>
      </c>
      <c r="G453" s="19">
        <v>0.0</v>
      </c>
      <c r="H453" s="19">
        <v>0.0</v>
      </c>
      <c r="I453" s="19">
        <v>0.0</v>
      </c>
      <c r="J453" s="19">
        <v>-4893.6</v>
      </c>
      <c r="K453" s="19">
        <v>-4893.6</v>
      </c>
    </row>
    <row r="454" ht="15.75" customHeight="1">
      <c r="A454" s="18" t="s">
        <v>223</v>
      </c>
      <c r="B454" s="19" t="s">
        <v>15</v>
      </c>
      <c r="C454" s="19" t="s">
        <v>16</v>
      </c>
      <c r="D454" s="18" t="s">
        <v>224</v>
      </c>
      <c r="E454" s="19" t="s">
        <v>30</v>
      </c>
      <c r="F454" s="18" t="s">
        <v>31</v>
      </c>
      <c r="G454" s="19">
        <v>19250.28</v>
      </c>
      <c r="H454" s="19">
        <v>32835.95</v>
      </c>
      <c r="I454" s="19">
        <v>219870.96</v>
      </c>
      <c r="J454" s="19">
        <v>310519.18</v>
      </c>
      <c r="K454" s="19">
        <v>582476.37</v>
      </c>
    </row>
    <row r="455" ht="15.75" customHeight="1">
      <c r="A455" s="18" t="s">
        <v>223</v>
      </c>
      <c r="B455" s="19" t="s">
        <v>15</v>
      </c>
      <c r="C455" s="19" t="s">
        <v>16</v>
      </c>
      <c r="D455" s="18" t="s">
        <v>224</v>
      </c>
      <c r="E455" s="19" t="s">
        <v>38</v>
      </c>
      <c r="F455" s="18" t="s">
        <v>39</v>
      </c>
      <c r="G455" s="19">
        <v>17743.02</v>
      </c>
      <c r="H455" s="19">
        <v>30264.96</v>
      </c>
      <c r="I455" s="19">
        <v>202655.48</v>
      </c>
      <c r="J455" s="19">
        <v>286206.12</v>
      </c>
      <c r="K455" s="19">
        <v>536869.58</v>
      </c>
    </row>
    <row r="456" ht="15.75" customHeight="1">
      <c r="A456" s="18" t="s">
        <v>223</v>
      </c>
      <c r="B456" s="19" t="s">
        <v>15</v>
      </c>
      <c r="C456" s="19" t="s">
        <v>16</v>
      </c>
      <c r="D456" s="18" t="s">
        <v>224</v>
      </c>
      <c r="E456" s="19" t="s">
        <v>60</v>
      </c>
      <c r="F456" s="18" t="s">
        <v>61</v>
      </c>
      <c r="G456" s="19">
        <v>535680.72</v>
      </c>
      <c r="H456" s="19">
        <v>913731.24</v>
      </c>
      <c r="I456" s="19">
        <v>6118385.09</v>
      </c>
      <c r="J456" s="19">
        <v>8640867.95</v>
      </c>
      <c r="K456" s="19">
        <v>1.6208665E7</v>
      </c>
    </row>
    <row r="457" ht="15.75" customHeight="1">
      <c r="A457" s="18" t="s">
        <v>225</v>
      </c>
      <c r="B457" s="19" t="s">
        <v>15</v>
      </c>
      <c r="C457" s="19" t="s">
        <v>16</v>
      </c>
      <c r="D457" s="18" t="s">
        <v>226</v>
      </c>
      <c r="E457" s="19" t="s">
        <v>18</v>
      </c>
      <c r="F457" s="18" t="s">
        <v>19</v>
      </c>
      <c r="G457" s="19">
        <v>0.0</v>
      </c>
      <c r="H457" s="19">
        <v>2.761556843E7</v>
      </c>
      <c r="I457" s="19">
        <v>2.7393908623E8</v>
      </c>
      <c r="J457" s="19">
        <v>5.7302514102E8</v>
      </c>
      <c r="K457" s="19">
        <v>8.7457979568E8</v>
      </c>
    </row>
    <row r="458" ht="15.75" customHeight="1">
      <c r="A458" s="18" t="s">
        <v>225</v>
      </c>
      <c r="B458" s="19" t="s">
        <v>15</v>
      </c>
      <c r="C458" s="19" t="s">
        <v>16</v>
      </c>
      <c r="D458" s="18" t="s">
        <v>226</v>
      </c>
      <c r="E458" s="19" t="s">
        <v>22</v>
      </c>
      <c r="F458" s="18" t="s">
        <v>23</v>
      </c>
      <c r="G458" s="19">
        <v>0.0</v>
      </c>
      <c r="H458" s="19">
        <v>44276.36</v>
      </c>
      <c r="I458" s="19">
        <v>439209.71</v>
      </c>
      <c r="J458" s="19">
        <v>918737.86</v>
      </c>
      <c r="K458" s="19">
        <v>1402223.93</v>
      </c>
    </row>
    <row r="459" ht="15.75" customHeight="1">
      <c r="A459" s="18" t="s">
        <v>225</v>
      </c>
      <c r="B459" s="19" t="s">
        <v>15</v>
      </c>
      <c r="C459" s="19" t="s">
        <v>16</v>
      </c>
      <c r="D459" s="18" t="s">
        <v>226</v>
      </c>
      <c r="E459" s="19" t="s">
        <v>28</v>
      </c>
      <c r="F459" s="18" t="s">
        <v>29</v>
      </c>
      <c r="G459" s="19">
        <v>0.0</v>
      </c>
      <c r="H459" s="19">
        <v>247903.32</v>
      </c>
      <c r="I459" s="19">
        <v>2459134.89</v>
      </c>
      <c r="J459" s="19">
        <v>5144012.61</v>
      </c>
      <c r="K459" s="19">
        <v>7851050.82</v>
      </c>
    </row>
    <row r="460" ht="15.75" customHeight="1">
      <c r="A460" s="18" t="s">
        <v>225</v>
      </c>
      <c r="B460" s="19" t="s">
        <v>15</v>
      </c>
      <c r="C460" s="19" t="s">
        <v>16</v>
      </c>
      <c r="D460" s="18" t="s">
        <v>226</v>
      </c>
      <c r="E460" s="19" t="s">
        <v>30</v>
      </c>
      <c r="F460" s="18" t="s">
        <v>31</v>
      </c>
      <c r="G460" s="19">
        <v>0.0</v>
      </c>
      <c r="H460" s="19">
        <v>114010.39</v>
      </c>
      <c r="I460" s="19">
        <v>1130952.75</v>
      </c>
      <c r="J460" s="19">
        <v>2365724.33</v>
      </c>
      <c r="K460" s="19">
        <v>3610687.47</v>
      </c>
    </row>
    <row r="461" ht="15.75" customHeight="1">
      <c r="A461" s="18" t="s">
        <v>225</v>
      </c>
      <c r="B461" s="19" t="s">
        <v>15</v>
      </c>
      <c r="C461" s="19" t="s">
        <v>16</v>
      </c>
      <c r="D461" s="18" t="s">
        <v>226</v>
      </c>
      <c r="E461" s="19" t="s">
        <v>32</v>
      </c>
      <c r="F461" s="18" t="s">
        <v>33</v>
      </c>
      <c r="G461" s="19">
        <v>0.0</v>
      </c>
      <c r="H461" s="19">
        <v>87368.13</v>
      </c>
      <c r="I461" s="19">
        <v>866668.56</v>
      </c>
      <c r="J461" s="19">
        <v>1812895.27</v>
      </c>
      <c r="K461" s="19">
        <v>2766931.96</v>
      </c>
    </row>
    <row r="462" ht="15.75" customHeight="1">
      <c r="A462" s="18" t="s">
        <v>225</v>
      </c>
      <c r="B462" s="19" t="s">
        <v>15</v>
      </c>
      <c r="C462" s="19" t="s">
        <v>16</v>
      </c>
      <c r="D462" s="18" t="s">
        <v>226</v>
      </c>
      <c r="E462" s="19" t="s">
        <v>38</v>
      </c>
      <c r="F462" s="18" t="s">
        <v>39</v>
      </c>
      <c r="G462" s="19">
        <v>0.0</v>
      </c>
      <c r="H462" s="19">
        <v>106215.26</v>
      </c>
      <c r="I462" s="19">
        <v>1053627.07</v>
      </c>
      <c r="J462" s="19">
        <v>2203974.65</v>
      </c>
      <c r="K462" s="19">
        <v>3363816.98</v>
      </c>
    </row>
    <row r="463" ht="15.75" customHeight="1">
      <c r="A463" s="18" t="s">
        <v>225</v>
      </c>
      <c r="B463" s="19" t="s">
        <v>15</v>
      </c>
      <c r="C463" s="19" t="s">
        <v>16</v>
      </c>
      <c r="D463" s="18" t="s">
        <v>226</v>
      </c>
      <c r="E463" s="19" t="s">
        <v>60</v>
      </c>
      <c r="F463" s="18" t="s">
        <v>61</v>
      </c>
      <c r="G463" s="19">
        <v>0.0</v>
      </c>
      <c r="H463" s="19">
        <v>3339004.11</v>
      </c>
      <c r="I463" s="19">
        <v>3.312203179E7</v>
      </c>
      <c r="J463" s="19">
        <v>6.928458877E7</v>
      </c>
      <c r="K463" s="19">
        <v>1.0574562467E8</v>
      </c>
    </row>
    <row r="464" ht="15.75" customHeight="1">
      <c r="A464" s="18" t="s">
        <v>227</v>
      </c>
      <c r="B464" s="19" t="s">
        <v>15</v>
      </c>
      <c r="C464" s="19" t="s">
        <v>16</v>
      </c>
      <c r="D464" s="18" t="s">
        <v>228</v>
      </c>
      <c r="E464" s="19" t="s">
        <v>18</v>
      </c>
      <c r="F464" s="18" t="s">
        <v>19</v>
      </c>
      <c r="G464" s="19">
        <v>2.564232514E7</v>
      </c>
      <c r="H464" s="19">
        <v>1518110.67</v>
      </c>
      <c r="I464" s="19">
        <v>1.1213629287E8</v>
      </c>
      <c r="J464" s="19">
        <v>1.3880762671E8</v>
      </c>
      <c r="K464" s="19">
        <v>2.7810435539E8</v>
      </c>
    </row>
    <row r="465" ht="15.75" customHeight="1">
      <c r="A465" s="18" t="s">
        <v>227</v>
      </c>
      <c r="B465" s="19" t="s">
        <v>15</v>
      </c>
      <c r="C465" s="19" t="s">
        <v>16</v>
      </c>
      <c r="D465" s="18" t="s">
        <v>228</v>
      </c>
      <c r="E465" s="19" t="s">
        <v>44</v>
      </c>
      <c r="F465" s="18" t="s">
        <v>45</v>
      </c>
      <c r="G465" s="19">
        <v>3328010.68</v>
      </c>
      <c r="H465" s="19">
        <v>197029.27</v>
      </c>
      <c r="I465" s="19">
        <v>1.455370287E7</v>
      </c>
      <c r="J465" s="19">
        <v>1.801526432E7</v>
      </c>
      <c r="K465" s="19">
        <v>3.609400714E7</v>
      </c>
    </row>
    <row r="466" ht="15.75" customHeight="1">
      <c r="A466" s="18" t="s">
        <v>227</v>
      </c>
      <c r="B466" s="19" t="s">
        <v>15</v>
      </c>
      <c r="C466" s="19" t="s">
        <v>16</v>
      </c>
      <c r="D466" s="18" t="s">
        <v>228</v>
      </c>
      <c r="E466" s="19" t="s">
        <v>30</v>
      </c>
      <c r="F466" s="18" t="s">
        <v>31</v>
      </c>
      <c r="G466" s="19">
        <v>72453.92</v>
      </c>
      <c r="H466" s="19">
        <v>4289.51</v>
      </c>
      <c r="I466" s="19">
        <v>316847.8</v>
      </c>
      <c r="J466" s="19">
        <v>392209.25</v>
      </c>
      <c r="K466" s="19">
        <v>785800.48</v>
      </c>
    </row>
    <row r="467" ht="15.75" customHeight="1">
      <c r="A467" s="18" t="s">
        <v>227</v>
      </c>
      <c r="B467" s="19" t="s">
        <v>15</v>
      </c>
      <c r="C467" s="19" t="s">
        <v>16</v>
      </c>
      <c r="D467" s="18" t="s">
        <v>228</v>
      </c>
      <c r="E467" s="19" t="s">
        <v>38</v>
      </c>
      <c r="F467" s="18" t="s">
        <v>39</v>
      </c>
      <c r="G467" s="19">
        <v>6286.23</v>
      </c>
      <c r="H467" s="19">
        <v>372.17</v>
      </c>
      <c r="I467" s="19">
        <v>27490.31</v>
      </c>
      <c r="J467" s="19">
        <v>34028.81</v>
      </c>
      <c r="K467" s="19">
        <v>68177.52</v>
      </c>
    </row>
    <row r="468" ht="15.75" customHeight="1">
      <c r="A468" s="18" t="s">
        <v>227</v>
      </c>
      <c r="B468" s="19" t="s">
        <v>15</v>
      </c>
      <c r="C468" s="19" t="s">
        <v>16</v>
      </c>
      <c r="D468" s="18" t="s">
        <v>228</v>
      </c>
      <c r="E468" s="19" t="s">
        <v>60</v>
      </c>
      <c r="F468" s="18" t="s">
        <v>61</v>
      </c>
      <c r="G468" s="19">
        <v>476044.03</v>
      </c>
      <c r="H468" s="19">
        <v>28183.38</v>
      </c>
      <c r="I468" s="19">
        <v>2081785.15</v>
      </c>
      <c r="J468" s="19">
        <v>2576932.49</v>
      </c>
      <c r="K468" s="19">
        <v>5162945.05</v>
      </c>
    </row>
    <row r="469" ht="15.75" customHeight="1">
      <c r="A469" s="18" t="s">
        <v>229</v>
      </c>
      <c r="B469" s="19" t="s">
        <v>15</v>
      </c>
      <c r="C469" s="19" t="s">
        <v>16</v>
      </c>
      <c r="D469" s="18" t="s">
        <v>230</v>
      </c>
      <c r="E469" s="19" t="s">
        <v>18</v>
      </c>
      <c r="F469" s="18" t="s">
        <v>19</v>
      </c>
      <c r="G469" s="19">
        <v>0.0</v>
      </c>
      <c r="H469" s="19">
        <v>4.177590132E7</v>
      </c>
      <c r="I469" s="19">
        <v>9.728994598E7</v>
      </c>
      <c r="J469" s="19">
        <v>1.2856424295E8</v>
      </c>
      <c r="K469" s="19">
        <v>2.6763009025E8</v>
      </c>
    </row>
    <row r="470" ht="15.75" customHeight="1">
      <c r="A470" s="18" t="s">
        <v>229</v>
      </c>
      <c r="B470" s="19" t="s">
        <v>15</v>
      </c>
      <c r="C470" s="19" t="s">
        <v>16</v>
      </c>
      <c r="D470" s="18" t="s">
        <v>230</v>
      </c>
      <c r="E470" s="19" t="s">
        <v>44</v>
      </c>
      <c r="F470" s="18" t="s">
        <v>45</v>
      </c>
      <c r="G470" s="19">
        <v>0.0</v>
      </c>
      <c r="H470" s="19">
        <v>360100.01</v>
      </c>
      <c r="I470" s="19">
        <v>838620.1</v>
      </c>
      <c r="J470" s="19">
        <v>1108198.35</v>
      </c>
      <c r="K470" s="19">
        <v>2306918.46</v>
      </c>
    </row>
    <row r="471" ht="15.75" customHeight="1">
      <c r="A471" s="18" t="s">
        <v>229</v>
      </c>
      <c r="B471" s="19" t="s">
        <v>15</v>
      </c>
      <c r="C471" s="19" t="s">
        <v>16</v>
      </c>
      <c r="D471" s="18" t="s">
        <v>230</v>
      </c>
      <c r="E471" s="19" t="s">
        <v>46</v>
      </c>
      <c r="F471" s="18" t="s">
        <v>47</v>
      </c>
      <c r="G471" s="19">
        <v>0.0</v>
      </c>
      <c r="H471" s="19">
        <v>0.0</v>
      </c>
      <c r="I471" s="19">
        <v>0.0</v>
      </c>
      <c r="J471" s="19">
        <v>-296388.78</v>
      </c>
      <c r="K471" s="19">
        <v>-296388.78</v>
      </c>
    </row>
    <row r="472" ht="15.75" customHeight="1">
      <c r="A472" s="18" t="s">
        <v>229</v>
      </c>
      <c r="B472" s="19" t="s">
        <v>15</v>
      </c>
      <c r="C472" s="19" t="s">
        <v>16</v>
      </c>
      <c r="D472" s="18" t="s">
        <v>230</v>
      </c>
      <c r="E472" s="19" t="s">
        <v>28</v>
      </c>
      <c r="F472" s="18" t="s">
        <v>29</v>
      </c>
      <c r="G472" s="19">
        <v>0.0</v>
      </c>
      <c r="H472" s="19">
        <v>228302.13</v>
      </c>
      <c r="I472" s="19">
        <v>531682.17</v>
      </c>
      <c r="J472" s="19">
        <v>702593.82</v>
      </c>
      <c r="K472" s="19">
        <v>1462578.12</v>
      </c>
    </row>
    <row r="473" ht="15.75" customHeight="1">
      <c r="A473" s="18" t="s">
        <v>229</v>
      </c>
      <c r="B473" s="19" t="s">
        <v>15</v>
      </c>
      <c r="C473" s="19" t="s">
        <v>16</v>
      </c>
      <c r="D473" s="18" t="s">
        <v>230</v>
      </c>
      <c r="E473" s="19" t="s">
        <v>30</v>
      </c>
      <c r="F473" s="18" t="s">
        <v>31</v>
      </c>
      <c r="G473" s="19">
        <v>0.0</v>
      </c>
      <c r="H473" s="19">
        <v>27196.78</v>
      </c>
      <c r="I473" s="19">
        <v>63337.3</v>
      </c>
      <c r="J473" s="19">
        <v>83697.36</v>
      </c>
      <c r="K473" s="19">
        <v>174231.44</v>
      </c>
    </row>
    <row r="474" ht="15.75" customHeight="1">
      <c r="A474" s="18" t="s">
        <v>229</v>
      </c>
      <c r="B474" s="19" t="s">
        <v>15</v>
      </c>
      <c r="C474" s="19" t="s">
        <v>16</v>
      </c>
      <c r="D474" s="18" t="s">
        <v>230</v>
      </c>
      <c r="E474" s="19" t="s">
        <v>38</v>
      </c>
      <c r="F474" s="18" t="s">
        <v>39</v>
      </c>
      <c r="G474" s="19">
        <v>0.0</v>
      </c>
      <c r="H474" s="19">
        <v>95680.76</v>
      </c>
      <c r="I474" s="19">
        <v>222826.45</v>
      </c>
      <c r="J474" s="19">
        <v>294455.02</v>
      </c>
      <c r="K474" s="19">
        <v>612962.23</v>
      </c>
    </row>
    <row r="475" ht="15.75" customHeight="1">
      <c r="A475" s="18" t="s">
        <v>231</v>
      </c>
      <c r="B475" s="19" t="s">
        <v>15</v>
      </c>
      <c r="C475" s="19" t="s">
        <v>16</v>
      </c>
      <c r="D475" s="18" t="s">
        <v>232</v>
      </c>
      <c r="E475" s="19" t="s">
        <v>18</v>
      </c>
      <c r="F475" s="18" t="s">
        <v>19</v>
      </c>
      <c r="G475" s="19">
        <v>2.494301994E7</v>
      </c>
      <c r="H475" s="19">
        <v>2297631.87</v>
      </c>
      <c r="I475" s="19">
        <v>1.4446898003E8</v>
      </c>
      <c r="J475" s="19">
        <v>1.4142148696E8</v>
      </c>
      <c r="K475" s="19">
        <v>3.131311188E8</v>
      </c>
    </row>
    <row r="476" ht="15.75" customHeight="1">
      <c r="A476" s="18" t="s">
        <v>231</v>
      </c>
      <c r="B476" s="19" t="s">
        <v>15</v>
      </c>
      <c r="C476" s="19" t="s">
        <v>16</v>
      </c>
      <c r="D476" s="18" t="s">
        <v>232</v>
      </c>
      <c r="E476" s="19" t="s">
        <v>46</v>
      </c>
      <c r="F476" s="18" t="s">
        <v>47</v>
      </c>
      <c r="G476" s="19">
        <v>0.0</v>
      </c>
      <c r="H476" s="19">
        <v>0.0</v>
      </c>
      <c r="I476" s="19">
        <v>0.0</v>
      </c>
      <c r="J476" s="19">
        <v>-60680.64</v>
      </c>
      <c r="K476" s="19">
        <v>-60680.64</v>
      </c>
    </row>
    <row r="477" ht="15.75" customHeight="1">
      <c r="A477" s="18" t="s">
        <v>231</v>
      </c>
      <c r="B477" s="19" t="s">
        <v>15</v>
      </c>
      <c r="C477" s="19" t="s">
        <v>16</v>
      </c>
      <c r="D477" s="18" t="s">
        <v>232</v>
      </c>
      <c r="E477" s="19" t="s">
        <v>30</v>
      </c>
      <c r="F477" s="18" t="s">
        <v>31</v>
      </c>
      <c r="G477" s="19">
        <v>19535.8</v>
      </c>
      <c r="H477" s="19">
        <v>1799.55</v>
      </c>
      <c r="I477" s="19">
        <v>113150.6</v>
      </c>
      <c r="J477" s="19">
        <v>110763.74</v>
      </c>
      <c r="K477" s="19">
        <v>245249.69</v>
      </c>
    </row>
    <row r="478" ht="15.75" customHeight="1">
      <c r="A478" s="18" t="s">
        <v>231</v>
      </c>
      <c r="B478" s="19" t="s">
        <v>15</v>
      </c>
      <c r="C478" s="19" t="s">
        <v>16</v>
      </c>
      <c r="D478" s="18" t="s">
        <v>232</v>
      </c>
      <c r="E478" s="19" t="s">
        <v>38</v>
      </c>
      <c r="F478" s="18" t="s">
        <v>39</v>
      </c>
      <c r="G478" s="19">
        <v>28138.78</v>
      </c>
      <c r="H478" s="19">
        <v>2592.01</v>
      </c>
      <c r="I478" s="19">
        <v>162978.73</v>
      </c>
      <c r="J478" s="19">
        <v>159540.78</v>
      </c>
      <c r="K478" s="19">
        <v>353250.3</v>
      </c>
    </row>
    <row r="479" ht="15.75" customHeight="1">
      <c r="A479" s="18" t="s">
        <v>231</v>
      </c>
      <c r="B479" s="19" t="s">
        <v>15</v>
      </c>
      <c r="C479" s="19" t="s">
        <v>16</v>
      </c>
      <c r="D479" s="18" t="s">
        <v>232</v>
      </c>
      <c r="E479" s="19" t="s">
        <v>60</v>
      </c>
      <c r="F479" s="18" t="s">
        <v>61</v>
      </c>
      <c r="G479" s="19">
        <v>2.477705048E7</v>
      </c>
      <c r="H479" s="19">
        <v>2282343.57</v>
      </c>
      <c r="I479" s="19">
        <v>1.4350769164E8</v>
      </c>
      <c r="J479" s="19">
        <v>1.4048047641E8</v>
      </c>
      <c r="K479" s="19">
        <v>3.110475621E8</v>
      </c>
    </row>
    <row r="480" ht="15.75" customHeight="1">
      <c r="A480" s="18" t="s">
        <v>233</v>
      </c>
      <c r="B480" s="19" t="s">
        <v>15</v>
      </c>
      <c r="C480" s="19" t="s">
        <v>16</v>
      </c>
      <c r="D480" s="18" t="s">
        <v>234</v>
      </c>
      <c r="E480" s="19" t="s">
        <v>18</v>
      </c>
      <c r="F480" s="18" t="s">
        <v>19</v>
      </c>
      <c r="G480" s="19">
        <v>1.146205171E7</v>
      </c>
      <c r="H480" s="19">
        <v>1131563.29</v>
      </c>
      <c r="I480" s="19">
        <v>7.250158157E7</v>
      </c>
      <c r="J480" s="19">
        <v>7.476188028E7</v>
      </c>
      <c r="K480" s="19">
        <v>1.5985707685E8</v>
      </c>
    </row>
    <row r="481" ht="15.75" customHeight="1">
      <c r="A481" s="18" t="s">
        <v>233</v>
      </c>
      <c r="B481" s="19" t="s">
        <v>15</v>
      </c>
      <c r="C481" s="19" t="s">
        <v>16</v>
      </c>
      <c r="D481" s="18" t="s">
        <v>234</v>
      </c>
      <c r="E481" s="19" t="s">
        <v>44</v>
      </c>
      <c r="F481" s="18" t="s">
        <v>45</v>
      </c>
      <c r="G481" s="19">
        <v>3551433.46</v>
      </c>
      <c r="H481" s="19">
        <v>350606.67</v>
      </c>
      <c r="I481" s="19">
        <v>2.246408844E7</v>
      </c>
      <c r="J481" s="19">
        <v>2.316442558E7</v>
      </c>
      <c r="K481" s="19">
        <v>4.953055415E7</v>
      </c>
    </row>
    <row r="482" ht="15.75" customHeight="1">
      <c r="A482" s="18" t="s">
        <v>233</v>
      </c>
      <c r="B482" s="19" t="s">
        <v>15</v>
      </c>
      <c r="C482" s="19" t="s">
        <v>16</v>
      </c>
      <c r="D482" s="18" t="s">
        <v>234</v>
      </c>
      <c r="E482" s="19" t="s">
        <v>30</v>
      </c>
      <c r="F482" s="18" t="s">
        <v>31</v>
      </c>
      <c r="G482" s="19">
        <v>32638.13</v>
      </c>
      <c r="H482" s="19">
        <v>3222.12</v>
      </c>
      <c r="I482" s="19">
        <v>206447.87</v>
      </c>
      <c r="J482" s="19">
        <v>212884.05</v>
      </c>
      <c r="K482" s="19">
        <v>455192.17</v>
      </c>
    </row>
    <row r="483" ht="15.75" customHeight="1">
      <c r="A483" s="18" t="s">
        <v>233</v>
      </c>
      <c r="B483" s="19" t="s">
        <v>15</v>
      </c>
      <c r="C483" s="19" t="s">
        <v>16</v>
      </c>
      <c r="D483" s="18" t="s">
        <v>234</v>
      </c>
      <c r="E483" s="19" t="s">
        <v>38</v>
      </c>
      <c r="F483" s="18" t="s">
        <v>39</v>
      </c>
      <c r="G483" s="19">
        <v>30802.7</v>
      </c>
      <c r="H483" s="19">
        <v>3040.92</v>
      </c>
      <c r="I483" s="19">
        <v>194838.12</v>
      </c>
      <c r="J483" s="19">
        <v>200912.36</v>
      </c>
      <c r="K483" s="19">
        <v>429594.1</v>
      </c>
    </row>
    <row r="484" ht="15.75" customHeight="1">
      <c r="A484" s="18" t="s">
        <v>235</v>
      </c>
      <c r="B484" s="19" t="s">
        <v>15</v>
      </c>
      <c r="C484" s="19" t="s">
        <v>16</v>
      </c>
      <c r="D484" s="18" t="s">
        <v>236</v>
      </c>
      <c r="E484" s="19" t="s">
        <v>18</v>
      </c>
      <c r="F484" s="18" t="s">
        <v>19</v>
      </c>
      <c r="G484" s="19">
        <v>0.0</v>
      </c>
      <c r="H484" s="19">
        <v>2211356.66</v>
      </c>
      <c r="I484" s="19">
        <v>1.2579660835E8</v>
      </c>
      <c r="J484" s="19">
        <v>1.7648041625E8</v>
      </c>
      <c r="K484" s="19">
        <v>3.0448838126E8</v>
      </c>
    </row>
    <row r="485" ht="15.75" customHeight="1">
      <c r="A485" s="18" t="s">
        <v>235</v>
      </c>
      <c r="B485" s="19" t="s">
        <v>15</v>
      </c>
      <c r="C485" s="19" t="s">
        <v>16</v>
      </c>
      <c r="D485" s="18" t="s">
        <v>236</v>
      </c>
      <c r="E485" s="19" t="s">
        <v>30</v>
      </c>
      <c r="F485" s="18" t="s">
        <v>31</v>
      </c>
      <c r="G485" s="19">
        <v>0.0</v>
      </c>
      <c r="H485" s="19">
        <v>3545.55</v>
      </c>
      <c r="I485" s="19">
        <v>201694.51</v>
      </c>
      <c r="J485" s="19">
        <v>282957.81</v>
      </c>
      <c r="K485" s="19">
        <v>488197.87</v>
      </c>
    </row>
    <row r="486" ht="15.75" customHeight="1">
      <c r="A486" s="18" t="s">
        <v>235</v>
      </c>
      <c r="B486" s="19" t="s">
        <v>15</v>
      </c>
      <c r="C486" s="19" t="s">
        <v>16</v>
      </c>
      <c r="D486" s="18" t="s">
        <v>236</v>
      </c>
      <c r="E486" s="19" t="s">
        <v>38</v>
      </c>
      <c r="F486" s="18" t="s">
        <v>39</v>
      </c>
      <c r="G486" s="19">
        <v>0.0</v>
      </c>
      <c r="H486" s="19">
        <v>2717.51</v>
      </c>
      <c r="I486" s="19">
        <v>154590.21</v>
      </c>
      <c r="J486" s="19">
        <v>216875.04</v>
      </c>
      <c r="K486" s="19">
        <v>374182.76</v>
      </c>
    </row>
    <row r="487" ht="15.75" customHeight="1">
      <c r="A487" s="18" t="s">
        <v>235</v>
      </c>
      <c r="B487" s="19" t="s">
        <v>15</v>
      </c>
      <c r="C487" s="19" t="s">
        <v>16</v>
      </c>
      <c r="D487" s="18" t="s">
        <v>236</v>
      </c>
      <c r="E487" s="19" t="s">
        <v>60</v>
      </c>
      <c r="F487" s="18" t="s">
        <v>61</v>
      </c>
      <c r="G487" s="19">
        <v>0.0</v>
      </c>
      <c r="H487" s="19">
        <v>1285074.28</v>
      </c>
      <c r="I487" s="19">
        <v>7.310353393E7</v>
      </c>
      <c r="J487" s="19">
        <v>1.0255715372E8</v>
      </c>
      <c r="K487" s="19">
        <v>1.7694576193E8</v>
      </c>
    </row>
    <row r="488" ht="15.75" customHeight="1">
      <c r="A488" s="18" t="s">
        <v>237</v>
      </c>
      <c r="B488" s="19" t="s">
        <v>15</v>
      </c>
      <c r="C488" s="19" t="s">
        <v>16</v>
      </c>
      <c r="D488" s="18" t="s">
        <v>238</v>
      </c>
      <c r="E488" s="19" t="s">
        <v>18</v>
      </c>
      <c r="F488" s="18" t="s">
        <v>19</v>
      </c>
      <c r="G488" s="19">
        <v>919666.26</v>
      </c>
      <c r="H488" s="19">
        <v>1410922.27</v>
      </c>
      <c r="I488" s="19">
        <v>1.0327376905E8</v>
      </c>
      <c r="J488" s="19">
        <v>1.3662026578E8</v>
      </c>
      <c r="K488" s="19">
        <v>2.4222462336E8</v>
      </c>
    </row>
    <row r="489" ht="15.75" customHeight="1">
      <c r="A489" s="18" t="s">
        <v>237</v>
      </c>
      <c r="B489" s="19" t="s">
        <v>15</v>
      </c>
      <c r="C489" s="19" t="s">
        <v>16</v>
      </c>
      <c r="D489" s="18" t="s">
        <v>238</v>
      </c>
      <c r="E489" s="19" t="s">
        <v>44</v>
      </c>
      <c r="F489" s="18" t="s">
        <v>45</v>
      </c>
      <c r="G489" s="19">
        <v>6487.14</v>
      </c>
      <c r="H489" s="19">
        <v>9952.37</v>
      </c>
      <c r="I489" s="19">
        <v>728472.88</v>
      </c>
      <c r="J489" s="19">
        <v>963692.51</v>
      </c>
      <c r="K489" s="19">
        <v>1708604.9</v>
      </c>
    </row>
    <row r="490" ht="15.75" customHeight="1">
      <c r="A490" s="18" t="s">
        <v>237</v>
      </c>
      <c r="B490" s="19" t="s">
        <v>15</v>
      </c>
      <c r="C490" s="19" t="s">
        <v>16</v>
      </c>
      <c r="D490" s="18" t="s">
        <v>238</v>
      </c>
      <c r="E490" s="19" t="s">
        <v>30</v>
      </c>
      <c r="F490" s="18" t="s">
        <v>31</v>
      </c>
      <c r="G490" s="19">
        <v>571.64</v>
      </c>
      <c r="H490" s="19">
        <v>876.98</v>
      </c>
      <c r="I490" s="19">
        <v>64191.51</v>
      </c>
      <c r="J490" s="19">
        <v>84918.56</v>
      </c>
      <c r="K490" s="19">
        <v>150558.69</v>
      </c>
    </row>
    <row r="491" ht="15.75" customHeight="1">
      <c r="A491" s="18" t="s">
        <v>237</v>
      </c>
      <c r="B491" s="19" t="s">
        <v>15</v>
      </c>
      <c r="C491" s="19" t="s">
        <v>16</v>
      </c>
      <c r="D491" s="18" t="s">
        <v>238</v>
      </c>
      <c r="E491" s="19" t="s">
        <v>38</v>
      </c>
      <c r="F491" s="18" t="s">
        <v>39</v>
      </c>
      <c r="G491" s="19">
        <v>700.96</v>
      </c>
      <c r="H491" s="19">
        <v>1075.38</v>
      </c>
      <c r="I491" s="19">
        <v>78713.56</v>
      </c>
      <c r="J491" s="19">
        <v>104129.7</v>
      </c>
      <c r="K491" s="19">
        <v>184619.6</v>
      </c>
    </row>
    <row r="492" ht="15.75" customHeight="1">
      <c r="A492" s="18" t="s">
        <v>239</v>
      </c>
      <c r="B492" s="19" t="s">
        <v>15</v>
      </c>
      <c r="C492" s="19" t="s">
        <v>16</v>
      </c>
      <c r="D492" s="18" t="s">
        <v>240</v>
      </c>
      <c r="E492" s="19" t="s">
        <v>18</v>
      </c>
      <c r="F492" s="18" t="s">
        <v>19</v>
      </c>
      <c r="G492" s="19">
        <v>9864391.77</v>
      </c>
      <c r="H492" s="19">
        <v>918553.06</v>
      </c>
      <c r="I492" s="19">
        <v>3.437209741E7</v>
      </c>
      <c r="J492" s="19">
        <v>3.790092682E7</v>
      </c>
      <c r="K492" s="19">
        <v>8.305596906E7</v>
      </c>
    </row>
    <row r="493" ht="15.75" customHeight="1">
      <c r="A493" s="18" t="s">
        <v>239</v>
      </c>
      <c r="B493" s="19" t="s">
        <v>15</v>
      </c>
      <c r="C493" s="19" t="s">
        <v>16</v>
      </c>
      <c r="D493" s="18" t="s">
        <v>240</v>
      </c>
      <c r="E493" s="19" t="s">
        <v>44</v>
      </c>
      <c r="F493" s="18" t="s">
        <v>45</v>
      </c>
      <c r="G493" s="19">
        <v>2.375554987E7</v>
      </c>
      <c r="H493" s="19">
        <v>2212070.82</v>
      </c>
      <c r="I493" s="19">
        <v>8.277530886E7</v>
      </c>
      <c r="J493" s="19">
        <v>9.127347939E7</v>
      </c>
      <c r="K493" s="19">
        <v>2.0001640894E8</v>
      </c>
    </row>
    <row r="494" ht="15.75" customHeight="1">
      <c r="A494" s="18" t="s">
        <v>239</v>
      </c>
      <c r="B494" s="19" t="s">
        <v>15</v>
      </c>
      <c r="C494" s="19" t="s">
        <v>16</v>
      </c>
      <c r="D494" s="18" t="s">
        <v>240</v>
      </c>
      <c r="E494" s="19" t="s">
        <v>46</v>
      </c>
      <c r="F494" s="18" t="s">
        <v>47</v>
      </c>
      <c r="G494" s="19">
        <v>0.0</v>
      </c>
      <c r="H494" s="19">
        <v>0.0</v>
      </c>
      <c r="I494" s="19">
        <v>0.0</v>
      </c>
      <c r="J494" s="19">
        <v>-115488.96</v>
      </c>
      <c r="K494" s="19">
        <v>-115488.96</v>
      </c>
    </row>
    <row r="495" ht="15.75" customHeight="1">
      <c r="A495" s="18" t="s">
        <v>239</v>
      </c>
      <c r="B495" s="19" t="s">
        <v>15</v>
      </c>
      <c r="C495" s="19" t="s">
        <v>16</v>
      </c>
      <c r="D495" s="18" t="s">
        <v>240</v>
      </c>
      <c r="E495" s="19" t="s">
        <v>30</v>
      </c>
      <c r="F495" s="18" t="s">
        <v>31</v>
      </c>
      <c r="G495" s="19">
        <v>68900.63</v>
      </c>
      <c r="H495" s="19">
        <v>6415.89</v>
      </c>
      <c r="I495" s="19">
        <v>240081.6</v>
      </c>
      <c r="J495" s="19">
        <v>264729.71</v>
      </c>
      <c r="K495" s="19">
        <v>580127.83</v>
      </c>
    </row>
    <row r="496" ht="15.75" customHeight="1">
      <c r="A496" s="18" t="s">
        <v>239</v>
      </c>
      <c r="B496" s="19" t="s">
        <v>15</v>
      </c>
      <c r="C496" s="19" t="s">
        <v>16</v>
      </c>
      <c r="D496" s="18" t="s">
        <v>240</v>
      </c>
      <c r="E496" s="19" t="s">
        <v>38</v>
      </c>
      <c r="F496" s="18" t="s">
        <v>39</v>
      </c>
      <c r="G496" s="19">
        <v>38874.79</v>
      </c>
      <c r="H496" s="19">
        <v>3619.94</v>
      </c>
      <c r="I496" s="19">
        <v>135457.69</v>
      </c>
      <c r="J496" s="19">
        <v>149364.53</v>
      </c>
      <c r="K496" s="19">
        <v>327316.95</v>
      </c>
    </row>
    <row r="497" ht="15.75" customHeight="1">
      <c r="A497" s="18" t="s">
        <v>239</v>
      </c>
      <c r="B497" s="19" t="s">
        <v>15</v>
      </c>
      <c r="C497" s="19" t="s">
        <v>16</v>
      </c>
      <c r="D497" s="18" t="s">
        <v>240</v>
      </c>
      <c r="E497" s="19" t="s">
        <v>60</v>
      </c>
      <c r="F497" s="18" t="s">
        <v>61</v>
      </c>
      <c r="G497" s="19">
        <v>2416021.94</v>
      </c>
      <c r="H497" s="19">
        <v>224975.29</v>
      </c>
      <c r="I497" s="19">
        <v>8418536.44</v>
      </c>
      <c r="J497" s="19">
        <v>9282829.89</v>
      </c>
      <c r="K497" s="19">
        <v>2.034236356E7</v>
      </c>
    </row>
    <row r="498" ht="15.75" customHeight="1">
      <c r="A498" s="18" t="s">
        <v>241</v>
      </c>
      <c r="B498" s="19" t="s">
        <v>15</v>
      </c>
      <c r="C498" s="19" t="s">
        <v>16</v>
      </c>
      <c r="D498" s="18" t="s">
        <v>242</v>
      </c>
      <c r="E498" s="19" t="s">
        <v>18</v>
      </c>
      <c r="F498" s="18" t="s">
        <v>19</v>
      </c>
      <c r="G498" s="19">
        <v>873057.69</v>
      </c>
      <c r="H498" s="19">
        <v>448551.49</v>
      </c>
      <c r="I498" s="19">
        <v>3.296437186E7</v>
      </c>
      <c r="J498" s="19">
        <v>3.878181742E7</v>
      </c>
      <c r="K498" s="19">
        <v>7.306779846E7</v>
      </c>
    </row>
    <row r="499" ht="15.75" customHeight="1">
      <c r="A499" s="18" t="s">
        <v>241</v>
      </c>
      <c r="B499" s="19" t="s">
        <v>15</v>
      </c>
      <c r="C499" s="19" t="s">
        <v>16</v>
      </c>
      <c r="D499" s="18" t="s">
        <v>242</v>
      </c>
      <c r="E499" s="19" t="s">
        <v>44</v>
      </c>
      <c r="F499" s="18" t="s">
        <v>45</v>
      </c>
      <c r="G499" s="19">
        <v>134946.15</v>
      </c>
      <c r="H499" s="19">
        <v>69331.38</v>
      </c>
      <c r="I499" s="19">
        <v>5095213.06</v>
      </c>
      <c r="J499" s="19">
        <v>5994399.76</v>
      </c>
      <c r="K499" s="19">
        <v>1.129389035E7</v>
      </c>
    </row>
    <row r="500" ht="15.75" customHeight="1">
      <c r="A500" s="18" t="s">
        <v>241</v>
      </c>
      <c r="B500" s="19" t="s">
        <v>15</v>
      </c>
      <c r="C500" s="19" t="s">
        <v>16</v>
      </c>
      <c r="D500" s="18" t="s">
        <v>242</v>
      </c>
      <c r="E500" s="19" t="s">
        <v>30</v>
      </c>
      <c r="F500" s="18" t="s">
        <v>31</v>
      </c>
      <c r="G500" s="19">
        <v>4226.31</v>
      </c>
      <c r="H500" s="19">
        <v>2171.35</v>
      </c>
      <c r="I500" s="19">
        <v>159574.3</v>
      </c>
      <c r="J500" s="19">
        <v>187735.46</v>
      </c>
      <c r="K500" s="19">
        <v>353707.42</v>
      </c>
    </row>
    <row r="501" ht="15.75" customHeight="1">
      <c r="A501" s="18" t="s">
        <v>241</v>
      </c>
      <c r="B501" s="19" t="s">
        <v>15</v>
      </c>
      <c r="C501" s="19" t="s">
        <v>16</v>
      </c>
      <c r="D501" s="18" t="s">
        <v>242</v>
      </c>
      <c r="E501" s="19" t="s">
        <v>38</v>
      </c>
      <c r="F501" s="18" t="s">
        <v>39</v>
      </c>
      <c r="G501" s="19">
        <v>678.85</v>
      </c>
      <c r="H501" s="19">
        <v>348.78</v>
      </c>
      <c r="I501" s="19">
        <v>25631.78</v>
      </c>
      <c r="J501" s="19">
        <v>30155.19</v>
      </c>
      <c r="K501" s="19">
        <v>56814.6</v>
      </c>
    </row>
    <row r="502" ht="15.75" customHeight="1">
      <c r="A502" s="18" t="s">
        <v>243</v>
      </c>
      <c r="B502" s="19" t="s">
        <v>15</v>
      </c>
      <c r="C502" s="19" t="s">
        <v>16</v>
      </c>
      <c r="D502" s="18" t="s">
        <v>244</v>
      </c>
      <c r="E502" s="19" t="s">
        <v>18</v>
      </c>
      <c r="F502" s="18" t="s">
        <v>19</v>
      </c>
      <c r="G502" s="19">
        <v>4.882017337E7</v>
      </c>
      <c r="H502" s="19">
        <v>4827828.54</v>
      </c>
      <c r="I502" s="19">
        <v>3.6038835263E8</v>
      </c>
      <c r="J502" s="19">
        <v>3.8659106786E8</v>
      </c>
      <c r="K502" s="19">
        <v>8.006274224E8</v>
      </c>
    </row>
    <row r="503" ht="15.75" customHeight="1">
      <c r="A503" s="18" t="s">
        <v>243</v>
      </c>
      <c r="B503" s="19" t="s">
        <v>15</v>
      </c>
      <c r="C503" s="19" t="s">
        <v>16</v>
      </c>
      <c r="D503" s="18" t="s">
        <v>244</v>
      </c>
      <c r="E503" s="19" t="s">
        <v>44</v>
      </c>
      <c r="F503" s="18" t="s">
        <v>45</v>
      </c>
      <c r="G503" s="19">
        <v>662801.97</v>
      </c>
      <c r="H503" s="19">
        <v>65544.51</v>
      </c>
      <c r="I503" s="19">
        <v>4892774.76</v>
      </c>
      <c r="J503" s="19">
        <v>5248513.18</v>
      </c>
      <c r="K503" s="19">
        <v>1.086963442E7</v>
      </c>
    </row>
    <row r="504" ht="15.75" customHeight="1">
      <c r="A504" s="18" t="s">
        <v>243</v>
      </c>
      <c r="B504" s="19" t="s">
        <v>15</v>
      </c>
      <c r="C504" s="19" t="s">
        <v>16</v>
      </c>
      <c r="D504" s="18" t="s">
        <v>244</v>
      </c>
      <c r="E504" s="19" t="s">
        <v>73</v>
      </c>
      <c r="F504" s="18" t="s">
        <v>74</v>
      </c>
      <c r="G504" s="19">
        <v>3702513.52</v>
      </c>
      <c r="H504" s="19">
        <v>366141.68</v>
      </c>
      <c r="I504" s="19">
        <v>2.733179039E7</v>
      </c>
      <c r="J504" s="19">
        <v>2.931899979E7</v>
      </c>
      <c r="K504" s="19">
        <v>6.071944538E7</v>
      </c>
    </row>
    <row r="505" ht="15.75" customHeight="1">
      <c r="A505" s="18" t="s">
        <v>243</v>
      </c>
      <c r="B505" s="19" t="s">
        <v>15</v>
      </c>
      <c r="C505" s="19" t="s">
        <v>16</v>
      </c>
      <c r="D505" s="18" t="s">
        <v>244</v>
      </c>
      <c r="E505" s="19" t="s">
        <v>46</v>
      </c>
      <c r="F505" s="18" t="s">
        <v>47</v>
      </c>
      <c r="G505" s="19">
        <v>0.0</v>
      </c>
      <c r="H505" s="19">
        <v>0.0</v>
      </c>
      <c r="I505" s="19">
        <v>0.0</v>
      </c>
      <c r="J505" s="19">
        <v>-151333.86</v>
      </c>
      <c r="K505" s="19">
        <v>-151333.86</v>
      </c>
    </row>
    <row r="506" ht="15.75" customHeight="1">
      <c r="A506" s="18" t="s">
        <v>243</v>
      </c>
      <c r="B506" s="19" t="s">
        <v>15</v>
      </c>
      <c r="C506" s="19" t="s">
        <v>16</v>
      </c>
      <c r="D506" s="18" t="s">
        <v>244</v>
      </c>
      <c r="E506" s="19" t="s">
        <v>30</v>
      </c>
      <c r="F506" s="18" t="s">
        <v>31</v>
      </c>
      <c r="G506" s="19">
        <v>21856.37</v>
      </c>
      <c r="H506" s="19">
        <v>2161.38</v>
      </c>
      <c r="I506" s="19">
        <v>161342.79</v>
      </c>
      <c r="J506" s="19">
        <v>173073.52</v>
      </c>
      <c r="K506" s="19">
        <v>358434.06</v>
      </c>
    </row>
    <row r="507" ht="15.75" customHeight="1">
      <c r="A507" s="18" t="s">
        <v>243</v>
      </c>
      <c r="B507" s="19" t="s">
        <v>15</v>
      </c>
      <c r="C507" s="19" t="s">
        <v>16</v>
      </c>
      <c r="D507" s="18" t="s">
        <v>244</v>
      </c>
      <c r="E507" s="19" t="s">
        <v>38</v>
      </c>
      <c r="F507" s="18" t="s">
        <v>39</v>
      </c>
      <c r="G507" s="19">
        <v>3861.77</v>
      </c>
      <c r="H507" s="19">
        <v>381.89</v>
      </c>
      <c r="I507" s="19">
        <v>28507.43</v>
      </c>
      <c r="J507" s="19">
        <v>30580.11</v>
      </c>
      <c r="K507" s="19">
        <v>63331.2</v>
      </c>
    </row>
    <row r="508" ht="15.75" customHeight="1">
      <c r="A508" s="18" t="s">
        <v>243</v>
      </c>
      <c r="B508" s="19" t="s">
        <v>15</v>
      </c>
      <c r="C508" s="19" t="s">
        <v>16</v>
      </c>
      <c r="D508" s="18" t="s">
        <v>244</v>
      </c>
      <c r="E508" s="19" t="s">
        <v>40</v>
      </c>
      <c r="F508" s="18" t="s">
        <v>41</v>
      </c>
      <c r="G508" s="19">
        <v>0.0</v>
      </c>
      <c r="H508" s="19">
        <v>0.0</v>
      </c>
      <c r="I508" s="19">
        <v>0.0</v>
      </c>
      <c r="J508" s="19">
        <v>-1902691.25</v>
      </c>
      <c r="K508" s="19">
        <v>-1902691.25</v>
      </c>
    </row>
    <row r="509" ht="15.75" customHeight="1">
      <c r="A509" s="18" t="s">
        <v>245</v>
      </c>
      <c r="B509" s="19" t="s">
        <v>15</v>
      </c>
      <c r="C509" s="19" t="s">
        <v>16</v>
      </c>
      <c r="D509" s="18" t="s">
        <v>246</v>
      </c>
      <c r="E509" s="19" t="s">
        <v>18</v>
      </c>
      <c r="F509" s="18" t="s">
        <v>19</v>
      </c>
      <c r="G509" s="19">
        <v>1.956470167E7</v>
      </c>
      <c r="H509" s="19">
        <v>4441401.56</v>
      </c>
      <c r="I509" s="19">
        <v>1.4835091328E8</v>
      </c>
      <c r="J509" s="19">
        <v>2.5921802872E8</v>
      </c>
      <c r="K509" s="19">
        <v>4.3157504523E8</v>
      </c>
    </row>
    <row r="510" ht="15.75" customHeight="1">
      <c r="A510" s="18" t="s">
        <v>245</v>
      </c>
      <c r="B510" s="19" t="s">
        <v>15</v>
      </c>
      <c r="C510" s="19" t="s">
        <v>16</v>
      </c>
      <c r="D510" s="18" t="s">
        <v>246</v>
      </c>
      <c r="E510" s="19" t="s">
        <v>44</v>
      </c>
      <c r="F510" s="18" t="s">
        <v>45</v>
      </c>
      <c r="G510" s="19">
        <v>282306.75</v>
      </c>
      <c r="H510" s="19">
        <v>64086.72</v>
      </c>
      <c r="I510" s="19">
        <v>2140613.43</v>
      </c>
      <c r="J510" s="19">
        <v>3740358.46</v>
      </c>
      <c r="K510" s="19">
        <v>6227365.36</v>
      </c>
    </row>
    <row r="511" ht="15.75" customHeight="1">
      <c r="A511" s="18" t="s">
        <v>245</v>
      </c>
      <c r="B511" s="19" t="s">
        <v>15</v>
      </c>
      <c r="C511" s="19" t="s">
        <v>16</v>
      </c>
      <c r="D511" s="18" t="s">
        <v>246</v>
      </c>
      <c r="E511" s="19" t="s">
        <v>46</v>
      </c>
      <c r="F511" s="18" t="s">
        <v>47</v>
      </c>
      <c r="G511" s="19">
        <v>0.0</v>
      </c>
      <c r="H511" s="19">
        <v>0.0</v>
      </c>
      <c r="I511" s="19">
        <v>0.0</v>
      </c>
      <c r="J511" s="19">
        <v>-146808.0</v>
      </c>
      <c r="K511" s="19">
        <v>-146808.0</v>
      </c>
    </row>
    <row r="512" ht="15.75" customHeight="1">
      <c r="A512" s="18" t="s">
        <v>245</v>
      </c>
      <c r="B512" s="19" t="s">
        <v>15</v>
      </c>
      <c r="C512" s="19" t="s">
        <v>16</v>
      </c>
      <c r="D512" s="18" t="s">
        <v>246</v>
      </c>
      <c r="E512" s="19" t="s">
        <v>30</v>
      </c>
      <c r="F512" s="18" t="s">
        <v>31</v>
      </c>
      <c r="G512" s="19">
        <v>34788.68</v>
      </c>
      <c r="H512" s="19">
        <v>7897.41</v>
      </c>
      <c r="I512" s="19">
        <v>263787.92</v>
      </c>
      <c r="J512" s="19">
        <v>460924.6</v>
      </c>
      <c r="K512" s="19">
        <v>767398.61</v>
      </c>
    </row>
    <row r="513" ht="15.75" customHeight="1">
      <c r="A513" s="18" t="s">
        <v>245</v>
      </c>
      <c r="B513" s="19" t="s">
        <v>15</v>
      </c>
      <c r="C513" s="19" t="s">
        <v>16</v>
      </c>
      <c r="D513" s="18" t="s">
        <v>246</v>
      </c>
      <c r="E513" s="19" t="s">
        <v>38</v>
      </c>
      <c r="F513" s="18" t="s">
        <v>39</v>
      </c>
      <c r="G513" s="19">
        <v>71301.9</v>
      </c>
      <c r="H513" s="19">
        <v>16186.31</v>
      </c>
      <c r="I513" s="19">
        <v>540652.37</v>
      </c>
      <c r="J513" s="19">
        <v>944698.2</v>
      </c>
      <c r="K513" s="19">
        <v>1572838.78</v>
      </c>
    </row>
    <row r="514" ht="15.75" customHeight="1">
      <c r="A514" s="18" t="s">
        <v>247</v>
      </c>
      <c r="B514" s="19" t="s">
        <v>15</v>
      </c>
      <c r="C514" s="19" t="s">
        <v>16</v>
      </c>
      <c r="D514" s="18" t="s">
        <v>248</v>
      </c>
      <c r="E514" s="19" t="s">
        <v>18</v>
      </c>
      <c r="F514" s="18" t="s">
        <v>19</v>
      </c>
      <c r="G514" s="19">
        <v>0.0</v>
      </c>
      <c r="H514" s="19">
        <v>1.098339297E7</v>
      </c>
      <c r="I514" s="19">
        <v>1.5486563906E8</v>
      </c>
      <c r="J514" s="19">
        <v>2.5864576079E8</v>
      </c>
      <c r="K514" s="19">
        <v>4.2449479282E8</v>
      </c>
    </row>
    <row r="515" ht="15.75" customHeight="1">
      <c r="A515" s="18" t="s">
        <v>247</v>
      </c>
      <c r="B515" s="19" t="s">
        <v>15</v>
      </c>
      <c r="C515" s="19" t="s">
        <v>16</v>
      </c>
      <c r="D515" s="18" t="s">
        <v>248</v>
      </c>
      <c r="E515" s="19" t="s">
        <v>46</v>
      </c>
      <c r="F515" s="18" t="s">
        <v>47</v>
      </c>
      <c r="G515" s="19">
        <v>0.0</v>
      </c>
      <c r="H515" s="19">
        <v>0.0</v>
      </c>
      <c r="I515" s="19">
        <v>0.0</v>
      </c>
      <c r="J515" s="19">
        <v>-645388.2</v>
      </c>
      <c r="K515" s="19">
        <v>-645388.2</v>
      </c>
    </row>
    <row r="516" ht="15.75" customHeight="1">
      <c r="A516" s="18" t="s">
        <v>247</v>
      </c>
      <c r="B516" s="19" t="s">
        <v>15</v>
      </c>
      <c r="C516" s="19" t="s">
        <v>16</v>
      </c>
      <c r="D516" s="18" t="s">
        <v>248</v>
      </c>
      <c r="E516" s="19" t="s">
        <v>30</v>
      </c>
      <c r="F516" s="18" t="s">
        <v>31</v>
      </c>
      <c r="G516" s="19">
        <v>0.0</v>
      </c>
      <c r="H516" s="19">
        <v>2205.03</v>
      </c>
      <c r="I516" s="19">
        <v>31090.94</v>
      </c>
      <c r="J516" s="19">
        <v>51925.93</v>
      </c>
      <c r="K516" s="19">
        <v>85221.9</v>
      </c>
    </row>
    <row r="517" ht="15.75" customHeight="1">
      <c r="A517" s="18" t="s">
        <v>249</v>
      </c>
      <c r="B517" s="19" t="s">
        <v>15</v>
      </c>
      <c r="C517" s="19" t="s">
        <v>16</v>
      </c>
      <c r="D517" s="18" t="s">
        <v>250</v>
      </c>
      <c r="E517" s="19" t="s">
        <v>18</v>
      </c>
      <c r="F517" s="18" t="s">
        <v>19</v>
      </c>
      <c r="G517" s="19">
        <v>1.1174760701E8</v>
      </c>
      <c r="H517" s="19">
        <v>7672612.01</v>
      </c>
      <c r="I517" s="19">
        <v>5.6983449695E8</v>
      </c>
      <c r="J517" s="19">
        <v>6.4375715328E8</v>
      </c>
      <c r="K517" s="19">
        <v>1.33301186925E9</v>
      </c>
    </row>
    <row r="518" ht="15.75" customHeight="1">
      <c r="A518" s="18" t="s">
        <v>249</v>
      </c>
      <c r="B518" s="19" t="s">
        <v>15</v>
      </c>
      <c r="C518" s="19" t="s">
        <v>16</v>
      </c>
      <c r="D518" s="18" t="s">
        <v>250</v>
      </c>
      <c r="E518" s="19" t="s">
        <v>44</v>
      </c>
      <c r="F518" s="18" t="s">
        <v>45</v>
      </c>
      <c r="G518" s="19">
        <v>703731.19</v>
      </c>
      <c r="H518" s="19">
        <v>48318.32</v>
      </c>
      <c r="I518" s="19">
        <v>3588536.0</v>
      </c>
      <c r="J518" s="19">
        <v>4054064.35</v>
      </c>
      <c r="K518" s="19">
        <v>8394649.86</v>
      </c>
    </row>
    <row r="519" ht="15.75" customHeight="1">
      <c r="A519" s="18" t="s">
        <v>249</v>
      </c>
      <c r="B519" s="19" t="s">
        <v>15</v>
      </c>
      <c r="C519" s="19" t="s">
        <v>16</v>
      </c>
      <c r="D519" s="18" t="s">
        <v>250</v>
      </c>
      <c r="E519" s="19" t="s">
        <v>46</v>
      </c>
      <c r="F519" s="18" t="s">
        <v>47</v>
      </c>
      <c r="G519" s="19">
        <v>0.0</v>
      </c>
      <c r="H519" s="19">
        <v>0.0</v>
      </c>
      <c r="I519" s="19">
        <v>0.0</v>
      </c>
      <c r="J519" s="19">
        <v>-127674.0</v>
      </c>
      <c r="K519" s="19">
        <v>-127674.0</v>
      </c>
    </row>
    <row r="520" ht="15.75" customHeight="1">
      <c r="A520" s="18" t="s">
        <v>249</v>
      </c>
      <c r="B520" s="19" t="s">
        <v>15</v>
      </c>
      <c r="C520" s="19" t="s">
        <v>16</v>
      </c>
      <c r="D520" s="18" t="s">
        <v>250</v>
      </c>
      <c r="E520" s="19" t="s">
        <v>30</v>
      </c>
      <c r="F520" s="18" t="s">
        <v>31</v>
      </c>
      <c r="G520" s="19">
        <v>98022.05</v>
      </c>
      <c r="H520" s="19">
        <v>6730.21</v>
      </c>
      <c r="I520" s="19">
        <v>499843.74</v>
      </c>
      <c r="J520" s="19">
        <v>564686.74</v>
      </c>
      <c r="K520" s="19">
        <v>1169282.74</v>
      </c>
    </row>
    <row r="521" ht="15.75" customHeight="1">
      <c r="A521" s="18" t="s">
        <v>249</v>
      </c>
      <c r="B521" s="19" t="s">
        <v>15</v>
      </c>
      <c r="C521" s="19" t="s">
        <v>16</v>
      </c>
      <c r="D521" s="18" t="s">
        <v>250</v>
      </c>
      <c r="E521" s="19" t="s">
        <v>38</v>
      </c>
      <c r="F521" s="18" t="s">
        <v>39</v>
      </c>
      <c r="G521" s="19">
        <v>13449.75</v>
      </c>
      <c r="H521" s="19">
        <v>923.46</v>
      </c>
      <c r="I521" s="19">
        <v>68584.31</v>
      </c>
      <c r="J521" s="19">
        <v>77481.52</v>
      </c>
      <c r="K521" s="19">
        <v>160439.04</v>
      </c>
    </row>
    <row r="522" ht="15.75" customHeight="1">
      <c r="A522" s="18" t="s">
        <v>249</v>
      </c>
      <c r="B522" s="19" t="s">
        <v>15</v>
      </c>
      <c r="C522" s="19" t="s">
        <v>16</v>
      </c>
      <c r="D522" s="18" t="s">
        <v>250</v>
      </c>
      <c r="E522" s="19" t="s">
        <v>40</v>
      </c>
      <c r="F522" s="18" t="s">
        <v>41</v>
      </c>
      <c r="G522" s="19">
        <v>0.0</v>
      </c>
      <c r="H522" s="19">
        <v>0.0</v>
      </c>
      <c r="I522" s="19">
        <v>0.0</v>
      </c>
      <c r="J522" s="19">
        <v>-1944088.24</v>
      </c>
      <c r="K522" s="19">
        <v>-1944088.24</v>
      </c>
    </row>
    <row r="523" ht="15.75" customHeight="1">
      <c r="A523" s="18" t="s">
        <v>251</v>
      </c>
      <c r="B523" s="19" t="s">
        <v>15</v>
      </c>
      <c r="C523" s="19" t="s">
        <v>16</v>
      </c>
      <c r="D523" s="18" t="s">
        <v>252</v>
      </c>
      <c r="E523" s="19" t="s">
        <v>18</v>
      </c>
      <c r="F523" s="18" t="s">
        <v>19</v>
      </c>
      <c r="G523" s="19">
        <v>3.609459655E7</v>
      </c>
      <c r="H523" s="19">
        <v>1.01379914E7</v>
      </c>
      <c r="I523" s="19">
        <v>1.514034412E8</v>
      </c>
      <c r="J523" s="19">
        <v>2.3088325589E8</v>
      </c>
      <c r="K523" s="19">
        <v>4.2851928504E8</v>
      </c>
    </row>
    <row r="524" ht="15.75" customHeight="1">
      <c r="A524" s="18" t="s">
        <v>251</v>
      </c>
      <c r="B524" s="19" t="s">
        <v>15</v>
      </c>
      <c r="C524" s="19" t="s">
        <v>16</v>
      </c>
      <c r="D524" s="18" t="s">
        <v>252</v>
      </c>
      <c r="E524" s="19" t="s">
        <v>30</v>
      </c>
      <c r="F524" s="18" t="s">
        <v>31</v>
      </c>
      <c r="G524" s="19">
        <v>44904.4</v>
      </c>
      <c r="H524" s="19">
        <v>12612.43</v>
      </c>
      <c r="I524" s="19">
        <v>188357.31</v>
      </c>
      <c r="J524" s="19">
        <v>287236.19</v>
      </c>
      <c r="K524" s="19">
        <v>533110.33</v>
      </c>
    </row>
    <row r="525" ht="15.75" customHeight="1">
      <c r="A525" s="18" t="s">
        <v>251</v>
      </c>
      <c r="B525" s="19" t="s">
        <v>15</v>
      </c>
      <c r="C525" s="19" t="s">
        <v>16</v>
      </c>
      <c r="D525" s="18" t="s">
        <v>252</v>
      </c>
      <c r="E525" s="19" t="s">
        <v>38</v>
      </c>
      <c r="F525" s="18" t="s">
        <v>39</v>
      </c>
      <c r="G525" s="19">
        <v>21109.74</v>
      </c>
      <c r="H525" s="19">
        <v>5929.15</v>
      </c>
      <c r="I525" s="19">
        <v>88547.5</v>
      </c>
      <c r="J525" s="19">
        <v>135030.85</v>
      </c>
      <c r="K525" s="19">
        <v>250617.24</v>
      </c>
    </row>
    <row r="526" ht="15.75" customHeight="1">
      <c r="A526" s="18" t="s">
        <v>251</v>
      </c>
      <c r="B526" s="19" t="s">
        <v>15</v>
      </c>
      <c r="C526" s="19" t="s">
        <v>16</v>
      </c>
      <c r="D526" s="18" t="s">
        <v>252</v>
      </c>
      <c r="E526" s="19" t="s">
        <v>60</v>
      </c>
      <c r="F526" s="18" t="s">
        <v>61</v>
      </c>
      <c r="G526" s="19">
        <v>2366804.31</v>
      </c>
      <c r="H526" s="19">
        <v>664771.02</v>
      </c>
      <c r="I526" s="19">
        <v>9927865.99</v>
      </c>
      <c r="J526" s="19">
        <v>1.513953716E7</v>
      </c>
      <c r="K526" s="19">
        <v>2.809897848E7</v>
      </c>
    </row>
    <row r="527" ht="15.75" customHeight="1">
      <c r="A527" s="18" t="s">
        <v>253</v>
      </c>
      <c r="B527" s="19" t="s">
        <v>15</v>
      </c>
      <c r="C527" s="19" t="s">
        <v>16</v>
      </c>
      <c r="D527" s="18" t="s">
        <v>254</v>
      </c>
      <c r="E527" s="19" t="s">
        <v>18</v>
      </c>
      <c r="F527" s="18" t="s">
        <v>19</v>
      </c>
      <c r="G527" s="19">
        <v>5.52234261E7</v>
      </c>
      <c r="H527" s="19">
        <v>8057880.24</v>
      </c>
      <c r="I527" s="19">
        <v>2.5960027968E8</v>
      </c>
      <c r="J527" s="19">
        <v>2.9151385483E8</v>
      </c>
      <c r="K527" s="19">
        <v>6.1439544085E8</v>
      </c>
    </row>
    <row r="528" ht="15.75" customHeight="1">
      <c r="A528" s="18" t="s">
        <v>253</v>
      </c>
      <c r="B528" s="19" t="s">
        <v>15</v>
      </c>
      <c r="C528" s="19" t="s">
        <v>16</v>
      </c>
      <c r="D528" s="18" t="s">
        <v>254</v>
      </c>
      <c r="E528" s="19" t="s">
        <v>44</v>
      </c>
      <c r="F528" s="18" t="s">
        <v>45</v>
      </c>
      <c r="G528" s="19">
        <v>1577226.79</v>
      </c>
      <c r="H528" s="19">
        <v>230139.73</v>
      </c>
      <c r="I528" s="19">
        <v>7414398.98</v>
      </c>
      <c r="J528" s="19">
        <v>8325877.11</v>
      </c>
      <c r="K528" s="19">
        <v>1.754764261E7</v>
      </c>
    </row>
    <row r="529" ht="15.75" customHeight="1">
      <c r="A529" s="18" t="s">
        <v>253</v>
      </c>
      <c r="B529" s="19" t="s">
        <v>15</v>
      </c>
      <c r="C529" s="19" t="s">
        <v>16</v>
      </c>
      <c r="D529" s="18" t="s">
        <v>254</v>
      </c>
      <c r="E529" s="19" t="s">
        <v>46</v>
      </c>
      <c r="F529" s="18" t="s">
        <v>47</v>
      </c>
      <c r="G529" s="19">
        <v>0.0</v>
      </c>
      <c r="H529" s="19">
        <v>0.0</v>
      </c>
      <c r="I529" s="19">
        <v>0.0</v>
      </c>
      <c r="J529" s="19">
        <v>-459908.07</v>
      </c>
      <c r="K529" s="19">
        <v>-459908.07</v>
      </c>
    </row>
    <row r="530" ht="15.75" customHeight="1">
      <c r="A530" s="18" t="s">
        <v>253</v>
      </c>
      <c r="B530" s="19" t="s">
        <v>15</v>
      </c>
      <c r="C530" s="19" t="s">
        <v>16</v>
      </c>
      <c r="D530" s="18" t="s">
        <v>254</v>
      </c>
      <c r="E530" s="19" t="s">
        <v>30</v>
      </c>
      <c r="F530" s="18" t="s">
        <v>31</v>
      </c>
      <c r="G530" s="19">
        <v>217252.1</v>
      </c>
      <c r="H530" s="19">
        <v>31700.16</v>
      </c>
      <c r="I530" s="19">
        <v>1021282.26</v>
      </c>
      <c r="J530" s="19">
        <v>1146832.07</v>
      </c>
      <c r="K530" s="19">
        <v>2417066.59</v>
      </c>
    </row>
    <row r="531" ht="15.75" customHeight="1">
      <c r="A531" s="18" t="s">
        <v>253</v>
      </c>
      <c r="B531" s="19" t="s">
        <v>15</v>
      </c>
      <c r="C531" s="19" t="s">
        <v>16</v>
      </c>
      <c r="D531" s="18" t="s">
        <v>254</v>
      </c>
      <c r="E531" s="19" t="s">
        <v>38</v>
      </c>
      <c r="F531" s="18" t="s">
        <v>39</v>
      </c>
      <c r="G531" s="19">
        <v>22060.01</v>
      </c>
      <c r="H531" s="19">
        <v>3218.87</v>
      </c>
      <c r="I531" s="19">
        <v>103702.08</v>
      </c>
      <c r="J531" s="19">
        <v>116450.54</v>
      </c>
      <c r="K531" s="19">
        <v>245431.5</v>
      </c>
    </row>
    <row r="532" ht="15.75" customHeight="1">
      <c r="A532" s="18" t="s">
        <v>253</v>
      </c>
      <c r="B532" s="19" t="s">
        <v>15</v>
      </c>
      <c r="C532" s="19" t="s">
        <v>16</v>
      </c>
      <c r="D532" s="18" t="s">
        <v>254</v>
      </c>
      <c r="E532" s="19" t="s">
        <v>40</v>
      </c>
      <c r="F532" s="18" t="s">
        <v>41</v>
      </c>
      <c r="G532" s="19">
        <v>0.0</v>
      </c>
      <c r="H532" s="19">
        <v>0.0</v>
      </c>
      <c r="I532" s="19">
        <v>0.0</v>
      </c>
      <c r="J532" s="19">
        <v>-102556.63</v>
      </c>
      <c r="K532" s="19">
        <v>-102556.63</v>
      </c>
    </row>
    <row r="533" ht="15.75" customHeight="1">
      <c r="A533" s="18" t="s">
        <v>253</v>
      </c>
      <c r="B533" s="19" t="s">
        <v>15</v>
      </c>
      <c r="C533" s="19" t="s">
        <v>16</v>
      </c>
      <c r="D533" s="18" t="s">
        <v>254</v>
      </c>
      <c r="E533" s="19" t="s">
        <v>79</v>
      </c>
      <c r="F533" s="18" t="s">
        <v>80</v>
      </c>
      <c r="G533" s="19">
        <v>0.0</v>
      </c>
      <c r="H533" s="19">
        <v>0.0</v>
      </c>
      <c r="I533" s="19">
        <v>0.0</v>
      </c>
      <c r="J533" s="19">
        <v>-2591274.21</v>
      </c>
      <c r="K533" s="19">
        <v>-2591274.21</v>
      </c>
    </row>
    <row r="534" ht="15.75" customHeight="1">
      <c r="A534" s="18" t="s">
        <v>255</v>
      </c>
      <c r="B534" s="19" t="s">
        <v>15</v>
      </c>
      <c r="C534" s="19" t="s">
        <v>16</v>
      </c>
      <c r="D534" s="18" t="s">
        <v>256</v>
      </c>
      <c r="E534" s="19" t="s">
        <v>18</v>
      </c>
      <c r="F534" s="18" t="s">
        <v>19</v>
      </c>
      <c r="G534" s="19">
        <v>1.1792045945E8</v>
      </c>
      <c r="H534" s="19">
        <v>5571203.97</v>
      </c>
      <c r="I534" s="19">
        <v>2.6185866465E8</v>
      </c>
      <c r="J534" s="19">
        <v>2.227763671E8</v>
      </c>
      <c r="K534" s="19">
        <v>6.0812669517E8</v>
      </c>
    </row>
    <row r="535" ht="15.75" customHeight="1">
      <c r="A535" s="18" t="s">
        <v>255</v>
      </c>
      <c r="B535" s="19" t="s">
        <v>15</v>
      </c>
      <c r="C535" s="19" t="s">
        <v>16</v>
      </c>
      <c r="D535" s="18" t="s">
        <v>256</v>
      </c>
      <c r="E535" s="19" t="s">
        <v>44</v>
      </c>
      <c r="F535" s="18" t="s">
        <v>45</v>
      </c>
      <c r="G535" s="19">
        <v>5295879.04</v>
      </c>
      <c r="H535" s="19">
        <v>250206.13</v>
      </c>
      <c r="I535" s="19">
        <v>1.176023074E7</v>
      </c>
      <c r="J535" s="19">
        <v>1.000502115E7</v>
      </c>
      <c r="K535" s="19">
        <v>2.731133706E7</v>
      </c>
    </row>
    <row r="536" ht="15.75" customHeight="1">
      <c r="A536" s="18" t="s">
        <v>255</v>
      </c>
      <c r="B536" s="19" t="s">
        <v>15</v>
      </c>
      <c r="C536" s="19" t="s">
        <v>16</v>
      </c>
      <c r="D536" s="18" t="s">
        <v>256</v>
      </c>
      <c r="E536" s="19" t="s">
        <v>46</v>
      </c>
      <c r="F536" s="18" t="s">
        <v>47</v>
      </c>
      <c r="G536" s="19">
        <v>0.0</v>
      </c>
      <c r="H536" s="19">
        <v>0.0</v>
      </c>
      <c r="I536" s="19">
        <v>0.0</v>
      </c>
      <c r="J536" s="19">
        <v>-11744.64</v>
      </c>
      <c r="K536" s="19">
        <v>-11744.64</v>
      </c>
    </row>
    <row r="537" ht="15.75" customHeight="1">
      <c r="A537" s="18" t="s">
        <v>255</v>
      </c>
      <c r="B537" s="19" t="s">
        <v>15</v>
      </c>
      <c r="C537" s="19" t="s">
        <v>16</v>
      </c>
      <c r="D537" s="18" t="s">
        <v>256</v>
      </c>
      <c r="E537" s="19" t="s">
        <v>30</v>
      </c>
      <c r="F537" s="18" t="s">
        <v>31</v>
      </c>
      <c r="G537" s="19">
        <v>102663.25</v>
      </c>
      <c r="H537" s="19">
        <v>4850.37</v>
      </c>
      <c r="I537" s="19">
        <v>227977.92</v>
      </c>
      <c r="J537" s="19">
        <v>193952.3</v>
      </c>
      <c r="K537" s="19">
        <v>529443.84</v>
      </c>
    </row>
    <row r="538" ht="15.75" customHeight="1">
      <c r="A538" s="18" t="s">
        <v>255</v>
      </c>
      <c r="B538" s="19" t="s">
        <v>15</v>
      </c>
      <c r="C538" s="19" t="s">
        <v>16</v>
      </c>
      <c r="D538" s="18" t="s">
        <v>256</v>
      </c>
      <c r="E538" s="19" t="s">
        <v>38</v>
      </c>
      <c r="F538" s="18" t="s">
        <v>39</v>
      </c>
      <c r="G538" s="19">
        <v>106836.26</v>
      </c>
      <c r="H538" s="19">
        <v>5047.53</v>
      </c>
      <c r="I538" s="19">
        <v>237244.69</v>
      </c>
      <c r="J538" s="19">
        <v>201836.02</v>
      </c>
      <c r="K538" s="19">
        <v>550964.5</v>
      </c>
    </row>
    <row r="539" ht="15.75" customHeight="1">
      <c r="A539" s="18" t="s">
        <v>257</v>
      </c>
      <c r="B539" s="19" t="s">
        <v>15</v>
      </c>
      <c r="C539" s="19" t="s">
        <v>16</v>
      </c>
      <c r="D539" s="18" t="s">
        <v>258</v>
      </c>
      <c r="E539" s="19" t="s">
        <v>18</v>
      </c>
      <c r="F539" s="18" t="s">
        <v>19</v>
      </c>
      <c r="G539" s="19">
        <v>5.04108426E7</v>
      </c>
      <c r="H539" s="19">
        <v>4669177.37</v>
      </c>
      <c r="I539" s="19">
        <v>1.634970769E8</v>
      </c>
      <c r="J539" s="19">
        <v>2.0541758098E8</v>
      </c>
      <c r="K539" s="19">
        <v>4.2399467785E8</v>
      </c>
    </row>
    <row r="540" ht="15.75" customHeight="1">
      <c r="A540" s="18" t="s">
        <v>257</v>
      </c>
      <c r="B540" s="19" t="s">
        <v>15</v>
      </c>
      <c r="C540" s="19" t="s">
        <v>16</v>
      </c>
      <c r="D540" s="18" t="s">
        <v>258</v>
      </c>
      <c r="E540" s="19" t="s">
        <v>30</v>
      </c>
      <c r="F540" s="18" t="s">
        <v>31</v>
      </c>
      <c r="G540" s="19">
        <v>128552.06</v>
      </c>
      <c r="H540" s="19">
        <v>11906.81</v>
      </c>
      <c r="I540" s="19">
        <v>416931.86</v>
      </c>
      <c r="J540" s="19">
        <v>523832.81</v>
      </c>
      <c r="K540" s="19">
        <v>1081223.54</v>
      </c>
    </row>
    <row r="541" ht="15.75" customHeight="1">
      <c r="A541" s="18" t="s">
        <v>257</v>
      </c>
      <c r="B541" s="19" t="s">
        <v>15</v>
      </c>
      <c r="C541" s="19" t="s">
        <v>16</v>
      </c>
      <c r="D541" s="18" t="s">
        <v>258</v>
      </c>
      <c r="E541" s="19" t="s">
        <v>38</v>
      </c>
      <c r="F541" s="18" t="s">
        <v>39</v>
      </c>
      <c r="G541" s="19">
        <v>75778.83</v>
      </c>
      <c r="H541" s="19">
        <v>7018.82</v>
      </c>
      <c r="I541" s="19">
        <v>245772.86</v>
      </c>
      <c r="J541" s="19">
        <v>308788.8</v>
      </c>
      <c r="K541" s="19">
        <v>637359.31</v>
      </c>
    </row>
    <row r="542" ht="15.75" customHeight="1">
      <c r="A542" s="18" t="s">
        <v>257</v>
      </c>
      <c r="B542" s="19" t="s">
        <v>15</v>
      </c>
      <c r="C542" s="19" t="s">
        <v>16</v>
      </c>
      <c r="D542" s="18" t="s">
        <v>258</v>
      </c>
      <c r="E542" s="19" t="s">
        <v>48</v>
      </c>
      <c r="F542" s="18" t="s">
        <v>49</v>
      </c>
      <c r="G542" s="19">
        <v>2.824531002E7</v>
      </c>
      <c r="H542" s="19">
        <v>2616150.72</v>
      </c>
      <c r="I542" s="19">
        <v>9.160778489E7</v>
      </c>
      <c r="J542" s="19">
        <v>1.1509593887E8</v>
      </c>
      <c r="K542" s="19">
        <v>2.375651845E8</v>
      </c>
    </row>
    <row r="543" ht="15.75" customHeight="1">
      <c r="A543" s="18" t="s">
        <v>257</v>
      </c>
      <c r="B543" s="19" t="s">
        <v>15</v>
      </c>
      <c r="C543" s="19" t="s">
        <v>16</v>
      </c>
      <c r="D543" s="18" t="s">
        <v>258</v>
      </c>
      <c r="E543" s="19" t="s">
        <v>60</v>
      </c>
      <c r="F543" s="18" t="s">
        <v>61</v>
      </c>
      <c r="G543" s="19">
        <v>7624890.49</v>
      </c>
      <c r="H543" s="19">
        <v>706236.28</v>
      </c>
      <c r="I543" s="19">
        <v>2.472974549E7</v>
      </c>
      <c r="J543" s="19">
        <v>3.107043008E7</v>
      </c>
      <c r="K543" s="19">
        <v>6.413130234E7</v>
      </c>
    </row>
    <row r="544" ht="15.75" customHeight="1">
      <c r="A544" s="18" t="s">
        <v>259</v>
      </c>
      <c r="B544" s="19" t="s">
        <v>15</v>
      </c>
      <c r="C544" s="19" t="s">
        <v>16</v>
      </c>
      <c r="D544" s="18" t="s">
        <v>260</v>
      </c>
      <c r="E544" s="19" t="s">
        <v>18</v>
      </c>
      <c r="F544" s="18" t="s">
        <v>19</v>
      </c>
      <c r="G544" s="19">
        <v>1.0491083458E8</v>
      </c>
      <c r="H544" s="19">
        <v>2.197836453E7</v>
      </c>
      <c r="I544" s="19">
        <v>2.6296097346E8</v>
      </c>
      <c r="J544" s="19">
        <v>3.3343468379E8</v>
      </c>
      <c r="K544" s="19">
        <v>7.2328485636E8</v>
      </c>
    </row>
    <row r="545" ht="15.75" customHeight="1">
      <c r="A545" s="18" t="s">
        <v>259</v>
      </c>
      <c r="B545" s="19" t="s">
        <v>15</v>
      </c>
      <c r="C545" s="19" t="s">
        <v>16</v>
      </c>
      <c r="D545" s="18" t="s">
        <v>260</v>
      </c>
      <c r="E545" s="19" t="s">
        <v>44</v>
      </c>
      <c r="F545" s="18" t="s">
        <v>45</v>
      </c>
      <c r="G545" s="19">
        <v>569601.15</v>
      </c>
      <c r="H545" s="19">
        <v>119328.97</v>
      </c>
      <c r="I545" s="19">
        <v>1427715.96</v>
      </c>
      <c r="J545" s="19">
        <v>1810344.76</v>
      </c>
      <c r="K545" s="19">
        <v>3926990.84</v>
      </c>
    </row>
    <row r="546" ht="15.75" customHeight="1">
      <c r="A546" s="18" t="s">
        <v>259</v>
      </c>
      <c r="B546" s="19" t="s">
        <v>15</v>
      </c>
      <c r="C546" s="19" t="s">
        <v>16</v>
      </c>
      <c r="D546" s="18" t="s">
        <v>260</v>
      </c>
      <c r="E546" s="19" t="s">
        <v>22</v>
      </c>
      <c r="F546" s="18" t="s">
        <v>23</v>
      </c>
      <c r="G546" s="19">
        <v>20876.77</v>
      </c>
      <c r="H546" s="19">
        <v>4373.59</v>
      </c>
      <c r="I546" s="19">
        <v>52328.01</v>
      </c>
      <c r="J546" s="19">
        <v>66351.95</v>
      </c>
      <c r="K546" s="19">
        <v>143930.32</v>
      </c>
    </row>
    <row r="547" ht="15.75" customHeight="1">
      <c r="A547" s="18" t="s">
        <v>259</v>
      </c>
      <c r="B547" s="19" t="s">
        <v>15</v>
      </c>
      <c r="C547" s="19" t="s">
        <v>16</v>
      </c>
      <c r="D547" s="18" t="s">
        <v>260</v>
      </c>
      <c r="E547" s="19" t="s">
        <v>46</v>
      </c>
      <c r="F547" s="18" t="s">
        <v>47</v>
      </c>
      <c r="G547" s="19">
        <v>0.0</v>
      </c>
      <c r="H547" s="19">
        <v>0.0</v>
      </c>
      <c r="I547" s="19">
        <v>0.0</v>
      </c>
      <c r="J547" s="19">
        <v>-16638.24</v>
      </c>
      <c r="K547" s="19">
        <v>-16638.24</v>
      </c>
    </row>
    <row r="548" ht="15.75" customHeight="1">
      <c r="A548" s="18" t="s">
        <v>259</v>
      </c>
      <c r="B548" s="19" t="s">
        <v>15</v>
      </c>
      <c r="C548" s="19" t="s">
        <v>16</v>
      </c>
      <c r="D548" s="18" t="s">
        <v>260</v>
      </c>
      <c r="E548" s="19" t="s">
        <v>28</v>
      </c>
      <c r="F548" s="18" t="s">
        <v>29</v>
      </c>
      <c r="G548" s="19">
        <v>151107.66</v>
      </c>
      <c r="H548" s="19">
        <v>31656.4</v>
      </c>
      <c r="I548" s="19">
        <v>378754.18</v>
      </c>
      <c r="J548" s="19">
        <v>480260.54</v>
      </c>
      <c r="K548" s="19">
        <v>1041778.78</v>
      </c>
    </row>
    <row r="549" ht="15.75" customHeight="1">
      <c r="A549" s="18" t="s">
        <v>259</v>
      </c>
      <c r="B549" s="19" t="s">
        <v>15</v>
      </c>
      <c r="C549" s="19" t="s">
        <v>16</v>
      </c>
      <c r="D549" s="18" t="s">
        <v>260</v>
      </c>
      <c r="E549" s="19" t="s">
        <v>30</v>
      </c>
      <c r="F549" s="18" t="s">
        <v>31</v>
      </c>
      <c r="G549" s="19">
        <v>171423.18</v>
      </c>
      <c r="H549" s="19">
        <v>35912.41</v>
      </c>
      <c r="I549" s="19">
        <v>429675.4</v>
      </c>
      <c r="J549" s="19">
        <v>544828.69</v>
      </c>
      <c r="K549" s="19">
        <v>1181839.68</v>
      </c>
    </row>
    <row r="550" ht="15.75" customHeight="1">
      <c r="A550" s="18" t="s">
        <v>259</v>
      </c>
      <c r="B550" s="19" t="s">
        <v>15</v>
      </c>
      <c r="C550" s="19" t="s">
        <v>16</v>
      </c>
      <c r="D550" s="18" t="s">
        <v>260</v>
      </c>
      <c r="E550" s="19" t="s">
        <v>38</v>
      </c>
      <c r="F550" s="18" t="s">
        <v>39</v>
      </c>
      <c r="G550" s="19">
        <v>124537.66</v>
      </c>
      <c r="H550" s="19">
        <v>26090.1</v>
      </c>
      <c r="I550" s="19">
        <v>312155.99</v>
      </c>
      <c r="J550" s="19">
        <v>395813.99</v>
      </c>
      <c r="K550" s="19">
        <v>858597.74</v>
      </c>
    </row>
    <row r="551" ht="15.75" customHeight="1">
      <c r="A551" s="18" t="s">
        <v>261</v>
      </c>
      <c r="B551" s="19" t="s">
        <v>15</v>
      </c>
      <c r="C551" s="19" t="s">
        <v>16</v>
      </c>
      <c r="D551" s="18" t="s">
        <v>262</v>
      </c>
      <c r="E551" s="19" t="s">
        <v>18</v>
      </c>
      <c r="F551" s="18" t="s">
        <v>19</v>
      </c>
      <c r="G551" s="19">
        <v>5.936833627E7</v>
      </c>
      <c r="H551" s="19">
        <v>5853866.91</v>
      </c>
      <c r="I551" s="19">
        <v>1.4125564197E8</v>
      </c>
      <c r="J551" s="19">
        <v>1.343888601E8</v>
      </c>
      <c r="K551" s="19">
        <v>3.4086670525E8</v>
      </c>
    </row>
    <row r="552" ht="15.75" customHeight="1">
      <c r="A552" s="18" t="s">
        <v>261</v>
      </c>
      <c r="B552" s="19" t="s">
        <v>15</v>
      </c>
      <c r="C552" s="19" t="s">
        <v>16</v>
      </c>
      <c r="D552" s="18" t="s">
        <v>262</v>
      </c>
      <c r="E552" s="19" t="s">
        <v>46</v>
      </c>
      <c r="F552" s="18" t="s">
        <v>47</v>
      </c>
      <c r="G552" s="19">
        <v>0.0</v>
      </c>
      <c r="H552" s="19">
        <v>0.0</v>
      </c>
      <c r="I552" s="19">
        <v>0.0</v>
      </c>
      <c r="J552" s="19">
        <v>-183943.5</v>
      </c>
      <c r="K552" s="19">
        <v>-183943.5</v>
      </c>
    </row>
    <row r="553" ht="15.75" customHeight="1">
      <c r="A553" s="18" t="s">
        <v>261</v>
      </c>
      <c r="B553" s="19" t="s">
        <v>15</v>
      </c>
      <c r="C553" s="19" t="s">
        <v>16</v>
      </c>
      <c r="D553" s="18" t="s">
        <v>262</v>
      </c>
      <c r="E553" s="19" t="s">
        <v>30</v>
      </c>
      <c r="F553" s="18" t="s">
        <v>31</v>
      </c>
      <c r="G553" s="19">
        <v>124881.46</v>
      </c>
      <c r="H553" s="19">
        <v>12313.62</v>
      </c>
      <c r="I553" s="19">
        <v>297131.62</v>
      </c>
      <c r="J553" s="19">
        <v>282687.33</v>
      </c>
      <c r="K553" s="19">
        <v>717014.03</v>
      </c>
    </row>
    <row r="554" ht="15.75" customHeight="1">
      <c r="A554" s="18" t="s">
        <v>261</v>
      </c>
      <c r="B554" s="19" t="s">
        <v>15</v>
      </c>
      <c r="C554" s="19" t="s">
        <v>16</v>
      </c>
      <c r="D554" s="18" t="s">
        <v>262</v>
      </c>
      <c r="E554" s="19" t="s">
        <v>38</v>
      </c>
      <c r="F554" s="18" t="s">
        <v>39</v>
      </c>
      <c r="G554" s="19">
        <v>65297.27</v>
      </c>
      <c r="H554" s="19">
        <v>6438.47</v>
      </c>
      <c r="I554" s="19">
        <v>155362.41</v>
      </c>
      <c r="J554" s="19">
        <v>147809.86</v>
      </c>
      <c r="K554" s="19">
        <v>374908.01</v>
      </c>
    </row>
    <row r="555" ht="15.75" customHeight="1">
      <c r="A555" s="18" t="s">
        <v>263</v>
      </c>
      <c r="B555" s="19" t="s">
        <v>15</v>
      </c>
      <c r="C555" s="19" t="s">
        <v>16</v>
      </c>
      <c r="D555" s="18" t="s">
        <v>264</v>
      </c>
      <c r="E555" s="19" t="s">
        <v>18</v>
      </c>
      <c r="F555" s="18" t="s">
        <v>19</v>
      </c>
      <c r="G555" s="19">
        <v>4.621741606E7</v>
      </c>
      <c r="H555" s="19">
        <v>3387858.01</v>
      </c>
      <c r="I555" s="19">
        <v>2.5532706816E8</v>
      </c>
      <c r="J555" s="19">
        <v>2.8245102402E8</v>
      </c>
      <c r="K555" s="19">
        <v>5.8738336625E8</v>
      </c>
    </row>
    <row r="556" ht="15.75" customHeight="1">
      <c r="A556" s="18" t="s">
        <v>263</v>
      </c>
      <c r="B556" s="19" t="s">
        <v>15</v>
      </c>
      <c r="C556" s="19" t="s">
        <v>16</v>
      </c>
      <c r="D556" s="18" t="s">
        <v>264</v>
      </c>
      <c r="E556" s="19" t="s">
        <v>44</v>
      </c>
      <c r="F556" s="18" t="s">
        <v>45</v>
      </c>
      <c r="G556" s="19">
        <v>8166978.08</v>
      </c>
      <c r="H556" s="19">
        <v>598660.95</v>
      </c>
      <c r="I556" s="19">
        <v>4.511828545E7</v>
      </c>
      <c r="J556" s="19">
        <v>4.991130012E7</v>
      </c>
      <c r="K556" s="19">
        <v>1.037952246E8</v>
      </c>
    </row>
    <row r="557" ht="15.75" customHeight="1">
      <c r="A557" s="18" t="s">
        <v>263</v>
      </c>
      <c r="B557" s="19" t="s">
        <v>15</v>
      </c>
      <c r="C557" s="19" t="s">
        <v>16</v>
      </c>
      <c r="D557" s="18" t="s">
        <v>264</v>
      </c>
      <c r="E557" s="19" t="s">
        <v>46</v>
      </c>
      <c r="F557" s="18" t="s">
        <v>47</v>
      </c>
      <c r="G557" s="19">
        <v>0.0</v>
      </c>
      <c r="H557" s="19">
        <v>0.0</v>
      </c>
      <c r="I557" s="19">
        <v>0.0</v>
      </c>
      <c r="J557" s="19">
        <v>-385641.09</v>
      </c>
      <c r="K557" s="19">
        <v>-385641.09</v>
      </c>
    </row>
    <row r="558" ht="15.75" customHeight="1">
      <c r="A558" s="18" t="s">
        <v>263</v>
      </c>
      <c r="B558" s="19" t="s">
        <v>15</v>
      </c>
      <c r="C558" s="19" t="s">
        <v>16</v>
      </c>
      <c r="D558" s="18" t="s">
        <v>264</v>
      </c>
      <c r="E558" s="19" t="s">
        <v>30</v>
      </c>
      <c r="F558" s="18" t="s">
        <v>31</v>
      </c>
      <c r="G558" s="19">
        <v>21389.79</v>
      </c>
      <c r="H558" s="19">
        <v>1567.93</v>
      </c>
      <c r="I558" s="19">
        <v>118167.41</v>
      </c>
      <c r="J558" s="19">
        <v>130720.59</v>
      </c>
      <c r="K558" s="19">
        <v>271845.72</v>
      </c>
    </row>
    <row r="559" ht="15.75" customHeight="1">
      <c r="A559" s="18" t="s">
        <v>263</v>
      </c>
      <c r="B559" s="19" t="s">
        <v>15</v>
      </c>
      <c r="C559" s="19" t="s">
        <v>16</v>
      </c>
      <c r="D559" s="18" t="s">
        <v>264</v>
      </c>
      <c r="E559" s="19" t="s">
        <v>38</v>
      </c>
      <c r="F559" s="18" t="s">
        <v>39</v>
      </c>
      <c r="G559" s="19">
        <v>81772.07</v>
      </c>
      <c r="H559" s="19">
        <v>5994.11</v>
      </c>
      <c r="I559" s="19">
        <v>451747.98</v>
      </c>
      <c r="J559" s="19">
        <v>499738.16</v>
      </c>
      <c r="K559" s="19">
        <v>1039252.32</v>
      </c>
    </row>
    <row r="560" ht="15.75" customHeight="1">
      <c r="A560" s="18" t="s">
        <v>265</v>
      </c>
      <c r="B560" s="19" t="s">
        <v>15</v>
      </c>
      <c r="C560" s="19" t="s">
        <v>16</v>
      </c>
      <c r="D560" s="18" t="s">
        <v>266</v>
      </c>
      <c r="E560" s="19" t="s">
        <v>18</v>
      </c>
      <c r="F560" s="18" t="s">
        <v>19</v>
      </c>
      <c r="G560" s="19">
        <v>4.295770615E7</v>
      </c>
      <c r="H560" s="19">
        <v>1299261.3</v>
      </c>
      <c r="I560" s="19">
        <v>9.447848686E7</v>
      </c>
      <c r="J560" s="19">
        <v>7.053743116E7</v>
      </c>
      <c r="K560" s="19">
        <v>2.0927288547E8</v>
      </c>
    </row>
    <row r="561" ht="15.75" customHeight="1">
      <c r="A561" s="18" t="s">
        <v>265</v>
      </c>
      <c r="B561" s="19" t="s">
        <v>15</v>
      </c>
      <c r="C561" s="19" t="s">
        <v>16</v>
      </c>
      <c r="D561" s="18" t="s">
        <v>266</v>
      </c>
      <c r="E561" s="19" t="s">
        <v>44</v>
      </c>
      <c r="F561" s="18" t="s">
        <v>45</v>
      </c>
      <c r="G561" s="19">
        <v>6.897632865E7</v>
      </c>
      <c r="H561" s="19">
        <v>2086197.86</v>
      </c>
      <c r="I561" s="19">
        <v>1.5170221469E8</v>
      </c>
      <c r="J561" s="19">
        <v>1.1326054089E8</v>
      </c>
      <c r="K561" s="19">
        <v>3.3602528209E8</v>
      </c>
    </row>
    <row r="562" ht="15.75" customHeight="1">
      <c r="A562" s="18" t="s">
        <v>265</v>
      </c>
      <c r="B562" s="19" t="s">
        <v>15</v>
      </c>
      <c r="C562" s="19" t="s">
        <v>16</v>
      </c>
      <c r="D562" s="18" t="s">
        <v>266</v>
      </c>
      <c r="E562" s="19" t="s">
        <v>73</v>
      </c>
      <c r="F562" s="18" t="s">
        <v>74</v>
      </c>
      <c r="G562" s="19">
        <v>4807947.6</v>
      </c>
      <c r="H562" s="19">
        <v>145416.99</v>
      </c>
      <c r="I562" s="19">
        <v>1.057429867E7</v>
      </c>
      <c r="J562" s="19">
        <v>7894748.2</v>
      </c>
      <c r="K562" s="19">
        <v>2.342241146E7</v>
      </c>
    </row>
    <row r="563" ht="15.75" customHeight="1">
      <c r="A563" s="18" t="s">
        <v>265</v>
      </c>
      <c r="B563" s="19" t="s">
        <v>15</v>
      </c>
      <c r="C563" s="19" t="s">
        <v>16</v>
      </c>
      <c r="D563" s="18" t="s">
        <v>266</v>
      </c>
      <c r="E563" s="19" t="s">
        <v>46</v>
      </c>
      <c r="F563" s="18" t="s">
        <v>47</v>
      </c>
      <c r="G563" s="19">
        <v>0.0</v>
      </c>
      <c r="H563" s="19">
        <v>0.0</v>
      </c>
      <c r="I563" s="19">
        <v>0.0</v>
      </c>
      <c r="J563" s="19">
        <v>-43963.05</v>
      </c>
      <c r="K563" s="19">
        <v>-43963.05</v>
      </c>
    </row>
    <row r="564" ht="15.75" customHeight="1">
      <c r="A564" s="18" t="s">
        <v>265</v>
      </c>
      <c r="B564" s="19" t="s">
        <v>15</v>
      </c>
      <c r="C564" s="19" t="s">
        <v>16</v>
      </c>
      <c r="D564" s="18" t="s">
        <v>266</v>
      </c>
      <c r="E564" s="19" t="s">
        <v>30</v>
      </c>
      <c r="F564" s="18" t="s">
        <v>31</v>
      </c>
      <c r="G564" s="19">
        <v>1356570.06</v>
      </c>
      <c r="H564" s="19">
        <v>41029.63</v>
      </c>
      <c r="I564" s="19">
        <v>2983555.16</v>
      </c>
      <c r="J564" s="19">
        <v>2227515.74</v>
      </c>
      <c r="K564" s="19">
        <v>6608670.59</v>
      </c>
    </row>
    <row r="565" ht="15.75" customHeight="1">
      <c r="A565" s="18" t="s">
        <v>265</v>
      </c>
      <c r="B565" s="19" t="s">
        <v>15</v>
      </c>
      <c r="C565" s="19" t="s">
        <v>16</v>
      </c>
      <c r="D565" s="18" t="s">
        <v>266</v>
      </c>
      <c r="E565" s="19" t="s">
        <v>38</v>
      </c>
      <c r="F565" s="18" t="s">
        <v>39</v>
      </c>
      <c r="G565" s="19">
        <v>191468.43</v>
      </c>
      <c r="H565" s="19">
        <v>5790.99</v>
      </c>
      <c r="I565" s="19">
        <v>421103.68</v>
      </c>
      <c r="J565" s="19">
        <v>314395.09</v>
      </c>
      <c r="K565" s="19">
        <v>932758.19</v>
      </c>
    </row>
    <row r="566" ht="15.75" customHeight="1">
      <c r="A566" s="18" t="s">
        <v>265</v>
      </c>
      <c r="B566" s="19" t="s">
        <v>15</v>
      </c>
      <c r="C566" s="19" t="s">
        <v>16</v>
      </c>
      <c r="D566" s="18" t="s">
        <v>266</v>
      </c>
      <c r="E566" s="19" t="s">
        <v>48</v>
      </c>
      <c r="F566" s="18" t="s">
        <v>49</v>
      </c>
      <c r="G566" s="19">
        <v>7.851348011E7</v>
      </c>
      <c r="H566" s="19">
        <v>2374650.23</v>
      </c>
      <c r="I566" s="19">
        <v>1.7267762794E8</v>
      </c>
      <c r="J566" s="19">
        <v>1.2892073843E8</v>
      </c>
      <c r="K566" s="19">
        <v>3.8248649671E8</v>
      </c>
    </row>
    <row r="567" ht="15.75" customHeight="1">
      <c r="A567" s="18" t="s">
        <v>267</v>
      </c>
      <c r="B567" s="19" t="s">
        <v>15</v>
      </c>
      <c r="C567" s="19" t="s">
        <v>16</v>
      </c>
      <c r="D567" s="18" t="s">
        <v>268</v>
      </c>
      <c r="E567" s="19" t="s">
        <v>18</v>
      </c>
      <c r="F567" s="18" t="s">
        <v>19</v>
      </c>
      <c r="G567" s="19">
        <v>1.3579731556E8</v>
      </c>
      <c r="H567" s="19">
        <v>1.676572859E7</v>
      </c>
      <c r="I567" s="19">
        <v>3.9386153798E8</v>
      </c>
      <c r="J567" s="19">
        <v>4.8133857288E8</v>
      </c>
      <c r="K567" s="19">
        <v>1.02776315501E9</v>
      </c>
    </row>
    <row r="568" ht="15.75" customHeight="1">
      <c r="A568" s="18" t="s">
        <v>267</v>
      </c>
      <c r="B568" s="19" t="s">
        <v>15</v>
      </c>
      <c r="C568" s="19" t="s">
        <v>16</v>
      </c>
      <c r="D568" s="18" t="s">
        <v>268</v>
      </c>
      <c r="E568" s="19" t="s">
        <v>44</v>
      </c>
      <c r="F568" s="18" t="s">
        <v>45</v>
      </c>
      <c r="G568" s="19">
        <v>1.551832587E7</v>
      </c>
      <c r="H568" s="19">
        <v>1915914.45</v>
      </c>
      <c r="I568" s="19">
        <v>4.500878143E7</v>
      </c>
      <c r="J568" s="19">
        <v>5.500527605E7</v>
      </c>
      <c r="K568" s="19">
        <v>1.174482978E8</v>
      </c>
    </row>
    <row r="569" ht="15.75" customHeight="1">
      <c r="A569" s="18" t="s">
        <v>267</v>
      </c>
      <c r="B569" s="19" t="s">
        <v>15</v>
      </c>
      <c r="C569" s="19" t="s">
        <v>16</v>
      </c>
      <c r="D569" s="18" t="s">
        <v>268</v>
      </c>
      <c r="E569" s="19" t="s">
        <v>30</v>
      </c>
      <c r="F569" s="18" t="s">
        <v>31</v>
      </c>
      <c r="G569" s="19">
        <v>82964.56</v>
      </c>
      <c r="H569" s="19">
        <v>10242.92</v>
      </c>
      <c r="I569" s="19">
        <v>240627.36</v>
      </c>
      <c r="J569" s="19">
        <v>294070.93</v>
      </c>
      <c r="K569" s="19">
        <v>627905.77</v>
      </c>
    </row>
    <row r="570" ht="15.75" customHeight="1">
      <c r="A570" s="18" t="s">
        <v>267</v>
      </c>
      <c r="B570" s="19" t="s">
        <v>15</v>
      </c>
      <c r="C570" s="19" t="s">
        <v>16</v>
      </c>
      <c r="D570" s="18" t="s">
        <v>268</v>
      </c>
      <c r="E570" s="19" t="s">
        <v>38</v>
      </c>
      <c r="F570" s="18" t="s">
        <v>39</v>
      </c>
      <c r="G570" s="19">
        <v>90558.65</v>
      </c>
      <c r="H570" s="19">
        <v>11180.5</v>
      </c>
      <c r="I570" s="19">
        <v>262652.99</v>
      </c>
      <c r="J570" s="19">
        <v>320988.48</v>
      </c>
      <c r="K570" s="19">
        <v>685380.62</v>
      </c>
    </row>
    <row r="571" ht="15.75" customHeight="1">
      <c r="A571" s="18" t="s">
        <v>267</v>
      </c>
      <c r="B571" s="19" t="s">
        <v>15</v>
      </c>
      <c r="C571" s="19" t="s">
        <v>16</v>
      </c>
      <c r="D571" s="18" t="s">
        <v>268</v>
      </c>
      <c r="E571" s="19" t="s">
        <v>79</v>
      </c>
      <c r="F571" s="18" t="s">
        <v>80</v>
      </c>
      <c r="G571" s="19">
        <v>0.0</v>
      </c>
      <c r="H571" s="19">
        <v>0.0</v>
      </c>
      <c r="I571" s="19">
        <v>0.0</v>
      </c>
      <c r="J571" s="19">
        <v>-1983848.39</v>
      </c>
      <c r="K571" s="19">
        <v>-1983848.39</v>
      </c>
    </row>
    <row r="572" ht="15.75" customHeight="1">
      <c r="A572" s="18" t="s">
        <v>267</v>
      </c>
      <c r="B572" s="19" t="s">
        <v>15</v>
      </c>
      <c r="C572" s="19" t="s">
        <v>16</v>
      </c>
      <c r="D572" s="18" t="s">
        <v>268</v>
      </c>
      <c r="E572" s="19" t="s">
        <v>60</v>
      </c>
      <c r="F572" s="18" t="s">
        <v>61</v>
      </c>
      <c r="G572" s="19">
        <v>4159506.36</v>
      </c>
      <c r="H572" s="19">
        <v>513538.54</v>
      </c>
      <c r="I572" s="19">
        <v>1.206407924E7</v>
      </c>
      <c r="J572" s="19">
        <v>1.47435231E7</v>
      </c>
      <c r="K572" s="19">
        <v>3.148064724E7</v>
      </c>
    </row>
    <row r="573" ht="15.75" customHeight="1">
      <c r="A573" s="18" t="s">
        <v>269</v>
      </c>
      <c r="B573" s="19" t="s">
        <v>15</v>
      </c>
      <c r="C573" s="19" t="s">
        <v>16</v>
      </c>
      <c r="D573" s="18" t="s">
        <v>270</v>
      </c>
      <c r="E573" s="19" t="s">
        <v>18</v>
      </c>
      <c r="F573" s="18" t="s">
        <v>19</v>
      </c>
      <c r="G573" s="19">
        <v>8.646410894E7</v>
      </c>
      <c r="H573" s="19">
        <v>3228352.85</v>
      </c>
      <c r="I573" s="19">
        <v>9.494985641E7</v>
      </c>
      <c r="J573" s="19">
        <v>4.395539795E7</v>
      </c>
      <c r="K573" s="19">
        <v>2.2859771615E8</v>
      </c>
    </row>
    <row r="574" ht="15.75" customHeight="1">
      <c r="A574" s="18" t="s">
        <v>269</v>
      </c>
      <c r="B574" s="19" t="s">
        <v>15</v>
      </c>
      <c r="C574" s="19" t="s">
        <v>16</v>
      </c>
      <c r="D574" s="18" t="s">
        <v>270</v>
      </c>
      <c r="E574" s="19" t="s">
        <v>44</v>
      </c>
      <c r="F574" s="18" t="s">
        <v>45</v>
      </c>
      <c r="G574" s="19">
        <v>5.740354452E7</v>
      </c>
      <c r="H574" s="19">
        <v>2143304.31</v>
      </c>
      <c r="I574" s="19">
        <v>6.30372345E7</v>
      </c>
      <c r="J574" s="19">
        <v>2.918200019E7</v>
      </c>
      <c r="K574" s="19">
        <v>1.5176608352E8</v>
      </c>
    </row>
    <row r="575" ht="15.75" customHeight="1">
      <c r="A575" s="18" t="s">
        <v>269</v>
      </c>
      <c r="B575" s="19" t="s">
        <v>15</v>
      </c>
      <c r="C575" s="19" t="s">
        <v>16</v>
      </c>
      <c r="D575" s="18" t="s">
        <v>270</v>
      </c>
      <c r="E575" s="19" t="s">
        <v>103</v>
      </c>
      <c r="F575" s="18" t="s">
        <v>104</v>
      </c>
      <c r="G575" s="19">
        <v>0.0</v>
      </c>
      <c r="H575" s="19">
        <v>0.0</v>
      </c>
      <c r="I575" s="19">
        <v>0.0</v>
      </c>
      <c r="J575" s="19">
        <v>-125807.75</v>
      </c>
      <c r="K575" s="19">
        <v>-125807.75</v>
      </c>
    </row>
    <row r="576" ht="15.75" customHeight="1">
      <c r="A576" s="18" t="s">
        <v>269</v>
      </c>
      <c r="B576" s="19" t="s">
        <v>15</v>
      </c>
      <c r="C576" s="19" t="s">
        <v>16</v>
      </c>
      <c r="D576" s="18" t="s">
        <v>270</v>
      </c>
      <c r="E576" s="19" t="s">
        <v>30</v>
      </c>
      <c r="F576" s="18" t="s">
        <v>31</v>
      </c>
      <c r="G576" s="19">
        <v>596188.35</v>
      </c>
      <c r="H576" s="19">
        <v>22260.18</v>
      </c>
      <c r="I576" s="19">
        <v>654699.39</v>
      </c>
      <c r="J576" s="19">
        <v>303081.79</v>
      </c>
      <c r="K576" s="19">
        <v>1576229.71</v>
      </c>
    </row>
    <row r="577" ht="15.75" customHeight="1">
      <c r="A577" s="18" t="s">
        <v>269</v>
      </c>
      <c r="B577" s="19" t="s">
        <v>15</v>
      </c>
      <c r="C577" s="19" t="s">
        <v>16</v>
      </c>
      <c r="D577" s="18" t="s">
        <v>270</v>
      </c>
      <c r="E577" s="19" t="s">
        <v>38</v>
      </c>
      <c r="F577" s="18" t="s">
        <v>39</v>
      </c>
      <c r="G577" s="19">
        <v>43218.19</v>
      </c>
      <c r="H577" s="19">
        <v>1613.66</v>
      </c>
      <c r="I577" s="19">
        <v>47459.7</v>
      </c>
      <c r="J577" s="19">
        <v>21970.65</v>
      </c>
      <c r="K577" s="19">
        <v>114262.2</v>
      </c>
    </row>
    <row r="578" ht="15.75" customHeight="1">
      <c r="A578" s="18" t="s">
        <v>271</v>
      </c>
      <c r="B578" s="19" t="s">
        <v>15</v>
      </c>
      <c r="C578" s="19" t="s">
        <v>16</v>
      </c>
      <c r="D578" s="18" t="s">
        <v>272</v>
      </c>
      <c r="E578" s="19" t="s">
        <v>18</v>
      </c>
      <c r="F578" s="18" t="s">
        <v>19</v>
      </c>
      <c r="G578" s="19">
        <v>5315552.03</v>
      </c>
      <c r="H578" s="19">
        <v>1074699.32</v>
      </c>
      <c r="I578" s="19">
        <v>1.893165863E7</v>
      </c>
      <c r="J578" s="19">
        <v>2.389172245E7</v>
      </c>
      <c r="K578" s="19">
        <v>4.921363243E7</v>
      </c>
    </row>
    <row r="579" ht="15.75" customHeight="1">
      <c r="A579" s="18" t="s">
        <v>271</v>
      </c>
      <c r="B579" s="19" t="s">
        <v>15</v>
      </c>
      <c r="C579" s="19" t="s">
        <v>16</v>
      </c>
      <c r="D579" s="18" t="s">
        <v>272</v>
      </c>
      <c r="E579" s="19" t="s">
        <v>30</v>
      </c>
      <c r="F579" s="18" t="s">
        <v>31</v>
      </c>
      <c r="G579" s="19">
        <v>30017.47</v>
      </c>
      <c r="H579" s="19">
        <v>6068.94</v>
      </c>
      <c r="I579" s="19">
        <v>106909.04</v>
      </c>
      <c r="J579" s="19">
        <v>134919.04</v>
      </c>
      <c r="K579" s="19">
        <v>277914.49</v>
      </c>
    </row>
    <row r="580" ht="15.75" customHeight="1">
      <c r="A580" s="18" t="s">
        <v>271</v>
      </c>
      <c r="B580" s="19" t="s">
        <v>15</v>
      </c>
      <c r="C580" s="19" t="s">
        <v>16</v>
      </c>
      <c r="D580" s="18" t="s">
        <v>272</v>
      </c>
      <c r="E580" s="19" t="s">
        <v>38</v>
      </c>
      <c r="F580" s="18" t="s">
        <v>39</v>
      </c>
      <c r="G580" s="19">
        <v>42903.07</v>
      </c>
      <c r="H580" s="19">
        <v>8674.15</v>
      </c>
      <c r="I580" s="19">
        <v>152801.88</v>
      </c>
      <c r="J580" s="19">
        <v>192835.72</v>
      </c>
      <c r="K580" s="19">
        <v>397214.82</v>
      </c>
    </row>
    <row r="581" ht="15.75" customHeight="1">
      <c r="A581" s="18" t="s">
        <v>271</v>
      </c>
      <c r="B581" s="19" t="s">
        <v>15</v>
      </c>
      <c r="C581" s="19" t="s">
        <v>16</v>
      </c>
      <c r="D581" s="18" t="s">
        <v>272</v>
      </c>
      <c r="E581" s="19" t="s">
        <v>48</v>
      </c>
      <c r="F581" s="18" t="s">
        <v>49</v>
      </c>
      <c r="G581" s="19">
        <v>4.878715643E7</v>
      </c>
      <c r="H581" s="19">
        <v>9863796.59</v>
      </c>
      <c r="I581" s="19">
        <v>1.7375839545E8</v>
      </c>
      <c r="J581" s="19">
        <v>2.1928281306E8</v>
      </c>
      <c r="K581" s="19">
        <v>4.5169216153E8</v>
      </c>
    </row>
    <row r="582" ht="15.75" customHeight="1">
      <c r="A582" s="18" t="s">
        <v>273</v>
      </c>
      <c r="B582" s="19" t="s">
        <v>15</v>
      </c>
      <c r="C582" s="19" t="s">
        <v>16</v>
      </c>
      <c r="D582" s="18" t="s">
        <v>274</v>
      </c>
      <c r="E582" s="19" t="s">
        <v>18</v>
      </c>
      <c r="F582" s="18" t="s">
        <v>19</v>
      </c>
      <c r="G582" s="19">
        <v>1.9159190958E8</v>
      </c>
      <c r="H582" s="19">
        <v>2584657.31</v>
      </c>
      <c r="I582" s="19">
        <v>1.6183364165E8</v>
      </c>
      <c r="J582" s="19">
        <v>1.436846138E7</v>
      </c>
      <c r="K582" s="19">
        <v>3.7037866992E8</v>
      </c>
    </row>
    <row r="583" ht="15.75" customHeight="1">
      <c r="A583" s="18" t="s">
        <v>273</v>
      </c>
      <c r="B583" s="19" t="s">
        <v>15</v>
      </c>
      <c r="C583" s="19" t="s">
        <v>16</v>
      </c>
      <c r="D583" s="18" t="s">
        <v>274</v>
      </c>
      <c r="E583" s="19" t="s">
        <v>44</v>
      </c>
      <c r="F583" s="18" t="s">
        <v>45</v>
      </c>
      <c r="G583" s="19">
        <v>2062006.28</v>
      </c>
      <c r="H583" s="19">
        <v>27817.35</v>
      </c>
      <c r="I583" s="19">
        <v>1741733.17</v>
      </c>
      <c r="J583" s="19">
        <v>154640.44</v>
      </c>
      <c r="K583" s="19">
        <v>3986197.24</v>
      </c>
    </row>
    <row r="584" ht="15.75" customHeight="1">
      <c r="A584" s="18" t="s">
        <v>273</v>
      </c>
      <c r="B584" s="19" t="s">
        <v>15</v>
      </c>
      <c r="C584" s="19" t="s">
        <v>16</v>
      </c>
      <c r="D584" s="18" t="s">
        <v>274</v>
      </c>
      <c r="E584" s="19" t="s">
        <v>30</v>
      </c>
      <c r="F584" s="18" t="s">
        <v>31</v>
      </c>
      <c r="G584" s="19">
        <v>1890016.05</v>
      </c>
      <c r="H584" s="19">
        <v>25497.13</v>
      </c>
      <c r="I584" s="19">
        <v>1596456.66</v>
      </c>
      <c r="J584" s="19">
        <v>141742.01</v>
      </c>
      <c r="K584" s="19">
        <v>3653711.85</v>
      </c>
    </row>
    <row r="585" ht="15.75" customHeight="1">
      <c r="A585" s="18" t="s">
        <v>273</v>
      </c>
      <c r="B585" s="19" t="s">
        <v>15</v>
      </c>
      <c r="C585" s="19" t="s">
        <v>16</v>
      </c>
      <c r="D585" s="18" t="s">
        <v>274</v>
      </c>
      <c r="E585" s="19" t="s">
        <v>38</v>
      </c>
      <c r="F585" s="18" t="s">
        <v>39</v>
      </c>
      <c r="G585" s="19">
        <v>335212.96</v>
      </c>
      <c r="H585" s="19">
        <v>4522.17</v>
      </c>
      <c r="I585" s="19">
        <v>283147.31</v>
      </c>
      <c r="J585" s="19">
        <v>25139.34</v>
      </c>
      <c r="K585" s="19">
        <v>648021.78</v>
      </c>
    </row>
    <row r="586" ht="15.75" customHeight="1">
      <c r="A586" s="18" t="s">
        <v>273</v>
      </c>
      <c r="B586" s="19" t="s">
        <v>15</v>
      </c>
      <c r="C586" s="19" t="s">
        <v>16</v>
      </c>
      <c r="D586" s="18" t="s">
        <v>274</v>
      </c>
      <c r="E586" s="19" t="s">
        <v>40</v>
      </c>
      <c r="F586" s="18" t="s">
        <v>41</v>
      </c>
      <c r="G586" s="19">
        <v>0.0</v>
      </c>
      <c r="H586" s="19">
        <v>0.0</v>
      </c>
      <c r="I586" s="19">
        <v>0.0</v>
      </c>
      <c r="J586" s="19">
        <v>-1850056.98</v>
      </c>
      <c r="K586" s="19">
        <v>-1850056.98</v>
      </c>
    </row>
    <row r="587" ht="15.75" customHeight="1">
      <c r="A587" s="18" t="s">
        <v>273</v>
      </c>
      <c r="B587" s="19" t="s">
        <v>15</v>
      </c>
      <c r="C587" s="19" t="s">
        <v>16</v>
      </c>
      <c r="D587" s="18" t="s">
        <v>274</v>
      </c>
      <c r="E587" s="19" t="s">
        <v>48</v>
      </c>
      <c r="F587" s="18" t="s">
        <v>49</v>
      </c>
      <c r="G587" s="19">
        <v>5.1196039577E8</v>
      </c>
      <c r="H587" s="19">
        <v>6906566.04</v>
      </c>
      <c r="I587" s="19">
        <v>4.3244213921E8</v>
      </c>
      <c r="J587" s="19">
        <v>3.839453969E7</v>
      </c>
      <c r="K587" s="19">
        <v>9.8970364071E8</v>
      </c>
    </row>
    <row r="588" ht="15.75" customHeight="1">
      <c r="A588" s="18" t="s">
        <v>275</v>
      </c>
      <c r="B588" s="19" t="s">
        <v>15</v>
      </c>
      <c r="C588" s="19" t="s">
        <v>16</v>
      </c>
      <c r="D588" s="18" t="s">
        <v>276</v>
      </c>
      <c r="E588" s="19" t="s">
        <v>18</v>
      </c>
      <c r="F588" s="18" t="s">
        <v>19</v>
      </c>
      <c r="G588" s="19">
        <v>9997357.95</v>
      </c>
      <c r="H588" s="19">
        <v>980836.92</v>
      </c>
      <c r="I588" s="19">
        <v>7.199634084E7</v>
      </c>
      <c r="J588" s="19">
        <v>8.785398841E7</v>
      </c>
      <c r="K588" s="19">
        <v>1.7082852412E8</v>
      </c>
    </row>
    <row r="589" ht="15.75" customHeight="1">
      <c r="A589" s="18" t="s">
        <v>275</v>
      </c>
      <c r="B589" s="19" t="s">
        <v>15</v>
      </c>
      <c r="C589" s="19" t="s">
        <v>16</v>
      </c>
      <c r="D589" s="18" t="s">
        <v>276</v>
      </c>
      <c r="E589" s="19" t="s">
        <v>46</v>
      </c>
      <c r="F589" s="18" t="s">
        <v>47</v>
      </c>
      <c r="G589" s="19">
        <v>0.0</v>
      </c>
      <c r="H589" s="19">
        <v>0.0</v>
      </c>
      <c r="I589" s="19">
        <v>0.0</v>
      </c>
      <c r="J589" s="19">
        <v>-505708.62</v>
      </c>
      <c r="K589" s="19">
        <v>-505708.62</v>
      </c>
    </row>
    <row r="590" ht="15.75" customHeight="1">
      <c r="A590" s="18" t="s">
        <v>275</v>
      </c>
      <c r="B590" s="19" t="s">
        <v>15</v>
      </c>
      <c r="C590" s="19" t="s">
        <v>16</v>
      </c>
      <c r="D590" s="18" t="s">
        <v>276</v>
      </c>
      <c r="E590" s="19" t="s">
        <v>30</v>
      </c>
      <c r="F590" s="18" t="s">
        <v>31</v>
      </c>
      <c r="G590" s="19">
        <v>8996.85</v>
      </c>
      <c r="H590" s="19">
        <v>882.68</v>
      </c>
      <c r="I590" s="19">
        <v>64791.17</v>
      </c>
      <c r="J590" s="19">
        <v>79061.84</v>
      </c>
      <c r="K590" s="19">
        <v>153732.54</v>
      </c>
    </row>
    <row r="591" ht="15.75" customHeight="1">
      <c r="A591" s="18" t="s">
        <v>275</v>
      </c>
      <c r="B591" s="19" t="s">
        <v>15</v>
      </c>
      <c r="C591" s="19" t="s">
        <v>16</v>
      </c>
      <c r="D591" s="18" t="s">
        <v>276</v>
      </c>
      <c r="E591" s="19" t="s">
        <v>38</v>
      </c>
      <c r="F591" s="18" t="s">
        <v>39</v>
      </c>
      <c r="G591" s="19">
        <v>8423.2</v>
      </c>
      <c r="H591" s="19">
        <v>826.4</v>
      </c>
      <c r="I591" s="19">
        <v>60659.99</v>
      </c>
      <c r="J591" s="19">
        <v>74020.73</v>
      </c>
      <c r="K591" s="19">
        <v>143930.32</v>
      </c>
    </row>
    <row r="592" ht="15.75" customHeight="1">
      <c r="A592" s="18" t="s">
        <v>277</v>
      </c>
      <c r="B592" s="19" t="s">
        <v>15</v>
      </c>
      <c r="C592" s="19" t="s">
        <v>16</v>
      </c>
      <c r="D592" s="18" t="s">
        <v>278</v>
      </c>
      <c r="E592" s="19" t="s">
        <v>18</v>
      </c>
      <c r="F592" s="18" t="s">
        <v>19</v>
      </c>
      <c r="G592" s="19">
        <v>5424072.54</v>
      </c>
      <c r="H592" s="19">
        <v>4977074.16</v>
      </c>
      <c r="I592" s="19">
        <v>7.020598172E7</v>
      </c>
      <c r="J592" s="19">
        <v>1.1531026974E8</v>
      </c>
      <c r="K592" s="19">
        <v>1.9591739816E8</v>
      </c>
    </row>
    <row r="593" ht="15.75" customHeight="1">
      <c r="A593" s="18" t="s">
        <v>277</v>
      </c>
      <c r="B593" s="19" t="s">
        <v>15</v>
      </c>
      <c r="C593" s="19" t="s">
        <v>16</v>
      </c>
      <c r="D593" s="18" t="s">
        <v>278</v>
      </c>
      <c r="E593" s="19" t="s">
        <v>44</v>
      </c>
      <c r="F593" s="18" t="s">
        <v>45</v>
      </c>
      <c r="G593" s="19">
        <v>839440.53</v>
      </c>
      <c r="H593" s="19">
        <v>770262.15</v>
      </c>
      <c r="I593" s="19">
        <v>1.086522098E7</v>
      </c>
      <c r="J593" s="19">
        <v>1.784565263E7</v>
      </c>
      <c r="K593" s="19">
        <v>3.032057629E7</v>
      </c>
    </row>
    <row r="594" ht="15.75" customHeight="1">
      <c r="A594" s="18" t="s">
        <v>277</v>
      </c>
      <c r="B594" s="19" t="s">
        <v>15</v>
      </c>
      <c r="C594" s="19" t="s">
        <v>16</v>
      </c>
      <c r="D594" s="18" t="s">
        <v>278</v>
      </c>
      <c r="E594" s="19" t="s">
        <v>46</v>
      </c>
      <c r="F594" s="18" t="s">
        <v>47</v>
      </c>
      <c r="G594" s="19">
        <v>0.0</v>
      </c>
      <c r="H594" s="19">
        <v>0.0</v>
      </c>
      <c r="I594" s="19">
        <v>0.0</v>
      </c>
      <c r="J594" s="19">
        <v>-1468130.58</v>
      </c>
      <c r="K594" s="19">
        <v>-1468130.58</v>
      </c>
    </row>
    <row r="595" ht="15.75" customHeight="1">
      <c r="A595" s="18" t="s">
        <v>277</v>
      </c>
      <c r="B595" s="19" t="s">
        <v>15</v>
      </c>
      <c r="C595" s="19" t="s">
        <v>16</v>
      </c>
      <c r="D595" s="18" t="s">
        <v>278</v>
      </c>
      <c r="E595" s="19" t="s">
        <v>30</v>
      </c>
      <c r="F595" s="18" t="s">
        <v>31</v>
      </c>
      <c r="G595" s="19">
        <v>15083.02</v>
      </c>
      <c r="H595" s="19">
        <v>13840.02</v>
      </c>
      <c r="I595" s="19">
        <v>195225.65</v>
      </c>
      <c r="J595" s="19">
        <v>320649.63</v>
      </c>
      <c r="K595" s="19">
        <v>544798.32</v>
      </c>
    </row>
    <row r="596" ht="15.75" customHeight="1">
      <c r="A596" s="18" t="s">
        <v>277</v>
      </c>
      <c r="B596" s="19" t="s">
        <v>15</v>
      </c>
      <c r="C596" s="19" t="s">
        <v>16</v>
      </c>
      <c r="D596" s="18" t="s">
        <v>278</v>
      </c>
      <c r="E596" s="19" t="s">
        <v>38</v>
      </c>
      <c r="F596" s="18" t="s">
        <v>39</v>
      </c>
      <c r="G596" s="19">
        <v>17779.91</v>
      </c>
      <c r="H596" s="19">
        <v>16314.67</v>
      </c>
      <c r="I596" s="19">
        <v>230132.65</v>
      </c>
      <c r="J596" s="19">
        <v>377982.87</v>
      </c>
      <c r="K596" s="19">
        <v>642210.1</v>
      </c>
    </row>
    <row r="597" ht="15.75" customHeight="1">
      <c r="A597" s="18" t="s">
        <v>279</v>
      </c>
      <c r="B597" s="19" t="s">
        <v>15</v>
      </c>
      <c r="C597" s="19" t="s">
        <v>16</v>
      </c>
      <c r="D597" s="18" t="s">
        <v>280</v>
      </c>
      <c r="E597" s="19" t="s">
        <v>18</v>
      </c>
      <c r="F597" s="18" t="s">
        <v>19</v>
      </c>
      <c r="G597" s="19">
        <v>466108.36</v>
      </c>
      <c r="H597" s="19">
        <v>843152.21</v>
      </c>
      <c r="I597" s="19">
        <v>6.307668457E7</v>
      </c>
      <c r="J597" s="19">
        <v>8.460823407E7</v>
      </c>
      <c r="K597" s="19">
        <v>1.4899417921E8</v>
      </c>
    </row>
    <row r="598" ht="15.75" customHeight="1">
      <c r="A598" s="18" t="s">
        <v>279</v>
      </c>
      <c r="B598" s="19" t="s">
        <v>15</v>
      </c>
      <c r="C598" s="19" t="s">
        <v>16</v>
      </c>
      <c r="D598" s="18" t="s">
        <v>280</v>
      </c>
      <c r="E598" s="19" t="s">
        <v>44</v>
      </c>
      <c r="F598" s="18" t="s">
        <v>45</v>
      </c>
      <c r="G598" s="19">
        <v>182622.88</v>
      </c>
      <c r="H598" s="19">
        <v>330349.99</v>
      </c>
      <c r="I598" s="19">
        <v>2.471366562E7</v>
      </c>
      <c r="J598" s="19">
        <v>3.314980203E7</v>
      </c>
      <c r="K598" s="19">
        <v>5.837644052E7</v>
      </c>
    </row>
    <row r="599" ht="15.75" customHeight="1">
      <c r="A599" s="18" t="s">
        <v>279</v>
      </c>
      <c r="B599" s="19" t="s">
        <v>15</v>
      </c>
      <c r="C599" s="19" t="s">
        <v>16</v>
      </c>
      <c r="D599" s="18" t="s">
        <v>280</v>
      </c>
      <c r="E599" s="19" t="s">
        <v>30</v>
      </c>
      <c r="F599" s="18" t="s">
        <v>31</v>
      </c>
      <c r="G599" s="19">
        <v>2791.18</v>
      </c>
      <c r="H599" s="19">
        <v>5049.02</v>
      </c>
      <c r="I599" s="19">
        <v>377719.72</v>
      </c>
      <c r="J599" s="19">
        <v>506656.28</v>
      </c>
      <c r="K599" s="19">
        <v>892216.2</v>
      </c>
    </row>
    <row r="600" ht="15.75" customHeight="1">
      <c r="A600" s="18" t="s">
        <v>279</v>
      </c>
      <c r="B600" s="19" t="s">
        <v>15</v>
      </c>
      <c r="C600" s="19" t="s">
        <v>16</v>
      </c>
      <c r="D600" s="18" t="s">
        <v>280</v>
      </c>
      <c r="E600" s="19" t="s">
        <v>38</v>
      </c>
      <c r="F600" s="18" t="s">
        <v>39</v>
      </c>
      <c r="G600" s="19">
        <v>3916.58</v>
      </c>
      <c r="H600" s="19">
        <v>7084.78</v>
      </c>
      <c r="I600" s="19">
        <v>530016.09</v>
      </c>
      <c r="J600" s="19">
        <v>710939.79</v>
      </c>
      <c r="K600" s="19">
        <v>1251957.24</v>
      </c>
    </row>
    <row r="601" ht="15.75" customHeight="1">
      <c r="A601" s="18" t="s">
        <v>281</v>
      </c>
      <c r="B601" s="19" t="s">
        <v>15</v>
      </c>
      <c r="C601" s="19" t="s">
        <v>16</v>
      </c>
      <c r="D601" s="18" t="s">
        <v>282</v>
      </c>
      <c r="E601" s="19" t="s">
        <v>18</v>
      </c>
      <c r="F601" s="18" t="s">
        <v>19</v>
      </c>
      <c r="G601" s="19">
        <v>1.3843936675E8</v>
      </c>
      <c r="H601" s="19">
        <v>1.02754312E7</v>
      </c>
      <c r="I601" s="19">
        <v>5.5557007269E8</v>
      </c>
      <c r="J601" s="19">
        <v>9.5909237296E8</v>
      </c>
      <c r="K601" s="19">
        <v>1.6633772436E9</v>
      </c>
    </row>
    <row r="602" ht="15.75" customHeight="1">
      <c r="A602" s="18" t="s">
        <v>281</v>
      </c>
      <c r="B602" s="19" t="s">
        <v>15</v>
      </c>
      <c r="C602" s="19" t="s">
        <v>16</v>
      </c>
      <c r="D602" s="18" t="s">
        <v>282</v>
      </c>
      <c r="E602" s="19" t="s">
        <v>44</v>
      </c>
      <c r="F602" s="18" t="s">
        <v>45</v>
      </c>
      <c r="G602" s="19">
        <v>5.062774973E7</v>
      </c>
      <c r="H602" s="19">
        <v>3757760.32</v>
      </c>
      <c r="I602" s="19">
        <v>2.0317387502E8</v>
      </c>
      <c r="J602" s="19">
        <v>3.5074335983E8</v>
      </c>
      <c r="K602" s="19">
        <v>6.083027449E8</v>
      </c>
    </row>
    <row r="603" ht="15.75" customHeight="1">
      <c r="A603" s="18" t="s">
        <v>281</v>
      </c>
      <c r="B603" s="19" t="s">
        <v>15</v>
      </c>
      <c r="C603" s="19" t="s">
        <v>16</v>
      </c>
      <c r="D603" s="18" t="s">
        <v>282</v>
      </c>
      <c r="E603" s="19" t="s">
        <v>103</v>
      </c>
      <c r="F603" s="18" t="s">
        <v>104</v>
      </c>
      <c r="G603" s="19">
        <v>0.0</v>
      </c>
      <c r="H603" s="19">
        <v>0.0</v>
      </c>
      <c r="I603" s="19">
        <v>0.0</v>
      </c>
      <c r="J603" s="19">
        <v>-154705.43</v>
      </c>
      <c r="K603" s="19">
        <v>-154705.43</v>
      </c>
    </row>
    <row r="604" ht="15.75" customHeight="1">
      <c r="A604" s="18" t="s">
        <v>281</v>
      </c>
      <c r="B604" s="19" t="s">
        <v>15</v>
      </c>
      <c r="C604" s="19" t="s">
        <v>16</v>
      </c>
      <c r="D604" s="18" t="s">
        <v>282</v>
      </c>
      <c r="E604" s="19" t="s">
        <v>127</v>
      </c>
      <c r="F604" s="18" t="s">
        <v>128</v>
      </c>
      <c r="G604" s="19">
        <v>0.0</v>
      </c>
      <c r="H604" s="19">
        <v>0.0</v>
      </c>
      <c r="I604" s="19">
        <v>0.0</v>
      </c>
      <c r="J604" s="19">
        <v>-3918652.61</v>
      </c>
      <c r="K604" s="19">
        <v>-3918652.61</v>
      </c>
    </row>
    <row r="605" ht="15.75" customHeight="1">
      <c r="A605" s="18" t="s">
        <v>281</v>
      </c>
      <c r="B605" s="19" t="s">
        <v>15</v>
      </c>
      <c r="C605" s="19" t="s">
        <v>16</v>
      </c>
      <c r="D605" s="18" t="s">
        <v>282</v>
      </c>
      <c r="E605" s="19" t="s">
        <v>73</v>
      </c>
      <c r="F605" s="18" t="s">
        <v>74</v>
      </c>
      <c r="G605" s="19">
        <v>5320848.96</v>
      </c>
      <c r="H605" s="19">
        <v>394931.14</v>
      </c>
      <c r="I605" s="19">
        <v>2.135306241E7</v>
      </c>
      <c r="J605" s="19">
        <v>3.68622435E7</v>
      </c>
      <c r="K605" s="19">
        <v>6.393108601E7</v>
      </c>
    </row>
    <row r="606" ht="15.75" customHeight="1">
      <c r="A606" s="18" t="s">
        <v>281</v>
      </c>
      <c r="B606" s="19" t="s">
        <v>15</v>
      </c>
      <c r="C606" s="19" t="s">
        <v>16</v>
      </c>
      <c r="D606" s="18" t="s">
        <v>282</v>
      </c>
      <c r="E606" s="19" t="s">
        <v>46</v>
      </c>
      <c r="F606" s="18" t="s">
        <v>47</v>
      </c>
      <c r="G606" s="19">
        <v>0.0</v>
      </c>
      <c r="H606" s="19">
        <v>0.0</v>
      </c>
      <c r="I606" s="19">
        <v>0.0</v>
      </c>
      <c r="J606" s="19">
        <v>-382072.74</v>
      </c>
      <c r="K606" s="19">
        <v>-382072.74</v>
      </c>
    </row>
    <row r="607" ht="15.75" customHeight="1">
      <c r="A607" s="18" t="s">
        <v>281</v>
      </c>
      <c r="B607" s="19" t="s">
        <v>15</v>
      </c>
      <c r="C607" s="19" t="s">
        <v>16</v>
      </c>
      <c r="D607" s="18" t="s">
        <v>282</v>
      </c>
      <c r="E607" s="19" t="s">
        <v>28</v>
      </c>
      <c r="F607" s="18" t="s">
        <v>29</v>
      </c>
      <c r="G607" s="19">
        <v>62113.91</v>
      </c>
      <c r="H607" s="19">
        <v>4610.3</v>
      </c>
      <c r="I607" s="19">
        <v>249268.91</v>
      </c>
      <c r="J607" s="19">
        <v>430318.2</v>
      </c>
      <c r="K607" s="19">
        <v>746311.32</v>
      </c>
    </row>
    <row r="608" ht="15.75" customHeight="1">
      <c r="A608" s="18" t="s">
        <v>281</v>
      </c>
      <c r="B608" s="19" t="s">
        <v>15</v>
      </c>
      <c r="C608" s="19" t="s">
        <v>16</v>
      </c>
      <c r="D608" s="18" t="s">
        <v>282</v>
      </c>
      <c r="E608" s="19" t="s">
        <v>30</v>
      </c>
      <c r="F608" s="18" t="s">
        <v>31</v>
      </c>
      <c r="G608" s="19">
        <v>356009.01</v>
      </c>
      <c r="H608" s="19">
        <v>26424.18</v>
      </c>
      <c r="I608" s="19">
        <v>1428697.34</v>
      </c>
      <c r="J608" s="19">
        <v>2466390.46</v>
      </c>
      <c r="K608" s="19">
        <v>4277520.99</v>
      </c>
    </row>
    <row r="609" ht="15.75" customHeight="1">
      <c r="A609" s="18" t="s">
        <v>281</v>
      </c>
      <c r="B609" s="19" t="s">
        <v>15</v>
      </c>
      <c r="C609" s="19" t="s">
        <v>16</v>
      </c>
      <c r="D609" s="18" t="s">
        <v>282</v>
      </c>
      <c r="E609" s="19" t="s">
        <v>38</v>
      </c>
      <c r="F609" s="18" t="s">
        <v>39</v>
      </c>
      <c r="G609" s="19">
        <v>281080.38</v>
      </c>
      <c r="H609" s="19">
        <v>20862.72</v>
      </c>
      <c r="I609" s="19">
        <v>1128001.72</v>
      </c>
      <c r="J609" s="19">
        <v>1947293.23</v>
      </c>
      <c r="K609" s="19">
        <v>3377238.05</v>
      </c>
    </row>
    <row r="610" ht="15.75" customHeight="1">
      <c r="A610" s="18" t="s">
        <v>281</v>
      </c>
      <c r="B610" s="19" t="s">
        <v>15</v>
      </c>
      <c r="C610" s="19" t="s">
        <v>16</v>
      </c>
      <c r="D610" s="18" t="s">
        <v>282</v>
      </c>
      <c r="E610" s="19" t="s">
        <v>40</v>
      </c>
      <c r="F610" s="18" t="s">
        <v>41</v>
      </c>
      <c r="G610" s="19">
        <v>1.9884972226E8</v>
      </c>
      <c r="H610" s="19">
        <v>1.475928914E7</v>
      </c>
      <c r="I610" s="19">
        <v>7.9800245591E8</v>
      </c>
      <c r="J610" s="19">
        <v>1.37760852622E9</v>
      </c>
      <c r="K610" s="19">
        <v>2.38921999353E9</v>
      </c>
    </row>
    <row r="611" ht="15.75" customHeight="1">
      <c r="A611" s="18" t="s">
        <v>283</v>
      </c>
      <c r="B611" s="19" t="s">
        <v>15</v>
      </c>
      <c r="C611" s="19" t="s">
        <v>16</v>
      </c>
      <c r="D611" s="18" t="s">
        <v>284</v>
      </c>
      <c r="E611" s="19" t="s">
        <v>44</v>
      </c>
      <c r="F611" s="18" t="s">
        <v>45</v>
      </c>
      <c r="G611" s="19">
        <v>1210686.22</v>
      </c>
      <c r="H611" s="19">
        <v>65244.42</v>
      </c>
      <c r="I611" s="19">
        <v>4814299.88</v>
      </c>
      <c r="J611" s="19">
        <v>5468366.69</v>
      </c>
      <c r="K611" s="19">
        <v>1.155859721E7</v>
      </c>
    </row>
    <row r="612" ht="15.75" customHeight="1">
      <c r="A612" s="18" t="s">
        <v>283</v>
      </c>
      <c r="B612" s="19" t="s">
        <v>15</v>
      </c>
      <c r="C612" s="19" t="s">
        <v>16</v>
      </c>
      <c r="D612" s="18" t="s">
        <v>284</v>
      </c>
      <c r="E612" s="19" t="s">
        <v>73</v>
      </c>
      <c r="F612" s="18" t="s">
        <v>74</v>
      </c>
      <c r="G612" s="19">
        <v>1228232.4</v>
      </c>
      <c r="H612" s="19">
        <v>66189.99</v>
      </c>
      <c r="I612" s="19">
        <v>4884072.37</v>
      </c>
      <c r="J612" s="19">
        <v>5547618.42</v>
      </c>
      <c r="K612" s="19">
        <v>1.172611318E7</v>
      </c>
    </row>
    <row r="613" ht="15.75" customHeight="1">
      <c r="A613" s="18" t="s">
        <v>283</v>
      </c>
      <c r="B613" s="19" t="s">
        <v>15</v>
      </c>
      <c r="C613" s="19" t="s">
        <v>16</v>
      </c>
      <c r="D613" s="18" t="s">
        <v>284</v>
      </c>
      <c r="E613" s="19" t="s">
        <v>30</v>
      </c>
      <c r="F613" s="18" t="s">
        <v>31</v>
      </c>
      <c r="G613" s="19">
        <v>64737.85</v>
      </c>
      <c r="H613" s="19">
        <v>3488.75</v>
      </c>
      <c r="I613" s="19">
        <v>257430.39</v>
      </c>
      <c r="J613" s="19">
        <v>292404.67</v>
      </c>
      <c r="K613" s="19">
        <v>618061.66</v>
      </c>
    </row>
    <row r="614" ht="15.75" customHeight="1">
      <c r="A614" s="18" t="s">
        <v>283</v>
      </c>
      <c r="B614" s="19" t="s">
        <v>15</v>
      </c>
      <c r="C614" s="19" t="s">
        <v>16</v>
      </c>
      <c r="D614" s="18" t="s">
        <v>284</v>
      </c>
      <c r="E614" s="19" t="s">
        <v>38</v>
      </c>
      <c r="F614" s="18" t="s">
        <v>39</v>
      </c>
      <c r="G614" s="19">
        <v>26791.42</v>
      </c>
      <c r="H614" s="19">
        <v>1443.8</v>
      </c>
      <c r="I614" s="19">
        <v>106536.22</v>
      </c>
      <c r="J614" s="19">
        <v>121010.14</v>
      </c>
      <c r="K614" s="19">
        <v>255781.58</v>
      </c>
    </row>
    <row r="615" ht="15.75" customHeight="1">
      <c r="A615" s="18" t="s">
        <v>283</v>
      </c>
      <c r="B615" s="19" t="s">
        <v>15</v>
      </c>
      <c r="C615" s="19" t="s">
        <v>16</v>
      </c>
      <c r="D615" s="18" t="s">
        <v>284</v>
      </c>
      <c r="E615" s="19" t="s">
        <v>48</v>
      </c>
      <c r="F615" s="18" t="s">
        <v>49</v>
      </c>
      <c r="G615" s="19">
        <v>2.483308411E7</v>
      </c>
      <c r="H615" s="19">
        <v>1338266.04</v>
      </c>
      <c r="I615" s="19">
        <v>9.874888514E7</v>
      </c>
      <c r="J615" s="19">
        <v>1.1216482721E8</v>
      </c>
      <c r="K615" s="19">
        <v>2.370850625E8</v>
      </c>
    </row>
    <row r="616" ht="15.75" customHeight="1">
      <c r="A616" s="18" t="s">
        <v>283</v>
      </c>
      <c r="B616" s="19" t="s">
        <v>15</v>
      </c>
      <c r="C616" s="19" t="s">
        <v>16</v>
      </c>
      <c r="D616" s="18" t="s">
        <v>284</v>
      </c>
      <c r="E616" s="19" t="s">
        <v>79</v>
      </c>
      <c r="F616" s="18" t="s">
        <v>80</v>
      </c>
      <c r="G616" s="19">
        <v>0.0</v>
      </c>
      <c r="H616" s="19">
        <v>0.0</v>
      </c>
      <c r="I616" s="19">
        <v>0.0</v>
      </c>
      <c r="J616" s="19">
        <v>-358057.14</v>
      </c>
      <c r="K616" s="19">
        <v>-358057.14</v>
      </c>
    </row>
    <row r="617" ht="15.75" customHeight="1">
      <c r="A617" s="18" t="s">
        <v>285</v>
      </c>
      <c r="B617" s="19" t="s">
        <v>15</v>
      </c>
      <c r="C617" s="19" t="s">
        <v>16</v>
      </c>
      <c r="D617" s="18" t="s">
        <v>286</v>
      </c>
      <c r="E617" s="19" t="s">
        <v>18</v>
      </c>
      <c r="F617" s="18" t="s">
        <v>19</v>
      </c>
      <c r="G617" s="19">
        <v>1.2015848717E8</v>
      </c>
      <c r="H617" s="19">
        <v>1.137672291E7</v>
      </c>
      <c r="I617" s="19">
        <v>3.6469280763E8</v>
      </c>
      <c r="J617" s="19">
        <v>3.7949494086E8</v>
      </c>
      <c r="K617" s="19">
        <v>8.7572295857E8</v>
      </c>
    </row>
    <row r="618" ht="15.75" customHeight="1">
      <c r="A618" s="18" t="s">
        <v>285</v>
      </c>
      <c r="B618" s="19" t="s">
        <v>15</v>
      </c>
      <c r="C618" s="19" t="s">
        <v>16</v>
      </c>
      <c r="D618" s="18" t="s">
        <v>286</v>
      </c>
      <c r="E618" s="19" t="s">
        <v>44</v>
      </c>
      <c r="F618" s="18" t="s">
        <v>45</v>
      </c>
      <c r="G618" s="19">
        <v>3.12185925E7</v>
      </c>
      <c r="H618" s="19">
        <v>2955806.83</v>
      </c>
      <c r="I618" s="19">
        <v>9.47514938E7</v>
      </c>
      <c r="J618" s="19">
        <v>9.859726263E7</v>
      </c>
      <c r="K618" s="19">
        <v>2.2752315576E8</v>
      </c>
    </row>
    <row r="619" ht="15.75" customHeight="1">
      <c r="A619" s="18" t="s">
        <v>285</v>
      </c>
      <c r="B619" s="19" t="s">
        <v>15</v>
      </c>
      <c r="C619" s="19" t="s">
        <v>16</v>
      </c>
      <c r="D619" s="18" t="s">
        <v>286</v>
      </c>
      <c r="E619" s="19" t="s">
        <v>46</v>
      </c>
      <c r="F619" s="18" t="s">
        <v>47</v>
      </c>
      <c r="G619" s="19">
        <v>0.0</v>
      </c>
      <c r="H619" s="19">
        <v>0.0</v>
      </c>
      <c r="I619" s="19">
        <v>0.0</v>
      </c>
      <c r="J619" s="19">
        <v>-97723.59</v>
      </c>
      <c r="K619" s="19">
        <v>-97723.59</v>
      </c>
    </row>
    <row r="620" ht="15.75" customHeight="1">
      <c r="A620" s="18" t="s">
        <v>285</v>
      </c>
      <c r="B620" s="19" t="s">
        <v>15</v>
      </c>
      <c r="C620" s="19" t="s">
        <v>16</v>
      </c>
      <c r="D620" s="18" t="s">
        <v>286</v>
      </c>
      <c r="E620" s="19" t="s">
        <v>30</v>
      </c>
      <c r="F620" s="18" t="s">
        <v>31</v>
      </c>
      <c r="G620" s="19">
        <v>54803.36</v>
      </c>
      <c r="H620" s="19">
        <v>5188.84</v>
      </c>
      <c r="I620" s="19">
        <v>166333.58</v>
      </c>
      <c r="J620" s="19">
        <v>173084.72</v>
      </c>
      <c r="K620" s="19">
        <v>399410.5</v>
      </c>
    </row>
    <row r="621" ht="15.75" customHeight="1">
      <c r="A621" s="18" t="s">
        <v>285</v>
      </c>
      <c r="B621" s="19" t="s">
        <v>15</v>
      </c>
      <c r="C621" s="19" t="s">
        <v>16</v>
      </c>
      <c r="D621" s="18" t="s">
        <v>286</v>
      </c>
      <c r="E621" s="19" t="s">
        <v>38</v>
      </c>
      <c r="F621" s="18" t="s">
        <v>39</v>
      </c>
      <c r="G621" s="19">
        <v>37952.97</v>
      </c>
      <c r="H621" s="19">
        <v>3593.42</v>
      </c>
      <c r="I621" s="19">
        <v>115190.99</v>
      </c>
      <c r="J621" s="19">
        <v>119866.35</v>
      </c>
      <c r="K621" s="19">
        <v>276603.73</v>
      </c>
    </row>
    <row r="622" ht="15.75" customHeight="1">
      <c r="A622" s="18" t="s">
        <v>287</v>
      </c>
      <c r="B622" s="19" t="s">
        <v>15</v>
      </c>
      <c r="C622" s="19" t="s">
        <v>16</v>
      </c>
      <c r="D622" s="18" t="s">
        <v>288</v>
      </c>
      <c r="E622" s="19" t="s">
        <v>44</v>
      </c>
      <c r="F622" s="18" t="s">
        <v>45</v>
      </c>
      <c r="G622" s="19">
        <v>1.031085055E7</v>
      </c>
      <c r="H622" s="19">
        <v>277019.38</v>
      </c>
      <c r="I622" s="19">
        <v>2.036771011E7</v>
      </c>
      <c r="J622" s="19">
        <v>1.70606499E7</v>
      </c>
      <c r="K622" s="19">
        <v>4.801622994E7</v>
      </c>
    </row>
    <row r="623" ht="15.75" customHeight="1">
      <c r="A623" s="18" t="s">
        <v>287</v>
      </c>
      <c r="B623" s="19" t="s">
        <v>15</v>
      </c>
      <c r="C623" s="19" t="s">
        <v>16</v>
      </c>
      <c r="D623" s="18" t="s">
        <v>288</v>
      </c>
      <c r="E623" s="19" t="s">
        <v>30</v>
      </c>
      <c r="F623" s="18" t="s">
        <v>31</v>
      </c>
      <c r="G623" s="19">
        <v>169936.01</v>
      </c>
      <c r="H623" s="19">
        <v>4565.63</v>
      </c>
      <c r="I623" s="19">
        <v>335685.92</v>
      </c>
      <c r="J623" s="19">
        <v>281181.34</v>
      </c>
      <c r="K623" s="19">
        <v>791368.9</v>
      </c>
    </row>
    <row r="624" ht="15.75" customHeight="1">
      <c r="A624" s="18" t="s">
        <v>287</v>
      </c>
      <c r="B624" s="19" t="s">
        <v>15</v>
      </c>
      <c r="C624" s="19" t="s">
        <v>16</v>
      </c>
      <c r="D624" s="18" t="s">
        <v>288</v>
      </c>
      <c r="E624" s="19" t="s">
        <v>38</v>
      </c>
      <c r="F624" s="18" t="s">
        <v>39</v>
      </c>
      <c r="G624" s="19">
        <v>69243.13</v>
      </c>
      <c r="H624" s="19">
        <v>1860.34</v>
      </c>
      <c r="I624" s="19">
        <v>136780.57</v>
      </c>
      <c r="J624" s="19">
        <v>114571.8</v>
      </c>
      <c r="K624" s="19">
        <v>322455.84</v>
      </c>
    </row>
    <row r="625" ht="15.75" customHeight="1">
      <c r="A625" s="18" t="s">
        <v>287</v>
      </c>
      <c r="B625" s="19" t="s">
        <v>15</v>
      </c>
      <c r="C625" s="19" t="s">
        <v>16</v>
      </c>
      <c r="D625" s="18" t="s">
        <v>288</v>
      </c>
      <c r="E625" s="19" t="s">
        <v>40</v>
      </c>
      <c r="F625" s="18" t="s">
        <v>41</v>
      </c>
      <c r="G625" s="19">
        <v>3051411.41</v>
      </c>
      <c r="H625" s="19">
        <v>81981.61</v>
      </c>
      <c r="I625" s="19">
        <v>6027656.28</v>
      </c>
      <c r="J625" s="19">
        <v>5048959.01</v>
      </c>
      <c r="K625" s="19">
        <v>1.421000831E7</v>
      </c>
    </row>
    <row r="626" ht="15.75" customHeight="1">
      <c r="A626" s="18" t="s">
        <v>287</v>
      </c>
      <c r="B626" s="19" t="s">
        <v>15</v>
      </c>
      <c r="C626" s="19" t="s">
        <v>16</v>
      </c>
      <c r="D626" s="18" t="s">
        <v>288</v>
      </c>
      <c r="E626" s="19" t="s">
        <v>48</v>
      </c>
      <c r="F626" s="18" t="s">
        <v>49</v>
      </c>
      <c r="G626" s="19">
        <v>1.197997179E8</v>
      </c>
      <c r="H626" s="19">
        <v>3218633.04</v>
      </c>
      <c r="I626" s="19">
        <v>2.3664836512E8</v>
      </c>
      <c r="J626" s="19">
        <v>1.982242916E8</v>
      </c>
      <c r="K626" s="19">
        <v>5.5789100766E8</v>
      </c>
    </row>
    <row r="627" ht="15.75" customHeight="1">
      <c r="A627" s="18" t="s">
        <v>289</v>
      </c>
      <c r="B627" s="19" t="s">
        <v>15</v>
      </c>
      <c r="C627" s="19" t="s">
        <v>16</v>
      </c>
      <c r="D627" s="18" t="s">
        <v>290</v>
      </c>
      <c r="E627" s="19" t="s">
        <v>18</v>
      </c>
      <c r="F627" s="18" t="s">
        <v>19</v>
      </c>
      <c r="G627" s="19">
        <v>3535181.43</v>
      </c>
      <c r="H627" s="19">
        <v>1335548.07</v>
      </c>
      <c r="I627" s="19">
        <v>5.307020349E7</v>
      </c>
      <c r="J627" s="19">
        <v>8.442250677E7</v>
      </c>
      <c r="K627" s="19">
        <v>1.4236343976E8</v>
      </c>
    </row>
    <row r="628" ht="15.75" customHeight="1">
      <c r="A628" s="18" t="s">
        <v>289</v>
      </c>
      <c r="B628" s="19" t="s">
        <v>15</v>
      </c>
      <c r="C628" s="19" t="s">
        <v>16</v>
      </c>
      <c r="D628" s="18" t="s">
        <v>290</v>
      </c>
      <c r="E628" s="19" t="s">
        <v>44</v>
      </c>
      <c r="F628" s="18" t="s">
        <v>45</v>
      </c>
      <c r="G628" s="19">
        <v>920711.22</v>
      </c>
      <c r="H628" s="19">
        <v>347833.38</v>
      </c>
      <c r="I628" s="19">
        <v>1.382173246E7</v>
      </c>
      <c r="J628" s="19">
        <v>2.198720232E7</v>
      </c>
      <c r="K628" s="19">
        <v>3.707747938E7</v>
      </c>
    </row>
    <row r="629" ht="15.75" customHeight="1">
      <c r="A629" s="18" t="s">
        <v>289</v>
      </c>
      <c r="B629" s="19" t="s">
        <v>15</v>
      </c>
      <c r="C629" s="19" t="s">
        <v>16</v>
      </c>
      <c r="D629" s="18" t="s">
        <v>290</v>
      </c>
      <c r="E629" s="19" t="s">
        <v>73</v>
      </c>
      <c r="F629" s="18" t="s">
        <v>74</v>
      </c>
      <c r="G629" s="19">
        <v>248345.78</v>
      </c>
      <c r="H629" s="19">
        <v>93821.98</v>
      </c>
      <c r="I629" s="19">
        <v>3728171.06</v>
      </c>
      <c r="J629" s="19">
        <v>5930664.03</v>
      </c>
      <c r="K629" s="19">
        <v>1.000100285E7</v>
      </c>
    </row>
    <row r="630" ht="15.75" customHeight="1">
      <c r="A630" s="18" t="s">
        <v>289</v>
      </c>
      <c r="B630" s="19" t="s">
        <v>15</v>
      </c>
      <c r="C630" s="19" t="s">
        <v>16</v>
      </c>
      <c r="D630" s="18" t="s">
        <v>290</v>
      </c>
      <c r="E630" s="19" t="s">
        <v>46</v>
      </c>
      <c r="F630" s="18" t="s">
        <v>47</v>
      </c>
      <c r="G630" s="19">
        <v>0.0</v>
      </c>
      <c r="H630" s="19">
        <v>0.0</v>
      </c>
      <c r="I630" s="19">
        <v>0.0</v>
      </c>
      <c r="J630" s="19">
        <v>-5872.32</v>
      </c>
      <c r="K630" s="19">
        <v>-5872.32</v>
      </c>
    </row>
    <row r="631" ht="15.75" customHeight="1">
      <c r="A631" s="18" t="s">
        <v>289</v>
      </c>
      <c r="B631" s="19" t="s">
        <v>15</v>
      </c>
      <c r="C631" s="19" t="s">
        <v>16</v>
      </c>
      <c r="D631" s="18" t="s">
        <v>290</v>
      </c>
      <c r="E631" s="19" t="s">
        <v>30</v>
      </c>
      <c r="F631" s="18" t="s">
        <v>31</v>
      </c>
      <c r="G631" s="19">
        <v>6359.57</v>
      </c>
      <c r="H631" s="19">
        <v>2402.57</v>
      </c>
      <c r="I631" s="19">
        <v>95469.99</v>
      </c>
      <c r="J631" s="19">
        <v>151870.82</v>
      </c>
      <c r="K631" s="19">
        <v>256102.95</v>
      </c>
    </row>
    <row r="632" ht="15.75" customHeight="1">
      <c r="A632" s="18" t="s">
        <v>291</v>
      </c>
      <c r="B632" s="19" t="s">
        <v>15</v>
      </c>
      <c r="C632" s="19" t="s">
        <v>16</v>
      </c>
      <c r="D632" s="18" t="s">
        <v>292</v>
      </c>
      <c r="E632" s="19" t="s">
        <v>18</v>
      </c>
      <c r="F632" s="18" t="s">
        <v>19</v>
      </c>
      <c r="G632" s="19">
        <v>2.496611286E7</v>
      </c>
      <c r="H632" s="19">
        <v>3288614.98</v>
      </c>
      <c r="I632" s="19">
        <v>1.4117155994E8</v>
      </c>
      <c r="J632" s="19">
        <v>1.9891269393E8</v>
      </c>
      <c r="K632" s="19">
        <v>3.6833898171E8</v>
      </c>
    </row>
    <row r="633" ht="15.75" customHeight="1">
      <c r="A633" s="18" t="s">
        <v>291</v>
      </c>
      <c r="B633" s="19" t="s">
        <v>15</v>
      </c>
      <c r="C633" s="19" t="s">
        <v>16</v>
      </c>
      <c r="D633" s="18" t="s">
        <v>292</v>
      </c>
      <c r="E633" s="19" t="s">
        <v>44</v>
      </c>
      <c r="F633" s="18" t="s">
        <v>45</v>
      </c>
      <c r="G633" s="19">
        <v>5837615.86</v>
      </c>
      <c r="H633" s="19">
        <v>768949.14</v>
      </c>
      <c r="I633" s="19">
        <v>3.300895664E7</v>
      </c>
      <c r="J633" s="19">
        <v>4.65100796E7</v>
      </c>
      <c r="K633" s="19">
        <v>8.612560124E7</v>
      </c>
    </row>
    <row r="634" ht="15.75" customHeight="1">
      <c r="A634" s="18" t="s">
        <v>291</v>
      </c>
      <c r="B634" s="19" t="s">
        <v>15</v>
      </c>
      <c r="C634" s="19" t="s">
        <v>16</v>
      </c>
      <c r="D634" s="18" t="s">
        <v>292</v>
      </c>
      <c r="E634" s="19" t="s">
        <v>30</v>
      </c>
      <c r="F634" s="18" t="s">
        <v>31</v>
      </c>
      <c r="G634" s="19">
        <v>35008.34</v>
      </c>
      <c r="H634" s="19">
        <v>4611.41</v>
      </c>
      <c r="I634" s="19">
        <v>197955.63</v>
      </c>
      <c r="J634" s="19">
        <v>278922.25</v>
      </c>
      <c r="K634" s="19">
        <v>516497.63</v>
      </c>
    </row>
    <row r="635" ht="15.75" customHeight="1">
      <c r="A635" s="18" t="s">
        <v>291</v>
      </c>
      <c r="B635" s="19" t="s">
        <v>15</v>
      </c>
      <c r="C635" s="19" t="s">
        <v>16</v>
      </c>
      <c r="D635" s="18" t="s">
        <v>292</v>
      </c>
      <c r="E635" s="19" t="s">
        <v>38</v>
      </c>
      <c r="F635" s="18" t="s">
        <v>39</v>
      </c>
      <c r="G635" s="19">
        <v>43837.94</v>
      </c>
      <c r="H635" s="19">
        <v>5774.47</v>
      </c>
      <c r="I635" s="19">
        <v>247882.79</v>
      </c>
      <c r="J635" s="19">
        <v>349270.3</v>
      </c>
      <c r="K635" s="19">
        <v>646765.5</v>
      </c>
    </row>
    <row r="636" ht="15.75" customHeight="1">
      <c r="A636" s="18" t="s">
        <v>293</v>
      </c>
      <c r="B636" s="19" t="s">
        <v>15</v>
      </c>
      <c r="C636" s="19" t="s">
        <v>16</v>
      </c>
      <c r="D636" s="18" t="s">
        <v>294</v>
      </c>
      <c r="E636" s="19" t="s">
        <v>18</v>
      </c>
      <c r="F636" s="18" t="s">
        <v>19</v>
      </c>
      <c r="G636" s="19">
        <v>3.066569005E7</v>
      </c>
      <c r="H636" s="19">
        <v>3963498.46</v>
      </c>
      <c r="I636" s="19">
        <v>1.3935012538E8</v>
      </c>
      <c r="J636" s="19">
        <v>1.5449646098E8</v>
      </c>
      <c r="K636" s="19">
        <v>3.2847577487E8</v>
      </c>
    </row>
    <row r="637" ht="15.75" customHeight="1">
      <c r="A637" s="18" t="s">
        <v>293</v>
      </c>
      <c r="B637" s="19" t="s">
        <v>15</v>
      </c>
      <c r="C637" s="19" t="s">
        <v>16</v>
      </c>
      <c r="D637" s="18" t="s">
        <v>294</v>
      </c>
      <c r="E637" s="19" t="s">
        <v>46</v>
      </c>
      <c r="F637" s="18" t="s">
        <v>47</v>
      </c>
      <c r="G637" s="19">
        <v>0.0</v>
      </c>
      <c r="H637" s="19">
        <v>0.0</v>
      </c>
      <c r="I637" s="19">
        <v>0.0</v>
      </c>
      <c r="J637" s="19">
        <v>-82212.48</v>
      </c>
      <c r="K637" s="19">
        <v>-82212.48</v>
      </c>
    </row>
    <row r="638" ht="15.75" customHeight="1">
      <c r="A638" s="18" t="s">
        <v>293</v>
      </c>
      <c r="B638" s="19" t="s">
        <v>15</v>
      </c>
      <c r="C638" s="19" t="s">
        <v>16</v>
      </c>
      <c r="D638" s="18" t="s">
        <v>294</v>
      </c>
      <c r="E638" s="19" t="s">
        <v>30</v>
      </c>
      <c r="F638" s="18" t="s">
        <v>31</v>
      </c>
      <c r="G638" s="19">
        <v>72955.08</v>
      </c>
      <c r="H638" s="19">
        <v>9429.34</v>
      </c>
      <c r="I638" s="19">
        <v>331520.3</v>
      </c>
      <c r="J638" s="19">
        <v>367554.11</v>
      </c>
      <c r="K638" s="19">
        <v>781458.83</v>
      </c>
    </row>
    <row r="639" ht="15.75" customHeight="1">
      <c r="A639" s="18" t="s">
        <v>293</v>
      </c>
      <c r="B639" s="19" t="s">
        <v>15</v>
      </c>
      <c r="C639" s="19" t="s">
        <v>16</v>
      </c>
      <c r="D639" s="18" t="s">
        <v>294</v>
      </c>
      <c r="E639" s="19" t="s">
        <v>38</v>
      </c>
      <c r="F639" s="18" t="s">
        <v>39</v>
      </c>
      <c r="G639" s="19">
        <v>75545.87</v>
      </c>
      <c r="H639" s="19">
        <v>9764.2</v>
      </c>
      <c r="I639" s="19">
        <v>343293.32</v>
      </c>
      <c r="J639" s="19">
        <v>380606.79</v>
      </c>
      <c r="K639" s="19">
        <v>809210.18</v>
      </c>
    </row>
    <row r="640" ht="15.75" customHeight="1">
      <c r="A640" s="18" t="s">
        <v>295</v>
      </c>
      <c r="B640" s="19" t="s">
        <v>15</v>
      </c>
      <c r="C640" s="19" t="s">
        <v>16</v>
      </c>
      <c r="D640" s="18" t="s">
        <v>296</v>
      </c>
      <c r="E640" s="19" t="s">
        <v>18</v>
      </c>
      <c r="F640" s="18" t="s">
        <v>19</v>
      </c>
      <c r="G640" s="19">
        <v>2.838273293E7</v>
      </c>
      <c r="H640" s="19">
        <v>1503913.23</v>
      </c>
      <c r="I640" s="19">
        <v>1.0705586737E8</v>
      </c>
      <c r="J640" s="19">
        <v>1.3188575536E8</v>
      </c>
      <c r="K640" s="19">
        <v>2.6882826889E8</v>
      </c>
    </row>
    <row r="641" ht="15.75" customHeight="1">
      <c r="A641" s="18" t="s">
        <v>295</v>
      </c>
      <c r="B641" s="19" t="s">
        <v>15</v>
      </c>
      <c r="C641" s="19" t="s">
        <v>16</v>
      </c>
      <c r="D641" s="18" t="s">
        <v>296</v>
      </c>
      <c r="E641" s="19" t="s">
        <v>103</v>
      </c>
      <c r="F641" s="18" t="s">
        <v>104</v>
      </c>
      <c r="G641" s="19">
        <v>0.0</v>
      </c>
      <c r="H641" s="19">
        <v>0.0</v>
      </c>
      <c r="I641" s="19">
        <v>0.0</v>
      </c>
      <c r="J641" s="19">
        <v>-250772.55</v>
      </c>
      <c r="K641" s="19">
        <v>-250772.55</v>
      </c>
    </row>
    <row r="642" ht="15.75" customHeight="1">
      <c r="A642" s="18" t="s">
        <v>295</v>
      </c>
      <c r="B642" s="19" t="s">
        <v>15</v>
      </c>
      <c r="C642" s="19" t="s">
        <v>16</v>
      </c>
      <c r="D642" s="18" t="s">
        <v>296</v>
      </c>
      <c r="E642" s="19" t="s">
        <v>73</v>
      </c>
      <c r="F642" s="18" t="s">
        <v>74</v>
      </c>
      <c r="G642" s="19">
        <v>3363185.07</v>
      </c>
      <c r="H642" s="19">
        <v>178204.77</v>
      </c>
      <c r="I642" s="19">
        <v>1.268548363E7</v>
      </c>
      <c r="J642" s="19">
        <v>1.562767769E7</v>
      </c>
      <c r="K642" s="19">
        <v>3.185455116E7</v>
      </c>
    </row>
    <row r="643" ht="15.75" customHeight="1">
      <c r="A643" s="18" t="s">
        <v>297</v>
      </c>
      <c r="B643" s="19" t="s">
        <v>15</v>
      </c>
      <c r="C643" s="19" t="s">
        <v>16</v>
      </c>
      <c r="D643" s="18" t="s">
        <v>298</v>
      </c>
      <c r="E643" s="19" t="s">
        <v>18</v>
      </c>
      <c r="F643" s="18" t="s">
        <v>19</v>
      </c>
      <c r="G643" s="19">
        <v>1.420399162E7</v>
      </c>
      <c r="H643" s="19">
        <v>1589662.37</v>
      </c>
      <c r="I643" s="19">
        <v>5.191884343E7</v>
      </c>
      <c r="J643" s="19">
        <v>4.687272875E7</v>
      </c>
      <c r="K643" s="19">
        <v>1.1458522617E8</v>
      </c>
    </row>
    <row r="644" ht="15.75" customHeight="1">
      <c r="A644" s="18" t="s">
        <v>297</v>
      </c>
      <c r="B644" s="19" t="s">
        <v>15</v>
      </c>
      <c r="C644" s="19" t="s">
        <v>16</v>
      </c>
      <c r="D644" s="18" t="s">
        <v>298</v>
      </c>
      <c r="E644" s="19" t="s">
        <v>44</v>
      </c>
      <c r="F644" s="18" t="s">
        <v>45</v>
      </c>
      <c r="G644" s="19">
        <v>5955485.61</v>
      </c>
      <c r="H644" s="19">
        <v>666517.67</v>
      </c>
      <c r="I644" s="19">
        <v>2.176866429E7</v>
      </c>
      <c r="J644" s="19">
        <v>1.965291655E7</v>
      </c>
      <c r="K644" s="19">
        <v>4.804358412E7</v>
      </c>
    </row>
    <row r="645" ht="15.75" customHeight="1">
      <c r="A645" s="18" t="s">
        <v>297</v>
      </c>
      <c r="B645" s="19" t="s">
        <v>15</v>
      </c>
      <c r="C645" s="19" t="s">
        <v>16</v>
      </c>
      <c r="D645" s="18" t="s">
        <v>298</v>
      </c>
      <c r="E645" s="19" t="s">
        <v>30</v>
      </c>
      <c r="F645" s="18" t="s">
        <v>31</v>
      </c>
      <c r="G645" s="19">
        <v>27168.06</v>
      </c>
      <c r="H645" s="19">
        <v>3040.56</v>
      </c>
      <c r="I645" s="19">
        <v>99305.5</v>
      </c>
      <c r="J645" s="19">
        <v>89653.77</v>
      </c>
      <c r="K645" s="19">
        <v>219167.89</v>
      </c>
    </row>
    <row r="646" ht="15.75" customHeight="1">
      <c r="A646" s="18" t="s">
        <v>297</v>
      </c>
      <c r="B646" s="19" t="s">
        <v>15</v>
      </c>
      <c r="C646" s="19" t="s">
        <v>16</v>
      </c>
      <c r="D646" s="18" t="s">
        <v>298</v>
      </c>
      <c r="E646" s="19" t="s">
        <v>40</v>
      </c>
      <c r="F646" s="18" t="s">
        <v>41</v>
      </c>
      <c r="G646" s="19">
        <v>8958299.71</v>
      </c>
      <c r="H646" s="19">
        <v>1002582.4</v>
      </c>
      <c r="I646" s="19">
        <v>3.274463778E7</v>
      </c>
      <c r="J646" s="19">
        <v>2.956210931E7</v>
      </c>
      <c r="K646" s="19">
        <v>7.22676292E7</v>
      </c>
    </row>
    <row r="647" ht="15.75" customHeight="1">
      <c r="A647" s="18" t="s">
        <v>299</v>
      </c>
      <c r="B647" s="19" t="s">
        <v>15</v>
      </c>
      <c r="C647" s="19" t="s">
        <v>16</v>
      </c>
      <c r="D647" s="18" t="s">
        <v>300</v>
      </c>
      <c r="E647" s="19" t="s">
        <v>18</v>
      </c>
      <c r="F647" s="18" t="s">
        <v>19</v>
      </c>
      <c r="G647" s="19">
        <v>1.2398737589E8</v>
      </c>
      <c r="H647" s="19">
        <v>2.25954085E7</v>
      </c>
      <c r="I647" s="19">
        <v>4.3195616716E8</v>
      </c>
      <c r="J647" s="19">
        <v>4.1634779593E8</v>
      </c>
      <c r="K647" s="19">
        <v>9.9488674748E8</v>
      </c>
    </row>
    <row r="648" ht="15.75" customHeight="1">
      <c r="A648" s="18" t="s">
        <v>299</v>
      </c>
      <c r="B648" s="19" t="s">
        <v>15</v>
      </c>
      <c r="C648" s="19" t="s">
        <v>16</v>
      </c>
      <c r="D648" s="18" t="s">
        <v>300</v>
      </c>
      <c r="E648" s="19" t="s">
        <v>44</v>
      </c>
      <c r="F648" s="18" t="s">
        <v>45</v>
      </c>
      <c r="G648" s="19">
        <v>6288600.32</v>
      </c>
      <c r="H648" s="19">
        <v>1146031.94</v>
      </c>
      <c r="I648" s="19">
        <v>2.190867959E7</v>
      </c>
      <c r="J648" s="19">
        <v>2.111702795E7</v>
      </c>
      <c r="K648" s="19">
        <v>5.04603398E7</v>
      </c>
    </row>
    <row r="649" ht="15.75" customHeight="1">
      <c r="A649" s="18" t="s">
        <v>299</v>
      </c>
      <c r="B649" s="19" t="s">
        <v>15</v>
      </c>
      <c r="C649" s="19" t="s">
        <v>16</v>
      </c>
      <c r="D649" s="18" t="s">
        <v>300</v>
      </c>
      <c r="E649" s="19" t="s">
        <v>22</v>
      </c>
      <c r="F649" s="18" t="s">
        <v>23</v>
      </c>
      <c r="G649" s="19">
        <v>38089.89</v>
      </c>
      <c r="H649" s="19">
        <v>6941.49</v>
      </c>
      <c r="I649" s="19">
        <v>132700.32</v>
      </c>
      <c r="J649" s="19">
        <v>127905.31</v>
      </c>
      <c r="K649" s="19">
        <v>305637.01</v>
      </c>
    </row>
    <row r="650" ht="15.75" customHeight="1">
      <c r="A650" s="18" t="s">
        <v>299</v>
      </c>
      <c r="B650" s="19" t="s">
        <v>15</v>
      </c>
      <c r="C650" s="19" t="s">
        <v>16</v>
      </c>
      <c r="D650" s="18" t="s">
        <v>300</v>
      </c>
      <c r="E650" s="19" t="s">
        <v>46</v>
      </c>
      <c r="F650" s="18" t="s">
        <v>47</v>
      </c>
      <c r="G650" s="19">
        <v>0.0</v>
      </c>
      <c r="H650" s="19">
        <v>0.0</v>
      </c>
      <c r="I650" s="19">
        <v>0.0</v>
      </c>
      <c r="J650" s="19">
        <v>-26451.9</v>
      </c>
      <c r="K650" s="19">
        <v>-26451.9</v>
      </c>
    </row>
    <row r="651" ht="15.75" customHeight="1">
      <c r="A651" s="18" t="s">
        <v>299</v>
      </c>
      <c r="B651" s="19" t="s">
        <v>15</v>
      </c>
      <c r="C651" s="19" t="s">
        <v>16</v>
      </c>
      <c r="D651" s="18" t="s">
        <v>300</v>
      </c>
      <c r="E651" s="19" t="s">
        <v>28</v>
      </c>
      <c r="F651" s="18" t="s">
        <v>29</v>
      </c>
      <c r="G651" s="19">
        <v>72643.3</v>
      </c>
      <c r="H651" s="19">
        <v>13238.49</v>
      </c>
      <c r="I651" s="19">
        <v>253079.98</v>
      </c>
      <c r="J651" s="19">
        <v>243935.14</v>
      </c>
      <c r="K651" s="19">
        <v>582896.91</v>
      </c>
    </row>
    <row r="652" ht="15.75" customHeight="1">
      <c r="A652" s="18" t="s">
        <v>299</v>
      </c>
      <c r="B652" s="19" t="s">
        <v>15</v>
      </c>
      <c r="C652" s="19" t="s">
        <v>16</v>
      </c>
      <c r="D652" s="18" t="s">
        <v>300</v>
      </c>
      <c r="E652" s="19" t="s">
        <v>30</v>
      </c>
      <c r="F652" s="18" t="s">
        <v>31</v>
      </c>
      <c r="G652" s="19">
        <v>290325.58</v>
      </c>
      <c r="H652" s="19">
        <v>52908.82</v>
      </c>
      <c r="I652" s="19">
        <v>1011457.22</v>
      </c>
      <c r="J652" s="19">
        <v>974909.07</v>
      </c>
      <c r="K652" s="19">
        <v>2329600.69</v>
      </c>
    </row>
    <row r="653" ht="15.75" customHeight="1">
      <c r="A653" s="18" t="s">
        <v>299</v>
      </c>
      <c r="B653" s="19" t="s">
        <v>15</v>
      </c>
      <c r="C653" s="19" t="s">
        <v>16</v>
      </c>
      <c r="D653" s="18" t="s">
        <v>300</v>
      </c>
      <c r="E653" s="19" t="s">
        <v>38</v>
      </c>
      <c r="F653" s="18" t="s">
        <v>39</v>
      </c>
      <c r="G653" s="19">
        <v>59374.0</v>
      </c>
      <c r="H653" s="19">
        <v>10820.29</v>
      </c>
      <c r="I653" s="19">
        <v>206851.43</v>
      </c>
      <c r="J653" s="19">
        <v>199377.03</v>
      </c>
      <c r="K653" s="19">
        <v>476422.75</v>
      </c>
    </row>
    <row r="654" ht="15.75" customHeight="1">
      <c r="A654" s="18" t="s">
        <v>299</v>
      </c>
      <c r="B654" s="19" t="s">
        <v>15</v>
      </c>
      <c r="C654" s="19" t="s">
        <v>16</v>
      </c>
      <c r="D654" s="18" t="s">
        <v>300</v>
      </c>
      <c r="E654" s="19" t="s">
        <v>48</v>
      </c>
      <c r="F654" s="18" t="s">
        <v>49</v>
      </c>
      <c r="G654" s="19">
        <v>3.248530402E7</v>
      </c>
      <c r="H654" s="19">
        <v>5920108.47</v>
      </c>
      <c r="I654" s="19">
        <v>1.131746463E8</v>
      </c>
      <c r="J654" s="19">
        <v>1.0908517604E8</v>
      </c>
      <c r="K654" s="19">
        <v>2.6066523483E8</v>
      </c>
    </row>
    <row r="655" ht="15.75" customHeight="1">
      <c r="A655" s="18" t="s">
        <v>301</v>
      </c>
      <c r="B655" s="19" t="s">
        <v>15</v>
      </c>
      <c r="C655" s="19" t="s">
        <v>16</v>
      </c>
      <c r="D655" s="18" t="s">
        <v>302</v>
      </c>
      <c r="E655" s="19" t="s">
        <v>18</v>
      </c>
      <c r="F655" s="18" t="s">
        <v>19</v>
      </c>
      <c r="G655" s="19">
        <v>6.616326952E7</v>
      </c>
      <c r="H655" s="19">
        <v>3657043.1</v>
      </c>
      <c r="I655" s="19">
        <v>1.4641219671E8</v>
      </c>
      <c r="J655" s="19">
        <v>1.3555999417E8</v>
      </c>
      <c r="K655" s="19">
        <v>3.517925035E8</v>
      </c>
    </row>
    <row r="656" ht="15.75" customHeight="1">
      <c r="A656" s="18" t="s">
        <v>301</v>
      </c>
      <c r="B656" s="19" t="s">
        <v>15</v>
      </c>
      <c r="C656" s="19" t="s">
        <v>16</v>
      </c>
      <c r="D656" s="18" t="s">
        <v>302</v>
      </c>
      <c r="E656" s="19" t="s">
        <v>44</v>
      </c>
      <c r="F656" s="18" t="s">
        <v>45</v>
      </c>
      <c r="G656" s="19">
        <v>3.101029635E7</v>
      </c>
      <c r="H656" s="19">
        <v>1714032.44</v>
      </c>
      <c r="I656" s="19">
        <v>6.862244934E7</v>
      </c>
      <c r="J656" s="19">
        <v>6.353609223E7</v>
      </c>
      <c r="K656" s="19">
        <v>1.6488287036E8</v>
      </c>
    </row>
    <row r="657" ht="15.75" customHeight="1">
      <c r="A657" s="18" t="s">
        <v>301</v>
      </c>
      <c r="B657" s="19" t="s">
        <v>15</v>
      </c>
      <c r="C657" s="19" t="s">
        <v>16</v>
      </c>
      <c r="D657" s="18" t="s">
        <v>302</v>
      </c>
      <c r="E657" s="19" t="s">
        <v>30</v>
      </c>
      <c r="F657" s="18" t="s">
        <v>31</v>
      </c>
      <c r="G657" s="19">
        <v>153078.4</v>
      </c>
      <c r="H657" s="19">
        <v>8461.1</v>
      </c>
      <c r="I657" s="19">
        <v>338746.03</v>
      </c>
      <c r="J657" s="19">
        <v>313637.87</v>
      </c>
      <c r="K657" s="19">
        <v>813923.4</v>
      </c>
    </row>
    <row r="658" ht="15.75" customHeight="1">
      <c r="A658" s="18" t="s">
        <v>301</v>
      </c>
      <c r="B658" s="19" t="s">
        <v>15</v>
      </c>
      <c r="C658" s="19" t="s">
        <v>16</v>
      </c>
      <c r="D658" s="18" t="s">
        <v>302</v>
      </c>
      <c r="E658" s="19" t="s">
        <v>38</v>
      </c>
      <c r="F658" s="18" t="s">
        <v>39</v>
      </c>
      <c r="G658" s="19">
        <v>109837.06</v>
      </c>
      <c r="H658" s="19">
        <v>6071.03</v>
      </c>
      <c r="I658" s="19">
        <v>243057.61</v>
      </c>
      <c r="J658" s="19">
        <v>225041.97</v>
      </c>
      <c r="K658" s="19">
        <v>584007.67</v>
      </c>
    </row>
    <row r="659" ht="15.75" customHeight="1">
      <c r="A659" s="18" t="s">
        <v>301</v>
      </c>
      <c r="B659" s="19" t="s">
        <v>15</v>
      </c>
      <c r="C659" s="19" t="s">
        <v>16</v>
      </c>
      <c r="D659" s="18" t="s">
        <v>302</v>
      </c>
      <c r="E659" s="19" t="s">
        <v>48</v>
      </c>
      <c r="F659" s="18" t="s">
        <v>49</v>
      </c>
      <c r="G659" s="19">
        <v>3.892848067E7</v>
      </c>
      <c r="H659" s="19">
        <v>2151694.33</v>
      </c>
      <c r="I659" s="19">
        <v>8.614453931E7</v>
      </c>
      <c r="J659" s="19">
        <v>7.975942927E7</v>
      </c>
      <c r="K659" s="19">
        <v>2.0698414358E8</v>
      </c>
    </row>
    <row r="660" ht="15.75" customHeight="1">
      <c r="A660" s="18" t="s">
        <v>303</v>
      </c>
      <c r="B660" s="19" t="s">
        <v>15</v>
      </c>
      <c r="C660" s="19" t="s">
        <v>16</v>
      </c>
      <c r="D660" s="18" t="s">
        <v>304</v>
      </c>
      <c r="E660" s="19" t="s">
        <v>18</v>
      </c>
      <c r="F660" s="18" t="s">
        <v>19</v>
      </c>
      <c r="G660" s="19">
        <v>1.314389845E7</v>
      </c>
      <c r="H660" s="19">
        <v>1336770.34</v>
      </c>
      <c r="I660" s="19">
        <v>9.33846233E7</v>
      </c>
      <c r="J660" s="19">
        <v>1.086319822E8</v>
      </c>
      <c r="K660" s="19">
        <v>2.1649727429E8</v>
      </c>
    </row>
    <row r="661" ht="15.75" customHeight="1">
      <c r="A661" s="18" t="s">
        <v>303</v>
      </c>
      <c r="B661" s="19" t="s">
        <v>15</v>
      </c>
      <c r="C661" s="19" t="s">
        <v>16</v>
      </c>
      <c r="D661" s="18" t="s">
        <v>304</v>
      </c>
      <c r="E661" s="19" t="s">
        <v>44</v>
      </c>
      <c r="F661" s="18" t="s">
        <v>45</v>
      </c>
      <c r="G661" s="19">
        <v>1.380741472E7</v>
      </c>
      <c r="H661" s="19">
        <v>1404251.75</v>
      </c>
      <c r="I661" s="19">
        <v>9.809876614E7</v>
      </c>
      <c r="J661" s="19">
        <v>1.1411582595E8</v>
      </c>
      <c r="K661" s="19">
        <v>2.2742625856E8</v>
      </c>
    </row>
    <row r="662" ht="15.75" customHeight="1">
      <c r="A662" s="18" t="s">
        <v>303</v>
      </c>
      <c r="B662" s="19" t="s">
        <v>15</v>
      </c>
      <c r="C662" s="19" t="s">
        <v>16</v>
      </c>
      <c r="D662" s="18" t="s">
        <v>304</v>
      </c>
      <c r="E662" s="19" t="s">
        <v>30</v>
      </c>
      <c r="F662" s="18" t="s">
        <v>31</v>
      </c>
      <c r="G662" s="19">
        <v>30633.77</v>
      </c>
      <c r="H662" s="19">
        <v>3115.54</v>
      </c>
      <c r="I662" s="19">
        <v>217646.5</v>
      </c>
      <c r="J662" s="19">
        <v>253182.69</v>
      </c>
      <c r="K662" s="19">
        <v>504578.5</v>
      </c>
    </row>
    <row r="663" ht="15.75" customHeight="1">
      <c r="A663" s="18" t="s">
        <v>303</v>
      </c>
      <c r="B663" s="19" t="s">
        <v>15</v>
      </c>
      <c r="C663" s="19" t="s">
        <v>16</v>
      </c>
      <c r="D663" s="18" t="s">
        <v>304</v>
      </c>
      <c r="E663" s="19" t="s">
        <v>34</v>
      </c>
      <c r="F663" s="18" t="s">
        <v>35</v>
      </c>
      <c r="G663" s="19">
        <v>1724.65</v>
      </c>
      <c r="H663" s="19">
        <v>175.4</v>
      </c>
      <c r="I663" s="19">
        <v>12253.3</v>
      </c>
      <c r="J663" s="19">
        <v>14253.95</v>
      </c>
      <c r="K663" s="19">
        <v>28407.3</v>
      </c>
    </row>
    <row r="664" ht="15.75" customHeight="1">
      <c r="A664" s="18" t="s">
        <v>303</v>
      </c>
      <c r="B664" s="19" t="s">
        <v>15</v>
      </c>
      <c r="C664" s="19" t="s">
        <v>16</v>
      </c>
      <c r="D664" s="18" t="s">
        <v>304</v>
      </c>
      <c r="E664" s="19" t="s">
        <v>38</v>
      </c>
      <c r="F664" s="18" t="s">
        <v>39</v>
      </c>
      <c r="G664" s="19">
        <v>78070.41</v>
      </c>
      <c r="H664" s="19">
        <v>7939.97</v>
      </c>
      <c r="I664" s="19">
        <v>554673.76</v>
      </c>
      <c r="J664" s="19">
        <v>645238.03</v>
      </c>
      <c r="K664" s="19">
        <v>1285922.17</v>
      </c>
    </row>
    <row r="665" ht="15.75" customHeight="1">
      <c r="A665" s="18" t="s">
        <v>305</v>
      </c>
      <c r="B665" s="19" t="s">
        <v>15</v>
      </c>
      <c r="C665" s="19" t="s">
        <v>16</v>
      </c>
      <c r="D665" s="18" t="s">
        <v>306</v>
      </c>
      <c r="E665" s="19" t="s">
        <v>18</v>
      </c>
      <c r="F665" s="18" t="s">
        <v>19</v>
      </c>
      <c r="G665" s="19">
        <v>1.221713338E7</v>
      </c>
      <c r="H665" s="19">
        <v>971414.82</v>
      </c>
      <c r="I665" s="19">
        <v>5.462879377E7</v>
      </c>
      <c r="J665" s="19">
        <v>5.192404501E7</v>
      </c>
      <c r="K665" s="19">
        <v>1.1974138698E8</v>
      </c>
    </row>
    <row r="666" ht="15.75" customHeight="1">
      <c r="A666" s="18" t="s">
        <v>305</v>
      </c>
      <c r="B666" s="19" t="s">
        <v>15</v>
      </c>
      <c r="C666" s="19" t="s">
        <v>16</v>
      </c>
      <c r="D666" s="18" t="s">
        <v>306</v>
      </c>
      <c r="E666" s="19" t="s">
        <v>44</v>
      </c>
      <c r="F666" s="18" t="s">
        <v>45</v>
      </c>
      <c r="G666" s="19">
        <v>1.15839663E7</v>
      </c>
      <c r="H666" s="19">
        <v>921070.12</v>
      </c>
      <c r="I666" s="19">
        <v>5.17975933E7</v>
      </c>
      <c r="J666" s="19">
        <v>4.923302129E7</v>
      </c>
      <c r="K666" s="19">
        <v>1.1353565101E8</v>
      </c>
    </row>
    <row r="667" ht="15.75" customHeight="1">
      <c r="A667" s="18" t="s">
        <v>305</v>
      </c>
      <c r="B667" s="19" t="s">
        <v>15</v>
      </c>
      <c r="C667" s="19" t="s">
        <v>16</v>
      </c>
      <c r="D667" s="18" t="s">
        <v>306</v>
      </c>
      <c r="E667" s="19" t="s">
        <v>73</v>
      </c>
      <c r="F667" s="18" t="s">
        <v>74</v>
      </c>
      <c r="G667" s="19">
        <v>8609527.43</v>
      </c>
      <c r="H667" s="19">
        <v>684565.05</v>
      </c>
      <c r="I667" s="19">
        <v>3.849741866E7</v>
      </c>
      <c r="J667" s="19">
        <v>3.659135709E7</v>
      </c>
      <c r="K667" s="19">
        <v>8.438286823E7</v>
      </c>
    </row>
    <row r="668" ht="15.75" customHeight="1">
      <c r="A668" s="18" t="s">
        <v>305</v>
      </c>
      <c r="B668" s="19" t="s">
        <v>15</v>
      </c>
      <c r="C668" s="19" t="s">
        <v>16</v>
      </c>
      <c r="D668" s="18" t="s">
        <v>306</v>
      </c>
      <c r="E668" s="19" t="s">
        <v>30</v>
      </c>
      <c r="F668" s="18" t="s">
        <v>31</v>
      </c>
      <c r="G668" s="19">
        <v>190526.18</v>
      </c>
      <c r="H668" s="19">
        <v>15149.21</v>
      </c>
      <c r="I668" s="19">
        <v>851935.96</v>
      </c>
      <c r="J668" s="19">
        <v>809755.41</v>
      </c>
      <c r="K668" s="19">
        <v>1867366.76</v>
      </c>
    </row>
    <row r="669" ht="15.75" customHeight="1">
      <c r="A669" s="18" t="s">
        <v>305</v>
      </c>
      <c r="B669" s="19" t="s">
        <v>15</v>
      </c>
      <c r="C669" s="19" t="s">
        <v>16</v>
      </c>
      <c r="D669" s="18" t="s">
        <v>306</v>
      </c>
      <c r="E669" s="19" t="s">
        <v>38</v>
      </c>
      <c r="F669" s="18" t="s">
        <v>39</v>
      </c>
      <c r="G669" s="19">
        <v>20192.03</v>
      </c>
      <c r="H669" s="19">
        <v>1605.52</v>
      </c>
      <c r="I669" s="19">
        <v>90288.47</v>
      </c>
      <c r="J669" s="19">
        <v>85818.17</v>
      </c>
      <c r="K669" s="19">
        <v>197904.19</v>
      </c>
    </row>
    <row r="670" ht="15.75" customHeight="1">
      <c r="A670" s="18" t="s">
        <v>305</v>
      </c>
      <c r="B670" s="19" t="s">
        <v>15</v>
      </c>
      <c r="C670" s="19" t="s">
        <v>16</v>
      </c>
      <c r="D670" s="18" t="s">
        <v>306</v>
      </c>
      <c r="E670" s="19" t="s">
        <v>48</v>
      </c>
      <c r="F670" s="18" t="s">
        <v>49</v>
      </c>
      <c r="G670" s="19">
        <v>5.799312368E7</v>
      </c>
      <c r="H670" s="19">
        <v>4611178.28</v>
      </c>
      <c r="I670" s="19">
        <v>2.5931569184E8</v>
      </c>
      <c r="J670" s="19">
        <v>2.4647660559E8</v>
      </c>
      <c r="K670" s="19">
        <v>5.6839659939E8</v>
      </c>
    </row>
    <row r="671" ht="29.25" customHeight="1">
      <c r="A671" s="20" t="s">
        <v>307</v>
      </c>
      <c r="B671" s="21"/>
      <c r="C671" s="21"/>
      <c r="D671" s="21"/>
      <c r="E671" s="21"/>
      <c r="F671" s="21"/>
      <c r="G671" s="21"/>
      <c r="H671" s="21"/>
      <c r="I671" s="21"/>
      <c r="J671" s="21"/>
      <c r="K671" s="21"/>
    </row>
    <row r="672" ht="15.75" customHeight="1">
      <c r="B672" s="22"/>
      <c r="G672" s="23"/>
      <c r="H672" s="23"/>
      <c r="I672" s="23"/>
      <c r="J672" s="23"/>
      <c r="K672" s="23"/>
    </row>
    <row r="673" ht="15.75" customHeight="1">
      <c r="B673" s="22"/>
      <c r="G673" s="23"/>
      <c r="H673" s="23"/>
      <c r="I673" s="23"/>
      <c r="J673" s="23"/>
      <c r="K673" s="23"/>
    </row>
    <row r="674" ht="15.75" customHeight="1">
      <c r="B674" s="22"/>
      <c r="G674" s="23"/>
      <c r="H674" s="23"/>
      <c r="I674" s="23"/>
      <c r="J674" s="23"/>
      <c r="K674" s="23"/>
    </row>
    <row r="675" ht="15.75" customHeight="1">
      <c r="B675" s="22"/>
      <c r="G675" s="23"/>
      <c r="H675" s="23"/>
      <c r="I675" s="23"/>
      <c r="J675" s="23"/>
      <c r="K675" s="23"/>
    </row>
    <row r="676" ht="15.75" customHeight="1">
      <c r="B676" s="22"/>
      <c r="G676" s="23"/>
      <c r="H676" s="23"/>
      <c r="I676" s="23"/>
      <c r="J676" s="23"/>
      <c r="K676" s="23"/>
    </row>
    <row r="677" ht="15.75" customHeight="1">
      <c r="B677" s="22"/>
      <c r="G677" s="23"/>
      <c r="H677" s="23"/>
      <c r="I677" s="23"/>
      <c r="J677" s="23"/>
      <c r="K677" s="23"/>
    </row>
    <row r="678" ht="15.75" customHeight="1">
      <c r="B678" s="22"/>
      <c r="G678" s="23"/>
      <c r="H678" s="23"/>
      <c r="I678" s="23"/>
      <c r="J678" s="23"/>
      <c r="K678" s="23"/>
    </row>
    <row r="679" ht="15.75" customHeight="1">
      <c r="B679" s="22"/>
      <c r="G679" s="23"/>
      <c r="H679" s="23"/>
      <c r="I679" s="23"/>
      <c r="J679" s="23"/>
      <c r="K679" s="23"/>
    </row>
    <row r="680" ht="15.75" customHeight="1">
      <c r="B680" s="22"/>
      <c r="G680" s="23"/>
      <c r="H680" s="23"/>
      <c r="I680" s="23"/>
      <c r="J680" s="23"/>
      <c r="K680" s="23"/>
    </row>
    <row r="681" ht="15.75" customHeight="1">
      <c r="B681" s="22"/>
      <c r="G681" s="23"/>
      <c r="H681" s="23"/>
      <c r="I681" s="23"/>
      <c r="J681" s="23"/>
      <c r="K681" s="23"/>
    </row>
    <row r="682" ht="15.75" customHeight="1">
      <c r="B682" s="22"/>
      <c r="G682" s="23"/>
      <c r="H682" s="23"/>
      <c r="I682" s="23"/>
      <c r="J682" s="23"/>
      <c r="K682" s="23"/>
    </row>
    <row r="683" ht="15.75" customHeight="1">
      <c r="B683" s="22"/>
      <c r="G683" s="23"/>
      <c r="H683" s="23"/>
      <c r="I683" s="23"/>
      <c r="J683" s="23"/>
      <c r="K683" s="23"/>
    </row>
    <row r="684" ht="15.75" customHeight="1">
      <c r="B684" s="22"/>
      <c r="G684" s="23"/>
      <c r="H684" s="23"/>
      <c r="I684" s="23"/>
      <c r="J684" s="23"/>
      <c r="K684" s="23"/>
    </row>
    <row r="685" ht="15.75" customHeight="1">
      <c r="B685" s="22"/>
      <c r="G685" s="23"/>
      <c r="H685" s="23"/>
      <c r="I685" s="23"/>
      <c r="J685" s="23"/>
      <c r="K685" s="23"/>
    </row>
    <row r="686" ht="15.75" customHeight="1">
      <c r="B686" s="22"/>
      <c r="G686" s="23"/>
      <c r="H686" s="23"/>
      <c r="I686" s="23"/>
      <c r="J686" s="23"/>
      <c r="K686" s="23"/>
    </row>
    <row r="687" ht="15.75" customHeight="1">
      <c r="B687" s="22"/>
      <c r="G687" s="23"/>
      <c r="H687" s="23"/>
      <c r="I687" s="23"/>
      <c r="J687" s="23"/>
      <c r="K687" s="23"/>
    </row>
    <row r="688" ht="15.75" customHeight="1">
      <c r="B688" s="22"/>
      <c r="G688" s="23"/>
      <c r="H688" s="23"/>
      <c r="I688" s="23"/>
      <c r="J688" s="23"/>
      <c r="K688" s="23"/>
    </row>
    <row r="689" ht="15.75" customHeight="1">
      <c r="B689" s="22"/>
      <c r="G689" s="23"/>
      <c r="H689" s="23"/>
      <c r="I689" s="23"/>
      <c r="J689" s="23"/>
      <c r="K689" s="23"/>
    </row>
    <row r="690" ht="15.75" customHeight="1">
      <c r="B690" s="22"/>
      <c r="G690" s="23"/>
      <c r="H690" s="23"/>
      <c r="I690" s="23"/>
      <c r="J690" s="23"/>
      <c r="K690" s="23"/>
    </row>
    <row r="691" ht="15.75" customHeight="1">
      <c r="B691" s="22"/>
      <c r="G691" s="23"/>
      <c r="H691" s="23"/>
      <c r="I691" s="23"/>
      <c r="J691" s="23"/>
      <c r="K691" s="23"/>
    </row>
    <row r="692" ht="15.75" customHeight="1">
      <c r="B692" s="22"/>
      <c r="G692" s="23"/>
      <c r="H692" s="23"/>
      <c r="I692" s="23"/>
      <c r="J692" s="23"/>
      <c r="K692" s="23"/>
    </row>
    <row r="693" ht="15.75" customHeight="1">
      <c r="B693" s="22"/>
      <c r="G693" s="23"/>
      <c r="H693" s="23"/>
      <c r="I693" s="23"/>
      <c r="J693" s="23"/>
      <c r="K693" s="23"/>
    </row>
    <row r="694" ht="15.75" customHeight="1">
      <c r="B694" s="22"/>
      <c r="G694" s="23"/>
      <c r="H694" s="23"/>
      <c r="I694" s="23"/>
      <c r="J694" s="23"/>
      <c r="K694" s="23"/>
    </row>
    <row r="695" ht="15.75" customHeight="1">
      <c r="B695" s="22"/>
      <c r="G695" s="23"/>
      <c r="H695" s="23"/>
      <c r="I695" s="23"/>
      <c r="J695" s="23"/>
      <c r="K695" s="23"/>
    </row>
    <row r="696" ht="15.75" customHeight="1">
      <c r="B696" s="22"/>
      <c r="G696" s="23"/>
      <c r="H696" s="23"/>
      <c r="I696" s="23"/>
      <c r="J696" s="23"/>
      <c r="K696" s="23"/>
    </row>
    <row r="697" ht="15.75" customHeight="1">
      <c r="B697" s="22"/>
      <c r="G697" s="23"/>
      <c r="H697" s="23"/>
      <c r="I697" s="23"/>
      <c r="J697" s="23"/>
      <c r="K697" s="23"/>
    </row>
    <row r="698" ht="15.75" customHeight="1">
      <c r="B698" s="22"/>
      <c r="G698" s="23"/>
      <c r="H698" s="23"/>
      <c r="I698" s="23"/>
      <c r="J698" s="23"/>
      <c r="K698" s="23"/>
    </row>
    <row r="699" ht="15.75" customHeight="1">
      <c r="B699" s="22"/>
      <c r="G699" s="23"/>
      <c r="H699" s="23"/>
      <c r="I699" s="23"/>
      <c r="J699" s="23"/>
      <c r="K699" s="23"/>
    </row>
    <row r="700" ht="15.75" customHeight="1">
      <c r="B700" s="22"/>
      <c r="G700" s="23"/>
      <c r="H700" s="23"/>
      <c r="I700" s="23"/>
      <c r="J700" s="23"/>
      <c r="K700" s="23"/>
    </row>
    <row r="701" ht="15.75" customHeight="1">
      <c r="B701" s="22"/>
      <c r="G701" s="23"/>
      <c r="H701" s="23"/>
      <c r="I701" s="23"/>
      <c r="J701" s="23"/>
      <c r="K701" s="23"/>
    </row>
    <row r="702" ht="15.75" customHeight="1">
      <c r="B702" s="22"/>
      <c r="G702" s="23"/>
      <c r="H702" s="23"/>
      <c r="I702" s="23"/>
      <c r="J702" s="23"/>
      <c r="K702" s="23"/>
    </row>
    <row r="703" ht="15.75" customHeight="1">
      <c r="B703" s="22"/>
      <c r="G703" s="23"/>
      <c r="H703" s="23"/>
      <c r="I703" s="23"/>
      <c r="J703" s="23"/>
      <c r="K703" s="23"/>
    </row>
    <row r="704" ht="15.75" customHeight="1">
      <c r="B704" s="22"/>
      <c r="G704" s="23"/>
      <c r="H704" s="23"/>
      <c r="I704" s="23"/>
      <c r="J704" s="23"/>
      <c r="K704" s="23"/>
    </row>
    <row r="705" ht="15.75" customHeight="1">
      <c r="B705" s="22"/>
      <c r="G705" s="23"/>
      <c r="H705" s="23"/>
      <c r="I705" s="23"/>
      <c r="J705" s="23"/>
      <c r="K705" s="23"/>
    </row>
    <row r="706" ht="15.75" customHeight="1">
      <c r="B706" s="22"/>
      <c r="G706" s="23"/>
      <c r="H706" s="23"/>
      <c r="I706" s="23"/>
      <c r="J706" s="23"/>
      <c r="K706" s="23"/>
    </row>
    <row r="707" ht="15.75" customHeight="1">
      <c r="B707" s="22"/>
      <c r="G707" s="23"/>
      <c r="H707" s="23"/>
      <c r="I707" s="23"/>
      <c r="J707" s="23"/>
      <c r="K707" s="23"/>
    </row>
    <row r="708" ht="15.75" customHeight="1">
      <c r="B708" s="22"/>
      <c r="G708" s="23"/>
      <c r="H708" s="23"/>
      <c r="I708" s="23"/>
      <c r="J708" s="23"/>
      <c r="K708" s="23"/>
    </row>
    <row r="709" ht="15.75" customHeight="1">
      <c r="B709" s="22"/>
      <c r="G709" s="23"/>
      <c r="H709" s="23"/>
      <c r="I709" s="23"/>
      <c r="J709" s="23"/>
      <c r="K709" s="23"/>
    </row>
    <row r="710" ht="15.75" customHeight="1">
      <c r="B710" s="22"/>
      <c r="G710" s="23"/>
      <c r="H710" s="23"/>
      <c r="I710" s="23"/>
      <c r="J710" s="23"/>
      <c r="K710" s="23"/>
    </row>
    <row r="711" ht="15.75" customHeight="1">
      <c r="B711" s="22"/>
      <c r="G711" s="23"/>
      <c r="H711" s="23"/>
      <c r="I711" s="23"/>
      <c r="J711" s="23"/>
      <c r="K711" s="23"/>
    </row>
    <row r="712" ht="15.75" customHeight="1">
      <c r="B712" s="22"/>
      <c r="G712" s="23"/>
      <c r="H712" s="23"/>
      <c r="I712" s="23"/>
      <c r="J712" s="23"/>
      <c r="K712" s="23"/>
    </row>
    <row r="713" ht="15.75" customHeight="1">
      <c r="B713" s="22"/>
      <c r="G713" s="23"/>
      <c r="H713" s="23"/>
      <c r="I713" s="23"/>
      <c r="J713" s="23"/>
      <c r="K713" s="23"/>
    </row>
    <row r="714" ht="15.75" customHeight="1">
      <c r="B714" s="22"/>
      <c r="G714" s="23"/>
      <c r="H714" s="23"/>
      <c r="I714" s="23"/>
      <c r="J714" s="23"/>
      <c r="K714" s="23"/>
    </row>
    <row r="715" ht="15.75" customHeight="1">
      <c r="B715" s="22"/>
      <c r="G715" s="23"/>
      <c r="H715" s="23"/>
      <c r="I715" s="23"/>
      <c r="J715" s="23"/>
      <c r="K715" s="23"/>
    </row>
    <row r="716" ht="15.75" customHeight="1">
      <c r="B716" s="22"/>
      <c r="G716" s="23"/>
      <c r="H716" s="23"/>
      <c r="I716" s="23"/>
      <c r="J716" s="23"/>
      <c r="K716" s="23"/>
    </row>
    <row r="717" ht="15.75" customHeight="1">
      <c r="B717" s="22"/>
      <c r="G717" s="23"/>
      <c r="H717" s="23"/>
      <c r="I717" s="23"/>
      <c r="J717" s="23"/>
      <c r="K717" s="23"/>
    </row>
    <row r="718" ht="15.75" customHeight="1">
      <c r="B718" s="22"/>
      <c r="G718" s="23"/>
      <c r="H718" s="23"/>
      <c r="I718" s="23"/>
      <c r="J718" s="23"/>
      <c r="K718" s="23"/>
    </row>
    <row r="719" ht="15.75" customHeight="1">
      <c r="B719" s="22"/>
      <c r="G719" s="23"/>
      <c r="H719" s="23"/>
      <c r="I719" s="23"/>
      <c r="J719" s="23"/>
      <c r="K719" s="23"/>
    </row>
    <row r="720" ht="15.75" customHeight="1">
      <c r="B720" s="22"/>
      <c r="G720" s="23"/>
      <c r="H720" s="23"/>
      <c r="I720" s="23"/>
      <c r="J720" s="23"/>
      <c r="K720" s="23"/>
    </row>
    <row r="721" ht="15.75" customHeight="1">
      <c r="B721" s="22"/>
      <c r="G721" s="23"/>
      <c r="H721" s="23"/>
      <c r="I721" s="23"/>
      <c r="J721" s="23"/>
      <c r="K721" s="23"/>
    </row>
    <row r="722" ht="15.75" customHeight="1">
      <c r="B722" s="22"/>
      <c r="G722" s="23"/>
      <c r="H722" s="23"/>
      <c r="I722" s="23"/>
      <c r="J722" s="23"/>
      <c r="K722" s="23"/>
    </row>
    <row r="723" ht="15.75" customHeight="1">
      <c r="B723" s="22"/>
      <c r="G723" s="23"/>
      <c r="H723" s="23"/>
      <c r="I723" s="23"/>
      <c r="J723" s="23"/>
      <c r="K723" s="23"/>
    </row>
    <row r="724" ht="15.75" customHeight="1">
      <c r="B724" s="22"/>
      <c r="G724" s="23"/>
      <c r="H724" s="23"/>
      <c r="I724" s="23"/>
      <c r="J724" s="23"/>
      <c r="K724" s="23"/>
    </row>
    <row r="725" ht="15.75" customHeight="1">
      <c r="B725" s="22"/>
      <c r="G725" s="23"/>
      <c r="H725" s="23"/>
      <c r="I725" s="23"/>
      <c r="J725" s="23"/>
      <c r="K725" s="23"/>
    </row>
    <row r="726" ht="15.75" customHeight="1">
      <c r="B726" s="22"/>
      <c r="G726" s="23"/>
      <c r="H726" s="23"/>
      <c r="I726" s="23"/>
      <c r="J726" s="23"/>
      <c r="K726" s="23"/>
    </row>
    <row r="727" ht="15.75" customHeight="1">
      <c r="B727" s="22"/>
      <c r="G727" s="23"/>
      <c r="H727" s="23"/>
      <c r="I727" s="23"/>
      <c r="J727" s="23"/>
      <c r="K727" s="23"/>
    </row>
    <row r="728" ht="15.75" customHeight="1">
      <c r="B728" s="22"/>
      <c r="G728" s="23"/>
      <c r="H728" s="23"/>
      <c r="I728" s="23"/>
      <c r="J728" s="23"/>
      <c r="K728" s="23"/>
    </row>
    <row r="729" ht="15.75" customHeight="1">
      <c r="B729" s="22"/>
      <c r="G729" s="23"/>
      <c r="H729" s="23"/>
      <c r="I729" s="23"/>
      <c r="J729" s="23"/>
      <c r="K729" s="23"/>
    </row>
    <row r="730" ht="15.75" customHeight="1">
      <c r="B730" s="22"/>
      <c r="G730" s="23"/>
      <c r="H730" s="23"/>
      <c r="I730" s="23"/>
      <c r="J730" s="23"/>
      <c r="K730" s="23"/>
    </row>
    <row r="731" ht="15.75" customHeight="1">
      <c r="B731" s="22"/>
      <c r="G731" s="23"/>
      <c r="H731" s="23"/>
      <c r="I731" s="23"/>
      <c r="J731" s="23"/>
      <c r="K731" s="23"/>
    </row>
    <row r="732" ht="15.75" customHeight="1">
      <c r="B732" s="22"/>
      <c r="G732" s="23"/>
      <c r="H732" s="23"/>
      <c r="I732" s="23"/>
      <c r="J732" s="23"/>
      <c r="K732" s="23"/>
    </row>
    <row r="733" ht="15.75" customHeight="1">
      <c r="B733" s="22"/>
      <c r="G733" s="23"/>
      <c r="H733" s="23"/>
      <c r="I733" s="23"/>
      <c r="J733" s="23"/>
      <c r="K733" s="23"/>
    </row>
    <row r="734" ht="15.75" customHeight="1">
      <c r="B734" s="22"/>
      <c r="G734" s="23"/>
      <c r="H734" s="23"/>
      <c r="I734" s="23"/>
      <c r="J734" s="23"/>
      <c r="K734" s="23"/>
    </row>
    <row r="735" ht="15.75" customHeight="1">
      <c r="B735" s="22"/>
      <c r="G735" s="23"/>
      <c r="H735" s="23"/>
      <c r="I735" s="23"/>
      <c r="J735" s="23"/>
      <c r="K735" s="23"/>
    </row>
    <row r="736" ht="15.75" customHeight="1">
      <c r="B736" s="22"/>
      <c r="G736" s="23"/>
      <c r="H736" s="23"/>
      <c r="I736" s="23"/>
      <c r="J736" s="23"/>
      <c r="K736" s="23"/>
    </row>
    <row r="737" ht="15.75" customHeight="1">
      <c r="B737" s="22"/>
      <c r="G737" s="23"/>
      <c r="H737" s="23"/>
      <c r="I737" s="23"/>
      <c r="J737" s="23"/>
      <c r="K737" s="23"/>
    </row>
    <row r="738" ht="15.75" customHeight="1">
      <c r="B738" s="22"/>
      <c r="G738" s="23"/>
      <c r="H738" s="23"/>
      <c r="I738" s="23"/>
      <c r="J738" s="23"/>
      <c r="K738" s="23"/>
    </row>
    <row r="739" ht="15.75" customHeight="1">
      <c r="B739" s="22"/>
      <c r="G739" s="23"/>
      <c r="H739" s="23"/>
      <c r="I739" s="23"/>
      <c r="J739" s="23"/>
      <c r="K739" s="23"/>
    </row>
    <row r="740" ht="15.75" customHeight="1">
      <c r="B740" s="22"/>
      <c r="G740" s="23"/>
      <c r="H740" s="23"/>
      <c r="I740" s="23"/>
      <c r="J740" s="23"/>
      <c r="K740" s="23"/>
    </row>
    <row r="741" ht="15.75" customHeight="1">
      <c r="B741" s="22"/>
      <c r="G741" s="23"/>
      <c r="H741" s="23"/>
      <c r="I741" s="23"/>
      <c r="J741" s="23"/>
      <c r="K741" s="23"/>
    </row>
    <row r="742" ht="15.75" customHeight="1">
      <c r="B742" s="22"/>
      <c r="G742" s="23"/>
      <c r="H742" s="23"/>
      <c r="I742" s="23"/>
      <c r="J742" s="23"/>
      <c r="K742" s="23"/>
    </row>
    <row r="743" ht="15.75" customHeight="1">
      <c r="B743" s="22"/>
      <c r="G743" s="23"/>
      <c r="H743" s="23"/>
      <c r="I743" s="23"/>
      <c r="J743" s="23"/>
      <c r="K743" s="23"/>
    </row>
    <row r="744" ht="15.75" customHeight="1">
      <c r="B744" s="22"/>
      <c r="G744" s="23"/>
      <c r="H744" s="23"/>
      <c r="I744" s="23"/>
      <c r="J744" s="23"/>
      <c r="K744" s="23"/>
    </row>
    <row r="745" ht="15.75" customHeight="1">
      <c r="B745" s="22"/>
      <c r="G745" s="23"/>
      <c r="H745" s="23"/>
      <c r="I745" s="23"/>
      <c r="J745" s="23"/>
      <c r="K745" s="23"/>
    </row>
    <row r="746" ht="15.75" customHeight="1">
      <c r="B746" s="22"/>
      <c r="G746" s="23"/>
      <c r="H746" s="23"/>
      <c r="I746" s="23"/>
      <c r="J746" s="23"/>
      <c r="K746" s="23"/>
    </row>
    <row r="747" ht="15.75" customHeight="1">
      <c r="B747" s="22"/>
      <c r="G747" s="23"/>
      <c r="H747" s="23"/>
      <c r="I747" s="23"/>
      <c r="J747" s="23"/>
      <c r="K747" s="23"/>
    </row>
    <row r="748" ht="15.75" customHeight="1">
      <c r="B748" s="22"/>
      <c r="G748" s="23"/>
      <c r="H748" s="23"/>
      <c r="I748" s="23"/>
      <c r="J748" s="23"/>
      <c r="K748" s="23"/>
    </row>
    <row r="749" ht="15.75" customHeight="1">
      <c r="B749" s="22"/>
      <c r="G749" s="23"/>
      <c r="H749" s="23"/>
      <c r="I749" s="23"/>
      <c r="J749" s="23"/>
      <c r="K749" s="23"/>
    </row>
    <row r="750" ht="15.75" customHeight="1">
      <c r="B750" s="22"/>
      <c r="G750" s="23"/>
      <c r="H750" s="23"/>
      <c r="I750" s="23"/>
      <c r="J750" s="23"/>
      <c r="K750" s="23"/>
    </row>
    <row r="751" ht="15.75" customHeight="1">
      <c r="B751" s="22"/>
      <c r="G751" s="23"/>
      <c r="H751" s="23"/>
      <c r="I751" s="23"/>
      <c r="J751" s="23"/>
      <c r="K751" s="23"/>
    </row>
    <row r="752" ht="15.75" customHeight="1">
      <c r="B752" s="22"/>
      <c r="G752" s="23"/>
      <c r="H752" s="23"/>
      <c r="I752" s="23"/>
      <c r="J752" s="23"/>
      <c r="K752" s="23"/>
    </row>
    <row r="753" ht="15.75" customHeight="1">
      <c r="B753" s="22"/>
      <c r="G753" s="23"/>
      <c r="H753" s="23"/>
      <c r="I753" s="23"/>
      <c r="J753" s="23"/>
      <c r="K753" s="23"/>
    </row>
    <row r="754" ht="15.75" customHeight="1">
      <c r="B754" s="22"/>
      <c r="G754" s="23"/>
      <c r="H754" s="23"/>
      <c r="I754" s="23"/>
      <c r="J754" s="23"/>
      <c r="K754" s="23"/>
    </row>
    <row r="755" ht="15.75" customHeight="1">
      <c r="B755" s="22"/>
      <c r="G755" s="23"/>
      <c r="H755" s="23"/>
      <c r="I755" s="23"/>
      <c r="J755" s="23"/>
      <c r="K755" s="23"/>
    </row>
    <row r="756" ht="15.75" customHeight="1">
      <c r="B756" s="22"/>
      <c r="G756" s="23"/>
      <c r="H756" s="23"/>
      <c r="I756" s="23"/>
      <c r="J756" s="23"/>
      <c r="K756" s="23"/>
    </row>
    <row r="757" ht="15.75" customHeight="1">
      <c r="B757" s="22"/>
      <c r="G757" s="23"/>
      <c r="H757" s="23"/>
      <c r="I757" s="23"/>
      <c r="J757" s="23"/>
      <c r="K757" s="23"/>
    </row>
    <row r="758" ht="15.75" customHeight="1">
      <c r="B758" s="22"/>
      <c r="G758" s="23"/>
      <c r="H758" s="23"/>
      <c r="I758" s="23"/>
      <c r="J758" s="23"/>
      <c r="K758" s="23"/>
    </row>
    <row r="759" ht="15.75" customHeight="1">
      <c r="B759" s="22"/>
      <c r="G759" s="23"/>
      <c r="H759" s="23"/>
      <c r="I759" s="23"/>
      <c r="J759" s="23"/>
      <c r="K759" s="23"/>
    </row>
    <row r="760" ht="15.75" customHeight="1">
      <c r="B760" s="22"/>
      <c r="G760" s="23"/>
      <c r="H760" s="23"/>
      <c r="I760" s="23"/>
      <c r="J760" s="23"/>
      <c r="K760" s="23"/>
    </row>
    <row r="761" ht="15.75" customHeight="1">
      <c r="B761" s="22"/>
      <c r="G761" s="23"/>
      <c r="H761" s="23"/>
      <c r="I761" s="23"/>
      <c r="J761" s="23"/>
      <c r="K761" s="23"/>
    </row>
    <row r="762" ht="15.75" customHeight="1">
      <c r="B762" s="22"/>
      <c r="G762" s="23"/>
      <c r="H762" s="23"/>
      <c r="I762" s="23"/>
      <c r="J762" s="23"/>
      <c r="K762" s="23"/>
    </row>
    <row r="763" ht="15.75" customHeight="1">
      <c r="B763" s="22"/>
      <c r="G763" s="23"/>
      <c r="H763" s="23"/>
      <c r="I763" s="23"/>
      <c r="J763" s="23"/>
      <c r="K763" s="23"/>
    </row>
    <row r="764" ht="15.75" customHeight="1">
      <c r="B764" s="22"/>
      <c r="G764" s="23"/>
      <c r="H764" s="23"/>
      <c r="I764" s="23"/>
      <c r="J764" s="23"/>
      <c r="K764" s="23"/>
    </row>
    <row r="765" ht="15.75" customHeight="1">
      <c r="B765" s="22"/>
      <c r="G765" s="23"/>
      <c r="H765" s="23"/>
      <c r="I765" s="23"/>
      <c r="J765" s="23"/>
      <c r="K765" s="23"/>
    </row>
    <row r="766" ht="15.75" customHeight="1">
      <c r="B766" s="22"/>
      <c r="G766" s="23"/>
      <c r="H766" s="23"/>
      <c r="I766" s="23"/>
      <c r="J766" s="23"/>
      <c r="K766" s="23"/>
    </row>
    <row r="767" ht="15.75" customHeight="1">
      <c r="B767" s="22"/>
      <c r="G767" s="23"/>
      <c r="H767" s="23"/>
      <c r="I767" s="23"/>
      <c r="J767" s="23"/>
      <c r="K767" s="23"/>
    </row>
    <row r="768" ht="15.75" customHeight="1">
      <c r="B768" s="22"/>
      <c r="G768" s="23"/>
      <c r="H768" s="23"/>
      <c r="I768" s="23"/>
      <c r="J768" s="23"/>
      <c r="K768" s="23"/>
    </row>
    <row r="769" ht="15.75" customHeight="1">
      <c r="B769" s="22"/>
      <c r="G769" s="23"/>
      <c r="H769" s="23"/>
      <c r="I769" s="23"/>
      <c r="J769" s="23"/>
      <c r="K769" s="23"/>
    </row>
    <row r="770" ht="15.75" customHeight="1">
      <c r="B770" s="22"/>
      <c r="G770" s="23"/>
      <c r="H770" s="23"/>
      <c r="I770" s="23"/>
      <c r="J770" s="23"/>
      <c r="K770" s="23"/>
    </row>
    <row r="771" ht="15.75" customHeight="1">
      <c r="B771" s="22"/>
      <c r="G771" s="23"/>
      <c r="H771" s="23"/>
      <c r="I771" s="23"/>
      <c r="J771" s="23"/>
      <c r="K771" s="23"/>
    </row>
    <row r="772" ht="15.75" customHeight="1">
      <c r="B772" s="22"/>
      <c r="G772" s="23"/>
      <c r="H772" s="23"/>
      <c r="I772" s="23"/>
      <c r="J772" s="23"/>
      <c r="K772" s="23"/>
    </row>
    <row r="773" ht="15.75" customHeight="1">
      <c r="B773" s="22"/>
      <c r="G773" s="23"/>
      <c r="H773" s="23"/>
      <c r="I773" s="23"/>
      <c r="J773" s="23"/>
      <c r="K773" s="23"/>
    </row>
    <row r="774" ht="15.75" customHeight="1">
      <c r="B774" s="22"/>
      <c r="G774" s="23"/>
      <c r="H774" s="23"/>
      <c r="I774" s="23"/>
      <c r="J774" s="23"/>
      <c r="K774" s="23"/>
    </row>
    <row r="775" ht="15.75" customHeight="1">
      <c r="B775" s="22"/>
      <c r="G775" s="23"/>
      <c r="H775" s="23"/>
      <c r="I775" s="23"/>
      <c r="J775" s="23"/>
      <c r="K775" s="23"/>
    </row>
    <row r="776" ht="15.75" customHeight="1">
      <c r="B776" s="22"/>
      <c r="G776" s="23"/>
      <c r="H776" s="23"/>
      <c r="I776" s="23"/>
      <c r="J776" s="23"/>
      <c r="K776" s="23"/>
    </row>
    <row r="777" ht="15.75" customHeight="1">
      <c r="B777" s="22"/>
      <c r="G777" s="23"/>
      <c r="H777" s="23"/>
      <c r="I777" s="23"/>
      <c r="J777" s="23"/>
      <c r="K777" s="23"/>
    </row>
    <row r="778" ht="15.75" customHeight="1">
      <c r="B778" s="22"/>
      <c r="G778" s="23"/>
      <c r="H778" s="23"/>
      <c r="I778" s="23"/>
      <c r="J778" s="23"/>
      <c r="K778" s="23"/>
    </row>
    <row r="779" ht="15.75" customHeight="1">
      <c r="B779" s="22"/>
      <c r="G779" s="23"/>
      <c r="H779" s="23"/>
      <c r="I779" s="23"/>
      <c r="J779" s="23"/>
      <c r="K779" s="23"/>
    </row>
    <row r="780" ht="15.75" customHeight="1">
      <c r="B780" s="22"/>
      <c r="G780" s="23"/>
      <c r="H780" s="23"/>
      <c r="I780" s="23"/>
      <c r="J780" s="23"/>
      <c r="K780" s="23"/>
    </row>
    <row r="781" ht="15.75" customHeight="1">
      <c r="B781" s="22"/>
      <c r="G781" s="23"/>
      <c r="H781" s="23"/>
      <c r="I781" s="23"/>
      <c r="J781" s="23"/>
      <c r="K781" s="23"/>
    </row>
    <row r="782" ht="15.75" customHeight="1">
      <c r="B782" s="22"/>
      <c r="G782" s="23"/>
      <c r="H782" s="23"/>
      <c r="I782" s="23"/>
      <c r="J782" s="23"/>
      <c r="K782" s="23"/>
    </row>
    <row r="783" ht="15.75" customHeight="1">
      <c r="B783" s="22"/>
      <c r="G783" s="23"/>
      <c r="H783" s="23"/>
      <c r="I783" s="23"/>
      <c r="J783" s="23"/>
      <c r="K783" s="23"/>
    </row>
    <row r="784" ht="15.75" customHeight="1">
      <c r="B784" s="22"/>
      <c r="G784" s="23"/>
      <c r="H784" s="23"/>
      <c r="I784" s="23"/>
      <c r="J784" s="23"/>
      <c r="K784" s="23"/>
    </row>
    <row r="785" ht="15.75" customHeight="1">
      <c r="B785" s="22"/>
      <c r="G785" s="23"/>
      <c r="H785" s="23"/>
      <c r="I785" s="23"/>
      <c r="J785" s="23"/>
      <c r="K785" s="23"/>
    </row>
    <row r="786" ht="15.75" customHeight="1">
      <c r="B786" s="22"/>
      <c r="G786" s="23"/>
      <c r="H786" s="23"/>
      <c r="I786" s="23"/>
      <c r="J786" s="23"/>
      <c r="K786" s="23"/>
    </row>
    <row r="787" ht="15.75" customHeight="1">
      <c r="B787" s="22"/>
      <c r="G787" s="23"/>
      <c r="H787" s="23"/>
      <c r="I787" s="23"/>
      <c r="J787" s="23"/>
      <c r="K787" s="23"/>
    </row>
    <row r="788" ht="15.75" customHeight="1">
      <c r="B788" s="22"/>
      <c r="G788" s="23"/>
      <c r="H788" s="23"/>
      <c r="I788" s="23"/>
      <c r="J788" s="23"/>
      <c r="K788" s="23"/>
    </row>
    <row r="789" ht="15.75" customHeight="1">
      <c r="B789" s="22"/>
      <c r="G789" s="23"/>
      <c r="H789" s="23"/>
      <c r="I789" s="23"/>
      <c r="J789" s="23"/>
      <c r="K789" s="23"/>
    </row>
    <row r="790" ht="15.75" customHeight="1">
      <c r="B790" s="22"/>
      <c r="G790" s="23"/>
      <c r="H790" s="23"/>
      <c r="I790" s="23"/>
      <c r="J790" s="23"/>
      <c r="K790" s="23"/>
    </row>
    <row r="791" ht="15.75" customHeight="1">
      <c r="B791" s="22"/>
      <c r="G791" s="23"/>
      <c r="H791" s="23"/>
      <c r="I791" s="23"/>
      <c r="J791" s="23"/>
      <c r="K791" s="23"/>
    </row>
    <row r="792" ht="15.75" customHeight="1">
      <c r="B792" s="22"/>
      <c r="G792" s="23"/>
      <c r="H792" s="23"/>
      <c r="I792" s="23"/>
      <c r="J792" s="23"/>
      <c r="K792" s="23"/>
    </row>
    <row r="793" ht="15.75" customHeight="1">
      <c r="B793" s="22"/>
      <c r="G793" s="23"/>
      <c r="H793" s="23"/>
      <c r="I793" s="23"/>
      <c r="J793" s="23"/>
      <c r="K793" s="23"/>
    </row>
    <row r="794" ht="15.75" customHeight="1">
      <c r="B794" s="22"/>
      <c r="G794" s="23"/>
      <c r="H794" s="23"/>
      <c r="I794" s="23"/>
      <c r="J794" s="23"/>
      <c r="K794" s="23"/>
    </row>
    <row r="795" ht="15.75" customHeight="1">
      <c r="B795" s="22"/>
      <c r="G795" s="23"/>
      <c r="H795" s="23"/>
      <c r="I795" s="23"/>
      <c r="J795" s="23"/>
      <c r="K795" s="23"/>
    </row>
    <row r="796" ht="15.75" customHeight="1">
      <c r="B796" s="22"/>
      <c r="G796" s="23"/>
      <c r="H796" s="23"/>
      <c r="I796" s="23"/>
      <c r="J796" s="23"/>
      <c r="K796" s="23"/>
    </row>
    <row r="797" ht="15.75" customHeight="1">
      <c r="B797" s="22"/>
      <c r="G797" s="23"/>
      <c r="H797" s="23"/>
      <c r="I797" s="23"/>
      <c r="J797" s="23"/>
      <c r="K797" s="23"/>
    </row>
    <row r="798" ht="15.75" customHeight="1">
      <c r="B798" s="22"/>
      <c r="G798" s="23"/>
      <c r="H798" s="23"/>
      <c r="I798" s="23"/>
      <c r="J798" s="23"/>
      <c r="K798" s="23"/>
    </row>
    <row r="799" ht="15.75" customHeight="1">
      <c r="B799" s="22"/>
      <c r="G799" s="23"/>
      <c r="H799" s="23"/>
      <c r="I799" s="23"/>
      <c r="J799" s="23"/>
      <c r="K799" s="23"/>
    </row>
    <row r="800" ht="15.75" customHeight="1">
      <c r="B800" s="22"/>
      <c r="G800" s="23"/>
      <c r="H800" s="23"/>
      <c r="I800" s="23"/>
      <c r="J800" s="23"/>
      <c r="K800" s="23"/>
    </row>
    <row r="801" ht="15.75" customHeight="1">
      <c r="B801" s="22"/>
      <c r="G801" s="23"/>
      <c r="H801" s="23"/>
      <c r="I801" s="23"/>
      <c r="J801" s="23"/>
      <c r="K801" s="23"/>
    </row>
    <row r="802" ht="15.75" customHeight="1">
      <c r="B802" s="22"/>
      <c r="G802" s="23"/>
      <c r="H802" s="23"/>
      <c r="I802" s="23"/>
      <c r="J802" s="23"/>
      <c r="K802" s="23"/>
    </row>
    <row r="803" ht="15.75" customHeight="1">
      <c r="B803" s="22"/>
      <c r="G803" s="23"/>
      <c r="H803" s="23"/>
      <c r="I803" s="23"/>
      <c r="J803" s="23"/>
      <c r="K803" s="23"/>
    </row>
    <row r="804" ht="15.75" customHeight="1">
      <c r="B804" s="22"/>
      <c r="G804" s="23"/>
      <c r="H804" s="23"/>
      <c r="I804" s="23"/>
      <c r="J804" s="23"/>
      <c r="K804" s="23"/>
    </row>
    <row r="805" ht="15.75" customHeight="1">
      <c r="B805" s="22"/>
      <c r="G805" s="23"/>
      <c r="H805" s="23"/>
      <c r="I805" s="23"/>
      <c r="J805" s="23"/>
      <c r="K805" s="23"/>
    </row>
    <row r="806" ht="15.75" customHeight="1">
      <c r="B806" s="22"/>
      <c r="G806" s="23"/>
      <c r="H806" s="23"/>
      <c r="I806" s="23"/>
      <c r="J806" s="23"/>
      <c r="K806" s="23"/>
    </row>
    <row r="807" ht="15.75" customHeight="1">
      <c r="B807" s="22"/>
      <c r="G807" s="23"/>
      <c r="H807" s="23"/>
      <c r="I807" s="23"/>
      <c r="J807" s="23"/>
      <c r="K807" s="23"/>
    </row>
    <row r="808" ht="15.75" customHeight="1">
      <c r="B808" s="22"/>
      <c r="G808" s="23"/>
      <c r="H808" s="23"/>
      <c r="I808" s="23"/>
      <c r="J808" s="23"/>
      <c r="K808" s="23"/>
    </row>
    <row r="809" ht="15.75" customHeight="1">
      <c r="B809" s="22"/>
      <c r="G809" s="23"/>
      <c r="H809" s="23"/>
      <c r="I809" s="23"/>
      <c r="J809" s="23"/>
      <c r="K809" s="23"/>
    </row>
    <row r="810" ht="15.75" customHeight="1">
      <c r="B810" s="22"/>
      <c r="G810" s="23"/>
      <c r="H810" s="23"/>
      <c r="I810" s="23"/>
      <c r="J810" s="23"/>
      <c r="K810" s="23"/>
    </row>
    <row r="811" ht="15.75" customHeight="1">
      <c r="B811" s="22"/>
      <c r="G811" s="23"/>
      <c r="H811" s="23"/>
      <c r="I811" s="23"/>
      <c r="J811" s="23"/>
      <c r="K811" s="23"/>
    </row>
    <row r="812" ht="15.75" customHeight="1">
      <c r="B812" s="22"/>
      <c r="G812" s="23"/>
      <c r="H812" s="23"/>
      <c r="I812" s="23"/>
      <c r="J812" s="23"/>
      <c r="K812" s="23"/>
    </row>
    <row r="813" ht="15.75" customHeight="1">
      <c r="B813" s="22"/>
      <c r="G813" s="23"/>
      <c r="H813" s="23"/>
      <c r="I813" s="23"/>
      <c r="J813" s="23"/>
      <c r="K813" s="23"/>
    </row>
    <row r="814" ht="15.75" customHeight="1">
      <c r="B814" s="22"/>
      <c r="G814" s="23"/>
      <c r="H814" s="23"/>
      <c r="I814" s="23"/>
      <c r="J814" s="23"/>
      <c r="K814" s="23"/>
    </row>
    <row r="815" ht="15.75" customHeight="1">
      <c r="B815" s="22"/>
      <c r="G815" s="23"/>
      <c r="H815" s="23"/>
      <c r="I815" s="23"/>
      <c r="J815" s="23"/>
      <c r="K815" s="23"/>
    </row>
    <row r="816" ht="15.75" customHeight="1">
      <c r="B816" s="22"/>
      <c r="G816" s="23"/>
      <c r="H816" s="23"/>
      <c r="I816" s="23"/>
      <c r="J816" s="23"/>
      <c r="K816" s="23"/>
    </row>
    <row r="817" ht="15.75" customHeight="1">
      <c r="B817" s="22"/>
      <c r="G817" s="23"/>
      <c r="H817" s="23"/>
      <c r="I817" s="23"/>
      <c r="J817" s="23"/>
      <c r="K817" s="23"/>
    </row>
    <row r="818" ht="15.75" customHeight="1">
      <c r="B818" s="22"/>
      <c r="G818" s="23"/>
      <c r="H818" s="23"/>
      <c r="I818" s="23"/>
      <c r="J818" s="23"/>
      <c r="K818" s="23"/>
    </row>
    <row r="819" ht="15.75" customHeight="1">
      <c r="B819" s="22"/>
      <c r="G819" s="23"/>
      <c r="H819" s="23"/>
      <c r="I819" s="23"/>
      <c r="J819" s="23"/>
      <c r="K819" s="23"/>
    </row>
    <row r="820" ht="15.75" customHeight="1">
      <c r="B820" s="22"/>
      <c r="G820" s="23"/>
      <c r="H820" s="23"/>
      <c r="I820" s="23"/>
      <c r="J820" s="23"/>
      <c r="K820" s="23"/>
    </row>
    <row r="821" ht="15.75" customHeight="1">
      <c r="B821" s="22"/>
      <c r="G821" s="23"/>
      <c r="H821" s="23"/>
      <c r="I821" s="23"/>
      <c r="J821" s="23"/>
      <c r="K821" s="23"/>
    </row>
    <row r="822" ht="15.75" customHeight="1">
      <c r="B822" s="22"/>
      <c r="G822" s="23"/>
      <c r="H822" s="23"/>
      <c r="I822" s="23"/>
      <c r="J822" s="23"/>
      <c r="K822" s="23"/>
    </row>
    <row r="823" ht="15.75" customHeight="1">
      <c r="B823" s="22"/>
      <c r="G823" s="23"/>
      <c r="H823" s="23"/>
      <c r="I823" s="23"/>
      <c r="J823" s="23"/>
      <c r="K823" s="23"/>
    </row>
    <row r="824" ht="15.75" customHeight="1">
      <c r="B824" s="22"/>
      <c r="G824" s="23"/>
      <c r="H824" s="23"/>
      <c r="I824" s="23"/>
      <c r="J824" s="23"/>
      <c r="K824" s="23"/>
    </row>
    <row r="825" ht="15.75" customHeight="1">
      <c r="B825" s="22"/>
      <c r="G825" s="23"/>
      <c r="H825" s="23"/>
      <c r="I825" s="23"/>
      <c r="J825" s="23"/>
      <c r="K825" s="23"/>
    </row>
    <row r="826" ht="15.75" customHeight="1">
      <c r="B826" s="22"/>
      <c r="G826" s="23"/>
      <c r="H826" s="23"/>
      <c r="I826" s="23"/>
      <c r="J826" s="23"/>
      <c r="K826" s="23"/>
    </row>
    <row r="827" ht="15.75" customHeight="1">
      <c r="B827" s="22"/>
      <c r="G827" s="23"/>
      <c r="H827" s="23"/>
      <c r="I827" s="23"/>
      <c r="J827" s="23"/>
      <c r="K827" s="23"/>
    </row>
    <row r="828" ht="15.75" customHeight="1">
      <c r="B828" s="22"/>
      <c r="G828" s="23"/>
      <c r="H828" s="23"/>
      <c r="I828" s="23"/>
      <c r="J828" s="23"/>
      <c r="K828" s="23"/>
    </row>
    <row r="829" ht="15.75" customHeight="1">
      <c r="B829" s="22"/>
      <c r="G829" s="23"/>
      <c r="H829" s="23"/>
      <c r="I829" s="23"/>
      <c r="J829" s="23"/>
      <c r="K829" s="23"/>
    </row>
    <row r="830" ht="15.75" customHeight="1">
      <c r="B830" s="22"/>
      <c r="G830" s="23"/>
      <c r="H830" s="23"/>
      <c r="I830" s="23"/>
      <c r="J830" s="23"/>
      <c r="K830" s="23"/>
    </row>
    <row r="831" ht="15.75" customHeight="1">
      <c r="B831" s="22"/>
      <c r="G831" s="23"/>
      <c r="H831" s="23"/>
      <c r="I831" s="23"/>
      <c r="J831" s="23"/>
      <c r="K831" s="23"/>
    </row>
    <row r="832" ht="15.75" customHeight="1">
      <c r="B832" s="22"/>
      <c r="G832" s="23"/>
      <c r="H832" s="23"/>
      <c r="I832" s="23"/>
      <c r="J832" s="23"/>
      <c r="K832" s="23"/>
    </row>
    <row r="833" ht="15.75" customHeight="1">
      <c r="B833" s="22"/>
      <c r="G833" s="23"/>
      <c r="H833" s="23"/>
      <c r="I833" s="23"/>
      <c r="J833" s="23"/>
      <c r="K833" s="23"/>
    </row>
    <row r="834" ht="15.75" customHeight="1">
      <c r="B834" s="22"/>
      <c r="G834" s="23"/>
      <c r="H834" s="23"/>
      <c r="I834" s="23"/>
      <c r="J834" s="23"/>
      <c r="K834" s="23"/>
    </row>
    <row r="835" ht="15.75" customHeight="1">
      <c r="B835" s="22"/>
      <c r="G835" s="23"/>
      <c r="H835" s="23"/>
      <c r="I835" s="23"/>
      <c r="J835" s="23"/>
      <c r="K835" s="23"/>
    </row>
    <row r="836" ht="15.75" customHeight="1">
      <c r="B836" s="22"/>
      <c r="G836" s="23"/>
      <c r="H836" s="23"/>
      <c r="I836" s="23"/>
      <c r="J836" s="23"/>
      <c r="K836" s="23"/>
    </row>
    <row r="837" ht="15.75" customHeight="1">
      <c r="B837" s="22"/>
      <c r="G837" s="23"/>
      <c r="H837" s="23"/>
      <c r="I837" s="23"/>
      <c r="J837" s="23"/>
      <c r="K837" s="23"/>
    </row>
    <row r="838" ht="15.75" customHeight="1">
      <c r="B838" s="22"/>
      <c r="G838" s="23"/>
      <c r="H838" s="23"/>
      <c r="I838" s="23"/>
      <c r="J838" s="23"/>
      <c r="K838" s="23"/>
    </row>
    <row r="839" ht="15.75" customHeight="1">
      <c r="B839" s="22"/>
      <c r="G839" s="23"/>
      <c r="H839" s="23"/>
      <c r="I839" s="23"/>
      <c r="J839" s="23"/>
      <c r="K839" s="23"/>
    </row>
    <row r="840" ht="15.75" customHeight="1">
      <c r="B840" s="22"/>
      <c r="G840" s="23"/>
      <c r="H840" s="23"/>
      <c r="I840" s="23"/>
      <c r="J840" s="23"/>
      <c r="K840" s="23"/>
    </row>
    <row r="841" ht="15.75" customHeight="1">
      <c r="B841" s="22"/>
      <c r="G841" s="23"/>
      <c r="H841" s="23"/>
      <c r="I841" s="23"/>
      <c r="J841" s="23"/>
      <c r="K841" s="23"/>
    </row>
    <row r="842" ht="15.75" customHeight="1">
      <c r="B842" s="22"/>
      <c r="G842" s="23"/>
      <c r="H842" s="23"/>
      <c r="I842" s="23"/>
      <c r="J842" s="23"/>
      <c r="K842" s="23"/>
    </row>
    <row r="843" ht="15.75" customHeight="1">
      <c r="B843" s="22"/>
      <c r="G843" s="23"/>
      <c r="H843" s="23"/>
      <c r="I843" s="23"/>
      <c r="J843" s="23"/>
      <c r="K843" s="23"/>
    </row>
    <row r="844" ht="15.75" customHeight="1">
      <c r="B844" s="22"/>
      <c r="G844" s="23"/>
      <c r="H844" s="23"/>
      <c r="I844" s="23"/>
      <c r="J844" s="23"/>
      <c r="K844" s="23"/>
    </row>
    <row r="845" ht="15.75" customHeight="1">
      <c r="B845" s="22"/>
      <c r="G845" s="23"/>
      <c r="H845" s="23"/>
      <c r="I845" s="23"/>
      <c r="J845" s="23"/>
      <c r="K845" s="23"/>
    </row>
    <row r="846" ht="15.75" customHeight="1">
      <c r="B846" s="22"/>
      <c r="G846" s="23"/>
      <c r="H846" s="23"/>
      <c r="I846" s="23"/>
      <c r="J846" s="23"/>
      <c r="K846" s="23"/>
    </row>
    <row r="847" ht="15.75" customHeight="1">
      <c r="B847" s="22"/>
      <c r="G847" s="23"/>
      <c r="H847" s="23"/>
      <c r="I847" s="23"/>
      <c r="J847" s="23"/>
      <c r="K847" s="23"/>
    </row>
    <row r="848" ht="15.75" customHeight="1">
      <c r="B848" s="22"/>
      <c r="G848" s="23"/>
      <c r="H848" s="23"/>
      <c r="I848" s="23"/>
      <c r="J848" s="23"/>
      <c r="K848" s="23"/>
    </row>
    <row r="849" ht="15.75" customHeight="1">
      <c r="B849" s="22"/>
      <c r="G849" s="23"/>
      <c r="H849" s="23"/>
      <c r="I849" s="23"/>
      <c r="J849" s="23"/>
      <c r="K849" s="23"/>
    </row>
    <row r="850" ht="15.75" customHeight="1">
      <c r="B850" s="22"/>
      <c r="G850" s="23"/>
      <c r="H850" s="23"/>
      <c r="I850" s="23"/>
      <c r="J850" s="23"/>
      <c r="K850" s="23"/>
    </row>
    <row r="851" ht="15.75" customHeight="1">
      <c r="B851" s="22"/>
      <c r="G851" s="23"/>
      <c r="H851" s="23"/>
      <c r="I851" s="23"/>
      <c r="J851" s="23"/>
      <c r="K851" s="23"/>
    </row>
    <row r="852" ht="15.75" customHeight="1">
      <c r="B852" s="22"/>
      <c r="G852" s="23"/>
      <c r="H852" s="23"/>
      <c r="I852" s="23"/>
      <c r="J852" s="23"/>
      <c r="K852" s="23"/>
    </row>
    <row r="853" ht="15.75" customHeight="1">
      <c r="B853" s="22"/>
      <c r="G853" s="23"/>
      <c r="H853" s="23"/>
      <c r="I853" s="23"/>
      <c r="J853" s="23"/>
      <c r="K853" s="23"/>
    </row>
    <row r="854" ht="15.75" customHeight="1">
      <c r="B854" s="22"/>
      <c r="G854" s="23"/>
      <c r="H854" s="23"/>
      <c r="I854" s="23"/>
      <c r="J854" s="23"/>
      <c r="K854" s="23"/>
    </row>
    <row r="855" ht="15.75" customHeight="1">
      <c r="B855" s="22"/>
      <c r="G855" s="23"/>
      <c r="H855" s="23"/>
      <c r="I855" s="23"/>
      <c r="J855" s="23"/>
      <c r="K855" s="23"/>
    </row>
    <row r="856" ht="15.75" customHeight="1">
      <c r="B856" s="22"/>
      <c r="G856" s="23"/>
      <c r="H856" s="23"/>
      <c r="I856" s="23"/>
      <c r="J856" s="23"/>
      <c r="K856" s="23"/>
    </row>
    <row r="857" ht="15.75" customHeight="1">
      <c r="B857" s="22"/>
      <c r="G857" s="23"/>
      <c r="H857" s="23"/>
      <c r="I857" s="23"/>
      <c r="J857" s="23"/>
      <c r="K857" s="23"/>
    </row>
    <row r="858" ht="15.75" customHeight="1">
      <c r="B858" s="22"/>
      <c r="G858" s="23"/>
      <c r="H858" s="23"/>
      <c r="I858" s="23"/>
      <c r="J858" s="23"/>
      <c r="K858" s="23"/>
    </row>
    <row r="859" ht="15.75" customHeight="1">
      <c r="B859" s="22"/>
      <c r="G859" s="23"/>
      <c r="H859" s="23"/>
      <c r="I859" s="23"/>
      <c r="J859" s="23"/>
      <c r="K859" s="23"/>
    </row>
    <row r="860" ht="15.75" customHeight="1">
      <c r="B860" s="22"/>
      <c r="G860" s="23"/>
      <c r="H860" s="23"/>
      <c r="I860" s="23"/>
      <c r="J860" s="23"/>
      <c r="K860" s="23"/>
    </row>
    <row r="861" ht="15.75" customHeight="1">
      <c r="B861" s="22"/>
      <c r="G861" s="23"/>
      <c r="H861" s="23"/>
      <c r="I861" s="23"/>
      <c r="J861" s="23"/>
      <c r="K861" s="23"/>
    </row>
    <row r="862" ht="15.75" customHeight="1">
      <c r="B862" s="22"/>
      <c r="G862" s="23"/>
      <c r="H862" s="23"/>
      <c r="I862" s="23"/>
      <c r="J862" s="23"/>
      <c r="K862" s="23"/>
    </row>
    <row r="863" ht="15.75" customHeight="1">
      <c r="B863" s="22"/>
      <c r="G863" s="23"/>
      <c r="H863" s="23"/>
      <c r="I863" s="23"/>
      <c r="J863" s="23"/>
      <c r="K863" s="23"/>
    </row>
    <row r="864" ht="15.75" customHeight="1">
      <c r="B864" s="22"/>
      <c r="G864" s="23"/>
      <c r="H864" s="23"/>
      <c r="I864" s="23"/>
      <c r="J864" s="23"/>
      <c r="K864" s="23"/>
    </row>
    <row r="865" ht="15.75" customHeight="1">
      <c r="B865" s="22"/>
      <c r="G865" s="23"/>
      <c r="H865" s="23"/>
      <c r="I865" s="23"/>
      <c r="J865" s="23"/>
      <c r="K865" s="23"/>
    </row>
    <row r="866" ht="15.75" customHeight="1">
      <c r="B866" s="22"/>
      <c r="G866" s="23"/>
      <c r="H866" s="23"/>
      <c r="I866" s="23"/>
      <c r="J866" s="23"/>
      <c r="K866" s="23"/>
    </row>
    <row r="867" ht="15.75" customHeight="1">
      <c r="B867" s="22"/>
      <c r="G867" s="23"/>
      <c r="H867" s="23"/>
      <c r="I867" s="23"/>
      <c r="J867" s="23"/>
      <c r="K867" s="23"/>
    </row>
    <row r="868" ht="15.75" customHeight="1">
      <c r="B868" s="22"/>
      <c r="G868" s="23"/>
      <c r="H868" s="23"/>
      <c r="I868" s="23"/>
      <c r="J868" s="23"/>
      <c r="K868" s="23"/>
    </row>
    <row r="869" ht="15.75" customHeight="1">
      <c r="B869" s="22"/>
      <c r="G869" s="23"/>
      <c r="H869" s="23"/>
      <c r="I869" s="23"/>
      <c r="J869" s="23"/>
      <c r="K869" s="23"/>
    </row>
    <row r="870" ht="15.75" customHeight="1">
      <c r="B870" s="22"/>
      <c r="G870" s="23"/>
      <c r="H870" s="23"/>
      <c r="I870" s="23"/>
      <c r="J870" s="23"/>
      <c r="K870" s="23"/>
    </row>
    <row r="871" ht="15.75" customHeight="1">
      <c r="B871" s="22"/>
      <c r="G871" s="23"/>
      <c r="H871" s="23"/>
      <c r="I871" s="23"/>
      <c r="J871" s="23"/>
      <c r="K871" s="23"/>
    </row>
    <row r="872" ht="15.75" customHeight="1">
      <c r="B872" s="22"/>
      <c r="G872" s="23"/>
      <c r="H872" s="23"/>
      <c r="I872" s="23"/>
      <c r="J872" s="23"/>
      <c r="K872" s="23"/>
    </row>
    <row r="873" ht="15.75" customHeight="1">
      <c r="B873" s="22"/>
      <c r="G873" s="23"/>
      <c r="H873" s="23"/>
      <c r="I873" s="23"/>
      <c r="J873" s="23"/>
      <c r="K873" s="23"/>
    </row>
    <row r="874" ht="15.75" customHeight="1">
      <c r="B874" s="22"/>
      <c r="G874" s="23"/>
      <c r="H874" s="23"/>
      <c r="I874" s="23"/>
      <c r="J874" s="23"/>
      <c r="K874" s="23"/>
    </row>
    <row r="875" ht="15.75" customHeight="1">
      <c r="B875" s="22"/>
      <c r="G875" s="23"/>
      <c r="H875" s="23"/>
      <c r="I875" s="23"/>
      <c r="J875" s="23"/>
      <c r="K875" s="23"/>
    </row>
    <row r="876" ht="15.75" customHeight="1">
      <c r="B876" s="22"/>
      <c r="G876" s="23"/>
      <c r="H876" s="23"/>
      <c r="I876" s="23"/>
      <c r="J876" s="23"/>
      <c r="K876" s="23"/>
    </row>
    <row r="877" ht="15.75" customHeight="1">
      <c r="B877" s="22"/>
      <c r="G877" s="23"/>
      <c r="H877" s="23"/>
      <c r="I877" s="23"/>
      <c r="J877" s="23"/>
      <c r="K877" s="23"/>
    </row>
    <row r="878" ht="15.75" customHeight="1">
      <c r="B878" s="22"/>
      <c r="G878" s="23"/>
      <c r="H878" s="23"/>
      <c r="I878" s="23"/>
      <c r="J878" s="23"/>
      <c r="K878" s="23"/>
    </row>
    <row r="879" ht="15.75" customHeight="1">
      <c r="B879" s="22"/>
      <c r="G879" s="23"/>
      <c r="H879" s="23"/>
      <c r="I879" s="23"/>
      <c r="J879" s="23"/>
      <c r="K879" s="23"/>
    </row>
    <row r="880" ht="15.75" customHeight="1">
      <c r="B880" s="22"/>
      <c r="G880" s="23"/>
      <c r="H880" s="23"/>
      <c r="I880" s="23"/>
      <c r="J880" s="23"/>
      <c r="K880" s="23"/>
    </row>
    <row r="881" ht="15.75" customHeight="1">
      <c r="B881" s="22"/>
      <c r="G881" s="23"/>
      <c r="H881" s="23"/>
      <c r="I881" s="23"/>
      <c r="J881" s="23"/>
      <c r="K881" s="23"/>
    </row>
    <row r="882" ht="15.75" customHeight="1">
      <c r="B882" s="22"/>
      <c r="G882" s="23"/>
      <c r="H882" s="23"/>
      <c r="I882" s="23"/>
      <c r="J882" s="23"/>
      <c r="K882" s="23"/>
    </row>
    <row r="883" ht="15.75" customHeight="1">
      <c r="B883" s="22"/>
      <c r="G883" s="23"/>
      <c r="H883" s="23"/>
      <c r="I883" s="23"/>
      <c r="J883" s="23"/>
      <c r="K883" s="23"/>
    </row>
    <row r="884" ht="15.75" customHeight="1">
      <c r="B884" s="22"/>
      <c r="G884" s="23"/>
      <c r="H884" s="23"/>
      <c r="I884" s="23"/>
      <c r="J884" s="23"/>
      <c r="K884" s="23"/>
    </row>
    <row r="885" ht="15.75" customHeight="1">
      <c r="B885" s="22"/>
      <c r="G885" s="23"/>
      <c r="H885" s="23"/>
      <c r="I885" s="23"/>
      <c r="J885" s="23"/>
      <c r="K885" s="23"/>
    </row>
    <row r="886" ht="15.75" customHeight="1">
      <c r="B886" s="22"/>
      <c r="G886" s="23"/>
      <c r="H886" s="23"/>
      <c r="I886" s="23"/>
      <c r="J886" s="23"/>
      <c r="K886" s="23"/>
    </row>
    <row r="887" ht="15.75" customHeight="1">
      <c r="B887" s="22"/>
      <c r="G887" s="23"/>
      <c r="H887" s="23"/>
      <c r="I887" s="23"/>
      <c r="J887" s="23"/>
      <c r="K887" s="23"/>
    </row>
    <row r="888" ht="15.75" customHeight="1">
      <c r="B888" s="22"/>
      <c r="G888" s="23"/>
      <c r="H888" s="23"/>
      <c r="I888" s="23"/>
      <c r="J888" s="23"/>
      <c r="K888" s="23"/>
    </row>
    <row r="889" ht="15.75" customHeight="1">
      <c r="B889" s="22"/>
      <c r="G889" s="23"/>
      <c r="H889" s="23"/>
      <c r="I889" s="23"/>
      <c r="J889" s="23"/>
      <c r="K889" s="23"/>
    </row>
    <row r="890" ht="15.75" customHeight="1">
      <c r="B890" s="22"/>
      <c r="G890" s="23"/>
      <c r="H890" s="23"/>
      <c r="I890" s="23"/>
      <c r="J890" s="23"/>
      <c r="K890" s="23"/>
    </row>
    <row r="891" ht="15.75" customHeight="1">
      <c r="B891" s="22"/>
      <c r="G891" s="23"/>
      <c r="H891" s="23"/>
      <c r="I891" s="23"/>
      <c r="J891" s="23"/>
      <c r="K891" s="23"/>
    </row>
    <row r="892" ht="15.75" customHeight="1">
      <c r="B892" s="22"/>
      <c r="G892" s="23"/>
      <c r="H892" s="23"/>
      <c r="I892" s="23"/>
      <c r="J892" s="23"/>
      <c r="K892" s="23"/>
    </row>
    <row r="893" ht="15.75" customHeight="1">
      <c r="B893" s="22"/>
      <c r="G893" s="23"/>
      <c r="H893" s="23"/>
      <c r="I893" s="23"/>
      <c r="J893" s="23"/>
      <c r="K893" s="23"/>
    </row>
    <row r="894" ht="15.75" customHeight="1">
      <c r="B894" s="22"/>
      <c r="G894" s="23"/>
      <c r="H894" s="23"/>
      <c r="I894" s="23"/>
      <c r="J894" s="23"/>
      <c r="K894" s="23"/>
    </row>
    <row r="895" ht="15.75" customHeight="1">
      <c r="B895" s="22"/>
      <c r="G895" s="23"/>
      <c r="H895" s="23"/>
      <c r="I895" s="23"/>
      <c r="J895" s="23"/>
      <c r="K895" s="23"/>
    </row>
    <row r="896" ht="15.75" customHeight="1">
      <c r="B896" s="22"/>
      <c r="G896" s="23"/>
      <c r="H896" s="23"/>
      <c r="I896" s="23"/>
      <c r="J896" s="23"/>
      <c r="K896" s="23"/>
    </row>
    <row r="897" ht="15.75" customHeight="1">
      <c r="B897" s="22"/>
      <c r="G897" s="23"/>
      <c r="H897" s="23"/>
      <c r="I897" s="23"/>
      <c r="J897" s="23"/>
      <c r="K897" s="23"/>
    </row>
    <row r="898" ht="15.75" customHeight="1">
      <c r="B898" s="22"/>
      <c r="G898" s="23"/>
      <c r="H898" s="23"/>
      <c r="I898" s="23"/>
      <c r="J898" s="23"/>
      <c r="K898" s="23"/>
    </row>
    <row r="899" ht="15.75" customHeight="1">
      <c r="B899" s="22"/>
      <c r="G899" s="23"/>
      <c r="H899" s="23"/>
      <c r="I899" s="23"/>
      <c r="J899" s="23"/>
      <c r="K899" s="23"/>
    </row>
    <row r="900" ht="15.75" customHeight="1">
      <c r="B900" s="22"/>
      <c r="G900" s="23"/>
      <c r="H900" s="23"/>
      <c r="I900" s="23"/>
      <c r="J900" s="23"/>
      <c r="K900" s="23"/>
    </row>
    <row r="901" ht="15.75" customHeight="1">
      <c r="B901" s="22"/>
      <c r="G901" s="23"/>
      <c r="H901" s="23"/>
      <c r="I901" s="23"/>
      <c r="J901" s="23"/>
      <c r="K901" s="23"/>
    </row>
    <row r="902" ht="15.75" customHeight="1">
      <c r="B902" s="22"/>
      <c r="G902" s="23"/>
      <c r="H902" s="23"/>
      <c r="I902" s="23"/>
      <c r="J902" s="23"/>
      <c r="K902" s="23"/>
    </row>
    <row r="903" ht="15.75" customHeight="1">
      <c r="B903" s="22"/>
      <c r="G903" s="23"/>
      <c r="H903" s="23"/>
      <c r="I903" s="23"/>
      <c r="J903" s="23"/>
      <c r="K903" s="23"/>
    </row>
    <row r="904" ht="15.75" customHeight="1">
      <c r="B904" s="22"/>
      <c r="G904" s="23"/>
      <c r="H904" s="23"/>
      <c r="I904" s="23"/>
      <c r="J904" s="23"/>
      <c r="K904" s="23"/>
    </row>
    <row r="905" ht="15.75" customHeight="1">
      <c r="B905" s="22"/>
      <c r="G905" s="23"/>
      <c r="H905" s="23"/>
      <c r="I905" s="23"/>
      <c r="J905" s="23"/>
      <c r="K905" s="23"/>
    </row>
    <row r="906" ht="15.75" customHeight="1">
      <c r="B906" s="22"/>
      <c r="G906" s="23"/>
      <c r="H906" s="23"/>
      <c r="I906" s="23"/>
      <c r="J906" s="23"/>
      <c r="K906" s="23"/>
    </row>
    <row r="907" ht="15.75" customHeight="1">
      <c r="B907" s="22"/>
      <c r="G907" s="23"/>
      <c r="H907" s="23"/>
      <c r="I907" s="23"/>
      <c r="J907" s="23"/>
      <c r="K907" s="23"/>
    </row>
    <row r="908" ht="15.75" customHeight="1">
      <c r="B908" s="22"/>
      <c r="G908" s="23"/>
      <c r="H908" s="23"/>
      <c r="I908" s="23"/>
      <c r="J908" s="23"/>
      <c r="K908" s="23"/>
    </row>
    <row r="909" ht="15.75" customHeight="1">
      <c r="B909" s="22"/>
      <c r="G909" s="23"/>
      <c r="H909" s="23"/>
      <c r="I909" s="23"/>
      <c r="J909" s="23"/>
      <c r="K909" s="23"/>
    </row>
    <row r="910" ht="15.75" customHeight="1">
      <c r="B910" s="22"/>
      <c r="G910" s="23"/>
      <c r="H910" s="23"/>
      <c r="I910" s="23"/>
      <c r="J910" s="23"/>
      <c r="K910" s="23"/>
    </row>
    <row r="911" ht="15.75" customHeight="1">
      <c r="B911" s="22"/>
      <c r="G911" s="23"/>
      <c r="H911" s="23"/>
      <c r="I911" s="23"/>
      <c r="J911" s="23"/>
      <c r="K911" s="23"/>
    </row>
    <row r="912" ht="15.75" customHeight="1">
      <c r="B912" s="22"/>
      <c r="G912" s="23"/>
      <c r="H912" s="23"/>
      <c r="I912" s="23"/>
      <c r="J912" s="23"/>
      <c r="K912" s="23"/>
    </row>
    <row r="913" ht="15.75" customHeight="1">
      <c r="B913" s="22"/>
      <c r="G913" s="23"/>
      <c r="H913" s="23"/>
      <c r="I913" s="23"/>
      <c r="J913" s="23"/>
      <c r="K913" s="23"/>
    </row>
    <row r="914" ht="15.75" customHeight="1">
      <c r="B914" s="22"/>
      <c r="G914" s="23"/>
      <c r="H914" s="23"/>
      <c r="I914" s="23"/>
      <c r="J914" s="23"/>
      <c r="K914" s="23"/>
    </row>
    <row r="915" ht="15.75" customHeight="1">
      <c r="B915" s="22"/>
      <c r="G915" s="23"/>
      <c r="H915" s="23"/>
      <c r="I915" s="23"/>
      <c r="J915" s="23"/>
      <c r="K915" s="23"/>
    </row>
    <row r="916" ht="15.75" customHeight="1">
      <c r="B916" s="22"/>
      <c r="G916" s="23"/>
      <c r="H916" s="23"/>
      <c r="I916" s="23"/>
      <c r="J916" s="23"/>
      <c r="K916" s="23"/>
    </row>
    <row r="917" ht="15.75" customHeight="1">
      <c r="B917" s="22"/>
      <c r="G917" s="23"/>
      <c r="H917" s="23"/>
      <c r="I917" s="23"/>
      <c r="J917" s="23"/>
      <c r="K917" s="23"/>
    </row>
    <row r="918" ht="15.75" customHeight="1">
      <c r="B918" s="22"/>
      <c r="G918" s="23"/>
      <c r="H918" s="23"/>
      <c r="I918" s="23"/>
      <c r="J918" s="23"/>
      <c r="K918" s="23"/>
    </row>
    <row r="919" ht="15.75" customHeight="1">
      <c r="B919" s="22"/>
      <c r="G919" s="23"/>
      <c r="H919" s="23"/>
      <c r="I919" s="23"/>
      <c r="J919" s="23"/>
      <c r="K919" s="23"/>
    </row>
    <row r="920" ht="15.75" customHeight="1">
      <c r="B920" s="22"/>
      <c r="G920" s="23"/>
      <c r="H920" s="23"/>
      <c r="I920" s="23"/>
      <c r="J920" s="23"/>
      <c r="K920" s="23"/>
    </row>
    <row r="921" ht="15.75" customHeight="1">
      <c r="B921" s="22"/>
      <c r="G921" s="23"/>
      <c r="H921" s="23"/>
      <c r="I921" s="23"/>
      <c r="J921" s="23"/>
      <c r="K921" s="23"/>
    </row>
    <row r="922" ht="15.75" customHeight="1">
      <c r="B922" s="22"/>
      <c r="G922" s="23"/>
      <c r="H922" s="23"/>
      <c r="I922" s="23"/>
      <c r="J922" s="23"/>
      <c r="K922" s="23"/>
    </row>
    <row r="923" ht="15.75" customHeight="1">
      <c r="B923" s="22"/>
      <c r="G923" s="23"/>
      <c r="H923" s="23"/>
      <c r="I923" s="23"/>
      <c r="J923" s="23"/>
      <c r="K923" s="23"/>
    </row>
    <row r="924" ht="15.75" customHeight="1">
      <c r="B924" s="22"/>
      <c r="G924" s="23"/>
      <c r="H924" s="23"/>
      <c r="I924" s="23"/>
      <c r="J924" s="23"/>
      <c r="K924" s="23"/>
    </row>
    <row r="925" ht="15.75" customHeight="1">
      <c r="B925" s="22"/>
      <c r="G925" s="23"/>
      <c r="H925" s="23"/>
      <c r="I925" s="23"/>
      <c r="J925" s="23"/>
      <c r="K925" s="23"/>
    </row>
    <row r="926" ht="15.75" customHeight="1">
      <c r="B926" s="22"/>
      <c r="G926" s="23"/>
      <c r="H926" s="23"/>
      <c r="I926" s="23"/>
      <c r="J926" s="23"/>
      <c r="K926" s="23"/>
    </row>
    <row r="927" ht="15.75" customHeight="1">
      <c r="B927" s="22"/>
      <c r="G927" s="23"/>
      <c r="H927" s="23"/>
      <c r="I927" s="23"/>
      <c r="J927" s="23"/>
      <c r="K927" s="23"/>
    </row>
    <row r="928" ht="15.75" customHeight="1">
      <c r="B928" s="22"/>
      <c r="G928" s="23"/>
      <c r="H928" s="23"/>
      <c r="I928" s="23"/>
      <c r="J928" s="23"/>
      <c r="K928" s="23"/>
    </row>
    <row r="929" ht="15.75" customHeight="1">
      <c r="B929" s="22"/>
      <c r="G929" s="23"/>
      <c r="H929" s="23"/>
      <c r="I929" s="23"/>
      <c r="J929" s="23"/>
      <c r="K929" s="23"/>
    </row>
    <row r="930" ht="15.75" customHeight="1">
      <c r="B930" s="22"/>
      <c r="G930" s="23"/>
      <c r="H930" s="23"/>
      <c r="I930" s="23"/>
      <c r="J930" s="23"/>
      <c r="K930" s="23"/>
    </row>
    <row r="931" ht="15.75" customHeight="1">
      <c r="B931" s="22"/>
      <c r="G931" s="23"/>
      <c r="H931" s="23"/>
      <c r="I931" s="23"/>
      <c r="J931" s="23"/>
      <c r="K931" s="23"/>
    </row>
    <row r="932" ht="15.75" customHeight="1">
      <c r="B932" s="22"/>
      <c r="G932" s="23"/>
      <c r="H932" s="23"/>
      <c r="I932" s="23"/>
      <c r="J932" s="23"/>
      <c r="K932" s="23"/>
    </row>
    <row r="933" ht="15.75" customHeight="1">
      <c r="B933" s="22"/>
      <c r="G933" s="23"/>
      <c r="H933" s="23"/>
      <c r="I933" s="23"/>
      <c r="J933" s="23"/>
      <c r="K933" s="23"/>
    </row>
    <row r="934" ht="15.75" customHeight="1">
      <c r="B934" s="22"/>
      <c r="G934" s="23"/>
      <c r="H934" s="23"/>
      <c r="I934" s="23"/>
      <c r="J934" s="23"/>
      <c r="K934" s="23"/>
    </row>
    <row r="935" ht="15.75" customHeight="1">
      <c r="B935" s="22"/>
      <c r="G935" s="23"/>
      <c r="H935" s="23"/>
      <c r="I935" s="23"/>
      <c r="J935" s="23"/>
      <c r="K935" s="23"/>
    </row>
    <row r="936" ht="15.75" customHeight="1">
      <c r="B936" s="22"/>
      <c r="G936" s="23"/>
      <c r="H936" s="23"/>
      <c r="I936" s="23"/>
      <c r="J936" s="23"/>
      <c r="K936" s="23"/>
    </row>
    <row r="937" ht="15.75" customHeight="1">
      <c r="B937" s="22"/>
      <c r="G937" s="23"/>
      <c r="H937" s="23"/>
      <c r="I937" s="23"/>
      <c r="J937" s="23"/>
      <c r="K937" s="23"/>
    </row>
    <row r="938" ht="15.75" customHeight="1">
      <c r="B938" s="22"/>
      <c r="G938" s="23"/>
      <c r="H938" s="23"/>
      <c r="I938" s="23"/>
      <c r="J938" s="23"/>
      <c r="K938" s="23"/>
    </row>
    <row r="939" ht="15.75" customHeight="1">
      <c r="B939" s="22"/>
      <c r="G939" s="23"/>
      <c r="H939" s="23"/>
      <c r="I939" s="23"/>
      <c r="J939" s="23"/>
      <c r="K939" s="23"/>
    </row>
    <row r="940" ht="15.75" customHeight="1">
      <c r="B940" s="22"/>
      <c r="G940" s="23"/>
      <c r="H940" s="23"/>
      <c r="I940" s="23"/>
      <c r="J940" s="23"/>
      <c r="K940" s="23"/>
    </row>
    <row r="941" ht="15.75" customHeight="1">
      <c r="B941" s="22"/>
      <c r="G941" s="23"/>
      <c r="H941" s="23"/>
      <c r="I941" s="23"/>
      <c r="J941" s="23"/>
      <c r="K941" s="23"/>
    </row>
    <row r="942" ht="15.75" customHeight="1">
      <c r="B942" s="22"/>
      <c r="G942" s="23"/>
      <c r="H942" s="23"/>
      <c r="I942" s="23"/>
      <c r="J942" s="23"/>
      <c r="K942" s="23"/>
    </row>
    <row r="943" ht="15.75" customHeight="1">
      <c r="B943" s="22"/>
      <c r="G943" s="23"/>
      <c r="H943" s="23"/>
      <c r="I943" s="23"/>
      <c r="J943" s="23"/>
      <c r="K943" s="23"/>
    </row>
    <row r="944" ht="15.75" customHeight="1">
      <c r="B944" s="22"/>
      <c r="G944" s="23"/>
      <c r="H944" s="23"/>
      <c r="I944" s="23"/>
      <c r="J944" s="23"/>
      <c r="K944" s="23"/>
    </row>
    <row r="945" ht="15.75" customHeight="1">
      <c r="B945" s="22"/>
      <c r="G945" s="23"/>
      <c r="H945" s="23"/>
      <c r="I945" s="23"/>
      <c r="J945" s="23"/>
      <c r="K945" s="23"/>
    </row>
    <row r="946" ht="15.75" customHeight="1">
      <c r="B946" s="22"/>
      <c r="G946" s="23"/>
      <c r="H946" s="23"/>
      <c r="I946" s="23"/>
      <c r="J946" s="23"/>
      <c r="K946" s="23"/>
    </row>
    <row r="947" ht="15.75" customHeight="1">
      <c r="B947" s="22"/>
      <c r="G947" s="23"/>
      <c r="H947" s="23"/>
      <c r="I947" s="23"/>
      <c r="J947" s="23"/>
      <c r="K947" s="23"/>
    </row>
    <row r="948" ht="15.75" customHeight="1">
      <c r="B948" s="22"/>
      <c r="G948" s="23"/>
      <c r="H948" s="23"/>
      <c r="I948" s="23"/>
      <c r="J948" s="23"/>
      <c r="K948" s="23"/>
    </row>
    <row r="949" ht="15.75" customHeight="1">
      <c r="B949" s="22"/>
      <c r="G949" s="23"/>
      <c r="H949" s="23"/>
      <c r="I949" s="23"/>
      <c r="J949" s="23"/>
      <c r="K949" s="23"/>
    </row>
    <row r="950" ht="15.75" customHeight="1">
      <c r="B950" s="22"/>
      <c r="G950" s="23"/>
      <c r="H950" s="23"/>
      <c r="I950" s="23"/>
      <c r="J950" s="23"/>
      <c r="K950" s="23"/>
    </row>
    <row r="951" ht="15.75" customHeight="1">
      <c r="B951" s="22"/>
      <c r="G951" s="23"/>
      <c r="H951" s="23"/>
      <c r="I951" s="23"/>
      <c r="J951" s="23"/>
      <c r="K951" s="23"/>
    </row>
    <row r="952" ht="15.75" customHeight="1">
      <c r="B952" s="22"/>
      <c r="G952" s="23"/>
      <c r="H952" s="23"/>
      <c r="I952" s="23"/>
      <c r="J952" s="23"/>
      <c r="K952" s="23"/>
    </row>
    <row r="953" ht="15.75" customHeight="1">
      <c r="B953" s="22"/>
      <c r="G953" s="23"/>
      <c r="H953" s="23"/>
      <c r="I953" s="23"/>
      <c r="J953" s="23"/>
      <c r="K953" s="23"/>
    </row>
    <row r="954" ht="15.75" customHeight="1">
      <c r="B954" s="22"/>
      <c r="G954" s="23"/>
      <c r="H954" s="23"/>
      <c r="I954" s="23"/>
      <c r="J954" s="23"/>
      <c r="K954" s="23"/>
    </row>
    <row r="955" ht="15.75" customHeight="1">
      <c r="B955" s="22"/>
      <c r="G955" s="23"/>
      <c r="H955" s="23"/>
      <c r="I955" s="23"/>
      <c r="J955" s="23"/>
      <c r="K955" s="23"/>
    </row>
    <row r="956" ht="15.75" customHeight="1">
      <c r="B956" s="22"/>
      <c r="G956" s="23"/>
      <c r="H956" s="23"/>
      <c r="I956" s="23"/>
      <c r="J956" s="23"/>
      <c r="K956" s="23"/>
    </row>
    <row r="957" ht="15.75" customHeight="1">
      <c r="B957" s="22"/>
      <c r="G957" s="23"/>
      <c r="H957" s="23"/>
      <c r="I957" s="23"/>
      <c r="J957" s="23"/>
      <c r="K957" s="23"/>
    </row>
    <row r="958" ht="15.75" customHeight="1">
      <c r="B958" s="22"/>
      <c r="G958" s="23"/>
      <c r="H958" s="23"/>
      <c r="I958" s="23"/>
      <c r="J958" s="23"/>
      <c r="K958" s="23"/>
    </row>
    <row r="959" ht="15.75" customHeight="1">
      <c r="B959" s="22"/>
      <c r="G959" s="23"/>
      <c r="H959" s="23"/>
      <c r="I959" s="23"/>
      <c r="J959" s="23"/>
      <c r="K959" s="23"/>
    </row>
    <row r="960" ht="15.75" customHeight="1">
      <c r="B960" s="22"/>
      <c r="G960" s="23"/>
      <c r="H960" s="23"/>
      <c r="I960" s="23"/>
      <c r="J960" s="23"/>
      <c r="K960" s="23"/>
    </row>
    <row r="961" ht="15.75" customHeight="1">
      <c r="B961" s="22"/>
      <c r="G961" s="23"/>
      <c r="H961" s="23"/>
      <c r="I961" s="23"/>
      <c r="J961" s="23"/>
      <c r="K961" s="23"/>
    </row>
    <row r="962" ht="15.75" customHeight="1">
      <c r="B962" s="22"/>
      <c r="G962" s="23"/>
      <c r="H962" s="23"/>
      <c r="I962" s="23"/>
      <c r="J962" s="23"/>
      <c r="K962" s="23"/>
    </row>
    <row r="963" ht="15.75" customHeight="1">
      <c r="B963" s="22"/>
      <c r="G963" s="23"/>
      <c r="H963" s="23"/>
      <c r="I963" s="23"/>
      <c r="J963" s="23"/>
      <c r="K963" s="23"/>
    </row>
    <row r="964" ht="15.75" customHeight="1">
      <c r="B964" s="22"/>
      <c r="G964" s="23"/>
      <c r="H964" s="23"/>
      <c r="I964" s="23"/>
      <c r="J964" s="23"/>
      <c r="K964" s="23"/>
    </row>
    <row r="965" ht="15.75" customHeight="1">
      <c r="B965" s="22"/>
      <c r="G965" s="23"/>
      <c r="H965" s="23"/>
      <c r="I965" s="23"/>
      <c r="J965" s="23"/>
      <c r="K965" s="23"/>
    </row>
    <row r="966" ht="15.75" customHeight="1">
      <c r="B966" s="22"/>
      <c r="G966" s="23"/>
      <c r="H966" s="23"/>
      <c r="I966" s="23"/>
      <c r="J966" s="23"/>
      <c r="K966" s="23"/>
    </row>
    <row r="967" ht="15.75" customHeight="1">
      <c r="B967" s="22"/>
      <c r="G967" s="23"/>
      <c r="H967" s="23"/>
      <c r="I967" s="23"/>
      <c r="J967" s="23"/>
      <c r="K967" s="23"/>
    </row>
    <row r="968" ht="15.75" customHeight="1">
      <c r="B968" s="22"/>
      <c r="G968" s="23"/>
      <c r="H968" s="23"/>
      <c r="I968" s="23"/>
      <c r="J968" s="23"/>
      <c r="K968" s="23"/>
    </row>
    <row r="969" ht="15.75" customHeight="1">
      <c r="B969" s="22"/>
      <c r="G969" s="23"/>
      <c r="H969" s="23"/>
      <c r="I969" s="23"/>
      <c r="J969" s="23"/>
      <c r="K969" s="23"/>
    </row>
    <row r="970" ht="15.75" customHeight="1">
      <c r="B970" s="22"/>
      <c r="G970" s="23"/>
      <c r="H970" s="23"/>
      <c r="I970" s="23"/>
      <c r="J970" s="23"/>
      <c r="K970" s="23"/>
    </row>
    <row r="971" ht="15.75" customHeight="1">
      <c r="B971" s="22"/>
      <c r="G971" s="23"/>
      <c r="H971" s="23"/>
      <c r="I971" s="23"/>
      <c r="J971" s="23"/>
      <c r="K971" s="23"/>
    </row>
    <row r="972" ht="15.75" customHeight="1">
      <c r="B972" s="22"/>
      <c r="G972" s="23"/>
      <c r="H972" s="23"/>
      <c r="I972" s="23"/>
      <c r="J972" s="23"/>
      <c r="K972" s="23"/>
    </row>
    <row r="973" ht="15.75" customHeight="1">
      <c r="B973" s="22"/>
      <c r="G973" s="23"/>
      <c r="H973" s="23"/>
      <c r="I973" s="23"/>
      <c r="J973" s="23"/>
      <c r="K973" s="23"/>
    </row>
    <row r="974" ht="15.75" customHeight="1">
      <c r="B974" s="22"/>
      <c r="G974" s="23"/>
      <c r="H974" s="23"/>
      <c r="I974" s="23"/>
      <c r="J974" s="23"/>
      <c r="K974" s="23"/>
    </row>
    <row r="975" ht="15.75" customHeight="1">
      <c r="B975" s="22"/>
      <c r="G975" s="23"/>
      <c r="H975" s="23"/>
      <c r="I975" s="23"/>
      <c r="J975" s="23"/>
      <c r="K975" s="23"/>
    </row>
    <row r="976" ht="15.75" customHeight="1">
      <c r="B976" s="22"/>
      <c r="G976" s="23"/>
      <c r="H976" s="23"/>
      <c r="I976" s="23"/>
      <c r="J976" s="23"/>
      <c r="K976" s="23"/>
    </row>
    <row r="977" ht="15.75" customHeight="1">
      <c r="B977" s="22"/>
      <c r="G977" s="23"/>
      <c r="H977" s="23"/>
      <c r="I977" s="23"/>
      <c r="J977" s="23"/>
      <c r="K977" s="23"/>
    </row>
    <row r="978" ht="15.75" customHeight="1">
      <c r="B978" s="22"/>
      <c r="G978" s="23"/>
      <c r="H978" s="23"/>
      <c r="I978" s="23"/>
      <c r="J978" s="23"/>
      <c r="K978" s="23"/>
    </row>
    <row r="979" ht="15.75" customHeight="1">
      <c r="B979" s="22"/>
      <c r="G979" s="23"/>
      <c r="H979" s="23"/>
      <c r="I979" s="23"/>
      <c r="J979" s="23"/>
      <c r="K979" s="23"/>
    </row>
    <row r="980" ht="15.75" customHeight="1">
      <c r="B980" s="22"/>
      <c r="G980" s="23"/>
      <c r="H980" s="23"/>
      <c r="I980" s="23"/>
      <c r="J980" s="23"/>
      <c r="K980" s="23"/>
    </row>
    <row r="981" ht="15.75" customHeight="1">
      <c r="B981" s="22"/>
      <c r="G981" s="23"/>
      <c r="H981" s="23"/>
      <c r="I981" s="23"/>
      <c r="J981" s="23"/>
      <c r="K981" s="23"/>
    </row>
    <row r="982" ht="15.75" customHeight="1">
      <c r="B982" s="22"/>
      <c r="G982" s="23"/>
      <c r="H982" s="23"/>
      <c r="I982" s="23"/>
      <c r="J982" s="23"/>
      <c r="K982" s="23"/>
    </row>
    <row r="983" ht="15.75" customHeight="1">
      <c r="B983" s="22"/>
      <c r="G983" s="23"/>
      <c r="H983" s="23"/>
      <c r="I983" s="23"/>
      <c r="J983" s="23"/>
      <c r="K983" s="23"/>
    </row>
    <row r="984" ht="15.75" customHeight="1">
      <c r="B984" s="22"/>
      <c r="G984" s="23"/>
      <c r="H984" s="23"/>
      <c r="I984" s="23"/>
      <c r="J984" s="23"/>
      <c r="K984" s="23"/>
    </row>
    <row r="985" ht="15.75" customHeight="1">
      <c r="B985" s="22"/>
      <c r="G985" s="23"/>
      <c r="H985" s="23"/>
      <c r="I985" s="23"/>
      <c r="J985" s="23"/>
      <c r="K985" s="23"/>
    </row>
    <row r="986" ht="15.75" customHeight="1">
      <c r="B986" s="22"/>
      <c r="G986" s="23"/>
      <c r="H986" s="23"/>
      <c r="I986" s="23"/>
      <c r="J986" s="23"/>
      <c r="K986" s="23"/>
    </row>
    <row r="987" ht="15.75" customHeight="1">
      <c r="B987" s="22"/>
      <c r="G987" s="23"/>
      <c r="H987" s="23"/>
      <c r="I987" s="23"/>
      <c r="J987" s="23"/>
      <c r="K987" s="23"/>
    </row>
    <row r="988" ht="15.75" customHeight="1">
      <c r="B988" s="22"/>
      <c r="G988" s="23"/>
      <c r="H988" s="23"/>
      <c r="I988" s="23"/>
      <c r="J988" s="23"/>
      <c r="K988" s="23"/>
    </row>
    <row r="989" ht="15.75" customHeight="1">
      <c r="B989" s="22"/>
      <c r="G989" s="23"/>
      <c r="H989" s="23"/>
      <c r="I989" s="23"/>
      <c r="J989" s="23"/>
      <c r="K989" s="23"/>
    </row>
    <row r="990" ht="15.75" customHeight="1">
      <c r="B990" s="22"/>
      <c r="G990" s="23"/>
      <c r="H990" s="23"/>
      <c r="I990" s="23"/>
      <c r="J990" s="23"/>
      <c r="K990" s="23"/>
    </row>
    <row r="991" ht="15.75" customHeight="1">
      <c r="B991" s="22"/>
      <c r="G991" s="23"/>
      <c r="H991" s="23"/>
      <c r="I991" s="23"/>
      <c r="J991" s="23"/>
      <c r="K991" s="23"/>
    </row>
    <row r="992" ht="15.75" customHeight="1">
      <c r="B992" s="22"/>
      <c r="G992" s="23"/>
      <c r="H992" s="23"/>
      <c r="I992" s="23"/>
      <c r="J992" s="23"/>
      <c r="K992" s="23"/>
    </row>
    <row r="993" ht="15.75" customHeight="1">
      <c r="B993" s="22"/>
      <c r="G993" s="23"/>
      <c r="H993" s="23"/>
      <c r="I993" s="23"/>
      <c r="J993" s="23"/>
      <c r="K993" s="23"/>
    </row>
    <row r="994" ht="15.75" customHeight="1">
      <c r="B994" s="22"/>
      <c r="G994" s="23"/>
      <c r="H994" s="23"/>
      <c r="I994" s="23"/>
      <c r="J994" s="23"/>
      <c r="K994" s="23"/>
    </row>
    <row r="995" ht="15.75" customHeight="1">
      <c r="B995" s="22"/>
      <c r="G995" s="23"/>
      <c r="H995" s="23"/>
      <c r="I995" s="23"/>
      <c r="J995" s="23"/>
      <c r="K995" s="23"/>
    </row>
    <row r="996" ht="15.75" customHeight="1">
      <c r="B996" s="22"/>
      <c r="G996" s="23"/>
      <c r="H996" s="23"/>
      <c r="I996" s="23"/>
      <c r="J996" s="23"/>
      <c r="K996" s="23"/>
    </row>
    <row r="997" ht="15.75" customHeight="1">
      <c r="B997" s="22"/>
      <c r="G997" s="23"/>
      <c r="H997" s="23"/>
      <c r="I997" s="23"/>
      <c r="J997" s="23"/>
      <c r="K997" s="23"/>
    </row>
    <row r="998" ht="15.75" customHeight="1">
      <c r="B998" s="22"/>
      <c r="G998" s="23"/>
      <c r="H998" s="23"/>
      <c r="I998" s="23"/>
      <c r="J998" s="23"/>
      <c r="K998" s="23"/>
    </row>
    <row r="999" ht="15.75" customHeight="1">
      <c r="B999" s="22"/>
      <c r="G999" s="23"/>
      <c r="H999" s="23"/>
      <c r="I999" s="23"/>
      <c r="J999" s="23"/>
      <c r="K999" s="23"/>
    </row>
    <row r="1000" ht="15.75" customHeight="1">
      <c r="B1000" s="22"/>
      <c r="G1000" s="23"/>
      <c r="H1000" s="23"/>
      <c r="I1000" s="23"/>
      <c r="J1000" s="23"/>
      <c r="K1000" s="23"/>
    </row>
  </sheetData>
  <autoFilter ref="$A$7:$M$671"/>
  <mergeCells count="4">
    <mergeCell ref="A1:K4"/>
    <mergeCell ref="A5:B5"/>
    <mergeCell ref="A6:C6"/>
    <mergeCell ref="A671:K671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 outlineLevelRow="2"/>
  <cols>
    <col customWidth="1" min="1" max="1" width="11.57"/>
    <col customWidth="1" min="2" max="2" width="7.14"/>
    <col customWidth="1" min="3" max="3" width="13.57"/>
    <col customWidth="1" min="4" max="4" width="17.29"/>
    <col customWidth="1" hidden="1" min="5" max="5" width="19.71"/>
    <col customWidth="1" hidden="1" min="6" max="6" width="9.29"/>
    <col customWidth="1" hidden="1" min="7" max="7" width="17.29"/>
    <col customWidth="1" hidden="1" min="8" max="8" width="16.29"/>
    <col customWidth="1" hidden="1" min="9" max="10" width="17.29"/>
    <col customWidth="1" min="11" max="12" width="16.29"/>
    <col customWidth="1" hidden="1" min="13" max="13" width="17.29"/>
    <col customWidth="1" hidden="1" min="14" max="14" width="14.71"/>
    <col customWidth="1" hidden="1" min="15" max="15" width="11.57"/>
    <col customWidth="1" min="16" max="17" width="19.29"/>
    <col customWidth="1" min="18" max="18" width="18.43"/>
    <col customWidth="1" min="19" max="19" width="15.57"/>
    <col customWidth="1" min="20" max="20" width="15.43"/>
    <col customWidth="1" min="21" max="21" width="12.86"/>
    <col customWidth="1" min="22" max="22" width="15.43"/>
    <col customWidth="1" min="23" max="23" width="14.71"/>
    <col customWidth="1" min="24" max="24" width="19.29"/>
    <col customWidth="1" min="25" max="30" width="11.57"/>
    <col customWidth="1" min="31" max="33" width="10.71"/>
    <col customWidth="1" min="34" max="34" width="14.29"/>
    <col customWidth="1" min="35" max="35" width="8.71"/>
    <col customWidth="1" min="36" max="36" width="21.29"/>
    <col customWidth="1" min="37" max="37" width="13.71"/>
    <col customWidth="1" min="38" max="38" width="11.71"/>
    <col customWidth="1" min="39" max="39" width="13.71"/>
  </cols>
  <sheetData>
    <row r="1">
      <c r="D1" s="23"/>
      <c r="E1" s="23"/>
      <c r="L1" s="23" t="str">
        <f t="shared" ref="L1:X1" si="1">+L4-L2</f>
        <v>#REF!</v>
      </c>
      <c r="M1" s="23">
        <f t="shared" si="1"/>
        <v>0</v>
      </c>
      <c r="N1" s="23">
        <f t="shared" si="1"/>
        <v>0</v>
      </c>
      <c r="O1" s="23">
        <f t="shared" si="1"/>
        <v>0</v>
      </c>
      <c r="P1" s="23" t="str">
        <f t="shared" si="1"/>
        <v>#REF!</v>
      </c>
      <c r="Q1" s="23" t="str">
        <f t="shared" si="1"/>
        <v>#REF!</v>
      </c>
      <c r="R1" s="23" t="str">
        <f t="shared" si="1"/>
        <v>#REF!</v>
      </c>
      <c r="S1" s="23" t="str">
        <f t="shared" si="1"/>
        <v>#REF!</v>
      </c>
      <c r="T1" s="23">
        <f t="shared" si="1"/>
        <v>0</v>
      </c>
      <c r="U1" s="23">
        <f t="shared" si="1"/>
        <v>0</v>
      </c>
      <c r="V1" s="23">
        <f t="shared" si="1"/>
        <v>0</v>
      </c>
      <c r="W1" s="23" t="str">
        <f t="shared" si="1"/>
        <v>#REF!</v>
      </c>
      <c r="X1" s="23" t="str">
        <f t="shared" si="1"/>
        <v>#REF!</v>
      </c>
    </row>
    <row r="2" ht="14.25" customHeight="1">
      <c r="A2" s="12"/>
      <c r="B2" s="12"/>
      <c r="C2" s="12"/>
      <c r="D2" s="12"/>
      <c r="E2" s="12"/>
      <c r="F2" s="4"/>
      <c r="G2" s="4"/>
      <c r="H2" s="4"/>
      <c r="I2" s="4"/>
      <c r="J2" s="4"/>
      <c r="K2" s="4"/>
      <c r="L2" s="24">
        <v>3.61752977264E9</v>
      </c>
      <c r="M2" s="24">
        <v>0.0</v>
      </c>
      <c r="N2" s="24">
        <v>0.0</v>
      </c>
      <c r="O2" s="24">
        <v>0.0</v>
      </c>
      <c r="P2" s="24">
        <v>1.4554055446185453E10</v>
      </c>
      <c r="Q2" s="24">
        <v>1.4554055449E10</v>
      </c>
      <c r="R2" s="24">
        <v>1.817158522164E10</v>
      </c>
      <c r="S2" s="24">
        <v>0.0</v>
      </c>
      <c r="T2" s="24">
        <v>3.12556129E8</v>
      </c>
      <c r="U2" s="24">
        <v>4299312.9799999995</v>
      </c>
      <c r="V2" s="24">
        <v>3.1685544197999996E8</v>
      </c>
      <c r="W2" s="24">
        <v>3.11856869E8</v>
      </c>
      <c r="X2" s="24">
        <v>1.4865912318E10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23">
        <f>+AK4-AK2</f>
        <v>0</v>
      </c>
      <c r="AK2" s="25">
        <v>3.12556129E8</v>
      </c>
      <c r="AL2" s="26">
        <v>4299312.98</v>
      </c>
      <c r="AM2" s="23">
        <f>+AL2-AL4</f>
        <v>0</v>
      </c>
    </row>
    <row r="3" ht="75.75" customHeight="1">
      <c r="A3" s="16" t="s">
        <v>6</v>
      </c>
      <c r="B3" s="16" t="s">
        <v>7</v>
      </c>
      <c r="C3" s="16" t="s">
        <v>8</v>
      </c>
      <c r="D3" s="16" t="s">
        <v>9</v>
      </c>
      <c r="E3" s="16" t="s">
        <v>308</v>
      </c>
      <c r="F3" s="27" t="s">
        <v>309</v>
      </c>
      <c r="G3" s="28" t="s">
        <v>310</v>
      </c>
      <c r="H3" s="28" t="s">
        <v>311</v>
      </c>
      <c r="I3" s="28" t="s">
        <v>312</v>
      </c>
      <c r="J3" s="28" t="s">
        <v>313</v>
      </c>
      <c r="K3" s="29" t="s">
        <v>314</v>
      </c>
      <c r="L3" s="30" t="s">
        <v>315</v>
      </c>
      <c r="M3" s="28" t="s">
        <v>316</v>
      </c>
      <c r="N3" s="31" t="s">
        <v>317</v>
      </c>
      <c r="O3" s="31" t="s">
        <v>318</v>
      </c>
      <c r="P3" s="32" t="s">
        <v>319</v>
      </c>
      <c r="Q3" s="30" t="s">
        <v>320</v>
      </c>
      <c r="R3" s="33" t="s">
        <v>321</v>
      </c>
      <c r="S3" s="33" t="s">
        <v>322</v>
      </c>
      <c r="T3" s="34" t="s">
        <v>323</v>
      </c>
      <c r="U3" s="33" t="s">
        <v>324</v>
      </c>
      <c r="V3" s="33" t="str">
        <f>+UPPER(AM3)</f>
        <v>VALOR TOTAL PENDIENTE DE GIRO SEPTIEMBRE</v>
      </c>
      <c r="W3" s="33" t="s">
        <v>325</v>
      </c>
      <c r="X3" s="35" t="s">
        <v>326</v>
      </c>
      <c r="Y3" s="36" t="s">
        <v>327</v>
      </c>
      <c r="Z3" s="36" t="s">
        <v>328</v>
      </c>
      <c r="AA3" s="36" t="s">
        <v>329</v>
      </c>
      <c r="AB3" s="36" t="s">
        <v>330</v>
      </c>
      <c r="AC3" s="36" t="s">
        <v>331</v>
      </c>
      <c r="AD3" s="36" t="s">
        <v>332</v>
      </c>
      <c r="AE3" s="36" t="s">
        <v>333</v>
      </c>
      <c r="AH3" s="16" t="s">
        <v>6</v>
      </c>
      <c r="AI3" s="16" t="s">
        <v>7</v>
      </c>
      <c r="AJ3" s="16" t="s">
        <v>8</v>
      </c>
      <c r="AK3" s="34" t="s">
        <v>323</v>
      </c>
      <c r="AL3" s="33" t="s">
        <v>322</v>
      </c>
      <c r="AM3" s="37" t="s">
        <v>334</v>
      </c>
    </row>
    <row r="4" ht="21.0" hidden="1" customHeight="1" outlineLevel="1">
      <c r="A4" s="16"/>
      <c r="B4" s="16"/>
      <c r="C4" s="16"/>
      <c r="D4" s="24">
        <f t="shared" ref="D4:F4" si="2">+D14+D21+D25+D30+D36+D42+D48+D53+D58+D64+D70+D74+D82+D89+D94+D101+D106+D109+D118+D123+D128+D134+D140+D146+D152+D155+D163+D167+D171+D176+D181+D187+D193+D197+D205+D213+D218+D223+D227+D233+D239+D245+D250+D254+D261+D265+D272+D277+D284+D290+D297+D301+D307+D312+D319+D323+D328+D333+D342+D347+D353+D357+D364+D369+D373+D380+D385+D390+D396+D400+D404+D411+D416+D423+D429+D433+D440+D446+D453+D459+D464+D469+D475+D481+D489+D495+D501+D507+D512+D517+D522+D528+D533+D539+D544+D547+D552+D557+D562+D567+D573+D580+D584+D589+D596+D602+D607+D612+D618+D622+D627+D632+D640+D646+D651+D657+D662+D667+D671+D674+D679+D687+D693+D699+D706</f>
        <v>18171585222</v>
      </c>
      <c r="E4" s="24">
        <f t="shared" si="2"/>
        <v>1876974581</v>
      </c>
      <c r="F4" s="24">
        <f t="shared" si="2"/>
        <v>125</v>
      </c>
      <c r="G4" s="24"/>
      <c r="H4" s="24"/>
      <c r="I4" s="24"/>
      <c r="J4" s="24"/>
      <c r="K4" s="24" t="str">
        <f t="shared" ref="K4:X4" si="3">+K14+K21+K25+K30+K36+K42+K48+K53+K58+K64+K70+K74+K82+K89+K94+K101+K106+K109+K118+K123+K128+K134+K140+K146+K152+K155+K163+K167+K171+K176+K181+K187+K193+K197+K205+K213+K218+K223+K227+K233+K239+K245+K250+K254+K261+K265+K272+K277+K284+K290+K297+K301+K307+K312+K319+K323+K328+K333+K342+K347+K353+K357+K364+K369+K373+K380+K385+K390+K396+K400+K404+K411+K416+K423+K429+K433+K440+K446+K453+K459+K464+K469+K475+K481+K489+K495+K501+K507+K512+K517+K522+K528+K533+K539+K544+K547+K552+K557+K562+K567+K573+K580+K584+K589+K596+K602+K607+K612+K618+K622+K627+K632+K640+K646+K651+K657+K662+K667+K671+K674+K679+K687+K693+K699+K706</f>
        <v>#REF!</v>
      </c>
      <c r="L4" s="24" t="str">
        <f t="shared" si="3"/>
        <v>#REF!</v>
      </c>
      <c r="M4" s="24">
        <f t="shared" si="3"/>
        <v>0</v>
      </c>
      <c r="N4" s="24">
        <f t="shared" si="3"/>
        <v>0</v>
      </c>
      <c r="O4" s="24">
        <f t="shared" si="3"/>
        <v>0</v>
      </c>
      <c r="P4" s="24" t="str">
        <f t="shared" si="3"/>
        <v>#REF!</v>
      </c>
      <c r="Q4" s="24" t="str">
        <f t="shared" si="3"/>
        <v>#REF!</v>
      </c>
      <c r="R4" s="24" t="str">
        <f t="shared" si="3"/>
        <v>#REF!</v>
      </c>
      <c r="S4" s="24" t="str">
        <f t="shared" si="3"/>
        <v>#REF!</v>
      </c>
      <c r="T4" s="24">
        <f t="shared" si="3"/>
        <v>312556129</v>
      </c>
      <c r="U4" s="24">
        <f t="shared" si="3"/>
        <v>4299312.98</v>
      </c>
      <c r="V4" s="24">
        <f t="shared" si="3"/>
        <v>316855442</v>
      </c>
      <c r="W4" s="24" t="str">
        <f t="shared" si="3"/>
        <v>#REF!</v>
      </c>
      <c r="X4" s="24" t="str">
        <f t="shared" si="3"/>
        <v>#REF!</v>
      </c>
      <c r="Y4" s="24"/>
      <c r="Z4" s="24"/>
      <c r="AA4" s="24"/>
      <c r="AB4" s="24"/>
      <c r="AC4" s="24"/>
      <c r="AD4" s="24"/>
      <c r="AE4" s="24"/>
      <c r="AH4" s="16"/>
      <c r="AI4" s="16"/>
      <c r="AJ4" s="16"/>
      <c r="AK4" s="25">
        <f t="shared" ref="AK4:AM4" si="4">SUM(AK5:AK705)</f>
        <v>312556129</v>
      </c>
      <c r="AL4" s="26">
        <f t="shared" si="4"/>
        <v>4299312.98</v>
      </c>
      <c r="AM4" s="26">
        <f t="shared" si="4"/>
        <v>316855442</v>
      </c>
    </row>
    <row r="5" hidden="1" outlineLevel="2">
      <c r="A5" s="18" t="s">
        <v>17</v>
      </c>
      <c r="B5" s="19" t="s">
        <v>18</v>
      </c>
      <c r="C5" s="18" t="s">
        <v>335</v>
      </c>
      <c r="D5" s="19">
        <v>8.78768582316E9</v>
      </c>
      <c r="E5" s="19">
        <v>7.6236616763E8</v>
      </c>
      <c r="F5" s="19">
        <f>+D5/D14</f>
        <v>0.9796401436</v>
      </c>
      <c r="G5" s="19" t="str">
        <f t="shared" ref="G5:G13" si="5">VLOOKUP(A5,'[1]ESFUERZO PROPIO ANTIOQUIA'!$E$4:$AB$130,5,0)</f>
        <v>#REF!</v>
      </c>
      <c r="H5" s="19" t="str">
        <f t="shared" ref="H5:H13" si="6">VLOOKUP(A5,'[1]ESFUERZO PROPIO ANTIOQUIA'!$E$4:$AB$130,2,0)</f>
        <v>#REF!</v>
      </c>
      <c r="I5" s="19" t="str">
        <f t="shared" ref="I5:I13" si="7">VLOOKUP(A5,'[1]ESFUERZO PROPIO ANTIOQUIA'!$E$4:$AB$130,24,0)</f>
        <v>#REF!</v>
      </c>
      <c r="J5" s="19" t="str">
        <f t="shared" ref="J5:J13" si="8">+I5/4</f>
        <v>#REF!</v>
      </c>
      <c r="K5" s="19" t="str">
        <f t="shared" ref="K5:K13" si="9">+F5*J5</f>
        <v>#REF!</v>
      </c>
      <c r="L5" s="19" t="str">
        <f t="shared" ref="L5:L13" si="10">IF(K5=0,0,D5-Q5)</f>
        <v>#REF!</v>
      </c>
      <c r="M5" s="19" t="str">
        <f t="shared" ref="M5:M13" si="11">VLOOKUP(A5,'[1]ESFUERZO PROPIO ANTIOQUIA'!$E$4:$AB$130,14,0)</f>
        <v>#REF!</v>
      </c>
      <c r="N5" s="19" t="str">
        <f t="shared" ref="N5:N13" si="12">VLOOKUP(A5,'[1]ESFUERZO PROPIO ANTIOQUIA'!$E$4:$AB$130,11,0)</f>
        <v>#REF!</v>
      </c>
      <c r="O5" s="38"/>
      <c r="P5" s="19">
        <v>5.370986860406581E9</v>
      </c>
      <c r="Q5" s="19">
        <f t="shared" ref="Q5:Q13" si="13">+ROUND(P5,0)</f>
        <v>5370986860</v>
      </c>
      <c r="R5" s="19" t="str">
        <f t="shared" ref="R5:R13" si="14">+L5+Q5</f>
        <v>#REF!</v>
      </c>
      <c r="S5" s="38" t="str">
        <f t="shared" ref="S5:S13" si="15">+IF(D5-L5-Q5&gt;1,D5-L5-Q5,0)</f>
        <v>#REF!</v>
      </c>
      <c r="T5" s="19">
        <v>0.0</v>
      </c>
      <c r="U5" s="19">
        <v>0.0</v>
      </c>
      <c r="V5" s="19">
        <f t="shared" ref="V5:V13" si="16">+T5+U5</f>
        <v>0</v>
      </c>
      <c r="W5" s="19" t="str">
        <f t="shared" ref="W5:W13" si="17">+IF(S5+V5&gt;100000,S5+V5,0)</f>
        <v>#REF!</v>
      </c>
      <c r="X5" s="19" t="str">
        <f t="shared" ref="X5:X13" si="18">+Q5+W5</f>
        <v>#REF!</v>
      </c>
      <c r="Y5" s="38"/>
      <c r="Z5" s="38"/>
      <c r="AA5" s="38"/>
      <c r="AB5" s="38"/>
      <c r="AC5" s="38"/>
      <c r="AD5" s="38"/>
      <c r="AE5" s="38"/>
      <c r="AG5" s="39" t="b">
        <f t="shared" ref="AG5:AG13" si="19">+AND(A5=AH5,C5=AJ5)</f>
        <v>1</v>
      </c>
      <c r="AH5" s="38" t="s">
        <v>17</v>
      </c>
      <c r="AI5" s="40" t="s">
        <v>18</v>
      </c>
      <c r="AJ5" s="38" t="s">
        <v>335</v>
      </c>
      <c r="AK5" s="19">
        <v>0.0</v>
      </c>
      <c r="AL5" s="18">
        <v>0.0</v>
      </c>
      <c r="AM5" s="19">
        <f t="shared" ref="AM5:AM13" si="20">+AK5+AL5</f>
        <v>0</v>
      </c>
    </row>
    <row r="6" hidden="1" outlineLevel="2">
      <c r="A6" s="18" t="s">
        <v>17</v>
      </c>
      <c r="B6" s="19" t="s">
        <v>22</v>
      </c>
      <c r="C6" s="18" t="s">
        <v>23</v>
      </c>
      <c r="D6" s="19">
        <v>5.852402657E7</v>
      </c>
      <c r="E6" s="19">
        <v>5077188.55</v>
      </c>
      <c r="F6" s="19">
        <f>+D6/D14</f>
        <v>0.006524184746</v>
      </c>
      <c r="G6" s="19" t="str">
        <f t="shared" si="5"/>
        <v>#REF!</v>
      </c>
      <c r="H6" s="19" t="str">
        <f t="shared" si="6"/>
        <v>#REF!</v>
      </c>
      <c r="I6" s="19" t="str">
        <f t="shared" si="7"/>
        <v>#REF!</v>
      </c>
      <c r="J6" s="19" t="str">
        <f t="shared" si="8"/>
        <v>#REF!</v>
      </c>
      <c r="K6" s="19" t="str">
        <f t="shared" si="9"/>
        <v>#REF!</v>
      </c>
      <c r="L6" s="19" t="str">
        <f t="shared" si="10"/>
        <v>#REF!</v>
      </c>
      <c r="M6" s="19" t="str">
        <f t="shared" si="11"/>
        <v>#REF!</v>
      </c>
      <c r="N6" s="19" t="str">
        <f t="shared" si="12"/>
        <v>#REF!</v>
      </c>
      <c r="O6" s="38"/>
      <c r="P6" s="19" t="str">
        <f t="shared" ref="P6:P10" si="21">+D6-K6</f>
        <v>#REF!</v>
      </c>
      <c r="Q6" s="19" t="str">
        <f t="shared" si="13"/>
        <v>#REF!</v>
      </c>
      <c r="R6" s="19" t="str">
        <f t="shared" si="14"/>
        <v>#REF!</v>
      </c>
      <c r="S6" s="38" t="str">
        <f t="shared" si="15"/>
        <v>#REF!</v>
      </c>
      <c r="T6" s="19">
        <v>0.0</v>
      </c>
      <c r="U6" s="19">
        <v>0.0</v>
      </c>
      <c r="V6" s="19">
        <f t="shared" si="16"/>
        <v>0</v>
      </c>
      <c r="W6" s="19" t="str">
        <f t="shared" si="17"/>
        <v>#REF!</v>
      </c>
      <c r="X6" s="19" t="str">
        <f t="shared" si="18"/>
        <v>#REF!</v>
      </c>
      <c r="Y6" s="38"/>
      <c r="Z6" s="38"/>
      <c r="AA6" s="38"/>
      <c r="AB6" s="38"/>
      <c r="AC6" s="38"/>
      <c r="AD6" s="38"/>
      <c r="AE6" s="38"/>
      <c r="AG6" s="39" t="b">
        <f t="shared" si="19"/>
        <v>1</v>
      </c>
      <c r="AH6" s="38" t="s">
        <v>17</v>
      </c>
      <c r="AI6" s="40" t="s">
        <v>22</v>
      </c>
      <c r="AJ6" s="38" t="s">
        <v>23</v>
      </c>
      <c r="AK6" s="19">
        <v>0.0</v>
      </c>
      <c r="AL6" s="18">
        <v>0.0</v>
      </c>
      <c r="AM6" s="19">
        <f t="shared" si="20"/>
        <v>0</v>
      </c>
    </row>
    <row r="7" hidden="1" outlineLevel="2">
      <c r="A7" s="18" t="s">
        <v>17</v>
      </c>
      <c r="B7" s="19" t="s">
        <v>26</v>
      </c>
      <c r="C7" s="18" t="s">
        <v>27</v>
      </c>
      <c r="D7" s="19">
        <v>267524.59</v>
      </c>
      <c r="E7" s="19">
        <v>23208.81</v>
      </c>
      <c r="F7" s="19">
        <f>+D7/D14</f>
        <v>0.00002982330423</v>
      </c>
      <c r="G7" s="19" t="str">
        <f t="shared" si="5"/>
        <v>#REF!</v>
      </c>
      <c r="H7" s="19" t="str">
        <f t="shared" si="6"/>
        <v>#REF!</v>
      </c>
      <c r="I7" s="19" t="str">
        <f t="shared" si="7"/>
        <v>#REF!</v>
      </c>
      <c r="J7" s="19" t="str">
        <f t="shared" si="8"/>
        <v>#REF!</v>
      </c>
      <c r="K7" s="19" t="str">
        <f t="shared" si="9"/>
        <v>#REF!</v>
      </c>
      <c r="L7" s="19" t="str">
        <f t="shared" si="10"/>
        <v>#REF!</v>
      </c>
      <c r="M7" s="19" t="str">
        <f t="shared" si="11"/>
        <v>#REF!</v>
      </c>
      <c r="N7" s="19" t="str">
        <f t="shared" si="12"/>
        <v>#REF!</v>
      </c>
      <c r="O7" s="38"/>
      <c r="P7" s="19" t="str">
        <f t="shared" si="21"/>
        <v>#REF!</v>
      </c>
      <c r="Q7" s="19" t="str">
        <f t="shared" si="13"/>
        <v>#REF!</v>
      </c>
      <c r="R7" s="19" t="str">
        <f t="shared" si="14"/>
        <v>#REF!</v>
      </c>
      <c r="S7" s="38" t="str">
        <f t="shared" si="15"/>
        <v>#REF!</v>
      </c>
      <c r="T7" s="19">
        <v>0.0</v>
      </c>
      <c r="U7" s="19">
        <v>0.0</v>
      </c>
      <c r="V7" s="19">
        <f t="shared" si="16"/>
        <v>0</v>
      </c>
      <c r="W7" s="19" t="str">
        <f t="shared" si="17"/>
        <v>#REF!</v>
      </c>
      <c r="X7" s="19" t="str">
        <f t="shared" si="18"/>
        <v>#REF!</v>
      </c>
      <c r="Y7" s="38"/>
      <c r="Z7" s="38"/>
      <c r="AA7" s="38"/>
      <c r="AB7" s="38"/>
      <c r="AC7" s="38"/>
      <c r="AD7" s="38"/>
      <c r="AE7" s="38"/>
      <c r="AG7" s="39" t="b">
        <f t="shared" si="19"/>
        <v>1</v>
      </c>
      <c r="AH7" s="38" t="s">
        <v>17</v>
      </c>
      <c r="AI7" s="40" t="s">
        <v>26</v>
      </c>
      <c r="AJ7" s="38" t="s">
        <v>27</v>
      </c>
      <c r="AK7" s="19">
        <v>0.0</v>
      </c>
      <c r="AL7" s="18">
        <v>0.0</v>
      </c>
      <c r="AM7" s="19">
        <f t="shared" si="20"/>
        <v>0</v>
      </c>
    </row>
    <row r="8" hidden="1" outlineLevel="2">
      <c r="A8" s="18" t="s">
        <v>17</v>
      </c>
      <c r="B8" s="19" t="s">
        <v>28</v>
      </c>
      <c r="C8" s="18" t="s">
        <v>29</v>
      </c>
      <c r="D8" s="19">
        <v>7.110929225E7</v>
      </c>
      <c r="E8" s="19">
        <v>6169009.65</v>
      </c>
      <c r="F8" s="19">
        <f>+D8/D14</f>
        <v>0.007927174307</v>
      </c>
      <c r="G8" s="19" t="str">
        <f t="shared" si="5"/>
        <v>#REF!</v>
      </c>
      <c r="H8" s="19" t="str">
        <f t="shared" si="6"/>
        <v>#REF!</v>
      </c>
      <c r="I8" s="19" t="str">
        <f t="shared" si="7"/>
        <v>#REF!</v>
      </c>
      <c r="J8" s="19" t="str">
        <f t="shared" si="8"/>
        <v>#REF!</v>
      </c>
      <c r="K8" s="19" t="str">
        <f t="shared" si="9"/>
        <v>#REF!</v>
      </c>
      <c r="L8" s="19" t="str">
        <f t="shared" si="10"/>
        <v>#REF!</v>
      </c>
      <c r="M8" s="19" t="str">
        <f t="shared" si="11"/>
        <v>#REF!</v>
      </c>
      <c r="N8" s="19" t="str">
        <f t="shared" si="12"/>
        <v>#REF!</v>
      </c>
      <c r="O8" s="38"/>
      <c r="P8" s="19" t="str">
        <f t="shared" si="21"/>
        <v>#REF!</v>
      </c>
      <c r="Q8" s="19" t="str">
        <f t="shared" si="13"/>
        <v>#REF!</v>
      </c>
      <c r="R8" s="19" t="str">
        <f t="shared" si="14"/>
        <v>#REF!</v>
      </c>
      <c r="S8" s="38" t="str">
        <f t="shared" si="15"/>
        <v>#REF!</v>
      </c>
      <c r="T8" s="19">
        <v>0.0</v>
      </c>
      <c r="U8" s="19">
        <v>0.0</v>
      </c>
      <c r="V8" s="19">
        <f t="shared" si="16"/>
        <v>0</v>
      </c>
      <c r="W8" s="19" t="str">
        <f t="shared" si="17"/>
        <v>#REF!</v>
      </c>
      <c r="X8" s="19" t="str">
        <f t="shared" si="18"/>
        <v>#REF!</v>
      </c>
      <c r="Y8" s="38"/>
      <c r="Z8" s="38"/>
      <c r="AA8" s="38"/>
      <c r="AB8" s="38"/>
      <c r="AC8" s="38"/>
      <c r="AD8" s="38"/>
      <c r="AE8" s="38"/>
      <c r="AG8" s="39" t="b">
        <f t="shared" si="19"/>
        <v>1</v>
      </c>
      <c r="AH8" s="38" t="s">
        <v>17</v>
      </c>
      <c r="AI8" s="40" t="s">
        <v>28</v>
      </c>
      <c r="AJ8" s="38" t="s">
        <v>29</v>
      </c>
      <c r="AK8" s="19">
        <v>0.0</v>
      </c>
      <c r="AL8" s="18">
        <v>0.0</v>
      </c>
      <c r="AM8" s="19">
        <f t="shared" si="20"/>
        <v>0</v>
      </c>
    </row>
    <row r="9" hidden="1" outlineLevel="2">
      <c r="A9" s="18" t="s">
        <v>17</v>
      </c>
      <c r="B9" s="19" t="s">
        <v>30</v>
      </c>
      <c r="C9" s="18" t="s">
        <v>31</v>
      </c>
      <c r="D9" s="19">
        <v>1.695623866E7</v>
      </c>
      <c r="E9" s="19">
        <v>1471020.12</v>
      </c>
      <c r="F9" s="19">
        <f>+D9/D14</f>
        <v>0.001890260122</v>
      </c>
      <c r="G9" s="19" t="str">
        <f t="shared" si="5"/>
        <v>#REF!</v>
      </c>
      <c r="H9" s="19" t="str">
        <f t="shared" si="6"/>
        <v>#REF!</v>
      </c>
      <c r="I9" s="19" t="str">
        <f t="shared" si="7"/>
        <v>#REF!</v>
      </c>
      <c r="J9" s="19" t="str">
        <f t="shared" si="8"/>
        <v>#REF!</v>
      </c>
      <c r="K9" s="19" t="str">
        <f t="shared" si="9"/>
        <v>#REF!</v>
      </c>
      <c r="L9" s="19" t="str">
        <f t="shared" si="10"/>
        <v>#REF!</v>
      </c>
      <c r="M9" s="19" t="str">
        <f t="shared" si="11"/>
        <v>#REF!</v>
      </c>
      <c r="N9" s="19" t="str">
        <f t="shared" si="12"/>
        <v>#REF!</v>
      </c>
      <c r="O9" s="38"/>
      <c r="P9" s="19" t="str">
        <f t="shared" si="21"/>
        <v>#REF!</v>
      </c>
      <c r="Q9" s="19" t="str">
        <f t="shared" si="13"/>
        <v>#REF!</v>
      </c>
      <c r="R9" s="19" t="str">
        <f t="shared" si="14"/>
        <v>#REF!</v>
      </c>
      <c r="S9" s="38" t="str">
        <f t="shared" si="15"/>
        <v>#REF!</v>
      </c>
      <c r="T9" s="19">
        <v>0.0</v>
      </c>
      <c r="U9" s="19">
        <v>0.0</v>
      </c>
      <c r="V9" s="19">
        <f t="shared" si="16"/>
        <v>0</v>
      </c>
      <c r="W9" s="19" t="str">
        <f t="shared" si="17"/>
        <v>#REF!</v>
      </c>
      <c r="X9" s="19" t="str">
        <f t="shared" si="18"/>
        <v>#REF!</v>
      </c>
      <c r="Y9" s="38"/>
      <c r="Z9" s="38"/>
      <c r="AA9" s="38"/>
      <c r="AB9" s="38"/>
      <c r="AC9" s="38"/>
      <c r="AD9" s="38"/>
      <c r="AE9" s="38"/>
      <c r="AG9" s="39" t="b">
        <f t="shared" si="19"/>
        <v>1</v>
      </c>
      <c r="AH9" s="38" t="s">
        <v>17</v>
      </c>
      <c r="AI9" s="40" t="s">
        <v>30</v>
      </c>
      <c r="AJ9" s="38" t="s">
        <v>336</v>
      </c>
      <c r="AK9" s="19">
        <v>0.0</v>
      </c>
      <c r="AL9" s="18">
        <v>0.0</v>
      </c>
      <c r="AM9" s="19">
        <f t="shared" si="20"/>
        <v>0</v>
      </c>
    </row>
    <row r="10" hidden="1" outlineLevel="2">
      <c r="A10" s="18" t="s">
        <v>17</v>
      </c>
      <c r="B10" s="19" t="s">
        <v>32</v>
      </c>
      <c r="C10" s="18" t="s">
        <v>33</v>
      </c>
      <c r="D10" s="19">
        <v>9646481.04</v>
      </c>
      <c r="E10" s="19">
        <v>836870.02</v>
      </c>
      <c r="F10" s="19">
        <f>+D10/D14</f>
        <v>0.001075377552</v>
      </c>
      <c r="G10" s="19" t="str">
        <f t="shared" si="5"/>
        <v>#REF!</v>
      </c>
      <c r="H10" s="19" t="str">
        <f t="shared" si="6"/>
        <v>#REF!</v>
      </c>
      <c r="I10" s="19" t="str">
        <f t="shared" si="7"/>
        <v>#REF!</v>
      </c>
      <c r="J10" s="19" t="str">
        <f t="shared" si="8"/>
        <v>#REF!</v>
      </c>
      <c r="K10" s="19" t="str">
        <f t="shared" si="9"/>
        <v>#REF!</v>
      </c>
      <c r="L10" s="19" t="str">
        <f t="shared" si="10"/>
        <v>#REF!</v>
      </c>
      <c r="M10" s="19" t="str">
        <f t="shared" si="11"/>
        <v>#REF!</v>
      </c>
      <c r="N10" s="19" t="str">
        <f t="shared" si="12"/>
        <v>#REF!</v>
      </c>
      <c r="O10" s="38"/>
      <c r="P10" s="19" t="str">
        <f t="shared" si="21"/>
        <v>#REF!</v>
      </c>
      <c r="Q10" s="19" t="str">
        <f t="shared" si="13"/>
        <v>#REF!</v>
      </c>
      <c r="R10" s="19" t="str">
        <f t="shared" si="14"/>
        <v>#REF!</v>
      </c>
      <c r="S10" s="38" t="str">
        <f t="shared" si="15"/>
        <v>#REF!</v>
      </c>
      <c r="T10" s="19">
        <v>0.0</v>
      </c>
      <c r="U10" s="19">
        <v>0.0</v>
      </c>
      <c r="V10" s="19">
        <f t="shared" si="16"/>
        <v>0</v>
      </c>
      <c r="W10" s="19" t="str">
        <f t="shared" si="17"/>
        <v>#REF!</v>
      </c>
      <c r="X10" s="19" t="str">
        <f t="shared" si="18"/>
        <v>#REF!</v>
      </c>
      <c r="Y10" s="38"/>
      <c r="Z10" s="38"/>
      <c r="AA10" s="38"/>
      <c r="AB10" s="38"/>
      <c r="AC10" s="38"/>
      <c r="AD10" s="38"/>
      <c r="AE10" s="38"/>
      <c r="AG10" s="39" t="b">
        <f t="shared" si="19"/>
        <v>1</v>
      </c>
      <c r="AH10" s="18" t="s">
        <v>17</v>
      </c>
      <c r="AI10" s="19" t="s">
        <v>32</v>
      </c>
      <c r="AJ10" s="18" t="s">
        <v>33</v>
      </c>
      <c r="AK10" s="19"/>
      <c r="AL10" s="18"/>
      <c r="AM10" s="19">
        <f t="shared" si="20"/>
        <v>0</v>
      </c>
    </row>
    <row r="11" hidden="1" outlineLevel="2">
      <c r="A11" s="18" t="s">
        <v>17</v>
      </c>
      <c r="B11" s="19" t="s">
        <v>34</v>
      </c>
      <c r="C11" s="18" t="s">
        <v>35</v>
      </c>
      <c r="D11" s="19">
        <v>157331.64</v>
      </c>
      <c r="E11" s="19">
        <v>13649.14</v>
      </c>
      <c r="F11" s="19">
        <f>+D11/D14</f>
        <v>0.000017539133</v>
      </c>
      <c r="G11" s="19" t="str">
        <f t="shared" si="5"/>
        <v>#REF!</v>
      </c>
      <c r="H11" s="19" t="str">
        <f t="shared" si="6"/>
        <v>#REF!</v>
      </c>
      <c r="I11" s="19" t="str">
        <f t="shared" si="7"/>
        <v>#REF!</v>
      </c>
      <c r="J11" s="19" t="str">
        <f t="shared" si="8"/>
        <v>#REF!</v>
      </c>
      <c r="K11" s="19" t="str">
        <f t="shared" si="9"/>
        <v>#REF!</v>
      </c>
      <c r="L11" s="19" t="str">
        <f t="shared" si="10"/>
        <v>#REF!</v>
      </c>
      <c r="M11" s="19" t="str">
        <f t="shared" si="11"/>
        <v>#REF!</v>
      </c>
      <c r="N11" s="19" t="str">
        <f t="shared" si="12"/>
        <v>#REF!</v>
      </c>
      <c r="O11" s="38"/>
      <c r="P11" s="19">
        <v>0.0</v>
      </c>
      <c r="Q11" s="19">
        <f t="shared" si="13"/>
        <v>0</v>
      </c>
      <c r="R11" s="19" t="str">
        <f t="shared" si="14"/>
        <v>#REF!</v>
      </c>
      <c r="S11" s="38" t="str">
        <f t="shared" si="15"/>
        <v>#REF!</v>
      </c>
      <c r="T11" s="19">
        <v>0.0</v>
      </c>
      <c r="U11" s="19">
        <v>0.0</v>
      </c>
      <c r="V11" s="19">
        <f t="shared" si="16"/>
        <v>0</v>
      </c>
      <c r="W11" s="19" t="str">
        <f t="shared" si="17"/>
        <v>#REF!</v>
      </c>
      <c r="X11" s="19" t="str">
        <f t="shared" si="18"/>
        <v>#REF!</v>
      </c>
      <c r="Y11" s="38"/>
      <c r="Z11" s="38"/>
      <c r="AA11" s="38"/>
      <c r="AB11" s="38"/>
      <c r="AC11" s="38"/>
      <c r="AD11" s="38"/>
      <c r="AE11" s="38"/>
      <c r="AG11" s="39" t="b">
        <f t="shared" si="19"/>
        <v>1</v>
      </c>
      <c r="AH11" s="38" t="s">
        <v>17</v>
      </c>
      <c r="AI11" s="40" t="s">
        <v>34</v>
      </c>
      <c r="AJ11" s="38" t="s">
        <v>35</v>
      </c>
      <c r="AK11" s="19">
        <v>0.0</v>
      </c>
      <c r="AL11" s="18">
        <v>0.0</v>
      </c>
      <c r="AM11" s="19">
        <f t="shared" si="20"/>
        <v>0</v>
      </c>
    </row>
    <row r="12" hidden="1" outlineLevel="2">
      <c r="A12" s="18" t="s">
        <v>17</v>
      </c>
      <c r="B12" s="19" t="s">
        <v>36</v>
      </c>
      <c r="C12" s="18" t="s">
        <v>37</v>
      </c>
      <c r="D12" s="19">
        <v>6505247.84</v>
      </c>
      <c r="E12" s="19">
        <v>564355.73</v>
      </c>
      <c r="F12" s="19">
        <f>+D12/D14</f>
        <v>0.000725196833</v>
      </c>
      <c r="G12" s="19" t="str">
        <f t="shared" si="5"/>
        <v>#REF!</v>
      </c>
      <c r="H12" s="19" t="str">
        <f t="shared" si="6"/>
        <v>#REF!</v>
      </c>
      <c r="I12" s="19" t="str">
        <f t="shared" si="7"/>
        <v>#REF!</v>
      </c>
      <c r="J12" s="19" t="str">
        <f t="shared" si="8"/>
        <v>#REF!</v>
      </c>
      <c r="K12" s="19" t="str">
        <f t="shared" si="9"/>
        <v>#REF!</v>
      </c>
      <c r="L12" s="19" t="str">
        <f t="shared" si="10"/>
        <v>#REF!</v>
      </c>
      <c r="M12" s="19" t="str">
        <f t="shared" si="11"/>
        <v>#REF!</v>
      </c>
      <c r="N12" s="19" t="str">
        <f t="shared" si="12"/>
        <v>#REF!</v>
      </c>
      <c r="O12" s="38"/>
      <c r="P12" s="19" t="str">
        <f t="shared" ref="P12:P13" si="22">+D12-K12</f>
        <v>#REF!</v>
      </c>
      <c r="Q12" s="19" t="str">
        <f t="shared" si="13"/>
        <v>#REF!</v>
      </c>
      <c r="R12" s="19" t="str">
        <f t="shared" si="14"/>
        <v>#REF!</v>
      </c>
      <c r="S12" s="38" t="str">
        <f t="shared" si="15"/>
        <v>#REF!</v>
      </c>
      <c r="T12" s="19">
        <v>0.0</v>
      </c>
      <c r="U12" s="19">
        <v>0.0</v>
      </c>
      <c r="V12" s="19">
        <f t="shared" si="16"/>
        <v>0</v>
      </c>
      <c r="W12" s="19" t="str">
        <f t="shared" si="17"/>
        <v>#REF!</v>
      </c>
      <c r="X12" s="19" t="str">
        <f t="shared" si="18"/>
        <v>#REF!</v>
      </c>
      <c r="Y12" s="38"/>
      <c r="Z12" s="38"/>
      <c r="AA12" s="38"/>
      <c r="AB12" s="38"/>
      <c r="AC12" s="38"/>
      <c r="AD12" s="38"/>
      <c r="AE12" s="38"/>
      <c r="AG12" s="39" t="b">
        <f t="shared" si="19"/>
        <v>1</v>
      </c>
      <c r="AH12" s="38" t="s">
        <v>17</v>
      </c>
      <c r="AI12" s="40" t="s">
        <v>36</v>
      </c>
      <c r="AJ12" s="38" t="s">
        <v>37</v>
      </c>
      <c r="AK12" s="19">
        <v>0.0</v>
      </c>
      <c r="AL12" s="18">
        <v>0.0</v>
      </c>
      <c r="AM12" s="19">
        <f t="shared" si="20"/>
        <v>0</v>
      </c>
    </row>
    <row r="13" hidden="1" outlineLevel="2">
      <c r="A13" s="18" t="s">
        <v>17</v>
      </c>
      <c r="B13" s="19" t="s">
        <v>38</v>
      </c>
      <c r="C13" s="18" t="s">
        <v>39</v>
      </c>
      <c r="D13" s="19">
        <v>1.946828925E7</v>
      </c>
      <c r="E13" s="19">
        <v>1688950.35</v>
      </c>
      <c r="F13" s="19">
        <f>+D13/D14</f>
        <v>0.002170300357</v>
      </c>
      <c r="G13" s="19" t="str">
        <f t="shared" si="5"/>
        <v>#REF!</v>
      </c>
      <c r="H13" s="19" t="str">
        <f t="shared" si="6"/>
        <v>#REF!</v>
      </c>
      <c r="I13" s="19" t="str">
        <f t="shared" si="7"/>
        <v>#REF!</v>
      </c>
      <c r="J13" s="19" t="str">
        <f t="shared" si="8"/>
        <v>#REF!</v>
      </c>
      <c r="K13" s="19" t="str">
        <f t="shared" si="9"/>
        <v>#REF!</v>
      </c>
      <c r="L13" s="19" t="str">
        <f t="shared" si="10"/>
        <v>#REF!</v>
      </c>
      <c r="M13" s="19" t="str">
        <f t="shared" si="11"/>
        <v>#REF!</v>
      </c>
      <c r="N13" s="19" t="str">
        <f t="shared" si="12"/>
        <v>#REF!</v>
      </c>
      <c r="O13" s="38"/>
      <c r="P13" s="19" t="str">
        <f t="shared" si="22"/>
        <v>#REF!</v>
      </c>
      <c r="Q13" s="19" t="str">
        <f t="shared" si="13"/>
        <v>#REF!</v>
      </c>
      <c r="R13" s="19" t="str">
        <f t="shared" si="14"/>
        <v>#REF!</v>
      </c>
      <c r="S13" s="38" t="str">
        <f t="shared" si="15"/>
        <v>#REF!</v>
      </c>
      <c r="T13" s="19">
        <v>0.0</v>
      </c>
      <c r="U13" s="19">
        <v>0.0</v>
      </c>
      <c r="V13" s="19">
        <f t="shared" si="16"/>
        <v>0</v>
      </c>
      <c r="W13" s="19" t="str">
        <f t="shared" si="17"/>
        <v>#REF!</v>
      </c>
      <c r="X13" s="19" t="str">
        <f t="shared" si="18"/>
        <v>#REF!</v>
      </c>
      <c r="Y13" s="38"/>
      <c r="Z13" s="38"/>
      <c r="AA13" s="38"/>
      <c r="AB13" s="38"/>
      <c r="AC13" s="38"/>
      <c r="AD13" s="38"/>
      <c r="AE13" s="38"/>
      <c r="AG13" s="39" t="b">
        <f t="shared" si="19"/>
        <v>1</v>
      </c>
      <c r="AH13" s="38" t="s">
        <v>17</v>
      </c>
      <c r="AI13" s="40" t="s">
        <v>38</v>
      </c>
      <c r="AJ13" s="38" t="s">
        <v>39</v>
      </c>
      <c r="AK13" s="19">
        <v>0.0</v>
      </c>
      <c r="AL13" s="18">
        <v>0.0</v>
      </c>
      <c r="AM13" s="19">
        <f t="shared" si="20"/>
        <v>0</v>
      </c>
    </row>
    <row r="14" hidden="1" outlineLevel="1">
      <c r="A14" s="41" t="s">
        <v>337</v>
      </c>
      <c r="B14" s="42"/>
      <c r="C14" s="43"/>
      <c r="D14" s="42">
        <f t="shared" ref="D14:E14" si="23">SUBTOTAL(9,D5:D13)</f>
        <v>8970320255</v>
      </c>
      <c r="E14" s="42">
        <f t="shared" si="23"/>
        <v>778210420</v>
      </c>
      <c r="F14" s="44">
        <v>1.0</v>
      </c>
      <c r="G14" s="42"/>
      <c r="H14" s="42"/>
      <c r="I14" s="42"/>
      <c r="J14" s="42"/>
      <c r="K14" s="42" t="str">
        <f t="shared" ref="K14:L14" si="24">SUBTOTAL(9,K5:K13)</f>
        <v>#REF!</v>
      </c>
      <c r="L14" s="42" t="str">
        <f t="shared" si="24"/>
        <v>#REF!</v>
      </c>
      <c r="M14" s="42"/>
      <c r="N14" s="42"/>
      <c r="O14" s="44"/>
      <c r="P14" s="19" t="str">
        <f t="shared" ref="P14:X14" si="25">SUBTOTAL(9,P5:P13)</f>
        <v>#REF!</v>
      </c>
      <c r="Q14" s="42" t="str">
        <f t="shared" si="25"/>
        <v>#REF!</v>
      </c>
      <c r="R14" s="42" t="str">
        <f t="shared" si="25"/>
        <v>#REF!</v>
      </c>
      <c r="S14" s="44" t="str">
        <f t="shared" si="25"/>
        <v>#REF!</v>
      </c>
      <c r="T14" s="42">
        <f t="shared" si="25"/>
        <v>0</v>
      </c>
      <c r="U14" s="42">
        <f t="shared" si="25"/>
        <v>0</v>
      </c>
      <c r="V14" s="42">
        <f t="shared" si="25"/>
        <v>0</v>
      </c>
      <c r="W14" s="42" t="str">
        <f t="shared" si="25"/>
        <v>#REF!</v>
      </c>
      <c r="X14" s="42" t="str">
        <f t="shared" si="25"/>
        <v>#REF!</v>
      </c>
      <c r="Y14" s="44"/>
      <c r="Z14" s="44"/>
      <c r="AA14" s="44"/>
      <c r="AB14" s="44"/>
      <c r="AC14" s="44"/>
      <c r="AD14" s="44"/>
      <c r="AE14" s="44"/>
      <c r="AF14" s="45"/>
      <c r="AG14" s="45"/>
      <c r="AH14" s="44"/>
      <c r="AI14" s="41"/>
      <c r="AJ14" s="44"/>
      <c r="AK14" s="42"/>
      <c r="AL14" s="43"/>
      <c r="AM14" s="42"/>
    </row>
    <row r="15" hidden="1" outlineLevel="2">
      <c r="A15" s="18" t="s">
        <v>43</v>
      </c>
      <c r="B15" s="19" t="s">
        <v>18</v>
      </c>
      <c r="C15" s="18" t="s">
        <v>335</v>
      </c>
      <c r="D15" s="19">
        <v>6.898549893E7</v>
      </c>
      <c r="E15" s="19">
        <v>3167722.74</v>
      </c>
      <c r="F15" s="19">
        <v>0.0</v>
      </c>
      <c r="G15" s="19" t="str">
        <f t="shared" ref="G15:G20" si="26">VLOOKUP(A15,'[1]ESFUERZO PROPIO ANTIOQUIA'!$E$4:$AB$130,5,0)</f>
        <v>#REF!</v>
      </c>
      <c r="H15" s="19" t="str">
        <f t="shared" ref="H15:H20" si="27">VLOOKUP(A15,'[1]ESFUERZO PROPIO ANTIOQUIA'!$E$4:$AB$130,2,0)</f>
        <v>#REF!</v>
      </c>
      <c r="I15" s="19" t="str">
        <f t="shared" ref="I15:I20" si="28">VLOOKUP(A15,'[1]ESFUERZO PROPIO ANTIOQUIA'!$E$4:$AB$130,24,0)</f>
        <v>#REF!</v>
      </c>
      <c r="J15" s="19" t="str">
        <f t="shared" ref="J15:J20" si="29">+I15/4</f>
        <v>#REF!</v>
      </c>
      <c r="K15" s="19" t="str">
        <f t="shared" ref="K15:K20" si="30">+F15*J15</f>
        <v>#REF!</v>
      </c>
      <c r="L15" s="19" t="str">
        <f t="shared" ref="L15:L20" si="31">IF(K15=0,0,D15-Q15)</f>
        <v>#REF!</v>
      </c>
      <c r="M15" s="19" t="str">
        <f t="shared" ref="M15:M20" si="32">VLOOKUP(A15,'[1]ESFUERZO PROPIO ANTIOQUIA'!$E$4:$AB$130,14,0)</f>
        <v>#REF!</v>
      </c>
      <c r="N15" s="19" t="str">
        <f t="shared" ref="N15:N20" si="33">VLOOKUP(A15,'[1]ESFUERZO PROPIO ANTIOQUIA'!$E$4:$AB$130,11,0)</f>
        <v>#REF!</v>
      </c>
      <c r="O15" s="38"/>
      <c r="P15" s="19" t="str">
        <f t="shared" ref="P15:P16" si="34">+D15-K15</f>
        <v>#REF!</v>
      </c>
      <c r="Q15" s="19" t="str">
        <f t="shared" ref="Q15:Q20" si="35">+ROUND(P15,0)</f>
        <v>#REF!</v>
      </c>
      <c r="R15" s="19" t="str">
        <f t="shared" ref="R15:R20" si="36">+L15+Q15</f>
        <v>#REF!</v>
      </c>
      <c r="S15" s="38" t="str">
        <f t="shared" ref="S15:S20" si="37">+IF(D15-L15-Q15&gt;1,D15-L15-Q15,0)</f>
        <v>#REF!</v>
      </c>
      <c r="T15" s="19">
        <v>0.0</v>
      </c>
      <c r="U15" s="19">
        <v>0.0</v>
      </c>
      <c r="V15" s="19">
        <f t="shared" ref="V15:V20" si="38">+T15+U15</f>
        <v>0</v>
      </c>
      <c r="W15" s="19" t="str">
        <f t="shared" ref="W15:W20" si="39">+IF(S15+V15&gt;100000,S15+V15,0)</f>
        <v>#REF!</v>
      </c>
      <c r="X15" s="19" t="str">
        <f t="shared" ref="X15:X20" si="40">+Q15+W15</f>
        <v>#REF!</v>
      </c>
      <c r="Y15" s="38"/>
      <c r="Z15" s="38"/>
      <c r="AA15" s="38"/>
      <c r="AB15" s="38"/>
      <c r="AC15" s="38"/>
      <c r="AD15" s="38"/>
      <c r="AE15" s="38"/>
      <c r="AG15" s="39" t="b">
        <f t="shared" ref="AG15:AG20" si="41">+AND(A15=AH15,C15=AJ15)</f>
        <v>1</v>
      </c>
      <c r="AH15" s="38" t="s">
        <v>43</v>
      </c>
      <c r="AI15" s="40" t="s">
        <v>18</v>
      </c>
      <c r="AJ15" s="38" t="s">
        <v>335</v>
      </c>
      <c r="AK15" s="19">
        <v>0.0</v>
      </c>
      <c r="AL15" s="18">
        <v>0.0</v>
      </c>
      <c r="AM15" s="19">
        <f t="shared" ref="AM15:AM20" si="42">+AK15+AL15</f>
        <v>0</v>
      </c>
    </row>
    <row r="16" hidden="1" outlineLevel="2">
      <c r="A16" s="18" t="s">
        <v>43</v>
      </c>
      <c r="B16" s="19" t="s">
        <v>44</v>
      </c>
      <c r="C16" s="18" t="s">
        <v>45</v>
      </c>
      <c r="D16" s="19">
        <v>652202.7</v>
      </c>
      <c r="E16" s="19">
        <v>29948.28</v>
      </c>
      <c r="F16" s="19">
        <v>0.0</v>
      </c>
      <c r="G16" s="19" t="str">
        <f t="shared" si="26"/>
        <v>#REF!</v>
      </c>
      <c r="H16" s="19" t="str">
        <f t="shared" si="27"/>
        <v>#REF!</v>
      </c>
      <c r="I16" s="19" t="str">
        <f t="shared" si="28"/>
        <v>#REF!</v>
      </c>
      <c r="J16" s="19" t="str">
        <f t="shared" si="29"/>
        <v>#REF!</v>
      </c>
      <c r="K16" s="19" t="str">
        <f t="shared" si="30"/>
        <v>#REF!</v>
      </c>
      <c r="L16" s="19" t="str">
        <f t="shared" si="31"/>
        <v>#REF!</v>
      </c>
      <c r="M16" s="19" t="str">
        <f t="shared" si="32"/>
        <v>#REF!</v>
      </c>
      <c r="N16" s="19" t="str">
        <f t="shared" si="33"/>
        <v>#REF!</v>
      </c>
      <c r="O16" s="38"/>
      <c r="P16" s="19" t="str">
        <f t="shared" si="34"/>
        <v>#REF!</v>
      </c>
      <c r="Q16" s="19" t="str">
        <f t="shared" si="35"/>
        <v>#REF!</v>
      </c>
      <c r="R16" s="19" t="str">
        <f t="shared" si="36"/>
        <v>#REF!</v>
      </c>
      <c r="S16" s="38" t="str">
        <f t="shared" si="37"/>
        <v>#REF!</v>
      </c>
      <c r="T16" s="19">
        <v>0.0</v>
      </c>
      <c r="U16" s="19">
        <v>0.0</v>
      </c>
      <c r="V16" s="19">
        <f t="shared" si="38"/>
        <v>0</v>
      </c>
      <c r="W16" s="19" t="str">
        <f t="shared" si="39"/>
        <v>#REF!</v>
      </c>
      <c r="X16" s="19" t="str">
        <f t="shared" si="40"/>
        <v>#REF!</v>
      </c>
      <c r="Y16" s="38"/>
      <c r="Z16" s="38"/>
      <c r="AA16" s="38"/>
      <c r="AB16" s="38"/>
      <c r="AC16" s="38"/>
      <c r="AD16" s="38"/>
      <c r="AE16" s="38"/>
      <c r="AG16" s="39" t="b">
        <f t="shared" si="41"/>
        <v>1</v>
      </c>
      <c r="AH16" s="38" t="s">
        <v>43</v>
      </c>
      <c r="AI16" s="40" t="s">
        <v>44</v>
      </c>
      <c r="AJ16" s="38" t="s">
        <v>45</v>
      </c>
      <c r="AK16" s="19">
        <v>0.0</v>
      </c>
      <c r="AL16" s="18">
        <v>0.0</v>
      </c>
      <c r="AM16" s="19">
        <f t="shared" si="42"/>
        <v>0</v>
      </c>
    </row>
    <row r="17" hidden="1" outlineLevel="2">
      <c r="A17" s="18" t="s">
        <v>43</v>
      </c>
      <c r="B17" s="19" t="s">
        <v>22</v>
      </c>
      <c r="C17" s="18" t="s">
        <v>23</v>
      </c>
      <c r="D17" s="19">
        <v>4676.1</v>
      </c>
      <c r="E17" s="19">
        <v>214.72</v>
      </c>
      <c r="F17" s="19">
        <v>0.0</v>
      </c>
      <c r="G17" s="19" t="str">
        <f t="shared" si="26"/>
        <v>#REF!</v>
      </c>
      <c r="H17" s="19" t="str">
        <f t="shared" si="27"/>
        <v>#REF!</v>
      </c>
      <c r="I17" s="19" t="str">
        <f t="shared" si="28"/>
        <v>#REF!</v>
      </c>
      <c r="J17" s="19" t="str">
        <f t="shared" si="29"/>
        <v>#REF!</v>
      </c>
      <c r="K17" s="19" t="str">
        <f t="shared" si="30"/>
        <v>#REF!</v>
      </c>
      <c r="L17" s="19" t="str">
        <f t="shared" si="31"/>
        <v>#REF!</v>
      </c>
      <c r="M17" s="19" t="str">
        <f t="shared" si="32"/>
        <v>#REF!</v>
      </c>
      <c r="N17" s="19" t="str">
        <f t="shared" si="33"/>
        <v>#REF!</v>
      </c>
      <c r="O17" s="38"/>
      <c r="P17" s="19">
        <v>0.0</v>
      </c>
      <c r="Q17" s="19">
        <f t="shared" si="35"/>
        <v>0</v>
      </c>
      <c r="R17" s="19" t="str">
        <f t="shared" si="36"/>
        <v>#REF!</v>
      </c>
      <c r="S17" s="38" t="str">
        <f t="shared" si="37"/>
        <v>#REF!</v>
      </c>
      <c r="T17" s="19">
        <v>0.0</v>
      </c>
      <c r="U17" s="19">
        <v>5260.83</v>
      </c>
      <c r="V17" s="19">
        <f t="shared" si="38"/>
        <v>5260.83</v>
      </c>
      <c r="W17" s="19" t="str">
        <f t="shared" si="39"/>
        <v>#REF!</v>
      </c>
      <c r="X17" s="19" t="str">
        <f t="shared" si="40"/>
        <v>#REF!</v>
      </c>
      <c r="Y17" s="38"/>
      <c r="Z17" s="38"/>
      <c r="AA17" s="38"/>
      <c r="AB17" s="38"/>
      <c r="AC17" s="38"/>
      <c r="AD17" s="38"/>
      <c r="AE17" s="38"/>
      <c r="AG17" s="39" t="b">
        <f t="shared" si="41"/>
        <v>1</v>
      </c>
      <c r="AH17" s="38" t="s">
        <v>43</v>
      </c>
      <c r="AI17" s="40" t="s">
        <v>22</v>
      </c>
      <c r="AJ17" s="38" t="s">
        <v>23</v>
      </c>
      <c r="AK17" s="19">
        <v>0.0</v>
      </c>
      <c r="AL17" s="18">
        <v>5260.83</v>
      </c>
      <c r="AM17" s="19">
        <f t="shared" si="42"/>
        <v>5260.83</v>
      </c>
    </row>
    <row r="18" hidden="1" outlineLevel="2">
      <c r="A18" s="18" t="s">
        <v>43</v>
      </c>
      <c r="B18" s="19" t="s">
        <v>38</v>
      </c>
      <c r="C18" s="18" t="s">
        <v>39</v>
      </c>
      <c r="D18" s="19">
        <v>29839.03</v>
      </c>
      <c r="E18" s="19">
        <v>1370.17</v>
      </c>
      <c r="F18" s="19">
        <v>0.0</v>
      </c>
      <c r="G18" s="19" t="str">
        <f t="shared" si="26"/>
        <v>#REF!</v>
      </c>
      <c r="H18" s="19" t="str">
        <f t="shared" si="27"/>
        <v>#REF!</v>
      </c>
      <c r="I18" s="19" t="str">
        <f t="shared" si="28"/>
        <v>#REF!</v>
      </c>
      <c r="J18" s="19" t="str">
        <f t="shared" si="29"/>
        <v>#REF!</v>
      </c>
      <c r="K18" s="19" t="str">
        <f t="shared" si="30"/>
        <v>#REF!</v>
      </c>
      <c r="L18" s="19" t="str">
        <f t="shared" si="31"/>
        <v>#REF!</v>
      </c>
      <c r="M18" s="19" t="str">
        <f t="shared" si="32"/>
        <v>#REF!</v>
      </c>
      <c r="N18" s="19" t="str">
        <f t="shared" si="33"/>
        <v>#REF!</v>
      </c>
      <c r="O18" s="38"/>
      <c r="P18" s="19">
        <v>0.0</v>
      </c>
      <c r="Q18" s="19">
        <f t="shared" si="35"/>
        <v>0</v>
      </c>
      <c r="R18" s="19" t="str">
        <f t="shared" si="36"/>
        <v>#REF!</v>
      </c>
      <c r="S18" s="38" t="str">
        <f t="shared" si="37"/>
        <v>#REF!</v>
      </c>
      <c r="T18" s="19">
        <v>0.0</v>
      </c>
      <c r="U18" s="19">
        <v>25039.98</v>
      </c>
      <c r="V18" s="19">
        <f t="shared" si="38"/>
        <v>25039.98</v>
      </c>
      <c r="W18" s="19" t="str">
        <f t="shared" si="39"/>
        <v>#REF!</v>
      </c>
      <c r="X18" s="19" t="str">
        <f t="shared" si="40"/>
        <v>#REF!</v>
      </c>
      <c r="Y18" s="38"/>
      <c r="Z18" s="38"/>
      <c r="AA18" s="38"/>
      <c r="AB18" s="38"/>
      <c r="AC18" s="38"/>
      <c r="AD18" s="38"/>
      <c r="AE18" s="38"/>
      <c r="AG18" s="39" t="b">
        <f t="shared" si="41"/>
        <v>1</v>
      </c>
      <c r="AH18" s="38" t="s">
        <v>43</v>
      </c>
      <c r="AI18" s="40" t="s">
        <v>38</v>
      </c>
      <c r="AJ18" s="38" t="s">
        <v>39</v>
      </c>
      <c r="AK18" s="19">
        <v>0.0</v>
      </c>
      <c r="AL18" s="18">
        <v>25039.98</v>
      </c>
      <c r="AM18" s="19">
        <f t="shared" si="42"/>
        <v>25039.98</v>
      </c>
    </row>
    <row r="19" hidden="1" outlineLevel="2">
      <c r="A19" s="18" t="s">
        <v>43</v>
      </c>
      <c r="B19" s="19" t="s">
        <v>30</v>
      </c>
      <c r="C19" s="18" t="s">
        <v>31</v>
      </c>
      <c r="D19" s="19">
        <v>17576.65</v>
      </c>
      <c r="E19" s="19">
        <v>807.1</v>
      </c>
      <c r="F19" s="19">
        <v>0.0</v>
      </c>
      <c r="G19" s="19" t="str">
        <f t="shared" si="26"/>
        <v>#REF!</v>
      </c>
      <c r="H19" s="19" t="str">
        <f t="shared" si="27"/>
        <v>#REF!</v>
      </c>
      <c r="I19" s="19" t="str">
        <f t="shared" si="28"/>
        <v>#REF!</v>
      </c>
      <c r="J19" s="19" t="str">
        <f t="shared" si="29"/>
        <v>#REF!</v>
      </c>
      <c r="K19" s="19" t="str">
        <f t="shared" si="30"/>
        <v>#REF!</v>
      </c>
      <c r="L19" s="19" t="str">
        <f t="shared" si="31"/>
        <v>#REF!</v>
      </c>
      <c r="M19" s="19" t="str">
        <f t="shared" si="32"/>
        <v>#REF!</v>
      </c>
      <c r="N19" s="19" t="str">
        <f t="shared" si="33"/>
        <v>#REF!</v>
      </c>
      <c r="O19" s="38"/>
      <c r="P19" s="19">
        <v>0.0</v>
      </c>
      <c r="Q19" s="19">
        <f t="shared" si="35"/>
        <v>0</v>
      </c>
      <c r="R19" s="19" t="str">
        <f t="shared" si="36"/>
        <v>#REF!</v>
      </c>
      <c r="S19" s="38" t="str">
        <f t="shared" si="37"/>
        <v>#REF!</v>
      </c>
      <c r="T19" s="19">
        <v>0.0</v>
      </c>
      <c r="U19" s="19">
        <v>0.0</v>
      </c>
      <c r="V19" s="19">
        <f t="shared" si="38"/>
        <v>0</v>
      </c>
      <c r="W19" s="19" t="str">
        <f t="shared" si="39"/>
        <v>#REF!</v>
      </c>
      <c r="X19" s="19" t="str">
        <f t="shared" si="40"/>
        <v>#REF!</v>
      </c>
      <c r="Y19" s="38"/>
      <c r="Z19" s="38"/>
      <c r="AA19" s="38"/>
      <c r="AB19" s="38"/>
      <c r="AC19" s="38"/>
      <c r="AD19" s="38"/>
      <c r="AE19" s="38"/>
      <c r="AG19" s="39" t="b">
        <f t="shared" si="41"/>
        <v>1</v>
      </c>
      <c r="AH19" s="18" t="s">
        <v>43</v>
      </c>
      <c r="AI19" s="19" t="s">
        <v>30</v>
      </c>
      <c r="AJ19" s="18" t="s">
        <v>31</v>
      </c>
      <c r="AK19" s="19"/>
      <c r="AL19" s="18"/>
      <c r="AM19" s="19">
        <f t="shared" si="42"/>
        <v>0</v>
      </c>
    </row>
    <row r="20" hidden="1" outlineLevel="2">
      <c r="A20" s="18" t="s">
        <v>43</v>
      </c>
      <c r="B20" s="19" t="s">
        <v>48</v>
      </c>
      <c r="C20" s="18" t="s">
        <v>49</v>
      </c>
      <c r="D20" s="19">
        <v>2.445573559E7</v>
      </c>
      <c r="E20" s="19">
        <v>1122974.99</v>
      </c>
      <c r="F20" s="19">
        <v>0.0</v>
      </c>
      <c r="G20" s="19" t="str">
        <f t="shared" si="26"/>
        <v>#REF!</v>
      </c>
      <c r="H20" s="19" t="str">
        <f t="shared" si="27"/>
        <v>#REF!</v>
      </c>
      <c r="I20" s="19" t="str">
        <f t="shared" si="28"/>
        <v>#REF!</v>
      </c>
      <c r="J20" s="19" t="str">
        <f t="shared" si="29"/>
        <v>#REF!</v>
      </c>
      <c r="K20" s="19" t="str">
        <f t="shared" si="30"/>
        <v>#REF!</v>
      </c>
      <c r="L20" s="19" t="str">
        <f t="shared" si="31"/>
        <v>#REF!</v>
      </c>
      <c r="M20" s="19" t="str">
        <f t="shared" si="32"/>
        <v>#REF!</v>
      </c>
      <c r="N20" s="19" t="str">
        <f t="shared" si="33"/>
        <v>#REF!</v>
      </c>
      <c r="O20" s="38"/>
      <c r="P20" s="19" t="str">
        <f>+D20-K20</f>
        <v>#REF!</v>
      </c>
      <c r="Q20" s="19" t="str">
        <f t="shared" si="35"/>
        <v>#REF!</v>
      </c>
      <c r="R20" s="19" t="str">
        <f t="shared" si="36"/>
        <v>#REF!</v>
      </c>
      <c r="S20" s="38" t="str">
        <f t="shared" si="37"/>
        <v>#REF!</v>
      </c>
      <c r="T20" s="19">
        <v>0.0</v>
      </c>
      <c r="U20" s="19">
        <v>0.0</v>
      </c>
      <c r="V20" s="19">
        <f t="shared" si="38"/>
        <v>0</v>
      </c>
      <c r="W20" s="19" t="str">
        <f t="shared" si="39"/>
        <v>#REF!</v>
      </c>
      <c r="X20" s="19" t="str">
        <f t="shared" si="40"/>
        <v>#REF!</v>
      </c>
      <c r="Y20" s="38"/>
      <c r="Z20" s="38"/>
      <c r="AA20" s="38"/>
      <c r="AB20" s="38"/>
      <c r="AC20" s="38"/>
      <c r="AD20" s="38"/>
      <c r="AE20" s="38"/>
      <c r="AG20" s="39" t="b">
        <f t="shared" si="41"/>
        <v>1</v>
      </c>
      <c r="AH20" s="38" t="s">
        <v>43</v>
      </c>
      <c r="AI20" s="40" t="s">
        <v>48</v>
      </c>
      <c r="AJ20" s="38" t="s">
        <v>49</v>
      </c>
      <c r="AK20" s="19">
        <v>0.0</v>
      </c>
      <c r="AL20" s="18">
        <v>0.0</v>
      </c>
      <c r="AM20" s="19">
        <f t="shared" si="42"/>
        <v>0</v>
      </c>
    </row>
    <row r="21" ht="15.75" hidden="1" customHeight="1" outlineLevel="1">
      <c r="A21" s="43" t="s">
        <v>338</v>
      </c>
      <c r="B21" s="19"/>
      <c r="C21" s="18"/>
      <c r="D21" s="19">
        <f t="shared" ref="D21:E21" si="43">SUBTOTAL(9,D15:D20)</f>
        <v>94145529</v>
      </c>
      <c r="E21" s="19">
        <f t="shared" si="43"/>
        <v>4323038</v>
      </c>
      <c r="F21" s="19">
        <v>1.0</v>
      </c>
      <c r="G21" s="19"/>
      <c r="H21" s="19"/>
      <c r="I21" s="19"/>
      <c r="J21" s="19"/>
      <c r="K21" s="19" t="str">
        <f t="shared" ref="K21:L21" si="44">SUBTOTAL(9,K15:K20)</f>
        <v>#REF!</v>
      </c>
      <c r="L21" s="19" t="str">
        <f t="shared" si="44"/>
        <v>#REF!</v>
      </c>
      <c r="M21" s="19"/>
      <c r="N21" s="19"/>
      <c r="O21" s="38"/>
      <c r="P21" s="19" t="str">
        <f t="shared" ref="P21:X21" si="45">SUBTOTAL(9,P15:P20)</f>
        <v>#REF!</v>
      </c>
      <c r="Q21" s="19" t="str">
        <f t="shared" si="45"/>
        <v>#REF!</v>
      </c>
      <c r="R21" s="19" t="str">
        <f t="shared" si="45"/>
        <v>#REF!</v>
      </c>
      <c r="S21" s="38" t="str">
        <f t="shared" si="45"/>
        <v>#REF!</v>
      </c>
      <c r="T21" s="19">
        <f t="shared" si="45"/>
        <v>0</v>
      </c>
      <c r="U21" s="19">
        <f t="shared" si="45"/>
        <v>30300.81</v>
      </c>
      <c r="V21" s="19">
        <f t="shared" si="45"/>
        <v>30300.81</v>
      </c>
      <c r="W21" s="19" t="str">
        <f t="shared" si="45"/>
        <v>#REF!</v>
      </c>
      <c r="X21" s="19" t="str">
        <f t="shared" si="45"/>
        <v>#REF!</v>
      </c>
      <c r="Y21" s="38"/>
      <c r="Z21" s="38"/>
      <c r="AA21" s="38"/>
      <c r="AB21" s="38"/>
      <c r="AC21" s="38"/>
      <c r="AD21" s="38"/>
      <c r="AE21" s="38"/>
      <c r="AH21" s="38"/>
      <c r="AI21" s="40"/>
      <c r="AJ21" s="38"/>
      <c r="AK21" s="19"/>
      <c r="AL21" s="18"/>
      <c r="AM21" s="19"/>
    </row>
    <row r="22" ht="15.75" hidden="1" customHeight="1" outlineLevel="2">
      <c r="A22" s="18" t="s">
        <v>51</v>
      </c>
      <c r="B22" s="19" t="s">
        <v>18</v>
      </c>
      <c r="C22" s="18" t="s">
        <v>335</v>
      </c>
      <c r="D22" s="19">
        <v>218132.03</v>
      </c>
      <c r="E22" s="19">
        <v>291628.0</v>
      </c>
      <c r="F22" s="19">
        <v>0.0</v>
      </c>
      <c r="G22" s="19" t="str">
        <f t="shared" ref="G22:G24" si="46">VLOOKUP(A22,'[1]ESFUERZO PROPIO ANTIOQUIA'!$E$4:$AB$130,5,0)</f>
        <v>#REF!</v>
      </c>
      <c r="H22" s="19" t="str">
        <f t="shared" ref="H22:H24" si="47">VLOOKUP(A22,'[1]ESFUERZO PROPIO ANTIOQUIA'!$E$4:$AB$130,2,0)</f>
        <v>#REF!</v>
      </c>
      <c r="I22" s="19" t="str">
        <f t="shared" ref="I22:I24" si="48">VLOOKUP(A22,'[1]ESFUERZO PROPIO ANTIOQUIA'!$E$4:$AB$130,24,0)</f>
        <v>#REF!</v>
      </c>
      <c r="J22" s="19" t="str">
        <f t="shared" ref="J22:J24" si="49">+I22/4</f>
        <v>#REF!</v>
      </c>
      <c r="K22" s="19" t="str">
        <f t="shared" ref="K22:K24" si="50">+F22*J22</f>
        <v>#REF!</v>
      </c>
      <c r="L22" s="19" t="str">
        <f t="shared" ref="L22:L24" si="51">IF(K22=0,0,D22-Q22)</f>
        <v>#REF!</v>
      </c>
      <c r="M22" s="19" t="str">
        <f t="shared" ref="M22:M24" si="52">VLOOKUP(A22,'[1]ESFUERZO PROPIO ANTIOQUIA'!$E$4:$AB$130,14,0)</f>
        <v>#REF!</v>
      </c>
      <c r="N22" s="19" t="str">
        <f t="shared" ref="N22:N24" si="53">VLOOKUP(A22,'[1]ESFUERZO PROPIO ANTIOQUIA'!$E$4:$AB$130,11,0)</f>
        <v>#REF!</v>
      </c>
      <c r="O22" s="38"/>
      <c r="P22" s="19" t="str">
        <f>+D22-K22</f>
        <v>#REF!</v>
      </c>
      <c r="Q22" s="19" t="str">
        <f t="shared" ref="Q22:Q24" si="54">+ROUND(P22,0)</f>
        <v>#REF!</v>
      </c>
      <c r="R22" s="19" t="str">
        <f t="shared" ref="R22:R24" si="55">+L22+Q22</f>
        <v>#REF!</v>
      </c>
      <c r="S22" s="38" t="str">
        <f t="shared" ref="S22:S24" si="56">+IF(D22-L22-Q22&gt;1,D22-L22-Q22,0)</f>
        <v>#REF!</v>
      </c>
      <c r="T22" s="19">
        <v>0.0</v>
      </c>
      <c r="U22" s="19">
        <v>0.0</v>
      </c>
      <c r="V22" s="19">
        <f t="shared" ref="V22:V24" si="57">+T22+U22</f>
        <v>0</v>
      </c>
      <c r="W22" s="19" t="str">
        <f t="shared" ref="W22:W24" si="58">+IF(S22+V22&gt;100000,S22+V22,0)</f>
        <v>#REF!</v>
      </c>
      <c r="X22" s="19" t="str">
        <f t="shared" ref="X22:X24" si="59">+Q22+W22</f>
        <v>#REF!</v>
      </c>
      <c r="Y22" s="38"/>
      <c r="Z22" s="38"/>
      <c r="AA22" s="38"/>
      <c r="AB22" s="38"/>
      <c r="AC22" s="38"/>
      <c r="AD22" s="38"/>
      <c r="AE22" s="38"/>
      <c r="AG22" s="39" t="b">
        <f t="shared" ref="AG22:AG24" si="60">+AND(A22=AH22,C22=AJ22)</f>
        <v>1</v>
      </c>
      <c r="AH22" s="38" t="s">
        <v>51</v>
      </c>
      <c r="AI22" s="40" t="s">
        <v>18</v>
      </c>
      <c r="AJ22" s="38" t="s">
        <v>335</v>
      </c>
      <c r="AK22" s="19">
        <v>0.0</v>
      </c>
      <c r="AL22" s="18">
        <v>0.0</v>
      </c>
      <c r="AM22" s="19">
        <f t="shared" ref="AM22:AM24" si="61">+AK22+AL22</f>
        <v>0</v>
      </c>
    </row>
    <row r="23" ht="15.75" hidden="1" customHeight="1" outlineLevel="2">
      <c r="A23" s="18" t="s">
        <v>51</v>
      </c>
      <c r="B23" s="19" t="s">
        <v>44</v>
      </c>
      <c r="C23" s="18" t="s">
        <v>45</v>
      </c>
      <c r="D23" s="19">
        <v>87079.91</v>
      </c>
      <c r="E23" s="19">
        <v>116420.04</v>
      </c>
      <c r="F23" s="19">
        <v>0.0</v>
      </c>
      <c r="G23" s="19" t="str">
        <f t="shared" si="46"/>
        <v>#REF!</v>
      </c>
      <c r="H23" s="19" t="str">
        <f t="shared" si="47"/>
        <v>#REF!</v>
      </c>
      <c r="I23" s="19" t="str">
        <f t="shared" si="48"/>
        <v>#REF!</v>
      </c>
      <c r="J23" s="19" t="str">
        <f t="shared" si="49"/>
        <v>#REF!</v>
      </c>
      <c r="K23" s="19" t="str">
        <f t="shared" si="50"/>
        <v>#REF!</v>
      </c>
      <c r="L23" s="19" t="str">
        <f t="shared" si="51"/>
        <v>#REF!</v>
      </c>
      <c r="M23" s="19" t="str">
        <f t="shared" si="52"/>
        <v>#REF!</v>
      </c>
      <c r="N23" s="19" t="str">
        <f t="shared" si="53"/>
        <v>#REF!</v>
      </c>
      <c r="O23" s="38"/>
      <c r="P23" s="19">
        <v>0.0</v>
      </c>
      <c r="Q23" s="19">
        <f t="shared" si="54"/>
        <v>0</v>
      </c>
      <c r="R23" s="19" t="str">
        <f t="shared" si="55"/>
        <v>#REF!</v>
      </c>
      <c r="S23" s="38" t="str">
        <f t="shared" si="56"/>
        <v>#REF!</v>
      </c>
      <c r="T23" s="19">
        <v>0.0</v>
      </c>
      <c r="U23" s="19">
        <v>84185.09</v>
      </c>
      <c r="V23" s="19">
        <f t="shared" si="57"/>
        <v>84185.09</v>
      </c>
      <c r="W23" s="19" t="str">
        <f t="shared" si="58"/>
        <v>#REF!</v>
      </c>
      <c r="X23" s="19" t="str">
        <f t="shared" si="59"/>
        <v>#REF!</v>
      </c>
      <c r="Y23" s="38"/>
      <c r="Z23" s="38"/>
      <c r="AA23" s="38"/>
      <c r="AB23" s="38"/>
      <c r="AC23" s="38"/>
      <c r="AD23" s="38"/>
      <c r="AE23" s="38"/>
      <c r="AG23" s="39" t="b">
        <f t="shared" si="60"/>
        <v>1</v>
      </c>
      <c r="AH23" s="38" t="s">
        <v>51</v>
      </c>
      <c r="AI23" s="40" t="s">
        <v>44</v>
      </c>
      <c r="AJ23" s="38" t="s">
        <v>45</v>
      </c>
      <c r="AK23" s="19">
        <v>0.0</v>
      </c>
      <c r="AL23" s="18">
        <v>84185.09</v>
      </c>
      <c r="AM23" s="19">
        <f t="shared" si="61"/>
        <v>84185.09</v>
      </c>
    </row>
    <row r="24" ht="15.75" hidden="1" customHeight="1" outlineLevel="2">
      <c r="A24" s="18" t="s">
        <v>51</v>
      </c>
      <c r="B24" s="19" t="s">
        <v>38</v>
      </c>
      <c r="C24" s="18" t="s">
        <v>39</v>
      </c>
      <c r="D24" s="19">
        <v>246.06</v>
      </c>
      <c r="E24" s="19">
        <v>328.96</v>
      </c>
      <c r="F24" s="19">
        <v>0.0</v>
      </c>
      <c r="G24" s="19" t="str">
        <f t="shared" si="46"/>
        <v>#REF!</v>
      </c>
      <c r="H24" s="19" t="str">
        <f t="shared" si="47"/>
        <v>#REF!</v>
      </c>
      <c r="I24" s="19" t="str">
        <f t="shared" si="48"/>
        <v>#REF!</v>
      </c>
      <c r="J24" s="19" t="str">
        <f t="shared" si="49"/>
        <v>#REF!</v>
      </c>
      <c r="K24" s="19" t="str">
        <f t="shared" si="50"/>
        <v>#REF!</v>
      </c>
      <c r="L24" s="19" t="str">
        <f t="shared" si="51"/>
        <v>#REF!</v>
      </c>
      <c r="M24" s="19" t="str">
        <f t="shared" si="52"/>
        <v>#REF!</v>
      </c>
      <c r="N24" s="19" t="str">
        <f t="shared" si="53"/>
        <v>#REF!</v>
      </c>
      <c r="O24" s="38"/>
      <c r="P24" s="19">
        <v>0.0</v>
      </c>
      <c r="Q24" s="19">
        <f t="shared" si="54"/>
        <v>0</v>
      </c>
      <c r="R24" s="19" t="str">
        <f t="shared" si="55"/>
        <v>#REF!</v>
      </c>
      <c r="S24" s="38" t="str">
        <f t="shared" si="56"/>
        <v>#REF!</v>
      </c>
      <c r="T24" s="19">
        <v>0.0</v>
      </c>
      <c r="U24" s="19">
        <v>358.52</v>
      </c>
      <c r="V24" s="19">
        <f t="shared" si="57"/>
        <v>358.52</v>
      </c>
      <c r="W24" s="19" t="str">
        <f t="shared" si="58"/>
        <v>#REF!</v>
      </c>
      <c r="X24" s="19" t="str">
        <f t="shared" si="59"/>
        <v>#REF!</v>
      </c>
      <c r="Y24" s="38"/>
      <c r="Z24" s="38"/>
      <c r="AA24" s="38"/>
      <c r="AB24" s="38"/>
      <c r="AC24" s="38"/>
      <c r="AD24" s="38"/>
      <c r="AE24" s="38"/>
      <c r="AG24" s="39" t="b">
        <f t="shared" si="60"/>
        <v>1</v>
      </c>
      <c r="AH24" s="38" t="s">
        <v>51</v>
      </c>
      <c r="AI24" s="40" t="s">
        <v>38</v>
      </c>
      <c r="AJ24" s="38" t="s">
        <v>39</v>
      </c>
      <c r="AK24" s="19">
        <v>0.0</v>
      </c>
      <c r="AL24" s="18">
        <v>358.52</v>
      </c>
      <c r="AM24" s="19">
        <f t="shared" si="61"/>
        <v>358.52</v>
      </c>
    </row>
    <row r="25" ht="15.75" hidden="1" customHeight="1" outlineLevel="1">
      <c r="A25" s="43" t="s">
        <v>339</v>
      </c>
      <c r="B25" s="19"/>
      <c r="C25" s="18"/>
      <c r="D25" s="19">
        <f t="shared" ref="D25:E25" si="62">SUBTOTAL(9,D22:D24)</f>
        <v>305458</v>
      </c>
      <c r="E25" s="19">
        <f t="shared" si="62"/>
        <v>408377</v>
      </c>
      <c r="F25" s="19">
        <v>1.0</v>
      </c>
      <c r="G25" s="19"/>
      <c r="H25" s="19"/>
      <c r="I25" s="19"/>
      <c r="J25" s="19"/>
      <c r="K25" s="19" t="str">
        <f t="shared" ref="K25:L25" si="63">SUBTOTAL(9,K22:K24)</f>
        <v>#REF!</v>
      </c>
      <c r="L25" s="19" t="str">
        <f t="shared" si="63"/>
        <v>#REF!</v>
      </c>
      <c r="M25" s="19"/>
      <c r="N25" s="19"/>
      <c r="O25" s="38"/>
      <c r="P25" s="19" t="str">
        <f t="shared" ref="P25:X25" si="64">SUBTOTAL(9,P22:P24)</f>
        <v>#REF!</v>
      </c>
      <c r="Q25" s="19" t="str">
        <f t="shared" si="64"/>
        <v>#REF!</v>
      </c>
      <c r="R25" s="19" t="str">
        <f t="shared" si="64"/>
        <v>#REF!</v>
      </c>
      <c r="S25" s="38" t="str">
        <f t="shared" si="64"/>
        <v>#REF!</v>
      </c>
      <c r="T25" s="19">
        <f t="shared" si="64"/>
        <v>0</v>
      </c>
      <c r="U25" s="19">
        <f t="shared" si="64"/>
        <v>84543.61</v>
      </c>
      <c r="V25" s="19">
        <f t="shared" si="64"/>
        <v>84543.61</v>
      </c>
      <c r="W25" s="19" t="str">
        <f t="shared" si="64"/>
        <v>#REF!</v>
      </c>
      <c r="X25" s="19" t="str">
        <f t="shared" si="64"/>
        <v>#REF!</v>
      </c>
      <c r="Y25" s="38"/>
      <c r="Z25" s="38"/>
      <c r="AA25" s="38"/>
      <c r="AB25" s="38"/>
      <c r="AC25" s="38"/>
      <c r="AD25" s="38"/>
      <c r="AE25" s="38"/>
      <c r="AH25" s="38"/>
      <c r="AI25" s="40"/>
      <c r="AJ25" s="38"/>
      <c r="AK25" s="19"/>
      <c r="AL25" s="18"/>
      <c r="AM25" s="19"/>
    </row>
    <row r="26" ht="15.75" hidden="1" customHeight="1" outlineLevel="2">
      <c r="A26" s="18" t="s">
        <v>53</v>
      </c>
      <c r="B26" s="19" t="s">
        <v>18</v>
      </c>
      <c r="C26" s="18" t="s">
        <v>335</v>
      </c>
      <c r="D26" s="19">
        <v>1745076.7</v>
      </c>
      <c r="E26" s="19">
        <v>3656311.98</v>
      </c>
      <c r="F26" s="19">
        <v>0.0</v>
      </c>
      <c r="G26" s="19" t="str">
        <f t="shared" ref="G26:G29" si="65">VLOOKUP(A26,'[1]ESFUERZO PROPIO ANTIOQUIA'!$E$4:$AB$130,5,0)</f>
        <v>#REF!</v>
      </c>
      <c r="H26" s="19" t="str">
        <f t="shared" ref="H26:H29" si="66">VLOOKUP(A26,'[1]ESFUERZO PROPIO ANTIOQUIA'!$E$4:$AB$130,2,0)</f>
        <v>#REF!</v>
      </c>
      <c r="I26" s="19" t="str">
        <f t="shared" ref="I26:I29" si="67">VLOOKUP(A26,'[1]ESFUERZO PROPIO ANTIOQUIA'!$E$4:$AB$130,24,0)</f>
        <v>#REF!</v>
      </c>
      <c r="J26" s="19" t="str">
        <f t="shared" ref="J26:J29" si="68">+I26/4</f>
        <v>#REF!</v>
      </c>
      <c r="K26" s="19" t="str">
        <f t="shared" ref="K26:K29" si="69">+F26*J26</f>
        <v>#REF!</v>
      </c>
      <c r="L26" s="19" t="str">
        <f t="shared" ref="L26:L29" si="70">IF(K26=0,0,D26-Q26)</f>
        <v>#REF!</v>
      </c>
      <c r="M26" s="19" t="str">
        <f t="shared" ref="M26:M29" si="71">VLOOKUP(A26,'[1]ESFUERZO PROPIO ANTIOQUIA'!$E$4:$AB$130,14,0)</f>
        <v>#REF!</v>
      </c>
      <c r="N26" s="19" t="str">
        <f t="shared" ref="N26:N29" si="72">VLOOKUP(A26,'[1]ESFUERZO PROPIO ANTIOQUIA'!$E$4:$AB$130,11,0)</f>
        <v>#REF!</v>
      </c>
      <c r="O26" s="38"/>
      <c r="P26" s="19" t="str">
        <f>+D26-K26</f>
        <v>#REF!</v>
      </c>
      <c r="Q26" s="19" t="str">
        <f t="shared" ref="Q26:Q29" si="73">+ROUND(P26,0)</f>
        <v>#REF!</v>
      </c>
      <c r="R26" s="19" t="str">
        <f t="shared" ref="R26:R29" si="74">+L26+Q26</f>
        <v>#REF!</v>
      </c>
      <c r="S26" s="38" t="str">
        <f t="shared" ref="S26:S29" si="75">+IF(D26-L26-Q26&gt;1,D26-L26-Q26,0)</f>
        <v>#REF!</v>
      </c>
      <c r="T26" s="19">
        <v>0.0</v>
      </c>
      <c r="U26" s="19">
        <v>0.0</v>
      </c>
      <c r="V26" s="19">
        <f t="shared" ref="V26:V29" si="76">+T26+U26</f>
        <v>0</v>
      </c>
      <c r="W26" s="19" t="str">
        <f t="shared" ref="W26:W29" si="77">+IF(S26+V26&gt;100000,S26+V26,0)</f>
        <v>#REF!</v>
      </c>
      <c r="X26" s="19" t="str">
        <f t="shared" ref="X26:X29" si="78">+Q26+W26</f>
        <v>#REF!</v>
      </c>
      <c r="Y26" s="38"/>
      <c r="Z26" s="38"/>
      <c r="AA26" s="38"/>
      <c r="AB26" s="38"/>
      <c r="AC26" s="38"/>
      <c r="AD26" s="38"/>
      <c r="AE26" s="38"/>
      <c r="AG26" s="39" t="b">
        <f t="shared" ref="AG26:AG29" si="79">+AND(A26=AH26,C26=AJ26)</f>
        <v>1</v>
      </c>
      <c r="AH26" s="38" t="s">
        <v>53</v>
      </c>
      <c r="AI26" s="40" t="s">
        <v>18</v>
      </c>
      <c r="AJ26" s="38" t="s">
        <v>335</v>
      </c>
      <c r="AK26" s="19">
        <v>0.0</v>
      </c>
      <c r="AL26" s="18">
        <v>0.0</v>
      </c>
      <c r="AM26" s="19">
        <f t="shared" ref="AM26:AM29" si="80">+AK26+AL26</f>
        <v>0</v>
      </c>
    </row>
    <row r="27" ht="15.75" hidden="1" customHeight="1" outlineLevel="2">
      <c r="A27" s="18" t="s">
        <v>53</v>
      </c>
      <c r="B27" s="19" t="s">
        <v>44</v>
      </c>
      <c r="C27" s="18" t="s">
        <v>45</v>
      </c>
      <c r="D27" s="19">
        <v>2476.51</v>
      </c>
      <c r="E27" s="19">
        <v>5188.83</v>
      </c>
      <c r="F27" s="19">
        <v>0.0</v>
      </c>
      <c r="G27" s="19" t="str">
        <f t="shared" si="65"/>
        <v>#REF!</v>
      </c>
      <c r="H27" s="19" t="str">
        <f t="shared" si="66"/>
        <v>#REF!</v>
      </c>
      <c r="I27" s="19" t="str">
        <f t="shared" si="67"/>
        <v>#REF!</v>
      </c>
      <c r="J27" s="19" t="str">
        <f t="shared" si="68"/>
        <v>#REF!</v>
      </c>
      <c r="K27" s="19" t="str">
        <f t="shared" si="69"/>
        <v>#REF!</v>
      </c>
      <c r="L27" s="19" t="str">
        <f t="shared" si="70"/>
        <v>#REF!</v>
      </c>
      <c r="M27" s="19" t="str">
        <f t="shared" si="71"/>
        <v>#REF!</v>
      </c>
      <c r="N27" s="19" t="str">
        <f t="shared" si="72"/>
        <v>#REF!</v>
      </c>
      <c r="O27" s="38"/>
      <c r="P27" s="19">
        <v>0.0</v>
      </c>
      <c r="Q27" s="19">
        <f t="shared" si="73"/>
        <v>0</v>
      </c>
      <c r="R27" s="19" t="str">
        <f t="shared" si="74"/>
        <v>#REF!</v>
      </c>
      <c r="S27" s="38" t="str">
        <f t="shared" si="75"/>
        <v>#REF!</v>
      </c>
      <c r="T27" s="19">
        <v>0.0</v>
      </c>
      <c r="U27" s="19">
        <v>1640.15</v>
      </c>
      <c r="V27" s="19">
        <f t="shared" si="76"/>
        <v>1640.15</v>
      </c>
      <c r="W27" s="19" t="str">
        <f t="shared" si="77"/>
        <v>#REF!</v>
      </c>
      <c r="X27" s="19" t="str">
        <f t="shared" si="78"/>
        <v>#REF!</v>
      </c>
      <c r="Y27" s="38"/>
      <c r="Z27" s="38"/>
      <c r="AA27" s="38"/>
      <c r="AB27" s="38"/>
      <c r="AC27" s="38"/>
      <c r="AD27" s="38"/>
      <c r="AE27" s="38"/>
      <c r="AG27" s="39" t="b">
        <f t="shared" si="79"/>
        <v>1</v>
      </c>
      <c r="AH27" s="38" t="s">
        <v>53</v>
      </c>
      <c r="AI27" s="40" t="s">
        <v>44</v>
      </c>
      <c r="AJ27" s="38" t="s">
        <v>45</v>
      </c>
      <c r="AK27" s="19">
        <v>0.0</v>
      </c>
      <c r="AL27" s="18">
        <v>1640.15</v>
      </c>
      <c r="AM27" s="19">
        <f t="shared" si="80"/>
        <v>1640.15</v>
      </c>
    </row>
    <row r="28" ht="15.75" hidden="1" customHeight="1" outlineLevel="2">
      <c r="A28" s="18" t="s">
        <v>53</v>
      </c>
      <c r="B28" s="19" t="s">
        <v>30</v>
      </c>
      <c r="C28" s="18" t="s">
        <v>31</v>
      </c>
      <c r="D28" s="19">
        <v>1064.48</v>
      </c>
      <c r="E28" s="19">
        <v>2230.31</v>
      </c>
      <c r="F28" s="19">
        <v>0.0</v>
      </c>
      <c r="G28" s="19" t="str">
        <f t="shared" si="65"/>
        <v>#REF!</v>
      </c>
      <c r="H28" s="19" t="str">
        <f t="shared" si="66"/>
        <v>#REF!</v>
      </c>
      <c r="I28" s="19" t="str">
        <f t="shared" si="67"/>
        <v>#REF!</v>
      </c>
      <c r="J28" s="19" t="str">
        <f t="shared" si="68"/>
        <v>#REF!</v>
      </c>
      <c r="K28" s="19" t="str">
        <f t="shared" si="69"/>
        <v>#REF!</v>
      </c>
      <c r="L28" s="19" t="str">
        <f t="shared" si="70"/>
        <v>#REF!</v>
      </c>
      <c r="M28" s="19" t="str">
        <f t="shared" si="71"/>
        <v>#REF!</v>
      </c>
      <c r="N28" s="19" t="str">
        <f t="shared" si="72"/>
        <v>#REF!</v>
      </c>
      <c r="O28" s="38"/>
      <c r="P28" s="19">
        <v>0.0</v>
      </c>
      <c r="Q28" s="19">
        <f t="shared" si="73"/>
        <v>0</v>
      </c>
      <c r="R28" s="19" t="str">
        <f t="shared" si="74"/>
        <v>#REF!</v>
      </c>
      <c r="S28" s="38" t="str">
        <f t="shared" si="75"/>
        <v>#REF!</v>
      </c>
      <c r="T28" s="19">
        <v>0.0</v>
      </c>
      <c r="U28" s="19">
        <v>0.0</v>
      </c>
      <c r="V28" s="19">
        <f t="shared" si="76"/>
        <v>0</v>
      </c>
      <c r="W28" s="19" t="str">
        <f t="shared" si="77"/>
        <v>#REF!</v>
      </c>
      <c r="X28" s="19" t="str">
        <f t="shared" si="78"/>
        <v>#REF!</v>
      </c>
      <c r="Y28" s="38"/>
      <c r="Z28" s="38"/>
      <c r="AA28" s="38"/>
      <c r="AB28" s="38"/>
      <c r="AC28" s="38"/>
      <c r="AD28" s="38"/>
      <c r="AE28" s="38"/>
      <c r="AG28" s="39" t="b">
        <f t="shared" si="79"/>
        <v>1</v>
      </c>
      <c r="AH28" s="18" t="s">
        <v>53</v>
      </c>
      <c r="AI28" s="19" t="s">
        <v>30</v>
      </c>
      <c r="AJ28" s="18" t="s">
        <v>31</v>
      </c>
      <c r="AK28" s="19"/>
      <c r="AL28" s="18"/>
      <c r="AM28" s="19">
        <f t="shared" si="80"/>
        <v>0</v>
      </c>
    </row>
    <row r="29" ht="15.75" hidden="1" customHeight="1" outlineLevel="2">
      <c r="A29" s="18" t="s">
        <v>53</v>
      </c>
      <c r="B29" s="19" t="s">
        <v>38</v>
      </c>
      <c r="C29" s="18" t="s">
        <v>39</v>
      </c>
      <c r="D29" s="19">
        <v>2082.31</v>
      </c>
      <c r="E29" s="19">
        <v>4362.88</v>
      </c>
      <c r="F29" s="19">
        <v>0.0</v>
      </c>
      <c r="G29" s="19" t="str">
        <f t="shared" si="65"/>
        <v>#REF!</v>
      </c>
      <c r="H29" s="19" t="str">
        <f t="shared" si="66"/>
        <v>#REF!</v>
      </c>
      <c r="I29" s="19" t="str">
        <f t="shared" si="67"/>
        <v>#REF!</v>
      </c>
      <c r="J29" s="19" t="str">
        <f t="shared" si="68"/>
        <v>#REF!</v>
      </c>
      <c r="K29" s="19" t="str">
        <f t="shared" si="69"/>
        <v>#REF!</v>
      </c>
      <c r="L29" s="19" t="str">
        <f t="shared" si="70"/>
        <v>#REF!</v>
      </c>
      <c r="M29" s="19" t="str">
        <f t="shared" si="71"/>
        <v>#REF!</v>
      </c>
      <c r="N29" s="19" t="str">
        <f t="shared" si="72"/>
        <v>#REF!</v>
      </c>
      <c r="O29" s="38"/>
      <c r="P29" s="19">
        <v>0.0</v>
      </c>
      <c r="Q29" s="19">
        <f t="shared" si="73"/>
        <v>0</v>
      </c>
      <c r="R29" s="19" t="str">
        <f t="shared" si="74"/>
        <v>#REF!</v>
      </c>
      <c r="S29" s="38" t="str">
        <f t="shared" si="75"/>
        <v>#REF!</v>
      </c>
      <c r="T29" s="19">
        <v>0.0</v>
      </c>
      <c r="U29" s="19">
        <v>3829.22</v>
      </c>
      <c r="V29" s="19">
        <f t="shared" si="76"/>
        <v>3829.22</v>
      </c>
      <c r="W29" s="19" t="str">
        <f t="shared" si="77"/>
        <v>#REF!</v>
      </c>
      <c r="X29" s="19" t="str">
        <f t="shared" si="78"/>
        <v>#REF!</v>
      </c>
      <c r="Y29" s="38"/>
      <c r="Z29" s="38"/>
      <c r="AA29" s="38"/>
      <c r="AB29" s="38"/>
      <c r="AC29" s="38"/>
      <c r="AD29" s="38"/>
      <c r="AE29" s="38"/>
      <c r="AG29" s="39" t="b">
        <f t="shared" si="79"/>
        <v>1</v>
      </c>
      <c r="AH29" s="38" t="s">
        <v>53</v>
      </c>
      <c r="AI29" s="40" t="s">
        <v>38</v>
      </c>
      <c r="AJ29" s="38" t="s">
        <v>39</v>
      </c>
      <c r="AK29" s="19">
        <v>0.0</v>
      </c>
      <c r="AL29" s="18">
        <v>3829.22</v>
      </c>
      <c r="AM29" s="19">
        <f t="shared" si="80"/>
        <v>3829.22</v>
      </c>
    </row>
    <row r="30" ht="15.75" hidden="1" customHeight="1" outlineLevel="1">
      <c r="A30" s="43" t="s">
        <v>340</v>
      </c>
      <c r="B30" s="19"/>
      <c r="C30" s="18"/>
      <c r="D30" s="19">
        <f t="shared" ref="D30:E30" si="81">SUBTOTAL(9,D26:D29)</f>
        <v>1750700</v>
      </c>
      <c r="E30" s="19">
        <f t="shared" si="81"/>
        <v>3668094</v>
      </c>
      <c r="F30" s="19">
        <v>1.0</v>
      </c>
      <c r="G30" s="19"/>
      <c r="H30" s="19"/>
      <c r="I30" s="19"/>
      <c r="J30" s="19"/>
      <c r="K30" s="19" t="str">
        <f t="shared" ref="K30:L30" si="82">SUBTOTAL(9,K26:K29)</f>
        <v>#REF!</v>
      </c>
      <c r="L30" s="19" t="str">
        <f t="shared" si="82"/>
        <v>#REF!</v>
      </c>
      <c r="M30" s="19"/>
      <c r="N30" s="19"/>
      <c r="O30" s="38"/>
      <c r="P30" s="19" t="str">
        <f t="shared" ref="P30:X30" si="83">SUBTOTAL(9,P26:P29)</f>
        <v>#REF!</v>
      </c>
      <c r="Q30" s="19" t="str">
        <f t="shared" si="83"/>
        <v>#REF!</v>
      </c>
      <c r="R30" s="19" t="str">
        <f t="shared" si="83"/>
        <v>#REF!</v>
      </c>
      <c r="S30" s="38" t="str">
        <f t="shared" si="83"/>
        <v>#REF!</v>
      </c>
      <c r="T30" s="19">
        <f t="shared" si="83"/>
        <v>0</v>
      </c>
      <c r="U30" s="19">
        <f t="shared" si="83"/>
        <v>5469.37</v>
      </c>
      <c r="V30" s="19">
        <f t="shared" si="83"/>
        <v>5469.37</v>
      </c>
      <c r="W30" s="19" t="str">
        <f t="shared" si="83"/>
        <v>#REF!</v>
      </c>
      <c r="X30" s="19" t="str">
        <f t="shared" si="83"/>
        <v>#REF!</v>
      </c>
      <c r="Y30" s="38"/>
      <c r="Z30" s="38"/>
      <c r="AA30" s="38"/>
      <c r="AB30" s="38"/>
      <c r="AC30" s="38"/>
      <c r="AD30" s="38"/>
      <c r="AE30" s="38"/>
      <c r="AH30" s="38"/>
      <c r="AI30" s="40"/>
      <c r="AJ30" s="38"/>
      <c r="AK30" s="19"/>
      <c r="AL30" s="18"/>
      <c r="AM30" s="19"/>
    </row>
    <row r="31" ht="15.75" hidden="1" customHeight="1" outlineLevel="2">
      <c r="A31" s="18" t="s">
        <v>55</v>
      </c>
      <c r="B31" s="19" t="s">
        <v>18</v>
      </c>
      <c r="C31" s="18" t="s">
        <v>335</v>
      </c>
      <c r="D31" s="19">
        <v>9299560.35</v>
      </c>
      <c r="E31" s="19">
        <v>4970926.4</v>
      </c>
      <c r="F31" s="19">
        <v>0.0</v>
      </c>
      <c r="G31" s="19" t="str">
        <f t="shared" ref="G31:G35" si="84">VLOOKUP(A31,'[1]ESFUERZO PROPIO ANTIOQUIA'!$E$4:$AB$130,5,0)</f>
        <v>#REF!</v>
      </c>
      <c r="H31" s="19" t="str">
        <f t="shared" ref="H31:H35" si="85">VLOOKUP(A31,'[1]ESFUERZO PROPIO ANTIOQUIA'!$E$4:$AB$130,2,0)</f>
        <v>#REF!</v>
      </c>
      <c r="I31" s="19" t="str">
        <f t="shared" ref="I31:I35" si="86">VLOOKUP(A31,'[1]ESFUERZO PROPIO ANTIOQUIA'!$E$4:$AB$130,24,0)</f>
        <v>#REF!</v>
      </c>
      <c r="J31" s="19" t="str">
        <f t="shared" ref="J31:J35" si="87">+I31/4</f>
        <v>#REF!</v>
      </c>
      <c r="K31" s="19" t="str">
        <f t="shared" ref="K31:K35" si="88">+F31*J31</f>
        <v>#REF!</v>
      </c>
      <c r="L31" s="19" t="str">
        <f t="shared" ref="L31:L35" si="89">IF(K31=0,0,D31-Q31)</f>
        <v>#REF!</v>
      </c>
      <c r="M31" s="19" t="str">
        <f t="shared" ref="M31:M35" si="90">VLOOKUP(A31,'[1]ESFUERZO PROPIO ANTIOQUIA'!$E$4:$AB$130,14,0)</f>
        <v>#REF!</v>
      </c>
      <c r="N31" s="19" t="str">
        <f t="shared" ref="N31:N35" si="91">VLOOKUP(A31,'[1]ESFUERZO PROPIO ANTIOQUIA'!$E$4:$AB$130,11,0)</f>
        <v>#REF!</v>
      </c>
      <c r="O31" s="38"/>
      <c r="P31" s="19" t="str">
        <f>+D31-K31</f>
        <v>#REF!</v>
      </c>
      <c r="Q31" s="19" t="str">
        <f t="shared" ref="Q31:Q35" si="92">+ROUND(P31,0)</f>
        <v>#REF!</v>
      </c>
      <c r="R31" s="19" t="str">
        <f t="shared" ref="R31:R35" si="93">+L31+Q31</f>
        <v>#REF!</v>
      </c>
      <c r="S31" s="38" t="str">
        <f t="shared" ref="S31:S35" si="94">+IF(D31-L31-Q31&gt;1,D31-L31-Q31,0)</f>
        <v>#REF!</v>
      </c>
      <c r="T31" s="19">
        <v>0.0</v>
      </c>
      <c r="U31" s="19">
        <v>0.0</v>
      </c>
      <c r="V31" s="19">
        <f t="shared" ref="V31:V35" si="95">+T31+U31</f>
        <v>0</v>
      </c>
      <c r="W31" s="19" t="str">
        <f t="shared" ref="W31:W35" si="96">+IF(S31+V31&gt;100000,S31+V31,0)</f>
        <v>#REF!</v>
      </c>
      <c r="X31" s="19" t="str">
        <f t="shared" ref="X31:X35" si="97">+Q31+W31</f>
        <v>#REF!</v>
      </c>
      <c r="Y31" s="38"/>
      <c r="Z31" s="38"/>
      <c r="AA31" s="38"/>
      <c r="AB31" s="38"/>
      <c r="AC31" s="38"/>
      <c r="AD31" s="38"/>
      <c r="AE31" s="38"/>
      <c r="AG31" s="39" t="b">
        <f t="shared" ref="AG31:AG35" si="98">+AND(A31=AH31,C31=AJ31)</f>
        <v>1</v>
      </c>
      <c r="AH31" s="38" t="s">
        <v>55</v>
      </c>
      <c r="AI31" s="40" t="s">
        <v>18</v>
      </c>
      <c r="AJ31" s="38" t="s">
        <v>335</v>
      </c>
      <c r="AK31" s="19">
        <v>0.0</v>
      </c>
      <c r="AL31" s="18">
        <v>0.0</v>
      </c>
      <c r="AM31" s="19">
        <f t="shared" ref="AM31:AM35" si="99">+AK31+AL31</f>
        <v>0</v>
      </c>
    </row>
    <row r="32" ht="15.75" hidden="1" customHeight="1" outlineLevel="2">
      <c r="A32" s="18" t="s">
        <v>55</v>
      </c>
      <c r="B32" s="19" t="s">
        <v>22</v>
      </c>
      <c r="C32" s="18" t="s">
        <v>23</v>
      </c>
      <c r="D32" s="19">
        <v>84084.7</v>
      </c>
      <c r="E32" s="19">
        <v>44946.09</v>
      </c>
      <c r="F32" s="19">
        <v>0.0</v>
      </c>
      <c r="G32" s="19" t="str">
        <f t="shared" si="84"/>
        <v>#REF!</v>
      </c>
      <c r="H32" s="19" t="str">
        <f t="shared" si="85"/>
        <v>#REF!</v>
      </c>
      <c r="I32" s="19" t="str">
        <f t="shared" si="86"/>
        <v>#REF!</v>
      </c>
      <c r="J32" s="19" t="str">
        <f t="shared" si="87"/>
        <v>#REF!</v>
      </c>
      <c r="K32" s="19" t="str">
        <f t="shared" si="88"/>
        <v>#REF!</v>
      </c>
      <c r="L32" s="19" t="str">
        <f t="shared" si="89"/>
        <v>#REF!</v>
      </c>
      <c r="M32" s="19" t="str">
        <f t="shared" si="90"/>
        <v>#REF!</v>
      </c>
      <c r="N32" s="19" t="str">
        <f t="shared" si="91"/>
        <v>#REF!</v>
      </c>
      <c r="O32" s="38"/>
      <c r="P32" s="19">
        <v>0.0</v>
      </c>
      <c r="Q32" s="19">
        <f t="shared" si="92"/>
        <v>0</v>
      </c>
      <c r="R32" s="19" t="str">
        <f t="shared" si="93"/>
        <v>#REF!</v>
      </c>
      <c r="S32" s="38" t="str">
        <f t="shared" si="94"/>
        <v>#REF!</v>
      </c>
      <c r="T32" s="19">
        <v>0.0</v>
      </c>
      <c r="U32" s="19">
        <v>2304.38</v>
      </c>
      <c r="V32" s="19">
        <f t="shared" si="95"/>
        <v>2304.38</v>
      </c>
      <c r="W32" s="19" t="str">
        <f t="shared" si="96"/>
        <v>#REF!</v>
      </c>
      <c r="X32" s="19" t="str">
        <f t="shared" si="97"/>
        <v>#REF!</v>
      </c>
      <c r="Y32" s="38"/>
      <c r="Z32" s="38"/>
      <c r="AA32" s="38"/>
      <c r="AB32" s="38"/>
      <c r="AC32" s="38"/>
      <c r="AD32" s="38"/>
      <c r="AE32" s="38"/>
      <c r="AG32" s="39" t="b">
        <f t="shared" si="98"/>
        <v>1</v>
      </c>
      <c r="AH32" s="38" t="s">
        <v>55</v>
      </c>
      <c r="AI32" s="40" t="s">
        <v>22</v>
      </c>
      <c r="AJ32" s="38" t="s">
        <v>23</v>
      </c>
      <c r="AK32" s="19">
        <v>0.0</v>
      </c>
      <c r="AL32" s="18">
        <v>2304.38</v>
      </c>
      <c r="AM32" s="19">
        <f t="shared" si="99"/>
        <v>2304.38</v>
      </c>
    </row>
    <row r="33" ht="15.75" hidden="1" customHeight="1" outlineLevel="2">
      <c r="A33" s="18" t="s">
        <v>55</v>
      </c>
      <c r="B33" s="19" t="s">
        <v>30</v>
      </c>
      <c r="C33" s="18" t="s">
        <v>31</v>
      </c>
      <c r="D33" s="19">
        <v>34658.08</v>
      </c>
      <c r="E33" s="19">
        <v>18525.9</v>
      </c>
      <c r="F33" s="19">
        <v>0.0</v>
      </c>
      <c r="G33" s="19" t="str">
        <f t="shared" si="84"/>
        <v>#REF!</v>
      </c>
      <c r="H33" s="19" t="str">
        <f t="shared" si="85"/>
        <v>#REF!</v>
      </c>
      <c r="I33" s="19" t="str">
        <f t="shared" si="86"/>
        <v>#REF!</v>
      </c>
      <c r="J33" s="19" t="str">
        <f t="shared" si="87"/>
        <v>#REF!</v>
      </c>
      <c r="K33" s="19" t="str">
        <f t="shared" si="88"/>
        <v>#REF!</v>
      </c>
      <c r="L33" s="19" t="str">
        <f t="shared" si="89"/>
        <v>#REF!</v>
      </c>
      <c r="M33" s="19" t="str">
        <f t="shared" si="90"/>
        <v>#REF!</v>
      </c>
      <c r="N33" s="19" t="str">
        <f t="shared" si="91"/>
        <v>#REF!</v>
      </c>
      <c r="O33" s="38"/>
      <c r="P33" s="19">
        <v>0.0</v>
      </c>
      <c r="Q33" s="19">
        <f t="shared" si="92"/>
        <v>0</v>
      </c>
      <c r="R33" s="19" t="str">
        <f t="shared" si="93"/>
        <v>#REF!</v>
      </c>
      <c r="S33" s="38" t="str">
        <f t="shared" si="94"/>
        <v>#REF!</v>
      </c>
      <c r="T33" s="19">
        <v>0.0</v>
      </c>
      <c r="U33" s="19">
        <v>3766.78</v>
      </c>
      <c r="V33" s="19">
        <f t="shared" si="95"/>
        <v>3766.78</v>
      </c>
      <c r="W33" s="19" t="str">
        <f t="shared" si="96"/>
        <v>#REF!</v>
      </c>
      <c r="X33" s="19" t="str">
        <f t="shared" si="97"/>
        <v>#REF!</v>
      </c>
      <c r="Y33" s="38"/>
      <c r="Z33" s="38"/>
      <c r="AA33" s="38"/>
      <c r="AB33" s="38"/>
      <c r="AC33" s="38"/>
      <c r="AD33" s="38"/>
      <c r="AE33" s="38"/>
      <c r="AG33" s="39" t="b">
        <f t="shared" si="98"/>
        <v>1</v>
      </c>
      <c r="AH33" s="38" t="s">
        <v>55</v>
      </c>
      <c r="AI33" s="40" t="s">
        <v>30</v>
      </c>
      <c r="AJ33" s="38" t="s">
        <v>336</v>
      </c>
      <c r="AK33" s="19">
        <v>0.0</v>
      </c>
      <c r="AL33" s="18">
        <v>3766.78</v>
      </c>
      <c r="AM33" s="19">
        <f t="shared" si="99"/>
        <v>3766.78</v>
      </c>
    </row>
    <row r="34" ht="15.75" hidden="1" customHeight="1" outlineLevel="2">
      <c r="A34" s="18" t="s">
        <v>55</v>
      </c>
      <c r="B34" s="19" t="s">
        <v>38</v>
      </c>
      <c r="C34" s="18" t="s">
        <v>39</v>
      </c>
      <c r="D34" s="19">
        <v>27926.42</v>
      </c>
      <c r="E34" s="19">
        <v>14927.6</v>
      </c>
      <c r="F34" s="19">
        <v>0.0</v>
      </c>
      <c r="G34" s="19" t="str">
        <f t="shared" si="84"/>
        <v>#REF!</v>
      </c>
      <c r="H34" s="19" t="str">
        <f t="shared" si="85"/>
        <v>#REF!</v>
      </c>
      <c r="I34" s="19" t="str">
        <f t="shared" si="86"/>
        <v>#REF!</v>
      </c>
      <c r="J34" s="19" t="str">
        <f t="shared" si="87"/>
        <v>#REF!</v>
      </c>
      <c r="K34" s="19" t="str">
        <f t="shared" si="88"/>
        <v>#REF!</v>
      </c>
      <c r="L34" s="19" t="str">
        <f t="shared" si="89"/>
        <v>#REF!</v>
      </c>
      <c r="M34" s="19" t="str">
        <f t="shared" si="90"/>
        <v>#REF!</v>
      </c>
      <c r="N34" s="19" t="str">
        <f t="shared" si="91"/>
        <v>#REF!</v>
      </c>
      <c r="O34" s="38"/>
      <c r="P34" s="19">
        <v>0.0</v>
      </c>
      <c r="Q34" s="19">
        <f t="shared" si="92"/>
        <v>0</v>
      </c>
      <c r="R34" s="19" t="str">
        <f t="shared" si="93"/>
        <v>#REF!</v>
      </c>
      <c r="S34" s="38" t="str">
        <f t="shared" si="94"/>
        <v>#REF!</v>
      </c>
      <c r="T34" s="19">
        <v>0.0</v>
      </c>
      <c r="U34" s="19">
        <v>31749.92</v>
      </c>
      <c r="V34" s="19">
        <f t="shared" si="95"/>
        <v>31749.92</v>
      </c>
      <c r="W34" s="19" t="str">
        <f t="shared" si="96"/>
        <v>#REF!</v>
      </c>
      <c r="X34" s="19" t="str">
        <f t="shared" si="97"/>
        <v>#REF!</v>
      </c>
      <c r="Y34" s="38"/>
      <c r="Z34" s="38"/>
      <c r="AA34" s="38"/>
      <c r="AB34" s="38"/>
      <c r="AC34" s="38"/>
      <c r="AD34" s="38"/>
      <c r="AE34" s="38"/>
      <c r="AG34" s="39" t="b">
        <f t="shared" si="98"/>
        <v>1</v>
      </c>
      <c r="AH34" s="38" t="s">
        <v>55</v>
      </c>
      <c r="AI34" s="40" t="s">
        <v>38</v>
      </c>
      <c r="AJ34" s="38" t="s">
        <v>39</v>
      </c>
      <c r="AK34" s="19">
        <v>0.0</v>
      </c>
      <c r="AL34" s="18">
        <v>31749.92</v>
      </c>
      <c r="AM34" s="19">
        <f t="shared" si="99"/>
        <v>31749.92</v>
      </c>
    </row>
    <row r="35" ht="15.75" hidden="1" customHeight="1" outlineLevel="2">
      <c r="A35" s="18" t="s">
        <v>55</v>
      </c>
      <c r="B35" s="19" t="s">
        <v>48</v>
      </c>
      <c r="C35" s="18" t="s">
        <v>49</v>
      </c>
      <c r="D35" s="19">
        <v>1.531996445E7</v>
      </c>
      <c r="E35" s="19">
        <v>8189034.01</v>
      </c>
      <c r="F35" s="19">
        <v>0.0</v>
      </c>
      <c r="G35" s="19" t="str">
        <f t="shared" si="84"/>
        <v>#REF!</v>
      </c>
      <c r="H35" s="19" t="str">
        <f t="shared" si="85"/>
        <v>#REF!</v>
      </c>
      <c r="I35" s="19" t="str">
        <f t="shared" si="86"/>
        <v>#REF!</v>
      </c>
      <c r="J35" s="19" t="str">
        <f t="shared" si="87"/>
        <v>#REF!</v>
      </c>
      <c r="K35" s="19" t="str">
        <f t="shared" si="88"/>
        <v>#REF!</v>
      </c>
      <c r="L35" s="19" t="str">
        <f t="shared" si="89"/>
        <v>#REF!</v>
      </c>
      <c r="M35" s="19" t="str">
        <f t="shared" si="90"/>
        <v>#REF!</v>
      </c>
      <c r="N35" s="19" t="str">
        <f t="shared" si="91"/>
        <v>#REF!</v>
      </c>
      <c r="O35" s="38"/>
      <c r="P35" s="19" t="str">
        <f>+D35-K35</f>
        <v>#REF!</v>
      </c>
      <c r="Q35" s="19" t="str">
        <f t="shared" si="92"/>
        <v>#REF!</v>
      </c>
      <c r="R35" s="19" t="str">
        <f t="shared" si="93"/>
        <v>#REF!</v>
      </c>
      <c r="S35" s="38" t="str">
        <f t="shared" si="94"/>
        <v>#REF!</v>
      </c>
      <c r="T35" s="19">
        <v>0.0</v>
      </c>
      <c r="U35" s="19">
        <v>0.0</v>
      </c>
      <c r="V35" s="19">
        <f t="shared" si="95"/>
        <v>0</v>
      </c>
      <c r="W35" s="19" t="str">
        <f t="shared" si="96"/>
        <v>#REF!</v>
      </c>
      <c r="X35" s="19" t="str">
        <f t="shared" si="97"/>
        <v>#REF!</v>
      </c>
      <c r="Y35" s="38"/>
      <c r="Z35" s="38"/>
      <c r="AA35" s="38"/>
      <c r="AB35" s="38"/>
      <c r="AC35" s="38"/>
      <c r="AD35" s="38"/>
      <c r="AE35" s="38"/>
      <c r="AG35" s="39" t="b">
        <f t="shared" si="98"/>
        <v>1</v>
      </c>
      <c r="AH35" s="38" t="s">
        <v>55</v>
      </c>
      <c r="AI35" s="40" t="s">
        <v>48</v>
      </c>
      <c r="AJ35" s="38" t="s">
        <v>49</v>
      </c>
      <c r="AK35" s="19">
        <v>0.0</v>
      </c>
      <c r="AL35" s="18">
        <v>0.0</v>
      </c>
      <c r="AM35" s="19">
        <f t="shared" si="99"/>
        <v>0</v>
      </c>
    </row>
    <row r="36" ht="15.75" hidden="1" customHeight="1" outlineLevel="1">
      <c r="A36" s="43" t="s">
        <v>341</v>
      </c>
      <c r="B36" s="19"/>
      <c r="C36" s="18"/>
      <c r="D36" s="19">
        <f t="shared" ref="D36:E36" si="100">SUBTOTAL(9,D31:D35)</f>
        <v>24766194</v>
      </c>
      <c r="E36" s="19">
        <f t="shared" si="100"/>
        <v>13238360</v>
      </c>
      <c r="F36" s="19">
        <v>1.0</v>
      </c>
      <c r="G36" s="19"/>
      <c r="H36" s="19"/>
      <c r="I36" s="19"/>
      <c r="J36" s="19"/>
      <c r="K36" s="19" t="str">
        <f t="shared" ref="K36:L36" si="101">SUBTOTAL(9,K31:K35)</f>
        <v>#REF!</v>
      </c>
      <c r="L36" s="19" t="str">
        <f t="shared" si="101"/>
        <v>#REF!</v>
      </c>
      <c r="M36" s="19"/>
      <c r="N36" s="19"/>
      <c r="O36" s="38"/>
      <c r="P36" s="19" t="str">
        <f t="shared" ref="P36:X36" si="102">SUBTOTAL(9,P31:P35)</f>
        <v>#REF!</v>
      </c>
      <c r="Q36" s="19" t="str">
        <f t="shared" si="102"/>
        <v>#REF!</v>
      </c>
      <c r="R36" s="19" t="str">
        <f t="shared" si="102"/>
        <v>#REF!</v>
      </c>
      <c r="S36" s="38" t="str">
        <f t="shared" si="102"/>
        <v>#REF!</v>
      </c>
      <c r="T36" s="19">
        <f t="shared" si="102"/>
        <v>0</v>
      </c>
      <c r="U36" s="19">
        <f t="shared" si="102"/>
        <v>37821.08</v>
      </c>
      <c r="V36" s="19">
        <f t="shared" si="102"/>
        <v>37821.08</v>
      </c>
      <c r="W36" s="19" t="str">
        <f t="shared" si="102"/>
        <v>#REF!</v>
      </c>
      <c r="X36" s="19" t="str">
        <f t="shared" si="102"/>
        <v>#REF!</v>
      </c>
      <c r="Y36" s="38"/>
      <c r="Z36" s="38"/>
      <c r="AA36" s="38"/>
      <c r="AB36" s="38"/>
      <c r="AC36" s="38"/>
      <c r="AD36" s="38"/>
      <c r="AE36" s="38"/>
      <c r="AH36" s="38"/>
      <c r="AI36" s="40"/>
      <c r="AJ36" s="38"/>
      <c r="AK36" s="19"/>
      <c r="AL36" s="18"/>
      <c r="AM36" s="19"/>
    </row>
    <row r="37" ht="15.75" hidden="1" customHeight="1" outlineLevel="2">
      <c r="A37" s="18" t="s">
        <v>57</v>
      </c>
      <c r="B37" s="19" t="s">
        <v>18</v>
      </c>
      <c r="C37" s="18" t="s">
        <v>335</v>
      </c>
      <c r="D37" s="19">
        <v>2.645788718E7</v>
      </c>
      <c r="E37" s="19">
        <v>1130488.25</v>
      </c>
      <c r="F37" s="19">
        <v>0.0</v>
      </c>
      <c r="G37" s="19" t="str">
        <f t="shared" ref="G37:G41" si="103">VLOOKUP(A37,'[1]ESFUERZO PROPIO ANTIOQUIA'!$E$4:$AB$130,5,0)</f>
        <v>#REF!</v>
      </c>
      <c r="H37" s="19" t="str">
        <f t="shared" ref="H37:H41" si="104">VLOOKUP(A37,'[1]ESFUERZO PROPIO ANTIOQUIA'!$E$4:$AB$130,2,0)</f>
        <v>#REF!</v>
      </c>
      <c r="I37" s="19" t="str">
        <f t="shared" ref="I37:I41" si="105">VLOOKUP(A37,'[1]ESFUERZO PROPIO ANTIOQUIA'!$E$4:$AB$130,24,0)</f>
        <v>#REF!</v>
      </c>
      <c r="J37" s="19" t="str">
        <f t="shared" ref="J37:J41" si="106">+I37/4</f>
        <v>#REF!</v>
      </c>
      <c r="K37" s="19" t="str">
        <f t="shared" ref="K37:K41" si="107">+F37*J37</f>
        <v>#REF!</v>
      </c>
      <c r="L37" s="19" t="str">
        <f t="shared" ref="L37:L41" si="108">IF(K37=0,0,D37-Q37)</f>
        <v>#REF!</v>
      </c>
      <c r="M37" s="19" t="str">
        <f t="shared" ref="M37:M41" si="109">VLOOKUP(A37,'[1]ESFUERZO PROPIO ANTIOQUIA'!$E$4:$AB$130,14,0)</f>
        <v>#REF!</v>
      </c>
      <c r="N37" s="19" t="str">
        <f t="shared" ref="N37:N41" si="110">VLOOKUP(A37,'[1]ESFUERZO PROPIO ANTIOQUIA'!$E$4:$AB$130,11,0)</f>
        <v>#REF!</v>
      </c>
      <c r="O37" s="38"/>
      <c r="P37" s="19" t="str">
        <f t="shared" ref="P37:P41" si="111">+D37-K37</f>
        <v>#REF!</v>
      </c>
      <c r="Q37" s="19" t="str">
        <f t="shared" ref="Q37:Q41" si="112">+ROUND(P37,0)</f>
        <v>#REF!</v>
      </c>
      <c r="R37" s="19" t="str">
        <f t="shared" ref="R37:R41" si="113">+L37+Q37</f>
        <v>#REF!</v>
      </c>
      <c r="S37" s="38" t="str">
        <f t="shared" ref="S37:S41" si="114">+IF(D37-L37-Q37&gt;1,D37-L37-Q37,0)</f>
        <v>#REF!</v>
      </c>
      <c r="T37" s="19">
        <v>1070085.0</v>
      </c>
      <c r="U37" s="19">
        <v>0.0</v>
      </c>
      <c r="V37" s="19">
        <f t="shared" ref="V37:V41" si="115">+T37+U37</f>
        <v>1070085</v>
      </c>
      <c r="W37" s="19" t="str">
        <f t="shared" ref="W37:W41" si="116">+IF(S37+V37&gt;100000,S37+V37,0)</f>
        <v>#REF!</v>
      </c>
      <c r="X37" s="19" t="str">
        <f t="shared" ref="X37:X41" si="117">+Q37+W37</f>
        <v>#REF!</v>
      </c>
      <c r="Y37" s="38"/>
      <c r="Z37" s="38"/>
      <c r="AA37" s="38"/>
      <c r="AB37" s="38"/>
      <c r="AC37" s="38"/>
      <c r="AD37" s="38"/>
      <c r="AE37" s="38"/>
      <c r="AG37" s="39" t="b">
        <f t="shared" ref="AG37:AG41" si="118">+AND(A37=AH37,C37=AJ37)</f>
        <v>1</v>
      </c>
      <c r="AH37" s="38" t="s">
        <v>57</v>
      </c>
      <c r="AI37" s="40" t="s">
        <v>18</v>
      </c>
      <c r="AJ37" s="38" t="s">
        <v>335</v>
      </c>
      <c r="AK37" s="19">
        <v>1070085.0</v>
      </c>
      <c r="AL37" s="18">
        <v>0.0</v>
      </c>
      <c r="AM37" s="19">
        <f t="shared" ref="AM37:AM41" si="119">+AK37+AL37</f>
        <v>1070085</v>
      </c>
    </row>
    <row r="38" ht="15.75" hidden="1" customHeight="1" outlineLevel="2">
      <c r="A38" s="18" t="s">
        <v>57</v>
      </c>
      <c r="B38" s="19" t="s">
        <v>44</v>
      </c>
      <c r="C38" s="18" t="s">
        <v>45</v>
      </c>
      <c r="D38" s="19">
        <v>4.051995672E7</v>
      </c>
      <c r="E38" s="19">
        <v>1731330.04</v>
      </c>
      <c r="F38" s="19">
        <v>0.0</v>
      </c>
      <c r="G38" s="19" t="str">
        <f t="shared" si="103"/>
        <v>#REF!</v>
      </c>
      <c r="H38" s="19" t="str">
        <f t="shared" si="104"/>
        <v>#REF!</v>
      </c>
      <c r="I38" s="19" t="str">
        <f t="shared" si="105"/>
        <v>#REF!</v>
      </c>
      <c r="J38" s="19" t="str">
        <f t="shared" si="106"/>
        <v>#REF!</v>
      </c>
      <c r="K38" s="19" t="str">
        <f t="shared" si="107"/>
        <v>#REF!</v>
      </c>
      <c r="L38" s="19" t="str">
        <f t="shared" si="108"/>
        <v>#REF!</v>
      </c>
      <c r="M38" s="19" t="str">
        <f t="shared" si="109"/>
        <v>#REF!</v>
      </c>
      <c r="N38" s="19" t="str">
        <f t="shared" si="110"/>
        <v>#REF!</v>
      </c>
      <c r="O38" s="38"/>
      <c r="P38" s="19" t="str">
        <f t="shared" si="111"/>
        <v>#REF!</v>
      </c>
      <c r="Q38" s="19" t="str">
        <f t="shared" si="112"/>
        <v>#REF!</v>
      </c>
      <c r="R38" s="19" t="str">
        <f t="shared" si="113"/>
        <v>#REF!</v>
      </c>
      <c r="S38" s="38" t="str">
        <f t="shared" si="114"/>
        <v>#REF!</v>
      </c>
      <c r="T38" s="19">
        <v>1394965.0</v>
      </c>
      <c r="U38" s="19">
        <v>0.0</v>
      </c>
      <c r="V38" s="19">
        <f t="shared" si="115"/>
        <v>1394965</v>
      </c>
      <c r="W38" s="19" t="str">
        <f t="shared" si="116"/>
        <v>#REF!</v>
      </c>
      <c r="X38" s="19" t="str">
        <f t="shared" si="117"/>
        <v>#REF!</v>
      </c>
      <c r="Y38" s="38"/>
      <c r="Z38" s="38"/>
      <c r="AA38" s="38"/>
      <c r="AB38" s="38"/>
      <c r="AC38" s="38"/>
      <c r="AD38" s="38"/>
      <c r="AE38" s="38"/>
      <c r="AG38" s="39" t="b">
        <f t="shared" si="118"/>
        <v>1</v>
      </c>
      <c r="AH38" s="38" t="s">
        <v>57</v>
      </c>
      <c r="AI38" s="40" t="s">
        <v>44</v>
      </c>
      <c r="AJ38" s="38" t="s">
        <v>45</v>
      </c>
      <c r="AK38" s="19">
        <v>1394965.0</v>
      </c>
      <c r="AL38" s="18">
        <v>0.0</v>
      </c>
      <c r="AM38" s="19">
        <f t="shared" si="119"/>
        <v>1394965</v>
      </c>
    </row>
    <row r="39" ht="15.75" hidden="1" customHeight="1" outlineLevel="2">
      <c r="A39" s="18" t="s">
        <v>57</v>
      </c>
      <c r="B39" s="19" t="s">
        <v>30</v>
      </c>
      <c r="C39" s="18" t="s">
        <v>31</v>
      </c>
      <c r="D39" s="19">
        <v>383881.47</v>
      </c>
      <c r="E39" s="19">
        <v>16402.42</v>
      </c>
      <c r="F39" s="19">
        <v>0.0</v>
      </c>
      <c r="G39" s="19" t="str">
        <f t="shared" si="103"/>
        <v>#REF!</v>
      </c>
      <c r="H39" s="19" t="str">
        <f t="shared" si="104"/>
        <v>#REF!</v>
      </c>
      <c r="I39" s="19" t="str">
        <f t="shared" si="105"/>
        <v>#REF!</v>
      </c>
      <c r="J39" s="19" t="str">
        <f t="shared" si="106"/>
        <v>#REF!</v>
      </c>
      <c r="K39" s="19" t="str">
        <f t="shared" si="107"/>
        <v>#REF!</v>
      </c>
      <c r="L39" s="19" t="str">
        <f t="shared" si="108"/>
        <v>#REF!</v>
      </c>
      <c r="M39" s="19" t="str">
        <f t="shared" si="109"/>
        <v>#REF!</v>
      </c>
      <c r="N39" s="19" t="str">
        <f t="shared" si="110"/>
        <v>#REF!</v>
      </c>
      <c r="O39" s="38"/>
      <c r="P39" s="19" t="str">
        <f t="shared" si="111"/>
        <v>#REF!</v>
      </c>
      <c r="Q39" s="19" t="str">
        <f t="shared" si="112"/>
        <v>#REF!</v>
      </c>
      <c r="R39" s="19" t="str">
        <f t="shared" si="113"/>
        <v>#REF!</v>
      </c>
      <c r="S39" s="38" t="str">
        <f t="shared" si="114"/>
        <v>#REF!</v>
      </c>
      <c r="T39" s="19">
        <v>0.0</v>
      </c>
      <c r="U39" s="19">
        <v>47929.42</v>
      </c>
      <c r="V39" s="19">
        <f t="shared" si="115"/>
        <v>47929.42</v>
      </c>
      <c r="W39" s="19" t="str">
        <f t="shared" si="116"/>
        <v>#REF!</v>
      </c>
      <c r="X39" s="19" t="str">
        <f t="shared" si="117"/>
        <v>#REF!</v>
      </c>
      <c r="Y39" s="38"/>
      <c r="Z39" s="38"/>
      <c r="AA39" s="38"/>
      <c r="AB39" s="38"/>
      <c r="AC39" s="38"/>
      <c r="AD39" s="38"/>
      <c r="AE39" s="38"/>
      <c r="AG39" s="39" t="b">
        <f t="shared" si="118"/>
        <v>1</v>
      </c>
      <c r="AH39" s="38" t="s">
        <v>57</v>
      </c>
      <c r="AI39" s="40" t="s">
        <v>30</v>
      </c>
      <c r="AJ39" s="38" t="s">
        <v>336</v>
      </c>
      <c r="AK39" s="19">
        <v>0.0</v>
      </c>
      <c r="AL39" s="18">
        <v>47929.42</v>
      </c>
      <c r="AM39" s="19">
        <f t="shared" si="119"/>
        <v>47929.42</v>
      </c>
    </row>
    <row r="40" ht="15.75" hidden="1" customHeight="1" outlineLevel="2">
      <c r="A40" s="18" t="s">
        <v>57</v>
      </c>
      <c r="B40" s="19" t="s">
        <v>38</v>
      </c>
      <c r="C40" s="18" t="s">
        <v>39</v>
      </c>
      <c r="D40" s="19">
        <v>150735.61</v>
      </c>
      <c r="E40" s="19">
        <v>6440.61</v>
      </c>
      <c r="F40" s="19">
        <v>0.0</v>
      </c>
      <c r="G40" s="19" t="str">
        <f t="shared" si="103"/>
        <v>#REF!</v>
      </c>
      <c r="H40" s="19" t="str">
        <f t="shared" si="104"/>
        <v>#REF!</v>
      </c>
      <c r="I40" s="19" t="str">
        <f t="shared" si="105"/>
        <v>#REF!</v>
      </c>
      <c r="J40" s="19" t="str">
        <f t="shared" si="106"/>
        <v>#REF!</v>
      </c>
      <c r="K40" s="19" t="str">
        <f t="shared" si="107"/>
        <v>#REF!</v>
      </c>
      <c r="L40" s="19" t="str">
        <f t="shared" si="108"/>
        <v>#REF!</v>
      </c>
      <c r="M40" s="19" t="str">
        <f t="shared" si="109"/>
        <v>#REF!</v>
      </c>
      <c r="N40" s="19" t="str">
        <f t="shared" si="110"/>
        <v>#REF!</v>
      </c>
      <c r="O40" s="38"/>
      <c r="P40" s="19" t="str">
        <f t="shared" si="111"/>
        <v>#REF!</v>
      </c>
      <c r="Q40" s="19" t="str">
        <f t="shared" si="112"/>
        <v>#REF!</v>
      </c>
      <c r="R40" s="19" t="str">
        <f t="shared" si="113"/>
        <v>#REF!</v>
      </c>
      <c r="S40" s="38" t="str">
        <f t="shared" si="114"/>
        <v>#REF!</v>
      </c>
      <c r="T40" s="19">
        <v>218991.0</v>
      </c>
      <c r="U40" s="19">
        <v>0.0</v>
      </c>
      <c r="V40" s="19">
        <f t="shared" si="115"/>
        <v>218991</v>
      </c>
      <c r="W40" s="19" t="str">
        <f t="shared" si="116"/>
        <v>#REF!</v>
      </c>
      <c r="X40" s="19" t="str">
        <f t="shared" si="117"/>
        <v>#REF!</v>
      </c>
      <c r="Y40" s="38"/>
      <c r="Z40" s="38"/>
      <c r="AA40" s="38"/>
      <c r="AB40" s="38"/>
      <c r="AC40" s="38"/>
      <c r="AD40" s="38"/>
      <c r="AE40" s="38"/>
      <c r="AG40" s="39" t="b">
        <f t="shared" si="118"/>
        <v>1</v>
      </c>
      <c r="AH40" s="38" t="s">
        <v>57</v>
      </c>
      <c r="AI40" s="40" t="s">
        <v>38</v>
      </c>
      <c r="AJ40" s="38" t="s">
        <v>39</v>
      </c>
      <c r="AK40" s="19">
        <v>218991.0</v>
      </c>
      <c r="AL40" s="18">
        <v>0.0</v>
      </c>
      <c r="AM40" s="19">
        <f t="shared" si="119"/>
        <v>218991</v>
      </c>
    </row>
    <row r="41" ht="15.75" hidden="1" customHeight="1" outlineLevel="2">
      <c r="A41" s="18" t="s">
        <v>57</v>
      </c>
      <c r="B41" s="19" t="s">
        <v>48</v>
      </c>
      <c r="C41" s="18" t="s">
        <v>49</v>
      </c>
      <c r="D41" s="19">
        <v>7.077221802E7</v>
      </c>
      <c r="E41" s="19">
        <v>3023943.68</v>
      </c>
      <c r="F41" s="19">
        <v>0.0</v>
      </c>
      <c r="G41" s="19" t="str">
        <f t="shared" si="103"/>
        <v>#REF!</v>
      </c>
      <c r="H41" s="19" t="str">
        <f t="shared" si="104"/>
        <v>#REF!</v>
      </c>
      <c r="I41" s="19" t="str">
        <f t="shared" si="105"/>
        <v>#REF!</v>
      </c>
      <c r="J41" s="19" t="str">
        <f t="shared" si="106"/>
        <v>#REF!</v>
      </c>
      <c r="K41" s="19" t="str">
        <f t="shared" si="107"/>
        <v>#REF!</v>
      </c>
      <c r="L41" s="19" t="str">
        <f t="shared" si="108"/>
        <v>#REF!</v>
      </c>
      <c r="M41" s="19" t="str">
        <f t="shared" si="109"/>
        <v>#REF!</v>
      </c>
      <c r="N41" s="19" t="str">
        <f t="shared" si="110"/>
        <v>#REF!</v>
      </c>
      <c r="O41" s="38"/>
      <c r="P41" s="19" t="str">
        <f t="shared" si="111"/>
        <v>#REF!</v>
      </c>
      <c r="Q41" s="19" t="str">
        <f t="shared" si="112"/>
        <v>#REF!</v>
      </c>
      <c r="R41" s="19" t="str">
        <f t="shared" si="113"/>
        <v>#REF!</v>
      </c>
      <c r="S41" s="38" t="str">
        <f t="shared" si="114"/>
        <v>#REF!</v>
      </c>
      <c r="T41" s="19">
        <v>2955507.0</v>
      </c>
      <c r="U41" s="19">
        <v>0.0</v>
      </c>
      <c r="V41" s="19">
        <f t="shared" si="115"/>
        <v>2955507</v>
      </c>
      <c r="W41" s="19" t="str">
        <f t="shared" si="116"/>
        <v>#REF!</v>
      </c>
      <c r="X41" s="19" t="str">
        <f t="shared" si="117"/>
        <v>#REF!</v>
      </c>
      <c r="Y41" s="38"/>
      <c r="Z41" s="38"/>
      <c r="AA41" s="38"/>
      <c r="AB41" s="38"/>
      <c r="AC41" s="38"/>
      <c r="AD41" s="38"/>
      <c r="AE41" s="38"/>
      <c r="AG41" s="39" t="b">
        <f t="shared" si="118"/>
        <v>1</v>
      </c>
      <c r="AH41" s="38" t="s">
        <v>57</v>
      </c>
      <c r="AI41" s="40" t="s">
        <v>48</v>
      </c>
      <c r="AJ41" s="38" t="s">
        <v>49</v>
      </c>
      <c r="AK41" s="19">
        <v>2955507.0</v>
      </c>
      <c r="AL41" s="18">
        <v>0.0</v>
      </c>
      <c r="AM41" s="19">
        <f t="shared" si="119"/>
        <v>2955507</v>
      </c>
    </row>
    <row r="42" ht="15.75" hidden="1" customHeight="1" outlineLevel="1">
      <c r="A42" s="43" t="s">
        <v>342</v>
      </c>
      <c r="B42" s="19"/>
      <c r="C42" s="18"/>
      <c r="D42" s="19">
        <f t="shared" ref="D42:E42" si="120">SUBTOTAL(9,D37:D41)</f>
        <v>138284679</v>
      </c>
      <c r="E42" s="19">
        <f t="shared" si="120"/>
        <v>5908605</v>
      </c>
      <c r="F42" s="19">
        <v>1.0</v>
      </c>
      <c r="G42" s="19"/>
      <c r="H42" s="19"/>
      <c r="I42" s="19"/>
      <c r="J42" s="19"/>
      <c r="K42" s="19" t="str">
        <f t="shared" ref="K42:L42" si="121">SUBTOTAL(9,K37:K41)</f>
        <v>#REF!</v>
      </c>
      <c r="L42" s="19" t="str">
        <f t="shared" si="121"/>
        <v>#REF!</v>
      </c>
      <c r="M42" s="19"/>
      <c r="N42" s="19"/>
      <c r="O42" s="38"/>
      <c r="P42" s="19" t="str">
        <f t="shared" ref="P42:X42" si="122">SUBTOTAL(9,P37:P41)</f>
        <v>#REF!</v>
      </c>
      <c r="Q42" s="19" t="str">
        <f t="shared" si="122"/>
        <v>#REF!</v>
      </c>
      <c r="R42" s="19" t="str">
        <f t="shared" si="122"/>
        <v>#REF!</v>
      </c>
      <c r="S42" s="38" t="str">
        <f t="shared" si="122"/>
        <v>#REF!</v>
      </c>
      <c r="T42" s="19">
        <f t="shared" si="122"/>
        <v>5639548</v>
      </c>
      <c r="U42" s="19">
        <f t="shared" si="122"/>
        <v>47929.42</v>
      </c>
      <c r="V42" s="19">
        <f t="shared" si="122"/>
        <v>5687477.42</v>
      </c>
      <c r="W42" s="19" t="str">
        <f t="shared" si="122"/>
        <v>#REF!</v>
      </c>
      <c r="X42" s="19" t="str">
        <f t="shared" si="122"/>
        <v>#REF!</v>
      </c>
      <c r="Y42" s="38"/>
      <c r="Z42" s="38"/>
      <c r="AA42" s="38"/>
      <c r="AB42" s="38"/>
      <c r="AC42" s="38"/>
      <c r="AD42" s="38"/>
      <c r="AE42" s="38"/>
      <c r="AH42" s="38"/>
      <c r="AI42" s="40"/>
      <c r="AJ42" s="38"/>
      <c r="AK42" s="19"/>
      <c r="AL42" s="18"/>
      <c r="AM42" s="19"/>
    </row>
    <row r="43" ht="15.75" hidden="1" customHeight="1" outlineLevel="2">
      <c r="A43" s="18" t="s">
        <v>59</v>
      </c>
      <c r="B43" s="19" t="s">
        <v>18</v>
      </c>
      <c r="C43" s="18" t="s">
        <v>335</v>
      </c>
      <c r="D43" s="19">
        <v>9.366132444E7</v>
      </c>
      <c r="E43" s="19">
        <v>1.154451473E7</v>
      </c>
      <c r="F43" s="19">
        <v>0.0</v>
      </c>
      <c r="G43" s="19" t="str">
        <f t="shared" ref="G43:G47" si="123">VLOOKUP(A43,'[1]ESFUERZO PROPIO ANTIOQUIA'!$E$4:$AB$130,5,0)</f>
        <v>#REF!</v>
      </c>
      <c r="H43" s="19" t="str">
        <f t="shared" ref="H43:H47" si="124">VLOOKUP(A43,'[1]ESFUERZO PROPIO ANTIOQUIA'!$E$4:$AB$130,2,0)</f>
        <v>#REF!</v>
      </c>
      <c r="I43" s="19" t="str">
        <f t="shared" ref="I43:I47" si="125">VLOOKUP(A43,'[1]ESFUERZO PROPIO ANTIOQUIA'!$E$4:$AB$130,24,0)</f>
        <v>#REF!</v>
      </c>
      <c r="J43" s="19" t="str">
        <f t="shared" ref="J43:J47" si="126">+I43/4</f>
        <v>#REF!</v>
      </c>
      <c r="K43" s="19" t="str">
        <f t="shared" ref="K43:K47" si="127">+F43*J43</f>
        <v>#REF!</v>
      </c>
      <c r="L43" s="19" t="str">
        <f t="shared" ref="L43:L47" si="128">IF(K43=0,0,D43-Q43)</f>
        <v>#REF!</v>
      </c>
      <c r="M43" s="19" t="str">
        <f t="shared" ref="M43:M47" si="129">VLOOKUP(A43,'[1]ESFUERZO PROPIO ANTIOQUIA'!$E$4:$AB$130,14,0)</f>
        <v>#REF!</v>
      </c>
      <c r="N43" s="19" t="str">
        <f t="shared" ref="N43:N47" si="130">VLOOKUP(A43,'[1]ESFUERZO PROPIO ANTIOQUIA'!$E$4:$AB$130,11,0)</f>
        <v>#REF!</v>
      </c>
      <c r="O43" s="38"/>
      <c r="P43" s="19" t="str">
        <f t="shared" ref="P43:P45" si="131">+D43-K43</f>
        <v>#REF!</v>
      </c>
      <c r="Q43" s="19" t="str">
        <f t="shared" ref="Q43:Q47" si="132">+ROUND(P43,0)</f>
        <v>#REF!</v>
      </c>
      <c r="R43" s="19" t="str">
        <f t="shared" ref="R43:R47" si="133">+L43+Q43</f>
        <v>#REF!</v>
      </c>
      <c r="S43" s="38" t="str">
        <f t="shared" ref="S43:S47" si="134">+IF(D43-L43-Q43&gt;1,D43-L43-Q43,0)</f>
        <v>#REF!</v>
      </c>
      <c r="T43" s="19">
        <v>0.0</v>
      </c>
      <c r="U43" s="19">
        <v>0.0</v>
      </c>
      <c r="V43" s="19">
        <f t="shared" ref="V43:V47" si="135">+T43+U43</f>
        <v>0</v>
      </c>
      <c r="W43" s="19" t="str">
        <f t="shared" ref="W43:W47" si="136">+IF(S43+V43&gt;100000,S43+V43,0)</f>
        <v>#REF!</v>
      </c>
      <c r="X43" s="19" t="str">
        <f t="shared" ref="X43:X47" si="137">+Q43+W43</f>
        <v>#REF!</v>
      </c>
      <c r="Y43" s="38"/>
      <c r="Z43" s="38"/>
      <c r="AA43" s="38"/>
      <c r="AB43" s="38"/>
      <c r="AC43" s="38"/>
      <c r="AD43" s="38"/>
      <c r="AE43" s="38"/>
      <c r="AG43" s="39" t="b">
        <f t="shared" ref="AG43:AG47" si="138">+AND(A43=AH43,C43=AJ43)</f>
        <v>1</v>
      </c>
      <c r="AH43" s="38" t="s">
        <v>59</v>
      </c>
      <c r="AI43" s="40" t="s">
        <v>18</v>
      </c>
      <c r="AJ43" s="38" t="s">
        <v>335</v>
      </c>
      <c r="AK43" s="19">
        <v>0.0</v>
      </c>
      <c r="AL43" s="18">
        <v>0.0</v>
      </c>
      <c r="AM43" s="19">
        <f t="shared" ref="AM43:AM47" si="139">+AK43+AL43</f>
        <v>0</v>
      </c>
    </row>
    <row r="44" ht="15.75" hidden="1" customHeight="1" outlineLevel="2">
      <c r="A44" s="18" t="s">
        <v>59</v>
      </c>
      <c r="B44" s="19" t="s">
        <v>44</v>
      </c>
      <c r="C44" s="18" t="s">
        <v>45</v>
      </c>
      <c r="D44" s="19">
        <v>2.379341089E7</v>
      </c>
      <c r="E44" s="19">
        <v>2932730.07</v>
      </c>
      <c r="F44" s="19">
        <v>0.0</v>
      </c>
      <c r="G44" s="19" t="str">
        <f t="shared" si="123"/>
        <v>#REF!</v>
      </c>
      <c r="H44" s="19" t="str">
        <f t="shared" si="124"/>
        <v>#REF!</v>
      </c>
      <c r="I44" s="19" t="str">
        <f t="shared" si="125"/>
        <v>#REF!</v>
      </c>
      <c r="J44" s="19" t="str">
        <f t="shared" si="126"/>
        <v>#REF!</v>
      </c>
      <c r="K44" s="19" t="str">
        <f t="shared" si="127"/>
        <v>#REF!</v>
      </c>
      <c r="L44" s="19" t="str">
        <f t="shared" si="128"/>
        <v>#REF!</v>
      </c>
      <c r="M44" s="19" t="str">
        <f t="shared" si="129"/>
        <v>#REF!</v>
      </c>
      <c r="N44" s="19" t="str">
        <f t="shared" si="130"/>
        <v>#REF!</v>
      </c>
      <c r="O44" s="38"/>
      <c r="P44" s="19" t="str">
        <f t="shared" si="131"/>
        <v>#REF!</v>
      </c>
      <c r="Q44" s="19" t="str">
        <f t="shared" si="132"/>
        <v>#REF!</v>
      </c>
      <c r="R44" s="19" t="str">
        <f t="shared" si="133"/>
        <v>#REF!</v>
      </c>
      <c r="S44" s="38" t="str">
        <f t="shared" si="134"/>
        <v>#REF!</v>
      </c>
      <c r="T44" s="19">
        <v>0.0</v>
      </c>
      <c r="U44" s="19">
        <v>0.0</v>
      </c>
      <c r="V44" s="19">
        <f t="shared" si="135"/>
        <v>0</v>
      </c>
      <c r="W44" s="19" t="str">
        <f t="shared" si="136"/>
        <v>#REF!</v>
      </c>
      <c r="X44" s="19" t="str">
        <f t="shared" si="137"/>
        <v>#REF!</v>
      </c>
      <c r="Y44" s="38"/>
      <c r="Z44" s="38"/>
      <c r="AA44" s="38"/>
      <c r="AB44" s="38"/>
      <c r="AC44" s="38"/>
      <c r="AD44" s="38"/>
      <c r="AE44" s="38"/>
      <c r="AG44" s="39" t="b">
        <f t="shared" si="138"/>
        <v>1</v>
      </c>
      <c r="AH44" s="38" t="s">
        <v>59</v>
      </c>
      <c r="AI44" s="40" t="s">
        <v>44</v>
      </c>
      <c r="AJ44" s="38" t="s">
        <v>45</v>
      </c>
      <c r="AK44" s="19">
        <v>0.0</v>
      </c>
      <c r="AL44" s="18">
        <v>0.0</v>
      </c>
      <c r="AM44" s="19">
        <f t="shared" si="139"/>
        <v>0</v>
      </c>
    </row>
    <row r="45" ht="15.75" hidden="1" customHeight="1" outlineLevel="2">
      <c r="A45" s="18" t="s">
        <v>59</v>
      </c>
      <c r="B45" s="19" t="s">
        <v>30</v>
      </c>
      <c r="C45" s="18" t="s">
        <v>31</v>
      </c>
      <c r="D45" s="19">
        <v>159815.04</v>
      </c>
      <c r="E45" s="19">
        <v>19698.49</v>
      </c>
      <c r="F45" s="19">
        <v>0.0</v>
      </c>
      <c r="G45" s="19" t="str">
        <f t="shared" si="123"/>
        <v>#REF!</v>
      </c>
      <c r="H45" s="19" t="str">
        <f t="shared" si="124"/>
        <v>#REF!</v>
      </c>
      <c r="I45" s="19" t="str">
        <f t="shared" si="125"/>
        <v>#REF!</v>
      </c>
      <c r="J45" s="19" t="str">
        <f t="shared" si="126"/>
        <v>#REF!</v>
      </c>
      <c r="K45" s="19" t="str">
        <f t="shared" si="127"/>
        <v>#REF!</v>
      </c>
      <c r="L45" s="19" t="str">
        <f t="shared" si="128"/>
        <v>#REF!</v>
      </c>
      <c r="M45" s="19" t="str">
        <f t="shared" si="129"/>
        <v>#REF!</v>
      </c>
      <c r="N45" s="19" t="str">
        <f t="shared" si="130"/>
        <v>#REF!</v>
      </c>
      <c r="O45" s="38"/>
      <c r="P45" s="19" t="str">
        <f t="shared" si="131"/>
        <v>#REF!</v>
      </c>
      <c r="Q45" s="19" t="str">
        <f t="shared" si="132"/>
        <v>#REF!</v>
      </c>
      <c r="R45" s="19" t="str">
        <f t="shared" si="133"/>
        <v>#REF!</v>
      </c>
      <c r="S45" s="38" t="str">
        <f t="shared" si="134"/>
        <v>#REF!</v>
      </c>
      <c r="T45" s="19">
        <v>0.0</v>
      </c>
      <c r="U45" s="19">
        <v>35899.93</v>
      </c>
      <c r="V45" s="19">
        <f t="shared" si="135"/>
        <v>35899.93</v>
      </c>
      <c r="W45" s="19" t="str">
        <f t="shared" si="136"/>
        <v>#REF!</v>
      </c>
      <c r="X45" s="19" t="str">
        <f t="shared" si="137"/>
        <v>#REF!</v>
      </c>
      <c r="Y45" s="38"/>
      <c r="Z45" s="38"/>
      <c r="AA45" s="38"/>
      <c r="AB45" s="38"/>
      <c r="AC45" s="38"/>
      <c r="AD45" s="38"/>
      <c r="AE45" s="38"/>
      <c r="AG45" s="39" t="b">
        <f t="shared" si="138"/>
        <v>1</v>
      </c>
      <c r="AH45" s="38" t="s">
        <v>59</v>
      </c>
      <c r="AI45" s="40" t="s">
        <v>30</v>
      </c>
      <c r="AJ45" s="38" t="s">
        <v>336</v>
      </c>
      <c r="AK45" s="19">
        <v>0.0</v>
      </c>
      <c r="AL45" s="18">
        <v>35899.93</v>
      </c>
      <c r="AM45" s="19">
        <f t="shared" si="139"/>
        <v>35899.93</v>
      </c>
    </row>
    <row r="46" ht="15.75" hidden="1" customHeight="1" outlineLevel="2">
      <c r="A46" s="18" t="s">
        <v>59</v>
      </c>
      <c r="B46" s="19" t="s">
        <v>38</v>
      </c>
      <c r="C46" s="18" t="s">
        <v>39</v>
      </c>
      <c r="D46" s="19">
        <v>62018.13</v>
      </c>
      <c r="E46" s="19">
        <v>7644.23</v>
      </c>
      <c r="F46" s="19">
        <v>0.0</v>
      </c>
      <c r="G46" s="19" t="str">
        <f t="shared" si="123"/>
        <v>#REF!</v>
      </c>
      <c r="H46" s="19" t="str">
        <f t="shared" si="124"/>
        <v>#REF!</v>
      </c>
      <c r="I46" s="19" t="str">
        <f t="shared" si="125"/>
        <v>#REF!</v>
      </c>
      <c r="J46" s="19" t="str">
        <f t="shared" si="126"/>
        <v>#REF!</v>
      </c>
      <c r="K46" s="19" t="str">
        <f t="shared" si="127"/>
        <v>#REF!</v>
      </c>
      <c r="L46" s="19" t="str">
        <f t="shared" si="128"/>
        <v>#REF!</v>
      </c>
      <c r="M46" s="19" t="str">
        <f t="shared" si="129"/>
        <v>#REF!</v>
      </c>
      <c r="N46" s="19" t="str">
        <f t="shared" si="130"/>
        <v>#REF!</v>
      </c>
      <c r="O46" s="38"/>
      <c r="P46" s="19">
        <v>0.0</v>
      </c>
      <c r="Q46" s="19">
        <f t="shared" si="132"/>
        <v>0</v>
      </c>
      <c r="R46" s="19" t="str">
        <f t="shared" si="133"/>
        <v>#REF!</v>
      </c>
      <c r="S46" s="38" t="str">
        <f t="shared" si="134"/>
        <v>#REF!</v>
      </c>
      <c r="T46" s="19">
        <v>0.0</v>
      </c>
      <c r="U46" s="19">
        <v>60595.64</v>
      </c>
      <c r="V46" s="19">
        <f t="shared" si="135"/>
        <v>60595.64</v>
      </c>
      <c r="W46" s="19" t="str">
        <f t="shared" si="136"/>
        <v>#REF!</v>
      </c>
      <c r="X46" s="19" t="str">
        <f t="shared" si="137"/>
        <v>#REF!</v>
      </c>
      <c r="Y46" s="38"/>
      <c r="Z46" s="38"/>
      <c r="AA46" s="38"/>
      <c r="AB46" s="38"/>
      <c r="AC46" s="38"/>
      <c r="AD46" s="38"/>
      <c r="AE46" s="38"/>
      <c r="AG46" s="39" t="b">
        <f t="shared" si="138"/>
        <v>1</v>
      </c>
      <c r="AH46" s="38" t="s">
        <v>59</v>
      </c>
      <c r="AI46" s="40" t="s">
        <v>38</v>
      </c>
      <c r="AJ46" s="38" t="s">
        <v>39</v>
      </c>
      <c r="AK46" s="19">
        <v>0.0</v>
      </c>
      <c r="AL46" s="18">
        <v>60595.64</v>
      </c>
      <c r="AM46" s="19">
        <f t="shared" si="139"/>
        <v>60595.64</v>
      </c>
    </row>
    <row r="47" ht="15.75" hidden="1" customHeight="1" outlineLevel="2">
      <c r="A47" s="18" t="s">
        <v>59</v>
      </c>
      <c r="B47" s="19" t="s">
        <v>60</v>
      </c>
      <c r="C47" s="18" t="s">
        <v>61</v>
      </c>
      <c r="D47" s="19">
        <v>1.17152605E7</v>
      </c>
      <c r="E47" s="19">
        <v>1444000.48</v>
      </c>
      <c r="F47" s="19">
        <v>0.0</v>
      </c>
      <c r="G47" s="19" t="str">
        <f t="shared" si="123"/>
        <v>#REF!</v>
      </c>
      <c r="H47" s="19" t="str">
        <f t="shared" si="124"/>
        <v>#REF!</v>
      </c>
      <c r="I47" s="19" t="str">
        <f t="shared" si="125"/>
        <v>#REF!</v>
      </c>
      <c r="J47" s="19" t="str">
        <f t="shared" si="126"/>
        <v>#REF!</v>
      </c>
      <c r="K47" s="19" t="str">
        <f t="shared" si="127"/>
        <v>#REF!</v>
      </c>
      <c r="L47" s="19" t="str">
        <f t="shared" si="128"/>
        <v>#REF!</v>
      </c>
      <c r="M47" s="19" t="str">
        <f t="shared" si="129"/>
        <v>#REF!</v>
      </c>
      <c r="N47" s="19" t="str">
        <f t="shared" si="130"/>
        <v>#REF!</v>
      </c>
      <c r="O47" s="38"/>
      <c r="P47" s="19" t="str">
        <f>+D47-K47</f>
        <v>#REF!</v>
      </c>
      <c r="Q47" s="19" t="str">
        <f t="shared" si="132"/>
        <v>#REF!</v>
      </c>
      <c r="R47" s="19" t="str">
        <f t="shared" si="133"/>
        <v>#REF!</v>
      </c>
      <c r="S47" s="38" t="str">
        <f t="shared" si="134"/>
        <v>#REF!</v>
      </c>
      <c r="T47" s="19">
        <v>0.0</v>
      </c>
      <c r="U47" s="19">
        <v>0.0</v>
      </c>
      <c r="V47" s="19">
        <f t="shared" si="135"/>
        <v>0</v>
      </c>
      <c r="W47" s="19" t="str">
        <f t="shared" si="136"/>
        <v>#REF!</v>
      </c>
      <c r="X47" s="19" t="str">
        <f t="shared" si="137"/>
        <v>#REF!</v>
      </c>
      <c r="Y47" s="38"/>
      <c r="Z47" s="38"/>
      <c r="AA47" s="38"/>
      <c r="AB47" s="38"/>
      <c r="AC47" s="38"/>
      <c r="AD47" s="38"/>
      <c r="AE47" s="38"/>
      <c r="AG47" s="39" t="b">
        <f t="shared" si="138"/>
        <v>1</v>
      </c>
      <c r="AH47" s="38" t="s">
        <v>59</v>
      </c>
      <c r="AI47" s="40" t="s">
        <v>60</v>
      </c>
      <c r="AJ47" s="38" t="s">
        <v>61</v>
      </c>
      <c r="AK47" s="19">
        <v>0.0</v>
      </c>
      <c r="AL47" s="18">
        <v>0.0</v>
      </c>
      <c r="AM47" s="19">
        <f t="shared" si="139"/>
        <v>0</v>
      </c>
    </row>
    <row r="48" ht="15.75" hidden="1" customHeight="1" outlineLevel="1">
      <c r="A48" s="43" t="s">
        <v>343</v>
      </c>
      <c r="B48" s="19"/>
      <c r="C48" s="18"/>
      <c r="D48" s="19">
        <f t="shared" ref="D48:E48" si="140">SUBTOTAL(9,D43:D47)</f>
        <v>129391829</v>
      </c>
      <c r="E48" s="19">
        <f t="shared" si="140"/>
        <v>15948588</v>
      </c>
      <c r="F48" s="19">
        <v>1.0</v>
      </c>
      <c r="G48" s="19"/>
      <c r="H48" s="19"/>
      <c r="I48" s="19"/>
      <c r="J48" s="19"/>
      <c r="K48" s="19" t="str">
        <f t="shared" ref="K48:L48" si="141">SUBTOTAL(9,K43:K47)</f>
        <v>#REF!</v>
      </c>
      <c r="L48" s="19" t="str">
        <f t="shared" si="141"/>
        <v>#REF!</v>
      </c>
      <c r="M48" s="19"/>
      <c r="N48" s="19"/>
      <c r="O48" s="38"/>
      <c r="P48" s="19" t="str">
        <f t="shared" ref="P48:X48" si="142">SUBTOTAL(9,P43:P47)</f>
        <v>#REF!</v>
      </c>
      <c r="Q48" s="19" t="str">
        <f t="shared" si="142"/>
        <v>#REF!</v>
      </c>
      <c r="R48" s="19" t="str">
        <f t="shared" si="142"/>
        <v>#REF!</v>
      </c>
      <c r="S48" s="38" t="str">
        <f t="shared" si="142"/>
        <v>#REF!</v>
      </c>
      <c r="T48" s="19">
        <f t="shared" si="142"/>
        <v>0</v>
      </c>
      <c r="U48" s="19">
        <f t="shared" si="142"/>
        <v>96495.57</v>
      </c>
      <c r="V48" s="19">
        <f t="shared" si="142"/>
        <v>96495.57</v>
      </c>
      <c r="W48" s="19" t="str">
        <f t="shared" si="142"/>
        <v>#REF!</v>
      </c>
      <c r="X48" s="19" t="str">
        <f t="shared" si="142"/>
        <v>#REF!</v>
      </c>
      <c r="Y48" s="38"/>
      <c r="Z48" s="38"/>
      <c r="AA48" s="38"/>
      <c r="AB48" s="38"/>
      <c r="AC48" s="38"/>
      <c r="AD48" s="38"/>
      <c r="AE48" s="38"/>
      <c r="AH48" s="38"/>
      <c r="AI48" s="40"/>
      <c r="AJ48" s="38"/>
      <c r="AK48" s="19"/>
      <c r="AL48" s="18"/>
      <c r="AM48" s="19"/>
    </row>
    <row r="49" ht="15.75" hidden="1" customHeight="1" outlineLevel="2">
      <c r="A49" s="18" t="s">
        <v>63</v>
      </c>
      <c r="B49" s="19" t="s">
        <v>44</v>
      </c>
      <c r="C49" s="18" t="s">
        <v>45</v>
      </c>
      <c r="D49" s="19">
        <v>62346.43</v>
      </c>
      <c r="E49" s="19">
        <v>6438.63</v>
      </c>
      <c r="F49" s="19">
        <v>0.0</v>
      </c>
      <c r="G49" s="19" t="str">
        <f t="shared" ref="G49:G52" si="143">VLOOKUP(A49,'[1]ESFUERZO PROPIO ANTIOQUIA'!$E$4:$AB$130,5,0)</f>
        <v>#REF!</v>
      </c>
      <c r="H49" s="19" t="str">
        <f t="shared" ref="H49:H52" si="144">VLOOKUP(A49,'[1]ESFUERZO PROPIO ANTIOQUIA'!$E$4:$AB$130,2,0)</f>
        <v>#REF!</v>
      </c>
      <c r="I49" s="19" t="str">
        <f t="shared" ref="I49:I52" si="145">VLOOKUP(A49,'[1]ESFUERZO PROPIO ANTIOQUIA'!$E$4:$AB$130,24,0)</f>
        <v>#REF!</v>
      </c>
      <c r="J49" s="19" t="str">
        <f t="shared" ref="J49:J52" si="146">+I49/4</f>
        <v>#REF!</v>
      </c>
      <c r="K49" s="19" t="str">
        <f t="shared" ref="K49:K52" si="147">+F49*J49</f>
        <v>#REF!</v>
      </c>
      <c r="L49" s="19" t="str">
        <f t="shared" ref="L49:L52" si="148">IF(K49=0,0,D49-Q49)</f>
        <v>#REF!</v>
      </c>
      <c r="M49" s="19" t="str">
        <f t="shared" ref="M49:M52" si="149">VLOOKUP(A49,'[1]ESFUERZO PROPIO ANTIOQUIA'!$E$4:$AB$130,14,0)</f>
        <v>#REF!</v>
      </c>
      <c r="N49" s="19" t="str">
        <f t="shared" ref="N49:N52" si="150">VLOOKUP(A49,'[1]ESFUERZO PROPIO ANTIOQUIA'!$E$4:$AB$130,11,0)</f>
        <v>#REF!</v>
      </c>
      <c r="O49" s="38"/>
      <c r="P49" s="19">
        <v>0.0</v>
      </c>
      <c r="Q49" s="19">
        <f t="shared" ref="Q49:Q52" si="151">+ROUND(P49,0)</f>
        <v>0</v>
      </c>
      <c r="R49" s="19" t="str">
        <f t="shared" ref="R49:R52" si="152">+L49+Q49</f>
        <v>#REF!</v>
      </c>
      <c r="S49" s="38" t="str">
        <f t="shared" ref="S49:S52" si="153">+IF(D49-L49-Q49&gt;1,D49-L49-Q49,0)</f>
        <v>#REF!</v>
      </c>
      <c r="T49" s="19">
        <v>0.0</v>
      </c>
      <c r="U49" s="19">
        <v>57414.33</v>
      </c>
      <c r="V49" s="19">
        <f t="shared" ref="V49:V52" si="154">+T49+U49</f>
        <v>57414.33</v>
      </c>
      <c r="W49" s="19" t="str">
        <f t="shared" ref="W49:W52" si="155">+IF(S49+V49&gt;100000,S49+V49,0)</f>
        <v>#REF!</v>
      </c>
      <c r="X49" s="19" t="str">
        <f t="shared" ref="X49:X52" si="156">+Q49+W49</f>
        <v>#REF!</v>
      </c>
      <c r="Y49" s="38"/>
      <c r="Z49" s="38"/>
      <c r="AA49" s="38"/>
      <c r="AB49" s="38"/>
      <c r="AC49" s="38"/>
      <c r="AD49" s="38"/>
      <c r="AE49" s="38"/>
      <c r="AG49" s="39" t="b">
        <f t="shared" ref="AG49:AG52" si="157">+AND(A49=AH49,C49=AJ49)</f>
        <v>1</v>
      </c>
      <c r="AH49" s="38" t="s">
        <v>63</v>
      </c>
      <c r="AI49" s="40" t="s">
        <v>44</v>
      </c>
      <c r="AJ49" s="38" t="s">
        <v>45</v>
      </c>
      <c r="AK49" s="19">
        <v>0.0</v>
      </c>
      <c r="AL49" s="18">
        <v>57414.33</v>
      </c>
      <c r="AM49" s="19">
        <f t="shared" ref="AM49:AM52" si="158">+AK49+AL49</f>
        <v>57414.33</v>
      </c>
    </row>
    <row r="50" ht="15.75" hidden="1" customHeight="1" outlineLevel="2">
      <c r="A50" s="18" t="s">
        <v>63</v>
      </c>
      <c r="B50" s="19" t="s">
        <v>30</v>
      </c>
      <c r="C50" s="18" t="s">
        <v>31</v>
      </c>
      <c r="D50" s="19">
        <v>33512.91</v>
      </c>
      <c r="E50" s="19">
        <v>3460.94</v>
      </c>
      <c r="F50" s="19">
        <v>0.0</v>
      </c>
      <c r="G50" s="19" t="str">
        <f t="shared" si="143"/>
        <v>#REF!</v>
      </c>
      <c r="H50" s="19" t="str">
        <f t="shared" si="144"/>
        <v>#REF!</v>
      </c>
      <c r="I50" s="19" t="str">
        <f t="shared" si="145"/>
        <v>#REF!</v>
      </c>
      <c r="J50" s="19" t="str">
        <f t="shared" si="146"/>
        <v>#REF!</v>
      </c>
      <c r="K50" s="19" t="str">
        <f t="shared" si="147"/>
        <v>#REF!</v>
      </c>
      <c r="L50" s="19" t="str">
        <f t="shared" si="148"/>
        <v>#REF!</v>
      </c>
      <c r="M50" s="19" t="str">
        <f t="shared" si="149"/>
        <v>#REF!</v>
      </c>
      <c r="N50" s="19" t="str">
        <f t="shared" si="150"/>
        <v>#REF!</v>
      </c>
      <c r="O50" s="38"/>
      <c r="P50" s="19">
        <v>0.0</v>
      </c>
      <c r="Q50" s="19">
        <f t="shared" si="151"/>
        <v>0</v>
      </c>
      <c r="R50" s="19" t="str">
        <f t="shared" si="152"/>
        <v>#REF!</v>
      </c>
      <c r="S50" s="38" t="str">
        <f t="shared" si="153"/>
        <v>#REF!</v>
      </c>
      <c r="T50" s="19">
        <v>0.0</v>
      </c>
      <c r="U50" s="19">
        <v>0.0</v>
      </c>
      <c r="V50" s="19">
        <f t="shared" si="154"/>
        <v>0</v>
      </c>
      <c r="W50" s="19" t="str">
        <f t="shared" si="155"/>
        <v>#REF!</v>
      </c>
      <c r="X50" s="19" t="str">
        <f t="shared" si="156"/>
        <v>#REF!</v>
      </c>
      <c r="Y50" s="38"/>
      <c r="Z50" s="38"/>
      <c r="AA50" s="38"/>
      <c r="AB50" s="38"/>
      <c r="AC50" s="38"/>
      <c r="AD50" s="38"/>
      <c r="AE50" s="38"/>
      <c r="AG50" s="39" t="b">
        <f t="shared" si="157"/>
        <v>1</v>
      </c>
      <c r="AH50" s="18" t="s">
        <v>63</v>
      </c>
      <c r="AI50" s="19" t="s">
        <v>30</v>
      </c>
      <c r="AJ50" s="18" t="s">
        <v>31</v>
      </c>
      <c r="AK50" s="19"/>
      <c r="AL50" s="18"/>
      <c r="AM50" s="19">
        <f t="shared" si="158"/>
        <v>0</v>
      </c>
    </row>
    <row r="51" ht="15.75" hidden="1" customHeight="1" outlineLevel="2">
      <c r="A51" s="18" t="s">
        <v>63</v>
      </c>
      <c r="B51" s="19" t="s">
        <v>38</v>
      </c>
      <c r="C51" s="18" t="s">
        <v>39</v>
      </c>
      <c r="D51" s="19">
        <v>130850.1</v>
      </c>
      <c r="E51" s="19">
        <v>13513.12</v>
      </c>
      <c r="F51" s="19">
        <v>0.0</v>
      </c>
      <c r="G51" s="19" t="str">
        <f t="shared" si="143"/>
        <v>#REF!</v>
      </c>
      <c r="H51" s="19" t="str">
        <f t="shared" si="144"/>
        <v>#REF!</v>
      </c>
      <c r="I51" s="19" t="str">
        <f t="shared" si="145"/>
        <v>#REF!</v>
      </c>
      <c r="J51" s="19" t="str">
        <f t="shared" si="146"/>
        <v>#REF!</v>
      </c>
      <c r="K51" s="19" t="str">
        <f t="shared" si="147"/>
        <v>#REF!</v>
      </c>
      <c r="L51" s="19" t="str">
        <f t="shared" si="148"/>
        <v>#REF!</v>
      </c>
      <c r="M51" s="19" t="str">
        <f t="shared" si="149"/>
        <v>#REF!</v>
      </c>
      <c r="N51" s="19" t="str">
        <f t="shared" si="150"/>
        <v>#REF!</v>
      </c>
      <c r="O51" s="38"/>
      <c r="P51" s="19" t="str">
        <f t="shared" ref="P51:P52" si="159">+D51-K51</f>
        <v>#REF!</v>
      </c>
      <c r="Q51" s="19" t="str">
        <f t="shared" si="151"/>
        <v>#REF!</v>
      </c>
      <c r="R51" s="19" t="str">
        <f t="shared" si="152"/>
        <v>#REF!</v>
      </c>
      <c r="S51" s="38" t="str">
        <f t="shared" si="153"/>
        <v>#REF!</v>
      </c>
      <c r="T51" s="19">
        <v>0.0</v>
      </c>
      <c r="U51" s="19">
        <v>72968.68</v>
      </c>
      <c r="V51" s="19">
        <f t="shared" si="154"/>
        <v>72968.68</v>
      </c>
      <c r="W51" s="19" t="str">
        <f t="shared" si="155"/>
        <v>#REF!</v>
      </c>
      <c r="X51" s="19" t="str">
        <f t="shared" si="156"/>
        <v>#REF!</v>
      </c>
      <c r="Y51" s="38"/>
      <c r="Z51" s="38"/>
      <c r="AA51" s="38"/>
      <c r="AB51" s="38"/>
      <c r="AC51" s="38"/>
      <c r="AD51" s="38"/>
      <c r="AE51" s="38"/>
      <c r="AG51" s="39" t="b">
        <f t="shared" si="157"/>
        <v>1</v>
      </c>
      <c r="AH51" s="38" t="s">
        <v>63</v>
      </c>
      <c r="AI51" s="40" t="s">
        <v>38</v>
      </c>
      <c r="AJ51" s="38" t="s">
        <v>39</v>
      </c>
      <c r="AK51" s="19">
        <v>0.0</v>
      </c>
      <c r="AL51" s="18">
        <v>72968.68</v>
      </c>
      <c r="AM51" s="19">
        <f t="shared" si="158"/>
        <v>72968.68</v>
      </c>
    </row>
    <row r="52" ht="15.75" hidden="1" customHeight="1" outlineLevel="2">
      <c r="A52" s="18" t="s">
        <v>63</v>
      </c>
      <c r="B52" s="19" t="s">
        <v>60</v>
      </c>
      <c r="C52" s="18" t="s">
        <v>61</v>
      </c>
      <c r="D52" s="19">
        <v>1.960579556E7</v>
      </c>
      <c r="E52" s="19">
        <v>2024725.31</v>
      </c>
      <c r="F52" s="19">
        <v>0.0</v>
      </c>
      <c r="G52" s="19" t="str">
        <f t="shared" si="143"/>
        <v>#REF!</v>
      </c>
      <c r="H52" s="19" t="str">
        <f t="shared" si="144"/>
        <v>#REF!</v>
      </c>
      <c r="I52" s="19" t="str">
        <f t="shared" si="145"/>
        <v>#REF!</v>
      </c>
      <c r="J52" s="19" t="str">
        <f t="shared" si="146"/>
        <v>#REF!</v>
      </c>
      <c r="K52" s="19" t="str">
        <f t="shared" si="147"/>
        <v>#REF!</v>
      </c>
      <c r="L52" s="19" t="str">
        <f t="shared" si="148"/>
        <v>#REF!</v>
      </c>
      <c r="M52" s="19" t="str">
        <f t="shared" si="149"/>
        <v>#REF!</v>
      </c>
      <c r="N52" s="19" t="str">
        <f t="shared" si="150"/>
        <v>#REF!</v>
      </c>
      <c r="O52" s="38"/>
      <c r="P52" s="19" t="str">
        <f t="shared" si="159"/>
        <v>#REF!</v>
      </c>
      <c r="Q52" s="19" t="str">
        <f t="shared" si="151"/>
        <v>#REF!</v>
      </c>
      <c r="R52" s="19" t="str">
        <f t="shared" si="152"/>
        <v>#REF!</v>
      </c>
      <c r="S52" s="38" t="str">
        <f t="shared" si="153"/>
        <v>#REF!</v>
      </c>
      <c r="T52" s="19">
        <v>0.0</v>
      </c>
      <c r="U52" s="19">
        <v>0.0</v>
      </c>
      <c r="V52" s="19">
        <f t="shared" si="154"/>
        <v>0</v>
      </c>
      <c r="W52" s="19" t="str">
        <f t="shared" si="155"/>
        <v>#REF!</v>
      </c>
      <c r="X52" s="19" t="str">
        <f t="shared" si="156"/>
        <v>#REF!</v>
      </c>
      <c r="Y52" s="38"/>
      <c r="Z52" s="38"/>
      <c r="AA52" s="38"/>
      <c r="AB52" s="38"/>
      <c r="AC52" s="38"/>
      <c r="AD52" s="38"/>
      <c r="AE52" s="38"/>
      <c r="AG52" s="39" t="b">
        <f t="shared" si="157"/>
        <v>1</v>
      </c>
      <c r="AH52" s="38" t="s">
        <v>63</v>
      </c>
      <c r="AI52" s="40" t="s">
        <v>60</v>
      </c>
      <c r="AJ52" s="38" t="s">
        <v>61</v>
      </c>
      <c r="AK52" s="19">
        <v>0.0</v>
      </c>
      <c r="AL52" s="18">
        <v>0.0</v>
      </c>
      <c r="AM52" s="19">
        <f t="shared" si="158"/>
        <v>0</v>
      </c>
    </row>
    <row r="53" ht="15.75" hidden="1" customHeight="1" outlineLevel="1">
      <c r="A53" s="43" t="s">
        <v>344</v>
      </c>
      <c r="B53" s="19"/>
      <c r="C53" s="18"/>
      <c r="D53" s="19">
        <f t="shared" ref="D53:E53" si="160">SUBTOTAL(9,D49:D52)</f>
        <v>19832505</v>
      </c>
      <c r="E53" s="19">
        <f t="shared" si="160"/>
        <v>2048138</v>
      </c>
      <c r="F53" s="19">
        <v>1.0</v>
      </c>
      <c r="G53" s="19"/>
      <c r="H53" s="19"/>
      <c r="I53" s="19"/>
      <c r="J53" s="19"/>
      <c r="K53" s="19" t="str">
        <f t="shared" ref="K53:L53" si="161">SUBTOTAL(9,K49:K52)</f>
        <v>#REF!</v>
      </c>
      <c r="L53" s="19" t="str">
        <f t="shared" si="161"/>
        <v>#REF!</v>
      </c>
      <c r="M53" s="19"/>
      <c r="N53" s="19"/>
      <c r="O53" s="38"/>
      <c r="P53" s="19" t="str">
        <f t="shared" ref="P53:X53" si="162">SUBTOTAL(9,P49:P52)</f>
        <v>#REF!</v>
      </c>
      <c r="Q53" s="19" t="str">
        <f t="shared" si="162"/>
        <v>#REF!</v>
      </c>
      <c r="R53" s="19" t="str">
        <f t="shared" si="162"/>
        <v>#REF!</v>
      </c>
      <c r="S53" s="38" t="str">
        <f t="shared" si="162"/>
        <v>#REF!</v>
      </c>
      <c r="T53" s="19">
        <f t="shared" si="162"/>
        <v>0</v>
      </c>
      <c r="U53" s="19">
        <f t="shared" si="162"/>
        <v>130383.01</v>
      </c>
      <c r="V53" s="19">
        <f t="shared" si="162"/>
        <v>130383.01</v>
      </c>
      <c r="W53" s="19" t="str">
        <f t="shared" si="162"/>
        <v>#REF!</v>
      </c>
      <c r="X53" s="19" t="str">
        <f t="shared" si="162"/>
        <v>#REF!</v>
      </c>
      <c r="Y53" s="38"/>
      <c r="Z53" s="38"/>
      <c r="AA53" s="38"/>
      <c r="AB53" s="38"/>
      <c r="AC53" s="38"/>
      <c r="AD53" s="38"/>
      <c r="AE53" s="38"/>
      <c r="AH53" s="38"/>
      <c r="AI53" s="40"/>
      <c r="AJ53" s="38"/>
      <c r="AK53" s="19"/>
      <c r="AL53" s="18"/>
      <c r="AM53" s="19"/>
    </row>
    <row r="54" ht="15.75" hidden="1" customHeight="1" outlineLevel="2">
      <c r="A54" s="18" t="s">
        <v>65</v>
      </c>
      <c r="B54" s="19" t="s">
        <v>44</v>
      </c>
      <c r="C54" s="18" t="s">
        <v>45</v>
      </c>
      <c r="D54" s="19">
        <v>3525537.08</v>
      </c>
      <c r="E54" s="19">
        <v>261308.06</v>
      </c>
      <c r="F54" s="19">
        <v>0.0</v>
      </c>
      <c r="G54" s="19" t="str">
        <f t="shared" ref="G54:G57" si="163">VLOOKUP(A54,'[1]ESFUERZO PROPIO ANTIOQUIA'!$E$4:$AB$130,5,0)</f>
        <v>#REF!</v>
      </c>
      <c r="H54" s="19" t="str">
        <f t="shared" ref="H54:H57" si="164">VLOOKUP(A54,'[1]ESFUERZO PROPIO ANTIOQUIA'!$E$4:$AB$130,2,0)</f>
        <v>#REF!</v>
      </c>
      <c r="I54" s="19" t="str">
        <f t="shared" ref="I54:I57" si="165">VLOOKUP(A54,'[1]ESFUERZO PROPIO ANTIOQUIA'!$E$4:$AB$130,24,0)</f>
        <v>#REF!</v>
      </c>
      <c r="J54" s="19" t="str">
        <f t="shared" ref="J54:J57" si="166">+I54/4</f>
        <v>#REF!</v>
      </c>
      <c r="K54" s="19" t="str">
        <f t="shared" ref="K54:K57" si="167">+F54*J54</f>
        <v>#REF!</v>
      </c>
      <c r="L54" s="19" t="str">
        <f t="shared" ref="L54:L57" si="168">IF(K54=0,0,D54-Q54)</f>
        <v>#REF!</v>
      </c>
      <c r="M54" s="19" t="str">
        <f t="shared" ref="M54:M57" si="169">VLOOKUP(A54,'[1]ESFUERZO PROPIO ANTIOQUIA'!$E$4:$AB$130,14,0)</f>
        <v>#REF!</v>
      </c>
      <c r="N54" s="19" t="str">
        <f t="shared" ref="N54:N57" si="170">VLOOKUP(A54,'[1]ESFUERZO PROPIO ANTIOQUIA'!$E$4:$AB$130,11,0)</f>
        <v>#REF!</v>
      </c>
      <c r="O54" s="38"/>
      <c r="P54" s="19" t="str">
        <f>+D54-K54</f>
        <v>#REF!</v>
      </c>
      <c r="Q54" s="19" t="str">
        <f t="shared" ref="Q54:Q57" si="171">+ROUND(P54,0)</f>
        <v>#REF!</v>
      </c>
      <c r="R54" s="19" t="str">
        <f t="shared" ref="R54:R57" si="172">+L54+Q54</f>
        <v>#REF!</v>
      </c>
      <c r="S54" s="38" t="str">
        <f t="shared" ref="S54:S57" si="173">+IF(D54-L54-Q54&gt;1,D54-L54-Q54,0)</f>
        <v>#REF!</v>
      </c>
      <c r="T54" s="19">
        <v>0.0</v>
      </c>
      <c r="U54" s="19">
        <v>0.0</v>
      </c>
      <c r="V54" s="19">
        <f t="shared" ref="V54:V57" si="174">+T54+U54</f>
        <v>0</v>
      </c>
      <c r="W54" s="19" t="str">
        <f t="shared" ref="W54:W57" si="175">+IF(S54+V54&gt;100000,S54+V54,0)</f>
        <v>#REF!</v>
      </c>
      <c r="X54" s="19" t="str">
        <f t="shared" ref="X54:X57" si="176">+Q54+W54</f>
        <v>#REF!</v>
      </c>
      <c r="Y54" s="38"/>
      <c r="Z54" s="38"/>
      <c r="AA54" s="38"/>
      <c r="AB54" s="38"/>
      <c r="AC54" s="38"/>
      <c r="AD54" s="38"/>
      <c r="AE54" s="38"/>
      <c r="AG54" s="39" t="b">
        <f t="shared" ref="AG54:AG57" si="177">+AND(A54=AH54,C54=AJ54)</f>
        <v>1</v>
      </c>
      <c r="AH54" s="38" t="s">
        <v>65</v>
      </c>
      <c r="AI54" s="40" t="s">
        <v>44</v>
      </c>
      <c r="AJ54" s="38" t="s">
        <v>45</v>
      </c>
      <c r="AK54" s="19">
        <v>0.0</v>
      </c>
      <c r="AL54" s="18">
        <v>0.0</v>
      </c>
      <c r="AM54" s="19">
        <f t="shared" ref="AM54:AM57" si="178">+AK54+AL54</f>
        <v>0</v>
      </c>
    </row>
    <row r="55" ht="15.75" hidden="1" customHeight="1" outlineLevel="2">
      <c r="A55" s="18" t="s">
        <v>65</v>
      </c>
      <c r="B55" s="19" t="s">
        <v>30</v>
      </c>
      <c r="C55" s="18" t="s">
        <v>31</v>
      </c>
      <c r="D55" s="19">
        <v>25976.44</v>
      </c>
      <c r="E55" s="19">
        <v>1925.34</v>
      </c>
      <c r="F55" s="19">
        <v>0.0</v>
      </c>
      <c r="G55" s="19" t="str">
        <f t="shared" si="163"/>
        <v>#REF!</v>
      </c>
      <c r="H55" s="19" t="str">
        <f t="shared" si="164"/>
        <v>#REF!</v>
      </c>
      <c r="I55" s="19" t="str">
        <f t="shared" si="165"/>
        <v>#REF!</v>
      </c>
      <c r="J55" s="19" t="str">
        <f t="shared" si="166"/>
        <v>#REF!</v>
      </c>
      <c r="K55" s="19" t="str">
        <f t="shared" si="167"/>
        <v>#REF!</v>
      </c>
      <c r="L55" s="19" t="str">
        <f t="shared" si="168"/>
        <v>#REF!</v>
      </c>
      <c r="M55" s="19" t="str">
        <f t="shared" si="169"/>
        <v>#REF!</v>
      </c>
      <c r="N55" s="19" t="str">
        <f t="shared" si="170"/>
        <v>#REF!</v>
      </c>
      <c r="O55" s="38"/>
      <c r="P55" s="19">
        <v>0.0</v>
      </c>
      <c r="Q55" s="19">
        <f t="shared" si="171"/>
        <v>0</v>
      </c>
      <c r="R55" s="19" t="str">
        <f t="shared" si="172"/>
        <v>#REF!</v>
      </c>
      <c r="S55" s="38" t="str">
        <f t="shared" si="173"/>
        <v>#REF!</v>
      </c>
      <c r="T55" s="19">
        <v>0.0</v>
      </c>
      <c r="U55" s="19">
        <v>9035.39</v>
      </c>
      <c r="V55" s="19">
        <f t="shared" si="174"/>
        <v>9035.39</v>
      </c>
      <c r="W55" s="19" t="str">
        <f t="shared" si="175"/>
        <v>#REF!</v>
      </c>
      <c r="X55" s="19" t="str">
        <f t="shared" si="176"/>
        <v>#REF!</v>
      </c>
      <c r="Y55" s="38"/>
      <c r="Z55" s="38"/>
      <c r="AA55" s="38"/>
      <c r="AB55" s="38"/>
      <c r="AC55" s="38"/>
      <c r="AD55" s="38"/>
      <c r="AE55" s="38"/>
      <c r="AG55" s="39" t="b">
        <f t="shared" si="177"/>
        <v>1</v>
      </c>
      <c r="AH55" s="38" t="s">
        <v>65</v>
      </c>
      <c r="AI55" s="40" t="s">
        <v>30</v>
      </c>
      <c r="AJ55" s="38" t="s">
        <v>336</v>
      </c>
      <c r="AK55" s="19">
        <v>0.0</v>
      </c>
      <c r="AL55" s="18">
        <v>9035.39</v>
      </c>
      <c r="AM55" s="19">
        <f t="shared" si="178"/>
        <v>9035.39</v>
      </c>
    </row>
    <row r="56" ht="15.75" hidden="1" customHeight="1" outlineLevel="2">
      <c r="A56" s="18" t="s">
        <v>65</v>
      </c>
      <c r="B56" s="19" t="s">
        <v>38</v>
      </c>
      <c r="C56" s="18" t="s">
        <v>39</v>
      </c>
      <c r="D56" s="19">
        <v>12123.29</v>
      </c>
      <c r="E56" s="19">
        <v>898.56</v>
      </c>
      <c r="F56" s="19">
        <v>0.0</v>
      </c>
      <c r="G56" s="19" t="str">
        <f t="shared" si="163"/>
        <v>#REF!</v>
      </c>
      <c r="H56" s="19" t="str">
        <f t="shared" si="164"/>
        <v>#REF!</v>
      </c>
      <c r="I56" s="19" t="str">
        <f t="shared" si="165"/>
        <v>#REF!</v>
      </c>
      <c r="J56" s="19" t="str">
        <f t="shared" si="166"/>
        <v>#REF!</v>
      </c>
      <c r="K56" s="19" t="str">
        <f t="shared" si="167"/>
        <v>#REF!</v>
      </c>
      <c r="L56" s="19" t="str">
        <f t="shared" si="168"/>
        <v>#REF!</v>
      </c>
      <c r="M56" s="19" t="str">
        <f t="shared" si="169"/>
        <v>#REF!</v>
      </c>
      <c r="N56" s="19" t="str">
        <f t="shared" si="170"/>
        <v>#REF!</v>
      </c>
      <c r="O56" s="38"/>
      <c r="P56" s="19">
        <v>0.0</v>
      </c>
      <c r="Q56" s="19">
        <f t="shared" si="171"/>
        <v>0</v>
      </c>
      <c r="R56" s="19" t="str">
        <f t="shared" si="172"/>
        <v>#REF!</v>
      </c>
      <c r="S56" s="38" t="str">
        <f t="shared" si="173"/>
        <v>#REF!</v>
      </c>
      <c r="T56" s="19">
        <v>0.0</v>
      </c>
      <c r="U56" s="19">
        <v>6160.49</v>
      </c>
      <c r="V56" s="19">
        <f t="shared" si="174"/>
        <v>6160.49</v>
      </c>
      <c r="W56" s="19" t="str">
        <f t="shared" si="175"/>
        <v>#REF!</v>
      </c>
      <c r="X56" s="19" t="str">
        <f t="shared" si="176"/>
        <v>#REF!</v>
      </c>
      <c r="Y56" s="38"/>
      <c r="Z56" s="38"/>
      <c r="AA56" s="38"/>
      <c r="AB56" s="38"/>
      <c r="AC56" s="38"/>
      <c r="AD56" s="38"/>
      <c r="AE56" s="38"/>
      <c r="AG56" s="39" t="b">
        <f t="shared" si="177"/>
        <v>1</v>
      </c>
      <c r="AH56" s="38" t="s">
        <v>65</v>
      </c>
      <c r="AI56" s="40" t="s">
        <v>38</v>
      </c>
      <c r="AJ56" s="38" t="s">
        <v>39</v>
      </c>
      <c r="AK56" s="19">
        <v>0.0</v>
      </c>
      <c r="AL56" s="18">
        <v>6160.49</v>
      </c>
      <c r="AM56" s="19">
        <f t="shared" si="178"/>
        <v>6160.49</v>
      </c>
    </row>
    <row r="57" ht="15.75" hidden="1" customHeight="1" outlineLevel="2">
      <c r="A57" s="18" t="s">
        <v>65</v>
      </c>
      <c r="B57" s="19" t="s">
        <v>48</v>
      </c>
      <c r="C57" s="18" t="s">
        <v>49</v>
      </c>
      <c r="D57" s="19">
        <v>4.081619019E7</v>
      </c>
      <c r="E57" s="19">
        <v>3025241.04</v>
      </c>
      <c r="F57" s="19">
        <v>0.0</v>
      </c>
      <c r="G57" s="19" t="str">
        <f t="shared" si="163"/>
        <v>#REF!</v>
      </c>
      <c r="H57" s="19" t="str">
        <f t="shared" si="164"/>
        <v>#REF!</v>
      </c>
      <c r="I57" s="19" t="str">
        <f t="shared" si="165"/>
        <v>#REF!</v>
      </c>
      <c r="J57" s="19" t="str">
        <f t="shared" si="166"/>
        <v>#REF!</v>
      </c>
      <c r="K57" s="19" t="str">
        <f t="shared" si="167"/>
        <v>#REF!</v>
      </c>
      <c r="L57" s="19" t="str">
        <f t="shared" si="168"/>
        <v>#REF!</v>
      </c>
      <c r="M57" s="19" t="str">
        <f t="shared" si="169"/>
        <v>#REF!</v>
      </c>
      <c r="N57" s="19" t="str">
        <f t="shared" si="170"/>
        <v>#REF!</v>
      </c>
      <c r="O57" s="38"/>
      <c r="P57" s="19" t="str">
        <f>+D57-K57</f>
        <v>#REF!</v>
      </c>
      <c r="Q57" s="19" t="str">
        <f t="shared" si="171"/>
        <v>#REF!</v>
      </c>
      <c r="R57" s="19" t="str">
        <f t="shared" si="172"/>
        <v>#REF!</v>
      </c>
      <c r="S57" s="38" t="str">
        <f t="shared" si="173"/>
        <v>#REF!</v>
      </c>
      <c r="T57" s="19">
        <v>0.0</v>
      </c>
      <c r="U57" s="19">
        <v>0.0</v>
      </c>
      <c r="V57" s="19">
        <f t="shared" si="174"/>
        <v>0</v>
      </c>
      <c r="W57" s="19" t="str">
        <f t="shared" si="175"/>
        <v>#REF!</v>
      </c>
      <c r="X57" s="19" t="str">
        <f t="shared" si="176"/>
        <v>#REF!</v>
      </c>
      <c r="Y57" s="38"/>
      <c r="Z57" s="38"/>
      <c r="AA57" s="38"/>
      <c r="AB57" s="38"/>
      <c r="AC57" s="38"/>
      <c r="AD57" s="38"/>
      <c r="AE57" s="38"/>
      <c r="AG57" s="39" t="b">
        <f t="shared" si="177"/>
        <v>1</v>
      </c>
      <c r="AH57" s="38" t="s">
        <v>65</v>
      </c>
      <c r="AI57" s="40" t="s">
        <v>48</v>
      </c>
      <c r="AJ57" s="38" t="s">
        <v>49</v>
      </c>
      <c r="AK57" s="19">
        <v>0.0</v>
      </c>
      <c r="AL57" s="18">
        <v>0.0</v>
      </c>
      <c r="AM57" s="19">
        <f t="shared" si="178"/>
        <v>0</v>
      </c>
    </row>
    <row r="58" ht="15.75" hidden="1" customHeight="1" outlineLevel="1">
      <c r="A58" s="43" t="s">
        <v>345</v>
      </c>
      <c r="B58" s="19"/>
      <c r="C58" s="18"/>
      <c r="D58" s="19">
        <f t="shared" ref="D58:E58" si="179">SUBTOTAL(9,D54:D57)</f>
        <v>44379827</v>
      </c>
      <c r="E58" s="19">
        <f t="shared" si="179"/>
        <v>3289373</v>
      </c>
      <c r="F58" s="19">
        <v>1.0</v>
      </c>
      <c r="G58" s="19"/>
      <c r="H58" s="19"/>
      <c r="I58" s="19"/>
      <c r="J58" s="19"/>
      <c r="K58" s="19" t="str">
        <f t="shared" ref="K58:L58" si="180">SUBTOTAL(9,K54:K57)</f>
        <v>#REF!</v>
      </c>
      <c r="L58" s="19" t="str">
        <f t="shared" si="180"/>
        <v>#REF!</v>
      </c>
      <c r="M58" s="19"/>
      <c r="N58" s="19"/>
      <c r="O58" s="38"/>
      <c r="P58" s="19" t="str">
        <f t="shared" ref="P58:X58" si="181">SUBTOTAL(9,P54:P57)</f>
        <v>#REF!</v>
      </c>
      <c r="Q58" s="19" t="str">
        <f t="shared" si="181"/>
        <v>#REF!</v>
      </c>
      <c r="R58" s="19" t="str">
        <f t="shared" si="181"/>
        <v>#REF!</v>
      </c>
      <c r="S58" s="38" t="str">
        <f t="shared" si="181"/>
        <v>#REF!</v>
      </c>
      <c r="T58" s="19">
        <f t="shared" si="181"/>
        <v>0</v>
      </c>
      <c r="U58" s="19">
        <f t="shared" si="181"/>
        <v>15195.88</v>
      </c>
      <c r="V58" s="19">
        <f t="shared" si="181"/>
        <v>15195.88</v>
      </c>
      <c r="W58" s="19" t="str">
        <f t="shared" si="181"/>
        <v>#REF!</v>
      </c>
      <c r="X58" s="19" t="str">
        <f t="shared" si="181"/>
        <v>#REF!</v>
      </c>
      <c r="Y58" s="38"/>
      <c r="Z58" s="38"/>
      <c r="AA58" s="38"/>
      <c r="AB58" s="38"/>
      <c r="AC58" s="38"/>
      <c r="AD58" s="38"/>
      <c r="AE58" s="38"/>
      <c r="AH58" s="38"/>
      <c r="AI58" s="40"/>
      <c r="AJ58" s="38"/>
      <c r="AK58" s="19"/>
      <c r="AL58" s="18"/>
      <c r="AM58" s="19"/>
    </row>
    <row r="59" ht="15.75" hidden="1" customHeight="1" outlineLevel="2">
      <c r="A59" s="18" t="s">
        <v>67</v>
      </c>
      <c r="B59" s="19" t="s">
        <v>18</v>
      </c>
      <c r="C59" s="18" t="s">
        <v>335</v>
      </c>
      <c r="D59" s="19">
        <v>1.817141616E7</v>
      </c>
      <c r="E59" s="19">
        <v>697226.99</v>
      </c>
      <c r="F59" s="19">
        <v>0.0</v>
      </c>
      <c r="G59" s="19" t="str">
        <f t="shared" ref="G59:G63" si="182">VLOOKUP(A59,'[1]ESFUERZO PROPIO ANTIOQUIA'!$E$4:$AB$130,5,0)</f>
        <v>#REF!</v>
      </c>
      <c r="H59" s="19" t="str">
        <f t="shared" ref="H59:H63" si="183">VLOOKUP(A59,'[1]ESFUERZO PROPIO ANTIOQUIA'!$E$4:$AB$130,2,0)</f>
        <v>#REF!</v>
      </c>
      <c r="I59" s="19" t="str">
        <f t="shared" ref="I59:I63" si="184">VLOOKUP(A59,'[1]ESFUERZO PROPIO ANTIOQUIA'!$E$4:$AB$130,24,0)</f>
        <v>#REF!</v>
      </c>
      <c r="J59" s="19" t="str">
        <f t="shared" ref="J59:J63" si="185">+I59/4</f>
        <v>#REF!</v>
      </c>
      <c r="K59" s="19" t="str">
        <f t="shared" ref="K59:K63" si="186">+F59*J59</f>
        <v>#REF!</v>
      </c>
      <c r="L59" s="19" t="str">
        <f t="shared" ref="L59:L63" si="187">IF(K59=0,0,D59-Q59)</f>
        <v>#REF!</v>
      </c>
      <c r="M59" s="19" t="str">
        <f t="shared" ref="M59:M63" si="188">VLOOKUP(A59,'[1]ESFUERZO PROPIO ANTIOQUIA'!$E$4:$AB$130,14,0)</f>
        <v>#REF!</v>
      </c>
      <c r="N59" s="19" t="str">
        <f t="shared" ref="N59:N63" si="189">VLOOKUP(A59,'[1]ESFUERZO PROPIO ANTIOQUIA'!$E$4:$AB$130,11,0)</f>
        <v>#REF!</v>
      </c>
      <c r="O59" s="38"/>
      <c r="P59" s="19" t="str">
        <f t="shared" ref="P59:P61" si="190">+D59-K59</f>
        <v>#REF!</v>
      </c>
      <c r="Q59" s="19" t="str">
        <f t="shared" ref="Q59:Q63" si="191">+ROUND(P59,0)</f>
        <v>#REF!</v>
      </c>
      <c r="R59" s="19" t="str">
        <f t="shared" ref="R59:R63" si="192">+L59+Q59</f>
        <v>#REF!</v>
      </c>
      <c r="S59" s="38" t="str">
        <f t="shared" ref="S59:S63" si="193">+IF(D59-L59-Q59&gt;1,D59-L59-Q59,0)</f>
        <v>#REF!</v>
      </c>
      <c r="T59" s="19">
        <v>0.0</v>
      </c>
      <c r="U59" s="19">
        <v>0.0</v>
      </c>
      <c r="V59" s="19">
        <f t="shared" ref="V59:V63" si="194">+T59+U59</f>
        <v>0</v>
      </c>
      <c r="W59" s="19" t="str">
        <f t="shared" ref="W59:W63" si="195">+IF(S59+V59&gt;100000,S59+V59,0)</f>
        <v>#REF!</v>
      </c>
      <c r="X59" s="19" t="str">
        <f t="shared" ref="X59:X63" si="196">+Q59+W59</f>
        <v>#REF!</v>
      </c>
      <c r="Y59" s="38"/>
      <c r="Z59" s="38"/>
      <c r="AA59" s="38"/>
      <c r="AB59" s="38"/>
      <c r="AC59" s="38"/>
      <c r="AD59" s="38"/>
      <c r="AE59" s="38"/>
      <c r="AG59" s="39" t="b">
        <f t="shared" ref="AG59:AG63" si="197">+AND(A59=AH59,C59=AJ59)</f>
        <v>1</v>
      </c>
      <c r="AH59" s="38" t="s">
        <v>67</v>
      </c>
      <c r="AI59" s="40" t="s">
        <v>18</v>
      </c>
      <c r="AJ59" s="38" t="s">
        <v>335</v>
      </c>
      <c r="AK59" s="19">
        <v>0.0</v>
      </c>
      <c r="AL59" s="18">
        <v>0.0</v>
      </c>
      <c r="AM59" s="19">
        <f t="shared" ref="AM59:AM63" si="198">+AK59+AL59</f>
        <v>0</v>
      </c>
    </row>
    <row r="60" ht="15.75" hidden="1" customHeight="1" outlineLevel="2">
      <c r="A60" s="18" t="s">
        <v>67</v>
      </c>
      <c r="B60" s="19" t="s">
        <v>44</v>
      </c>
      <c r="C60" s="18" t="s">
        <v>45</v>
      </c>
      <c r="D60" s="19">
        <v>1.774804939E7</v>
      </c>
      <c r="E60" s="19">
        <v>680982.64</v>
      </c>
      <c r="F60" s="19">
        <v>0.0</v>
      </c>
      <c r="G60" s="19" t="str">
        <f t="shared" si="182"/>
        <v>#REF!</v>
      </c>
      <c r="H60" s="19" t="str">
        <f t="shared" si="183"/>
        <v>#REF!</v>
      </c>
      <c r="I60" s="19" t="str">
        <f t="shared" si="184"/>
        <v>#REF!</v>
      </c>
      <c r="J60" s="19" t="str">
        <f t="shared" si="185"/>
        <v>#REF!</v>
      </c>
      <c r="K60" s="19" t="str">
        <f t="shared" si="186"/>
        <v>#REF!</v>
      </c>
      <c r="L60" s="19" t="str">
        <f t="shared" si="187"/>
        <v>#REF!</v>
      </c>
      <c r="M60" s="19" t="str">
        <f t="shared" si="188"/>
        <v>#REF!</v>
      </c>
      <c r="N60" s="19" t="str">
        <f t="shared" si="189"/>
        <v>#REF!</v>
      </c>
      <c r="O60" s="38"/>
      <c r="P60" s="19" t="str">
        <f t="shared" si="190"/>
        <v>#REF!</v>
      </c>
      <c r="Q60" s="19" t="str">
        <f t="shared" si="191"/>
        <v>#REF!</v>
      </c>
      <c r="R60" s="19" t="str">
        <f t="shared" si="192"/>
        <v>#REF!</v>
      </c>
      <c r="S60" s="38" t="str">
        <f t="shared" si="193"/>
        <v>#REF!</v>
      </c>
      <c r="T60" s="19">
        <v>0.0</v>
      </c>
      <c r="U60" s="19">
        <v>0.0</v>
      </c>
      <c r="V60" s="19">
        <f t="shared" si="194"/>
        <v>0</v>
      </c>
      <c r="W60" s="19" t="str">
        <f t="shared" si="195"/>
        <v>#REF!</v>
      </c>
      <c r="X60" s="19" t="str">
        <f t="shared" si="196"/>
        <v>#REF!</v>
      </c>
      <c r="Y60" s="38"/>
      <c r="Z60" s="38"/>
      <c r="AA60" s="38"/>
      <c r="AB60" s="38"/>
      <c r="AC60" s="38"/>
      <c r="AD60" s="38"/>
      <c r="AE60" s="38"/>
      <c r="AG60" s="39" t="b">
        <f t="shared" si="197"/>
        <v>1</v>
      </c>
      <c r="AH60" s="38" t="s">
        <v>67</v>
      </c>
      <c r="AI60" s="40" t="s">
        <v>44</v>
      </c>
      <c r="AJ60" s="38" t="s">
        <v>45</v>
      </c>
      <c r="AK60" s="19">
        <v>0.0</v>
      </c>
      <c r="AL60" s="18">
        <v>0.0</v>
      </c>
      <c r="AM60" s="19">
        <f t="shared" si="198"/>
        <v>0</v>
      </c>
    </row>
    <row r="61" ht="15.75" hidden="1" customHeight="1" outlineLevel="2">
      <c r="A61" s="18" t="s">
        <v>67</v>
      </c>
      <c r="B61" s="19" t="s">
        <v>30</v>
      </c>
      <c r="C61" s="18" t="s">
        <v>31</v>
      </c>
      <c r="D61" s="19">
        <v>166062.09</v>
      </c>
      <c r="E61" s="19">
        <v>6371.71</v>
      </c>
      <c r="F61" s="19">
        <v>0.0</v>
      </c>
      <c r="G61" s="19" t="str">
        <f t="shared" si="182"/>
        <v>#REF!</v>
      </c>
      <c r="H61" s="19" t="str">
        <f t="shared" si="183"/>
        <v>#REF!</v>
      </c>
      <c r="I61" s="19" t="str">
        <f t="shared" si="184"/>
        <v>#REF!</v>
      </c>
      <c r="J61" s="19" t="str">
        <f t="shared" si="185"/>
        <v>#REF!</v>
      </c>
      <c r="K61" s="19" t="str">
        <f t="shared" si="186"/>
        <v>#REF!</v>
      </c>
      <c r="L61" s="19" t="str">
        <f t="shared" si="187"/>
        <v>#REF!</v>
      </c>
      <c r="M61" s="19" t="str">
        <f t="shared" si="188"/>
        <v>#REF!</v>
      </c>
      <c r="N61" s="19" t="str">
        <f t="shared" si="189"/>
        <v>#REF!</v>
      </c>
      <c r="O61" s="38"/>
      <c r="P61" s="19" t="str">
        <f t="shared" si="190"/>
        <v>#REF!</v>
      </c>
      <c r="Q61" s="19" t="str">
        <f t="shared" si="191"/>
        <v>#REF!</v>
      </c>
      <c r="R61" s="19" t="str">
        <f t="shared" si="192"/>
        <v>#REF!</v>
      </c>
      <c r="S61" s="38" t="str">
        <f t="shared" si="193"/>
        <v>#REF!</v>
      </c>
      <c r="T61" s="19">
        <v>0.0</v>
      </c>
      <c r="U61" s="19">
        <v>53885.42</v>
      </c>
      <c r="V61" s="19">
        <f t="shared" si="194"/>
        <v>53885.42</v>
      </c>
      <c r="W61" s="19" t="str">
        <f t="shared" si="195"/>
        <v>#REF!</v>
      </c>
      <c r="X61" s="19" t="str">
        <f t="shared" si="196"/>
        <v>#REF!</v>
      </c>
      <c r="Y61" s="38"/>
      <c r="Z61" s="38"/>
      <c r="AA61" s="38"/>
      <c r="AB61" s="38"/>
      <c r="AC61" s="38"/>
      <c r="AD61" s="38"/>
      <c r="AE61" s="38"/>
      <c r="AG61" s="39" t="b">
        <f t="shared" si="197"/>
        <v>1</v>
      </c>
      <c r="AH61" s="38" t="s">
        <v>67</v>
      </c>
      <c r="AI61" s="40" t="s">
        <v>30</v>
      </c>
      <c r="AJ61" s="38" t="s">
        <v>336</v>
      </c>
      <c r="AK61" s="19">
        <v>0.0</v>
      </c>
      <c r="AL61" s="18">
        <v>53885.42</v>
      </c>
      <c r="AM61" s="19">
        <f t="shared" si="198"/>
        <v>53885.42</v>
      </c>
    </row>
    <row r="62" ht="15.75" hidden="1" customHeight="1" outlineLevel="2">
      <c r="A62" s="18" t="s">
        <v>67</v>
      </c>
      <c r="B62" s="19" t="s">
        <v>38</v>
      </c>
      <c r="C62" s="18" t="s">
        <v>39</v>
      </c>
      <c r="D62" s="19">
        <v>69221.38</v>
      </c>
      <c r="E62" s="19">
        <v>2655.99</v>
      </c>
      <c r="F62" s="19">
        <v>0.0</v>
      </c>
      <c r="G62" s="19" t="str">
        <f t="shared" si="182"/>
        <v>#REF!</v>
      </c>
      <c r="H62" s="19" t="str">
        <f t="shared" si="183"/>
        <v>#REF!</v>
      </c>
      <c r="I62" s="19" t="str">
        <f t="shared" si="184"/>
        <v>#REF!</v>
      </c>
      <c r="J62" s="19" t="str">
        <f t="shared" si="185"/>
        <v>#REF!</v>
      </c>
      <c r="K62" s="19" t="str">
        <f t="shared" si="186"/>
        <v>#REF!</v>
      </c>
      <c r="L62" s="19" t="str">
        <f t="shared" si="187"/>
        <v>#REF!</v>
      </c>
      <c r="M62" s="19" t="str">
        <f t="shared" si="188"/>
        <v>#REF!</v>
      </c>
      <c r="N62" s="19" t="str">
        <f t="shared" si="189"/>
        <v>#REF!</v>
      </c>
      <c r="O62" s="38"/>
      <c r="P62" s="19">
        <v>0.0</v>
      </c>
      <c r="Q62" s="19">
        <f t="shared" si="191"/>
        <v>0</v>
      </c>
      <c r="R62" s="19" t="str">
        <f t="shared" si="192"/>
        <v>#REF!</v>
      </c>
      <c r="S62" s="38" t="str">
        <f t="shared" si="193"/>
        <v>#REF!</v>
      </c>
      <c r="T62" s="19">
        <v>0.0</v>
      </c>
      <c r="U62" s="19">
        <v>78846.96</v>
      </c>
      <c r="V62" s="19">
        <f t="shared" si="194"/>
        <v>78846.96</v>
      </c>
      <c r="W62" s="19" t="str">
        <f t="shared" si="195"/>
        <v>#REF!</v>
      </c>
      <c r="X62" s="19" t="str">
        <f t="shared" si="196"/>
        <v>#REF!</v>
      </c>
      <c r="Y62" s="38"/>
      <c r="Z62" s="38"/>
      <c r="AA62" s="38"/>
      <c r="AB62" s="38"/>
      <c r="AC62" s="38"/>
      <c r="AD62" s="38"/>
      <c r="AE62" s="38"/>
      <c r="AG62" s="39" t="b">
        <f t="shared" si="197"/>
        <v>1</v>
      </c>
      <c r="AH62" s="38" t="s">
        <v>67</v>
      </c>
      <c r="AI62" s="40" t="s">
        <v>38</v>
      </c>
      <c r="AJ62" s="38" t="s">
        <v>39</v>
      </c>
      <c r="AK62" s="19">
        <v>0.0</v>
      </c>
      <c r="AL62" s="18">
        <v>78846.96</v>
      </c>
      <c r="AM62" s="19">
        <f t="shared" si="198"/>
        <v>78846.96</v>
      </c>
    </row>
    <row r="63" ht="15.75" hidden="1" customHeight="1" outlineLevel="2">
      <c r="A63" s="18" t="s">
        <v>67</v>
      </c>
      <c r="B63" s="19" t="s">
        <v>48</v>
      </c>
      <c r="C63" s="18" t="s">
        <v>49</v>
      </c>
      <c r="D63" s="19">
        <v>5.808458298E7</v>
      </c>
      <c r="E63" s="19">
        <v>2228672.67</v>
      </c>
      <c r="F63" s="19">
        <v>0.0</v>
      </c>
      <c r="G63" s="19" t="str">
        <f t="shared" si="182"/>
        <v>#REF!</v>
      </c>
      <c r="H63" s="19" t="str">
        <f t="shared" si="183"/>
        <v>#REF!</v>
      </c>
      <c r="I63" s="19" t="str">
        <f t="shared" si="184"/>
        <v>#REF!</v>
      </c>
      <c r="J63" s="19" t="str">
        <f t="shared" si="185"/>
        <v>#REF!</v>
      </c>
      <c r="K63" s="19" t="str">
        <f t="shared" si="186"/>
        <v>#REF!</v>
      </c>
      <c r="L63" s="19" t="str">
        <f t="shared" si="187"/>
        <v>#REF!</v>
      </c>
      <c r="M63" s="19" t="str">
        <f t="shared" si="188"/>
        <v>#REF!</v>
      </c>
      <c r="N63" s="19" t="str">
        <f t="shared" si="189"/>
        <v>#REF!</v>
      </c>
      <c r="O63" s="38"/>
      <c r="P63" s="19" t="str">
        <f>+D63-K63</f>
        <v>#REF!</v>
      </c>
      <c r="Q63" s="19" t="str">
        <f t="shared" si="191"/>
        <v>#REF!</v>
      </c>
      <c r="R63" s="19" t="str">
        <f t="shared" si="192"/>
        <v>#REF!</v>
      </c>
      <c r="S63" s="38" t="str">
        <f t="shared" si="193"/>
        <v>#REF!</v>
      </c>
      <c r="T63" s="19">
        <v>0.0</v>
      </c>
      <c r="U63" s="19">
        <v>0.0</v>
      </c>
      <c r="V63" s="19">
        <f t="shared" si="194"/>
        <v>0</v>
      </c>
      <c r="W63" s="19" t="str">
        <f t="shared" si="195"/>
        <v>#REF!</v>
      </c>
      <c r="X63" s="19" t="str">
        <f t="shared" si="196"/>
        <v>#REF!</v>
      </c>
      <c r="Y63" s="38"/>
      <c r="Z63" s="38"/>
      <c r="AA63" s="38"/>
      <c r="AB63" s="38"/>
      <c r="AC63" s="38"/>
      <c r="AD63" s="38"/>
      <c r="AE63" s="38"/>
      <c r="AG63" s="39" t="b">
        <f t="shared" si="197"/>
        <v>1</v>
      </c>
      <c r="AH63" s="38" t="s">
        <v>67</v>
      </c>
      <c r="AI63" s="40" t="s">
        <v>48</v>
      </c>
      <c r="AJ63" s="38" t="s">
        <v>49</v>
      </c>
      <c r="AK63" s="19">
        <v>0.0</v>
      </c>
      <c r="AL63" s="18">
        <v>0.0</v>
      </c>
      <c r="AM63" s="19">
        <f t="shared" si="198"/>
        <v>0</v>
      </c>
    </row>
    <row r="64" ht="15.75" hidden="1" customHeight="1" outlineLevel="1">
      <c r="A64" s="43" t="s">
        <v>346</v>
      </c>
      <c r="B64" s="19"/>
      <c r="C64" s="18"/>
      <c r="D64" s="19">
        <f t="shared" ref="D64:E64" si="199">SUBTOTAL(9,D59:D63)</f>
        <v>94239332</v>
      </c>
      <c r="E64" s="19">
        <f t="shared" si="199"/>
        <v>3615910</v>
      </c>
      <c r="F64" s="19">
        <v>1.0</v>
      </c>
      <c r="G64" s="19"/>
      <c r="H64" s="19"/>
      <c r="I64" s="19"/>
      <c r="J64" s="19"/>
      <c r="K64" s="19" t="str">
        <f t="shared" ref="K64:L64" si="200">SUBTOTAL(9,K59:K63)</f>
        <v>#REF!</v>
      </c>
      <c r="L64" s="19" t="str">
        <f t="shared" si="200"/>
        <v>#REF!</v>
      </c>
      <c r="M64" s="19"/>
      <c r="N64" s="19"/>
      <c r="O64" s="38"/>
      <c r="P64" s="19" t="str">
        <f t="shared" ref="P64:X64" si="201">SUBTOTAL(9,P59:P63)</f>
        <v>#REF!</v>
      </c>
      <c r="Q64" s="19" t="str">
        <f t="shared" si="201"/>
        <v>#REF!</v>
      </c>
      <c r="R64" s="19" t="str">
        <f t="shared" si="201"/>
        <v>#REF!</v>
      </c>
      <c r="S64" s="38" t="str">
        <f t="shared" si="201"/>
        <v>#REF!</v>
      </c>
      <c r="T64" s="19">
        <f t="shared" si="201"/>
        <v>0</v>
      </c>
      <c r="U64" s="19">
        <f t="shared" si="201"/>
        <v>132732.38</v>
      </c>
      <c r="V64" s="19">
        <f t="shared" si="201"/>
        <v>132732.38</v>
      </c>
      <c r="W64" s="19" t="str">
        <f t="shared" si="201"/>
        <v>#REF!</v>
      </c>
      <c r="X64" s="19" t="str">
        <f t="shared" si="201"/>
        <v>#REF!</v>
      </c>
      <c r="Y64" s="38"/>
      <c r="Z64" s="38"/>
      <c r="AA64" s="38"/>
      <c r="AB64" s="38"/>
      <c r="AC64" s="38"/>
      <c r="AD64" s="38"/>
      <c r="AE64" s="38"/>
      <c r="AH64" s="38"/>
      <c r="AI64" s="40"/>
      <c r="AJ64" s="38"/>
      <c r="AK64" s="19"/>
      <c r="AL64" s="18"/>
      <c r="AM64" s="19"/>
    </row>
    <row r="65" ht="15.75" hidden="1" customHeight="1" outlineLevel="2">
      <c r="A65" s="18" t="s">
        <v>347</v>
      </c>
      <c r="B65" s="19" t="s">
        <v>18</v>
      </c>
      <c r="C65" s="18" t="s">
        <v>335</v>
      </c>
      <c r="D65" s="19">
        <v>3.790693767E7</v>
      </c>
      <c r="E65" s="19">
        <v>4207667.79</v>
      </c>
      <c r="F65" s="19">
        <v>0.0</v>
      </c>
      <c r="G65" s="19" t="str">
        <f t="shared" ref="G65:G69" si="202">VLOOKUP(A65,'[1]ESFUERZO PROPIO ANTIOQUIA'!$E$4:$AB$130,5,0)</f>
        <v>#REF!</v>
      </c>
      <c r="H65" s="19" t="str">
        <f t="shared" ref="H65:H69" si="203">VLOOKUP(A65,'[1]ESFUERZO PROPIO ANTIOQUIA'!$E$4:$AB$130,2,0)</f>
        <v>#REF!</v>
      </c>
      <c r="I65" s="19" t="str">
        <f t="shared" ref="I65:I69" si="204">VLOOKUP(A65,'[1]ESFUERZO PROPIO ANTIOQUIA'!$E$4:$AB$130,24,0)</f>
        <v>#REF!</v>
      </c>
      <c r="J65" s="19" t="str">
        <f t="shared" ref="J65:J69" si="205">+I65/4</f>
        <v>#REF!</v>
      </c>
      <c r="K65" s="19" t="str">
        <f t="shared" ref="K65:K69" si="206">+F65*J65</f>
        <v>#REF!</v>
      </c>
      <c r="L65" s="19" t="str">
        <f t="shared" ref="L65:L69" si="207">IF(K65=0,0,D65-Q65)</f>
        <v>#REF!</v>
      </c>
      <c r="M65" s="19" t="str">
        <f t="shared" ref="M65:M69" si="208">VLOOKUP(A65,'[1]ESFUERZO PROPIO ANTIOQUIA'!$E$4:$AB$130,14,0)</f>
        <v>#REF!</v>
      </c>
      <c r="N65" s="19" t="str">
        <f t="shared" ref="N65:N69" si="209">VLOOKUP(A65,'[1]ESFUERZO PROPIO ANTIOQUIA'!$E$4:$AB$130,11,0)</f>
        <v>#REF!</v>
      </c>
      <c r="O65" s="38"/>
      <c r="P65" s="19" t="str">
        <f t="shared" ref="P65:P69" si="210">+D65-K65</f>
        <v>#REF!</v>
      </c>
      <c r="Q65" s="19" t="str">
        <f t="shared" ref="Q65:Q69" si="211">+ROUND(P65,0)</f>
        <v>#REF!</v>
      </c>
      <c r="R65" s="19" t="str">
        <f t="shared" ref="R65:R69" si="212">+L65+Q65</f>
        <v>#REF!</v>
      </c>
      <c r="S65" s="38" t="str">
        <f t="shared" ref="S65:S69" si="213">+IF(D65-L65-Q65&gt;1,D65-L65-Q65,0)</f>
        <v>#REF!</v>
      </c>
      <c r="T65" s="19">
        <v>291370.0</v>
      </c>
      <c r="U65" s="19">
        <v>0.0</v>
      </c>
      <c r="V65" s="19">
        <f t="shared" ref="V65:V69" si="214">+T65+U65</f>
        <v>291370</v>
      </c>
      <c r="W65" s="19" t="str">
        <f t="shared" ref="W65:W69" si="215">+IF(S65+V65&gt;100000,S65+V65,0)</f>
        <v>#REF!</v>
      </c>
      <c r="X65" s="19" t="str">
        <f t="shared" ref="X65:X69" si="216">+Q65+W65</f>
        <v>#REF!</v>
      </c>
      <c r="Y65" s="38"/>
      <c r="Z65" s="38"/>
      <c r="AA65" s="38"/>
      <c r="AB65" s="38"/>
      <c r="AC65" s="38"/>
      <c r="AD65" s="38"/>
      <c r="AE65" s="38"/>
      <c r="AG65" s="39" t="b">
        <f t="shared" ref="AG65:AG69" si="217">+AND(A65=AH65,C65=AJ65)</f>
        <v>1</v>
      </c>
      <c r="AH65" s="38" t="s">
        <v>347</v>
      </c>
      <c r="AI65" s="40" t="s">
        <v>18</v>
      </c>
      <c r="AJ65" s="38" t="s">
        <v>335</v>
      </c>
      <c r="AK65" s="19">
        <v>291370.0</v>
      </c>
      <c r="AL65" s="18">
        <v>0.0</v>
      </c>
      <c r="AM65" s="19">
        <f t="shared" ref="AM65:AM69" si="218">+AK65+AL65</f>
        <v>291370</v>
      </c>
    </row>
    <row r="66" ht="15.75" hidden="1" customHeight="1" outlineLevel="2">
      <c r="A66" s="18" t="s">
        <v>347</v>
      </c>
      <c r="B66" s="19" t="s">
        <v>30</v>
      </c>
      <c r="C66" s="18" t="s">
        <v>31</v>
      </c>
      <c r="D66" s="19">
        <v>377825.76</v>
      </c>
      <c r="E66" s="19">
        <v>41938.64</v>
      </c>
      <c r="F66" s="19">
        <v>0.0</v>
      </c>
      <c r="G66" s="19" t="str">
        <f t="shared" si="202"/>
        <v>#REF!</v>
      </c>
      <c r="H66" s="19" t="str">
        <f t="shared" si="203"/>
        <v>#REF!</v>
      </c>
      <c r="I66" s="19" t="str">
        <f t="shared" si="204"/>
        <v>#REF!</v>
      </c>
      <c r="J66" s="19" t="str">
        <f t="shared" si="205"/>
        <v>#REF!</v>
      </c>
      <c r="K66" s="19" t="str">
        <f t="shared" si="206"/>
        <v>#REF!</v>
      </c>
      <c r="L66" s="19" t="str">
        <f t="shared" si="207"/>
        <v>#REF!</v>
      </c>
      <c r="M66" s="19" t="str">
        <f t="shared" si="208"/>
        <v>#REF!</v>
      </c>
      <c r="N66" s="19" t="str">
        <f t="shared" si="209"/>
        <v>#REF!</v>
      </c>
      <c r="O66" s="38"/>
      <c r="P66" s="19" t="str">
        <f t="shared" si="210"/>
        <v>#REF!</v>
      </c>
      <c r="Q66" s="19" t="str">
        <f t="shared" si="211"/>
        <v>#REF!</v>
      </c>
      <c r="R66" s="19" t="str">
        <f t="shared" si="212"/>
        <v>#REF!</v>
      </c>
      <c r="S66" s="38" t="str">
        <f t="shared" si="213"/>
        <v>#REF!</v>
      </c>
      <c r="T66" s="19">
        <v>0.0</v>
      </c>
      <c r="U66" s="19">
        <v>6407.98</v>
      </c>
      <c r="V66" s="19">
        <f t="shared" si="214"/>
        <v>6407.98</v>
      </c>
      <c r="W66" s="19" t="str">
        <f t="shared" si="215"/>
        <v>#REF!</v>
      </c>
      <c r="X66" s="19" t="str">
        <f t="shared" si="216"/>
        <v>#REF!</v>
      </c>
      <c r="Y66" s="38"/>
      <c r="Z66" s="38"/>
      <c r="AA66" s="38"/>
      <c r="AB66" s="38"/>
      <c r="AC66" s="38"/>
      <c r="AD66" s="38"/>
      <c r="AE66" s="38"/>
      <c r="AG66" s="39" t="b">
        <f t="shared" si="217"/>
        <v>1</v>
      </c>
      <c r="AH66" s="38" t="s">
        <v>347</v>
      </c>
      <c r="AI66" s="40" t="s">
        <v>30</v>
      </c>
      <c r="AJ66" s="38" t="s">
        <v>336</v>
      </c>
      <c r="AK66" s="19">
        <v>0.0</v>
      </c>
      <c r="AL66" s="18">
        <v>6407.98</v>
      </c>
      <c r="AM66" s="19">
        <f t="shared" si="218"/>
        <v>6407.98</v>
      </c>
    </row>
    <row r="67" ht="15.75" hidden="1" customHeight="1" outlineLevel="2">
      <c r="A67" s="18" t="s">
        <v>347</v>
      </c>
      <c r="B67" s="19" t="s">
        <v>38</v>
      </c>
      <c r="C67" s="18" t="s">
        <v>39</v>
      </c>
      <c r="D67" s="19">
        <v>227183.98</v>
      </c>
      <c r="E67" s="19">
        <v>25217.41</v>
      </c>
      <c r="F67" s="19">
        <v>0.0</v>
      </c>
      <c r="G67" s="19" t="str">
        <f t="shared" si="202"/>
        <v>#REF!</v>
      </c>
      <c r="H67" s="19" t="str">
        <f t="shared" si="203"/>
        <v>#REF!</v>
      </c>
      <c r="I67" s="19" t="str">
        <f t="shared" si="204"/>
        <v>#REF!</v>
      </c>
      <c r="J67" s="19" t="str">
        <f t="shared" si="205"/>
        <v>#REF!</v>
      </c>
      <c r="K67" s="19" t="str">
        <f t="shared" si="206"/>
        <v>#REF!</v>
      </c>
      <c r="L67" s="19" t="str">
        <f t="shared" si="207"/>
        <v>#REF!</v>
      </c>
      <c r="M67" s="19" t="str">
        <f t="shared" si="208"/>
        <v>#REF!</v>
      </c>
      <c r="N67" s="19" t="str">
        <f t="shared" si="209"/>
        <v>#REF!</v>
      </c>
      <c r="O67" s="38"/>
      <c r="P67" s="19" t="str">
        <f t="shared" si="210"/>
        <v>#REF!</v>
      </c>
      <c r="Q67" s="19" t="str">
        <f t="shared" si="211"/>
        <v>#REF!</v>
      </c>
      <c r="R67" s="19" t="str">
        <f t="shared" si="212"/>
        <v>#REF!</v>
      </c>
      <c r="S67" s="38" t="str">
        <f t="shared" si="213"/>
        <v>#REF!</v>
      </c>
      <c r="T67" s="19">
        <v>158710.0</v>
      </c>
      <c r="U67" s="19">
        <v>0.0</v>
      </c>
      <c r="V67" s="19">
        <f t="shared" si="214"/>
        <v>158710</v>
      </c>
      <c r="W67" s="19" t="str">
        <f t="shared" si="215"/>
        <v>#REF!</v>
      </c>
      <c r="X67" s="19" t="str">
        <f t="shared" si="216"/>
        <v>#REF!</v>
      </c>
      <c r="Y67" s="38"/>
      <c r="Z67" s="38"/>
      <c r="AA67" s="38"/>
      <c r="AB67" s="38"/>
      <c r="AC67" s="38"/>
      <c r="AD67" s="38"/>
      <c r="AE67" s="38"/>
      <c r="AG67" s="39" t="b">
        <f t="shared" si="217"/>
        <v>1</v>
      </c>
      <c r="AH67" s="38" t="s">
        <v>347</v>
      </c>
      <c r="AI67" s="40" t="s">
        <v>38</v>
      </c>
      <c r="AJ67" s="38" t="s">
        <v>39</v>
      </c>
      <c r="AK67" s="19">
        <v>158710.0</v>
      </c>
      <c r="AL67" s="18">
        <v>0.0</v>
      </c>
      <c r="AM67" s="19">
        <f t="shared" si="218"/>
        <v>158710</v>
      </c>
    </row>
    <row r="68" ht="15.75" hidden="1" customHeight="1" outlineLevel="2">
      <c r="A68" s="18" t="s">
        <v>347</v>
      </c>
      <c r="B68" s="19" t="s">
        <v>48</v>
      </c>
      <c r="C68" s="18" t="s">
        <v>49</v>
      </c>
      <c r="D68" s="19">
        <v>4.791528086E7</v>
      </c>
      <c r="E68" s="19">
        <v>5318593.26</v>
      </c>
      <c r="F68" s="19">
        <v>0.0</v>
      </c>
      <c r="G68" s="19" t="str">
        <f t="shared" si="202"/>
        <v>#REF!</v>
      </c>
      <c r="H68" s="19" t="str">
        <f t="shared" si="203"/>
        <v>#REF!</v>
      </c>
      <c r="I68" s="19" t="str">
        <f t="shared" si="204"/>
        <v>#REF!</v>
      </c>
      <c r="J68" s="19" t="str">
        <f t="shared" si="205"/>
        <v>#REF!</v>
      </c>
      <c r="K68" s="19" t="str">
        <f t="shared" si="206"/>
        <v>#REF!</v>
      </c>
      <c r="L68" s="19" t="str">
        <f t="shared" si="207"/>
        <v>#REF!</v>
      </c>
      <c r="M68" s="19" t="str">
        <f t="shared" si="208"/>
        <v>#REF!</v>
      </c>
      <c r="N68" s="19" t="str">
        <f t="shared" si="209"/>
        <v>#REF!</v>
      </c>
      <c r="O68" s="38"/>
      <c r="P68" s="19" t="str">
        <f t="shared" si="210"/>
        <v>#REF!</v>
      </c>
      <c r="Q68" s="19" t="str">
        <f t="shared" si="211"/>
        <v>#REF!</v>
      </c>
      <c r="R68" s="19" t="str">
        <f t="shared" si="212"/>
        <v>#REF!</v>
      </c>
      <c r="S68" s="38" t="str">
        <f t="shared" si="213"/>
        <v>#REF!</v>
      </c>
      <c r="T68" s="19">
        <v>563283.0</v>
      </c>
      <c r="U68" s="19">
        <v>0.0</v>
      </c>
      <c r="V68" s="19">
        <f t="shared" si="214"/>
        <v>563283</v>
      </c>
      <c r="W68" s="19" t="str">
        <f t="shared" si="215"/>
        <v>#REF!</v>
      </c>
      <c r="X68" s="19" t="str">
        <f t="shared" si="216"/>
        <v>#REF!</v>
      </c>
      <c r="Y68" s="38"/>
      <c r="Z68" s="38"/>
      <c r="AA68" s="38"/>
      <c r="AB68" s="38"/>
      <c r="AC68" s="38"/>
      <c r="AD68" s="38"/>
      <c r="AE68" s="38"/>
      <c r="AG68" s="39" t="b">
        <f t="shared" si="217"/>
        <v>1</v>
      </c>
      <c r="AH68" s="38" t="s">
        <v>347</v>
      </c>
      <c r="AI68" s="40" t="s">
        <v>48</v>
      </c>
      <c r="AJ68" s="38" t="s">
        <v>49</v>
      </c>
      <c r="AK68" s="19">
        <v>563283.0</v>
      </c>
      <c r="AL68" s="18">
        <v>0.0</v>
      </c>
      <c r="AM68" s="19">
        <f t="shared" si="218"/>
        <v>563283</v>
      </c>
    </row>
    <row r="69" ht="15.75" hidden="1" customHeight="1" outlineLevel="2">
      <c r="A69" s="18" t="s">
        <v>347</v>
      </c>
      <c r="B69" s="19" t="s">
        <v>60</v>
      </c>
      <c r="C69" s="18" t="s">
        <v>61</v>
      </c>
      <c r="D69" s="19">
        <v>1218990.73</v>
      </c>
      <c r="E69" s="19">
        <v>135307.9</v>
      </c>
      <c r="F69" s="19">
        <v>0.0</v>
      </c>
      <c r="G69" s="19" t="str">
        <f t="shared" si="202"/>
        <v>#REF!</v>
      </c>
      <c r="H69" s="19" t="str">
        <f t="shared" si="203"/>
        <v>#REF!</v>
      </c>
      <c r="I69" s="19" t="str">
        <f t="shared" si="204"/>
        <v>#REF!</v>
      </c>
      <c r="J69" s="19" t="str">
        <f t="shared" si="205"/>
        <v>#REF!</v>
      </c>
      <c r="K69" s="19" t="str">
        <f t="shared" si="206"/>
        <v>#REF!</v>
      </c>
      <c r="L69" s="19" t="str">
        <f t="shared" si="207"/>
        <v>#REF!</v>
      </c>
      <c r="M69" s="19" t="str">
        <f t="shared" si="208"/>
        <v>#REF!</v>
      </c>
      <c r="N69" s="19" t="str">
        <f t="shared" si="209"/>
        <v>#REF!</v>
      </c>
      <c r="O69" s="38"/>
      <c r="P69" s="19" t="str">
        <f t="shared" si="210"/>
        <v>#REF!</v>
      </c>
      <c r="Q69" s="19" t="str">
        <f t="shared" si="211"/>
        <v>#REF!</v>
      </c>
      <c r="R69" s="19" t="str">
        <f t="shared" si="212"/>
        <v>#REF!</v>
      </c>
      <c r="S69" s="38" t="str">
        <f t="shared" si="213"/>
        <v>#REF!</v>
      </c>
      <c r="T69" s="19">
        <v>14488.0</v>
      </c>
      <c r="U69" s="19">
        <v>0.0</v>
      </c>
      <c r="V69" s="19">
        <f t="shared" si="214"/>
        <v>14488</v>
      </c>
      <c r="W69" s="19" t="str">
        <f t="shared" si="215"/>
        <v>#REF!</v>
      </c>
      <c r="X69" s="19" t="str">
        <f t="shared" si="216"/>
        <v>#REF!</v>
      </c>
      <c r="Y69" s="38"/>
      <c r="Z69" s="38"/>
      <c r="AA69" s="38"/>
      <c r="AB69" s="38"/>
      <c r="AC69" s="38"/>
      <c r="AD69" s="38"/>
      <c r="AE69" s="38"/>
      <c r="AG69" s="39" t="b">
        <f t="shared" si="217"/>
        <v>1</v>
      </c>
      <c r="AH69" s="38" t="s">
        <v>347</v>
      </c>
      <c r="AI69" s="40" t="s">
        <v>60</v>
      </c>
      <c r="AJ69" s="38" t="s">
        <v>61</v>
      </c>
      <c r="AK69" s="19">
        <v>14488.0</v>
      </c>
      <c r="AL69" s="18">
        <v>0.0</v>
      </c>
      <c r="AM69" s="19">
        <f t="shared" si="218"/>
        <v>14488</v>
      </c>
    </row>
    <row r="70" ht="15.75" hidden="1" customHeight="1" outlineLevel="1">
      <c r="A70" s="43" t="s">
        <v>348</v>
      </c>
      <c r="B70" s="19"/>
      <c r="C70" s="18"/>
      <c r="D70" s="19">
        <f t="shared" ref="D70:E70" si="219">SUBTOTAL(9,D65:D69)</f>
        <v>87646219</v>
      </c>
      <c r="E70" s="19">
        <f t="shared" si="219"/>
        <v>9728725</v>
      </c>
      <c r="F70" s="19">
        <v>1.0</v>
      </c>
      <c r="G70" s="19"/>
      <c r="H70" s="19"/>
      <c r="I70" s="19"/>
      <c r="J70" s="19"/>
      <c r="K70" s="19" t="str">
        <f t="shared" ref="K70:L70" si="220">SUBTOTAL(9,K65:K69)</f>
        <v>#REF!</v>
      </c>
      <c r="L70" s="19" t="str">
        <f t="shared" si="220"/>
        <v>#REF!</v>
      </c>
      <c r="M70" s="19"/>
      <c r="N70" s="19"/>
      <c r="O70" s="38"/>
      <c r="P70" s="19" t="str">
        <f t="shared" ref="P70:X70" si="221">SUBTOTAL(9,P65:P69)</f>
        <v>#REF!</v>
      </c>
      <c r="Q70" s="19" t="str">
        <f t="shared" si="221"/>
        <v>#REF!</v>
      </c>
      <c r="R70" s="19" t="str">
        <f t="shared" si="221"/>
        <v>#REF!</v>
      </c>
      <c r="S70" s="38" t="str">
        <f t="shared" si="221"/>
        <v>#REF!</v>
      </c>
      <c r="T70" s="19">
        <f t="shared" si="221"/>
        <v>1027851</v>
      </c>
      <c r="U70" s="19">
        <f t="shared" si="221"/>
        <v>6407.98</v>
      </c>
      <c r="V70" s="19">
        <f t="shared" si="221"/>
        <v>1034258.98</v>
      </c>
      <c r="W70" s="19" t="str">
        <f t="shared" si="221"/>
        <v>#REF!</v>
      </c>
      <c r="X70" s="19" t="str">
        <f t="shared" si="221"/>
        <v>#REF!</v>
      </c>
      <c r="Y70" s="38"/>
      <c r="Z70" s="38"/>
      <c r="AA70" s="38"/>
      <c r="AB70" s="38"/>
      <c r="AC70" s="38"/>
      <c r="AD70" s="38"/>
      <c r="AE70" s="38"/>
      <c r="AH70" s="38"/>
      <c r="AI70" s="40"/>
      <c r="AJ70" s="38"/>
      <c r="AK70" s="19"/>
      <c r="AL70" s="18"/>
      <c r="AM70" s="19"/>
    </row>
    <row r="71" ht="15.75" hidden="1" customHeight="1" outlineLevel="2">
      <c r="A71" s="18" t="s">
        <v>70</v>
      </c>
      <c r="B71" s="19" t="s">
        <v>18</v>
      </c>
      <c r="C71" s="18" t="s">
        <v>335</v>
      </c>
      <c r="D71" s="19">
        <v>0.0</v>
      </c>
      <c r="E71" s="19">
        <v>2523243.28</v>
      </c>
      <c r="F71" s="19">
        <v>0.0</v>
      </c>
      <c r="G71" s="19" t="str">
        <f t="shared" ref="G71:G73" si="222">VLOOKUP(A71,'[1]ESFUERZO PROPIO ANTIOQUIA'!$E$4:$AB$130,5,0)</f>
        <v>#REF!</v>
      </c>
      <c r="H71" s="19" t="str">
        <f t="shared" ref="H71:H73" si="223">VLOOKUP(A71,'[1]ESFUERZO PROPIO ANTIOQUIA'!$E$4:$AB$130,2,0)</f>
        <v>#REF!</v>
      </c>
      <c r="I71" s="19" t="str">
        <f t="shared" ref="I71:I73" si="224">VLOOKUP(A71,'[1]ESFUERZO PROPIO ANTIOQUIA'!$E$4:$AB$130,24,0)</f>
        <v>#REF!</v>
      </c>
      <c r="J71" s="19" t="str">
        <f t="shared" ref="J71:J73" si="225">+I71/4</f>
        <v>#REF!</v>
      </c>
      <c r="K71" s="19" t="str">
        <f t="shared" ref="K71:K73" si="226">+F71*J71</f>
        <v>#REF!</v>
      </c>
      <c r="L71" s="19" t="str">
        <f t="shared" ref="L71:L73" si="227">+D71-Q71</f>
        <v>#REF!</v>
      </c>
      <c r="M71" s="19" t="str">
        <f t="shared" ref="M71:M73" si="228">VLOOKUP(A71,'[1]ESFUERZO PROPIO ANTIOQUIA'!$E$4:$AB$130,14,0)</f>
        <v>#REF!</v>
      </c>
      <c r="N71" s="19" t="str">
        <f t="shared" ref="N71:N73" si="229">VLOOKUP(A71,'[1]ESFUERZO PROPIO ANTIOQUIA'!$E$4:$AB$130,11,0)</f>
        <v>#REF!</v>
      </c>
      <c r="O71" s="38"/>
      <c r="P71" s="19" t="str">
        <f t="shared" ref="P71:P73" si="230">+D71-K71</f>
        <v>#REF!</v>
      </c>
      <c r="Q71" s="19" t="str">
        <f t="shared" ref="Q71:Q73" si="231">+ROUND(P71,0)</f>
        <v>#REF!</v>
      </c>
      <c r="R71" s="19" t="str">
        <f t="shared" ref="R71:R73" si="232">+L71+Q71</f>
        <v>#REF!</v>
      </c>
      <c r="S71" s="38" t="str">
        <f t="shared" ref="S71:S73" si="233">+IF(D71-L71-Q71&gt;1,D71-L71-Q71,0)</f>
        <v>#REF!</v>
      </c>
      <c r="T71" s="19">
        <v>0.0</v>
      </c>
      <c r="U71" s="19">
        <v>0.0</v>
      </c>
      <c r="V71" s="19">
        <f t="shared" ref="V71:V73" si="234">+T71+U71</f>
        <v>0</v>
      </c>
      <c r="W71" s="19" t="str">
        <f t="shared" ref="W71:W73" si="235">+IF(S71+V71&gt;100000,S71+V71,0)</f>
        <v>#REF!</v>
      </c>
      <c r="X71" s="19" t="str">
        <f t="shared" ref="X71:X73" si="236">+Q71+W71</f>
        <v>#REF!</v>
      </c>
      <c r="Y71" s="38"/>
      <c r="Z71" s="38"/>
      <c r="AA71" s="38"/>
      <c r="AB71" s="38"/>
      <c r="AC71" s="38"/>
      <c r="AD71" s="38"/>
      <c r="AE71" s="38"/>
      <c r="AG71" s="39" t="b">
        <f t="shared" ref="AG71:AG73" si="237">+AND(A71=AH71,C71=AJ71)</f>
        <v>1</v>
      </c>
      <c r="AH71" s="38" t="s">
        <v>70</v>
      </c>
      <c r="AI71" s="40" t="s">
        <v>18</v>
      </c>
      <c r="AJ71" s="38" t="s">
        <v>335</v>
      </c>
      <c r="AK71" s="19">
        <v>0.0</v>
      </c>
      <c r="AL71" s="18">
        <v>0.0</v>
      </c>
      <c r="AM71" s="19">
        <f t="shared" ref="AM71:AM73" si="238">+AK71+AL71</f>
        <v>0</v>
      </c>
    </row>
    <row r="72" ht="15.75" hidden="1" customHeight="1" outlineLevel="2">
      <c r="A72" s="18" t="s">
        <v>70</v>
      </c>
      <c r="B72" s="19" t="s">
        <v>30</v>
      </c>
      <c r="C72" s="18" t="s">
        <v>31</v>
      </c>
      <c r="D72" s="19">
        <v>0.0</v>
      </c>
      <c r="E72" s="19">
        <v>6725.83</v>
      </c>
      <c r="F72" s="19">
        <v>0.0</v>
      </c>
      <c r="G72" s="19" t="str">
        <f t="shared" si="222"/>
        <v>#REF!</v>
      </c>
      <c r="H72" s="19" t="str">
        <f t="shared" si="223"/>
        <v>#REF!</v>
      </c>
      <c r="I72" s="19" t="str">
        <f t="shared" si="224"/>
        <v>#REF!</v>
      </c>
      <c r="J72" s="19" t="str">
        <f t="shared" si="225"/>
        <v>#REF!</v>
      </c>
      <c r="K72" s="19" t="str">
        <f t="shared" si="226"/>
        <v>#REF!</v>
      </c>
      <c r="L72" s="19" t="str">
        <f t="shared" si="227"/>
        <v>#REF!</v>
      </c>
      <c r="M72" s="19" t="str">
        <f t="shared" si="228"/>
        <v>#REF!</v>
      </c>
      <c r="N72" s="19" t="str">
        <f t="shared" si="229"/>
        <v>#REF!</v>
      </c>
      <c r="O72" s="38"/>
      <c r="P72" s="19" t="str">
        <f t="shared" si="230"/>
        <v>#REF!</v>
      </c>
      <c r="Q72" s="19" t="str">
        <f t="shared" si="231"/>
        <v>#REF!</v>
      </c>
      <c r="R72" s="19" t="str">
        <f t="shared" si="232"/>
        <v>#REF!</v>
      </c>
      <c r="S72" s="38" t="str">
        <f t="shared" si="233"/>
        <v>#REF!</v>
      </c>
      <c r="T72" s="19">
        <v>0.0</v>
      </c>
      <c r="U72" s="19">
        <v>0.0</v>
      </c>
      <c r="V72" s="19">
        <f t="shared" si="234"/>
        <v>0</v>
      </c>
      <c r="W72" s="19" t="str">
        <f t="shared" si="235"/>
        <v>#REF!</v>
      </c>
      <c r="X72" s="19" t="str">
        <f t="shared" si="236"/>
        <v>#REF!</v>
      </c>
      <c r="Y72" s="38"/>
      <c r="Z72" s="38"/>
      <c r="AA72" s="38"/>
      <c r="AB72" s="38"/>
      <c r="AC72" s="38"/>
      <c r="AD72" s="38"/>
      <c r="AE72" s="38"/>
      <c r="AG72" s="39" t="b">
        <f t="shared" si="237"/>
        <v>1</v>
      </c>
      <c r="AH72" s="38" t="s">
        <v>70</v>
      </c>
      <c r="AI72" s="40" t="s">
        <v>30</v>
      </c>
      <c r="AJ72" s="38" t="s">
        <v>336</v>
      </c>
      <c r="AK72" s="19">
        <v>0.0</v>
      </c>
      <c r="AL72" s="18">
        <v>0.0</v>
      </c>
      <c r="AM72" s="19">
        <f t="shared" si="238"/>
        <v>0</v>
      </c>
    </row>
    <row r="73" ht="15.75" hidden="1" customHeight="1" outlineLevel="2">
      <c r="A73" s="18" t="s">
        <v>70</v>
      </c>
      <c r="B73" s="19" t="s">
        <v>38</v>
      </c>
      <c r="C73" s="18" t="s">
        <v>39</v>
      </c>
      <c r="D73" s="19">
        <v>0.0</v>
      </c>
      <c r="E73" s="19">
        <v>2032.89</v>
      </c>
      <c r="F73" s="19">
        <v>0.0</v>
      </c>
      <c r="G73" s="19" t="str">
        <f t="shared" si="222"/>
        <v>#REF!</v>
      </c>
      <c r="H73" s="19" t="str">
        <f t="shared" si="223"/>
        <v>#REF!</v>
      </c>
      <c r="I73" s="19" t="str">
        <f t="shared" si="224"/>
        <v>#REF!</v>
      </c>
      <c r="J73" s="19" t="str">
        <f t="shared" si="225"/>
        <v>#REF!</v>
      </c>
      <c r="K73" s="19" t="str">
        <f t="shared" si="226"/>
        <v>#REF!</v>
      </c>
      <c r="L73" s="19" t="str">
        <f t="shared" si="227"/>
        <v>#REF!</v>
      </c>
      <c r="M73" s="19" t="str">
        <f t="shared" si="228"/>
        <v>#REF!</v>
      </c>
      <c r="N73" s="19" t="str">
        <f t="shared" si="229"/>
        <v>#REF!</v>
      </c>
      <c r="O73" s="38"/>
      <c r="P73" s="19" t="str">
        <f t="shared" si="230"/>
        <v>#REF!</v>
      </c>
      <c r="Q73" s="19" t="str">
        <f t="shared" si="231"/>
        <v>#REF!</v>
      </c>
      <c r="R73" s="19" t="str">
        <f t="shared" si="232"/>
        <v>#REF!</v>
      </c>
      <c r="S73" s="38" t="str">
        <f t="shared" si="233"/>
        <v>#REF!</v>
      </c>
      <c r="T73" s="19">
        <v>0.0</v>
      </c>
      <c r="U73" s="19">
        <v>0.0</v>
      </c>
      <c r="V73" s="19">
        <f t="shared" si="234"/>
        <v>0</v>
      </c>
      <c r="W73" s="19" t="str">
        <f t="shared" si="235"/>
        <v>#REF!</v>
      </c>
      <c r="X73" s="19" t="str">
        <f t="shared" si="236"/>
        <v>#REF!</v>
      </c>
      <c r="Y73" s="38"/>
      <c r="Z73" s="38"/>
      <c r="AA73" s="38"/>
      <c r="AB73" s="38"/>
      <c r="AC73" s="38"/>
      <c r="AD73" s="38"/>
      <c r="AE73" s="38"/>
      <c r="AG73" s="39" t="b">
        <f t="shared" si="237"/>
        <v>1</v>
      </c>
      <c r="AH73" s="38" t="s">
        <v>70</v>
      </c>
      <c r="AI73" s="40" t="s">
        <v>38</v>
      </c>
      <c r="AJ73" s="38" t="s">
        <v>39</v>
      </c>
      <c r="AK73" s="19">
        <v>0.0</v>
      </c>
      <c r="AL73" s="18">
        <v>0.0</v>
      </c>
      <c r="AM73" s="19">
        <f t="shared" si="238"/>
        <v>0</v>
      </c>
    </row>
    <row r="74" ht="15.75" hidden="1" customHeight="1" outlineLevel="1">
      <c r="A74" s="43" t="s">
        <v>349</v>
      </c>
      <c r="B74" s="19"/>
      <c r="C74" s="18"/>
      <c r="D74" s="19">
        <f t="shared" ref="D74:E74" si="239">SUBTOTAL(9,D71:D73)</f>
        <v>0</v>
      </c>
      <c r="E74" s="19">
        <f t="shared" si="239"/>
        <v>2532002</v>
      </c>
      <c r="F74" s="19">
        <v>1.0</v>
      </c>
      <c r="G74" s="19"/>
      <c r="H74" s="19"/>
      <c r="I74" s="19"/>
      <c r="J74" s="19"/>
      <c r="K74" s="19" t="str">
        <f t="shared" ref="K74:L74" si="240">SUBTOTAL(9,K71:K73)</f>
        <v>#REF!</v>
      </c>
      <c r="L74" s="19" t="str">
        <f t="shared" si="240"/>
        <v>#REF!</v>
      </c>
      <c r="M74" s="19"/>
      <c r="N74" s="19"/>
      <c r="O74" s="38"/>
      <c r="P74" s="19" t="str">
        <f t="shared" ref="P74:X74" si="241">SUBTOTAL(9,P71:P73)</f>
        <v>#REF!</v>
      </c>
      <c r="Q74" s="19" t="str">
        <f t="shared" si="241"/>
        <v>#REF!</v>
      </c>
      <c r="R74" s="19" t="str">
        <f t="shared" si="241"/>
        <v>#REF!</v>
      </c>
      <c r="S74" s="38" t="str">
        <f t="shared" si="241"/>
        <v>#REF!</v>
      </c>
      <c r="T74" s="19">
        <f t="shared" si="241"/>
        <v>0</v>
      </c>
      <c r="U74" s="19">
        <f t="shared" si="241"/>
        <v>0</v>
      </c>
      <c r="V74" s="19">
        <f t="shared" si="241"/>
        <v>0</v>
      </c>
      <c r="W74" s="19" t="str">
        <f t="shared" si="241"/>
        <v>#REF!</v>
      </c>
      <c r="X74" s="19" t="str">
        <f t="shared" si="241"/>
        <v>#REF!</v>
      </c>
      <c r="Y74" s="38"/>
      <c r="Z74" s="38"/>
      <c r="AA74" s="38"/>
      <c r="AB74" s="38"/>
      <c r="AC74" s="38"/>
      <c r="AD74" s="38"/>
      <c r="AE74" s="38"/>
      <c r="AH74" s="38"/>
      <c r="AI74" s="40"/>
      <c r="AJ74" s="38"/>
      <c r="AK74" s="19"/>
      <c r="AL74" s="18"/>
      <c r="AM74" s="19"/>
    </row>
    <row r="75" ht="15.75" hidden="1" customHeight="1" outlineLevel="2">
      <c r="A75" s="18" t="s">
        <v>72</v>
      </c>
      <c r="B75" s="19" t="s">
        <v>18</v>
      </c>
      <c r="C75" s="18" t="s">
        <v>335</v>
      </c>
      <c r="D75" s="19">
        <v>4.0642421862E8</v>
      </c>
      <c r="E75" s="19">
        <v>2.045104001E7</v>
      </c>
      <c r="F75" s="19">
        <f t="shared" ref="F75:F81" si="242">+D75/$D$82</f>
        <v>0.9374962902</v>
      </c>
      <c r="G75" s="19" t="str">
        <f t="shared" ref="G75:G81" si="243">VLOOKUP(A75,'[1]ESFUERZO PROPIO ANTIOQUIA'!$E$4:$AB$130,5,0)</f>
        <v>#REF!</v>
      </c>
      <c r="H75" s="19" t="str">
        <f t="shared" ref="H75:H81" si="244">VLOOKUP(A75,'[1]ESFUERZO PROPIO ANTIOQUIA'!$E$4:$AB$130,2,0)</f>
        <v>#REF!</v>
      </c>
      <c r="I75" s="19" t="str">
        <f t="shared" ref="I75:I81" si="245">VLOOKUP(A75,'[1]ESFUERZO PROPIO ANTIOQUIA'!$E$4:$AB$130,24,0)</f>
        <v>#REF!</v>
      </c>
      <c r="J75" s="19" t="str">
        <f t="shared" ref="J75:J81" si="246">+I75/4</f>
        <v>#REF!</v>
      </c>
      <c r="K75" s="19" t="str">
        <f t="shared" ref="K75:K81" si="247">+F75*J75</f>
        <v>#REF!</v>
      </c>
      <c r="L75" s="19" t="str">
        <f t="shared" ref="L75:L81" si="248">IF(K75=0,0,D75-Q75)</f>
        <v>#REF!</v>
      </c>
      <c r="M75" s="19" t="str">
        <f t="shared" ref="M75:M81" si="249">VLOOKUP(A75,'[1]ESFUERZO PROPIO ANTIOQUIA'!$E$4:$AB$130,14,0)</f>
        <v>#REF!</v>
      </c>
      <c r="N75" s="19" t="str">
        <f t="shared" ref="N75:N81" si="250">VLOOKUP(A75,'[1]ESFUERZO PROPIO ANTIOQUIA'!$E$4:$AB$130,11,0)</f>
        <v>#REF!</v>
      </c>
      <c r="O75" s="38"/>
      <c r="P75" s="19" t="str">
        <f t="shared" ref="P75:P81" si="251">+D75-K75</f>
        <v>#REF!</v>
      </c>
      <c r="Q75" s="19" t="str">
        <f t="shared" ref="Q75:Q81" si="252">+ROUND(P75,0)</f>
        <v>#REF!</v>
      </c>
      <c r="R75" s="19" t="str">
        <f t="shared" ref="R75:R81" si="253">+L75+Q75</f>
        <v>#REF!</v>
      </c>
      <c r="S75" s="38" t="str">
        <f t="shared" ref="S75:S81" si="254">+IF(D75-L75-Q75&gt;1,D75-L75-Q75,0)</f>
        <v>#REF!</v>
      </c>
      <c r="T75" s="19">
        <v>0.0</v>
      </c>
      <c r="U75" s="19">
        <v>0.0</v>
      </c>
      <c r="V75" s="19">
        <f t="shared" ref="V75:V81" si="255">+T75+U75</f>
        <v>0</v>
      </c>
      <c r="W75" s="19" t="str">
        <f t="shared" ref="W75:W81" si="256">+IF(S75+V75&gt;100000,S75+V75,0)</f>
        <v>#REF!</v>
      </c>
      <c r="X75" s="19" t="str">
        <f t="shared" ref="X75:X81" si="257">+Q75+W75</f>
        <v>#REF!</v>
      </c>
      <c r="Y75" s="38"/>
      <c r="Z75" s="38"/>
      <c r="AA75" s="38"/>
      <c r="AB75" s="38"/>
      <c r="AC75" s="38"/>
      <c r="AD75" s="38"/>
      <c r="AE75" s="38"/>
      <c r="AG75" s="39" t="b">
        <f t="shared" ref="AG75:AG81" si="258">+AND(A75=AH75,C75=AJ75)</f>
        <v>1</v>
      </c>
      <c r="AH75" s="38" t="s">
        <v>72</v>
      </c>
      <c r="AI75" s="40" t="s">
        <v>18</v>
      </c>
      <c r="AJ75" s="38" t="s">
        <v>335</v>
      </c>
      <c r="AK75" s="19">
        <v>0.0</v>
      </c>
      <c r="AL75" s="18">
        <v>0.0</v>
      </c>
      <c r="AM75" s="19">
        <f t="shared" ref="AM75:AM81" si="259">+AK75+AL75</f>
        <v>0</v>
      </c>
    </row>
    <row r="76" ht="15.75" hidden="1" customHeight="1" outlineLevel="2">
      <c r="A76" s="18" t="s">
        <v>72</v>
      </c>
      <c r="B76" s="19" t="s">
        <v>44</v>
      </c>
      <c r="C76" s="18" t="s">
        <v>45</v>
      </c>
      <c r="D76" s="19">
        <v>1.69846916E7</v>
      </c>
      <c r="E76" s="19">
        <v>854660.21</v>
      </c>
      <c r="F76" s="19">
        <f t="shared" si="242"/>
        <v>0.03917848552</v>
      </c>
      <c r="G76" s="19" t="str">
        <f t="shared" si="243"/>
        <v>#REF!</v>
      </c>
      <c r="H76" s="19" t="str">
        <f t="shared" si="244"/>
        <v>#REF!</v>
      </c>
      <c r="I76" s="19" t="str">
        <f t="shared" si="245"/>
        <v>#REF!</v>
      </c>
      <c r="J76" s="19" t="str">
        <f t="shared" si="246"/>
        <v>#REF!</v>
      </c>
      <c r="K76" s="19" t="str">
        <f t="shared" si="247"/>
        <v>#REF!</v>
      </c>
      <c r="L76" s="19" t="str">
        <f t="shared" si="248"/>
        <v>#REF!</v>
      </c>
      <c r="M76" s="19" t="str">
        <f t="shared" si="249"/>
        <v>#REF!</v>
      </c>
      <c r="N76" s="19" t="str">
        <f t="shared" si="250"/>
        <v>#REF!</v>
      </c>
      <c r="O76" s="38"/>
      <c r="P76" s="19" t="str">
        <f t="shared" si="251"/>
        <v>#REF!</v>
      </c>
      <c r="Q76" s="19" t="str">
        <f t="shared" si="252"/>
        <v>#REF!</v>
      </c>
      <c r="R76" s="19" t="str">
        <f t="shared" si="253"/>
        <v>#REF!</v>
      </c>
      <c r="S76" s="38" t="str">
        <f t="shared" si="254"/>
        <v>#REF!</v>
      </c>
      <c r="T76" s="19">
        <v>0.0</v>
      </c>
      <c r="U76" s="19">
        <v>0.0</v>
      </c>
      <c r="V76" s="19">
        <f t="shared" si="255"/>
        <v>0</v>
      </c>
      <c r="W76" s="19" t="str">
        <f t="shared" si="256"/>
        <v>#REF!</v>
      </c>
      <c r="X76" s="19" t="str">
        <f t="shared" si="257"/>
        <v>#REF!</v>
      </c>
      <c r="Y76" s="38"/>
      <c r="Z76" s="38"/>
      <c r="AA76" s="38"/>
      <c r="AB76" s="38"/>
      <c r="AC76" s="38"/>
      <c r="AD76" s="38"/>
      <c r="AE76" s="38"/>
      <c r="AG76" s="39" t="b">
        <f t="shared" si="258"/>
        <v>1</v>
      </c>
      <c r="AH76" s="38" t="s">
        <v>72</v>
      </c>
      <c r="AI76" s="40" t="s">
        <v>44</v>
      </c>
      <c r="AJ76" s="38" t="s">
        <v>45</v>
      </c>
      <c r="AK76" s="19">
        <v>0.0</v>
      </c>
      <c r="AL76" s="18">
        <v>0.0</v>
      </c>
      <c r="AM76" s="19">
        <f t="shared" si="259"/>
        <v>0</v>
      </c>
    </row>
    <row r="77" ht="15.75" hidden="1" customHeight="1" outlineLevel="2">
      <c r="A77" s="18" t="s">
        <v>72</v>
      </c>
      <c r="B77" s="19" t="s">
        <v>73</v>
      </c>
      <c r="C77" s="18" t="s">
        <v>74</v>
      </c>
      <c r="D77" s="19">
        <v>5731980.51</v>
      </c>
      <c r="E77" s="19">
        <v>288430.06</v>
      </c>
      <c r="F77" s="19">
        <f t="shared" si="242"/>
        <v>0.01322192482</v>
      </c>
      <c r="G77" s="19" t="str">
        <f t="shared" si="243"/>
        <v>#REF!</v>
      </c>
      <c r="H77" s="19" t="str">
        <f t="shared" si="244"/>
        <v>#REF!</v>
      </c>
      <c r="I77" s="19" t="str">
        <f t="shared" si="245"/>
        <v>#REF!</v>
      </c>
      <c r="J77" s="19" t="str">
        <f t="shared" si="246"/>
        <v>#REF!</v>
      </c>
      <c r="K77" s="19" t="str">
        <f t="shared" si="247"/>
        <v>#REF!</v>
      </c>
      <c r="L77" s="19" t="str">
        <f t="shared" si="248"/>
        <v>#REF!</v>
      </c>
      <c r="M77" s="19" t="str">
        <f t="shared" si="249"/>
        <v>#REF!</v>
      </c>
      <c r="N77" s="19" t="str">
        <f t="shared" si="250"/>
        <v>#REF!</v>
      </c>
      <c r="O77" s="38"/>
      <c r="P77" s="19" t="str">
        <f t="shared" si="251"/>
        <v>#REF!</v>
      </c>
      <c r="Q77" s="19" t="str">
        <f t="shared" si="252"/>
        <v>#REF!</v>
      </c>
      <c r="R77" s="19" t="str">
        <f t="shared" si="253"/>
        <v>#REF!</v>
      </c>
      <c r="S77" s="38" t="str">
        <f t="shared" si="254"/>
        <v>#REF!</v>
      </c>
      <c r="T77" s="19">
        <v>0.0</v>
      </c>
      <c r="U77" s="19">
        <v>0.0</v>
      </c>
      <c r="V77" s="19">
        <f t="shared" si="255"/>
        <v>0</v>
      </c>
      <c r="W77" s="19" t="str">
        <f t="shared" si="256"/>
        <v>#REF!</v>
      </c>
      <c r="X77" s="19" t="str">
        <f t="shared" si="257"/>
        <v>#REF!</v>
      </c>
      <c r="Y77" s="38"/>
      <c r="Z77" s="38"/>
      <c r="AA77" s="38"/>
      <c r="AB77" s="38"/>
      <c r="AC77" s="38"/>
      <c r="AD77" s="38"/>
      <c r="AE77" s="38"/>
      <c r="AG77" s="39" t="b">
        <f t="shared" si="258"/>
        <v>1</v>
      </c>
      <c r="AH77" s="38" t="s">
        <v>72</v>
      </c>
      <c r="AI77" s="40" t="s">
        <v>73</v>
      </c>
      <c r="AJ77" s="38" t="s">
        <v>74</v>
      </c>
      <c r="AK77" s="19">
        <v>0.0</v>
      </c>
      <c r="AL77" s="18">
        <v>0.0</v>
      </c>
      <c r="AM77" s="19">
        <f t="shared" si="259"/>
        <v>0</v>
      </c>
    </row>
    <row r="78" ht="15.75" hidden="1" customHeight="1" outlineLevel="2">
      <c r="A78" s="18" t="s">
        <v>72</v>
      </c>
      <c r="B78" s="19" t="s">
        <v>28</v>
      </c>
      <c r="C78" s="18" t="s">
        <v>29</v>
      </c>
      <c r="D78" s="19">
        <v>470667.35</v>
      </c>
      <c r="E78" s="19">
        <v>23683.72</v>
      </c>
      <c r="F78" s="19">
        <f t="shared" si="242"/>
        <v>0.001085685533</v>
      </c>
      <c r="G78" s="19" t="str">
        <f t="shared" si="243"/>
        <v>#REF!</v>
      </c>
      <c r="H78" s="19" t="str">
        <f t="shared" si="244"/>
        <v>#REF!</v>
      </c>
      <c r="I78" s="19" t="str">
        <f t="shared" si="245"/>
        <v>#REF!</v>
      </c>
      <c r="J78" s="19" t="str">
        <f t="shared" si="246"/>
        <v>#REF!</v>
      </c>
      <c r="K78" s="19" t="str">
        <f t="shared" si="247"/>
        <v>#REF!</v>
      </c>
      <c r="L78" s="19" t="str">
        <f t="shared" si="248"/>
        <v>#REF!</v>
      </c>
      <c r="M78" s="19" t="str">
        <f t="shared" si="249"/>
        <v>#REF!</v>
      </c>
      <c r="N78" s="19" t="str">
        <f t="shared" si="250"/>
        <v>#REF!</v>
      </c>
      <c r="O78" s="38"/>
      <c r="P78" s="19" t="str">
        <f t="shared" si="251"/>
        <v>#REF!</v>
      </c>
      <c r="Q78" s="19" t="str">
        <f t="shared" si="252"/>
        <v>#REF!</v>
      </c>
      <c r="R78" s="19" t="str">
        <f t="shared" si="253"/>
        <v>#REF!</v>
      </c>
      <c r="S78" s="38" t="str">
        <f t="shared" si="254"/>
        <v>#REF!</v>
      </c>
      <c r="T78" s="19">
        <v>0.0</v>
      </c>
      <c r="U78" s="19">
        <v>0.0</v>
      </c>
      <c r="V78" s="19">
        <f t="shared" si="255"/>
        <v>0</v>
      </c>
      <c r="W78" s="19" t="str">
        <f t="shared" si="256"/>
        <v>#REF!</v>
      </c>
      <c r="X78" s="19" t="str">
        <f t="shared" si="257"/>
        <v>#REF!</v>
      </c>
      <c r="Y78" s="38"/>
      <c r="Z78" s="38"/>
      <c r="AA78" s="38"/>
      <c r="AB78" s="38"/>
      <c r="AC78" s="38"/>
      <c r="AD78" s="38"/>
      <c r="AE78" s="38"/>
      <c r="AG78" s="39" t="b">
        <f t="shared" si="258"/>
        <v>1</v>
      </c>
      <c r="AH78" s="38" t="s">
        <v>72</v>
      </c>
      <c r="AI78" s="40" t="s">
        <v>28</v>
      </c>
      <c r="AJ78" s="38" t="s">
        <v>29</v>
      </c>
      <c r="AK78" s="19">
        <v>0.0</v>
      </c>
      <c r="AL78" s="18">
        <v>0.0</v>
      </c>
      <c r="AM78" s="19">
        <f t="shared" si="259"/>
        <v>0</v>
      </c>
    </row>
    <row r="79" ht="15.75" hidden="1" customHeight="1" outlineLevel="2">
      <c r="A79" s="18" t="s">
        <v>72</v>
      </c>
      <c r="B79" s="19" t="s">
        <v>30</v>
      </c>
      <c r="C79" s="18" t="s">
        <v>31</v>
      </c>
      <c r="D79" s="19">
        <v>1423318.45</v>
      </c>
      <c r="E79" s="19">
        <v>71620.59</v>
      </c>
      <c r="F79" s="19">
        <f t="shared" si="242"/>
        <v>0.003283160072</v>
      </c>
      <c r="G79" s="19" t="str">
        <f t="shared" si="243"/>
        <v>#REF!</v>
      </c>
      <c r="H79" s="19" t="str">
        <f t="shared" si="244"/>
        <v>#REF!</v>
      </c>
      <c r="I79" s="19" t="str">
        <f t="shared" si="245"/>
        <v>#REF!</v>
      </c>
      <c r="J79" s="19" t="str">
        <f t="shared" si="246"/>
        <v>#REF!</v>
      </c>
      <c r="K79" s="19" t="str">
        <f t="shared" si="247"/>
        <v>#REF!</v>
      </c>
      <c r="L79" s="19" t="str">
        <f t="shared" si="248"/>
        <v>#REF!</v>
      </c>
      <c r="M79" s="19" t="str">
        <f t="shared" si="249"/>
        <v>#REF!</v>
      </c>
      <c r="N79" s="19" t="str">
        <f t="shared" si="250"/>
        <v>#REF!</v>
      </c>
      <c r="O79" s="38"/>
      <c r="P79" s="19" t="str">
        <f t="shared" si="251"/>
        <v>#REF!</v>
      </c>
      <c r="Q79" s="19" t="str">
        <f t="shared" si="252"/>
        <v>#REF!</v>
      </c>
      <c r="R79" s="19" t="str">
        <f t="shared" si="253"/>
        <v>#REF!</v>
      </c>
      <c r="S79" s="38" t="str">
        <f t="shared" si="254"/>
        <v>#REF!</v>
      </c>
      <c r="T79" s="19">
        <v>0.0</v>
      </c>
      <c r="U79" s="19">
        <v>0.0</v>
      </c>
      <c r="V79" s="19">
        <f t="shared" si="255"/>
        <v>0</v>
      </c>
      <c r="W79" s="19" t="str">
        <f t="shared" si="256"/>
        <v>#REF!</v>
      </c>
      <c r="X79" s="19" t="str">
        <f t="shared" si="257"/>
        <v>#REF!</v>
      </c>
      <c r="Y79" s="38"/>
      <c r="Z79" s="38"/>
      <c r="AA79" s="38"/>
      <c r="AB79" s="38"/>
      <c r="AC79" s="38"/>
      <c r="AD79" s="38"/>
      <c r="AE79" s="38"/>
      <c r="AG79" s="39" t="b">
        <f t="shared" si="258"/>
        <v>1</v>
      </c>
      <c r="AH79" s="38" t="s">
        <v>72</v>
      </c>
      <c r="AI79" s="40" t="s">
        <v>30</v>
      </c>
      <c r="AJ79" s="38" t="s">
        <v>336</v>
      </c>
      <c r="AK79" s="19">
        <v>0.0</v>
      </c>
      <c r="AL79" s="18">
        <v>0.0</v>
      </c>
      <c r="AM79" s="19">
        <f t="shared" si="259"/>
        <v>0</v>
      </c>
    </row>
    <row r="80" ht="15.75" hidden="1" customHeight="1" outlineLevel="2">
      <c r="A80" s="18" t="s">
        <v>72</v>
      </c>
      <c r="B80" s="19" t="s">
        <v>32</v>
      </c>
      <c r="C80" s="18" t="s">
        <v>33</v>
      </c>
      <c r="D80" s="19">
        <v>1143716.04</v>
      </c>
      <c r="E80" s="19">
        <v>57551.15</v>
      </c>
      <c r="F80" s="19">
        <f t="shared" si="242"/>
        <v>0.002638202881</v>
      </c>
      <c r="G80" s="19" t="str">
        <f t="shared" si="243"/>
        <v>#REF!</v>
      </c>
      <c r="H80" s="19" t="str">
        <f t="shared" si="244"/>
        <v>#REF!</v>
      </c>
      <c r="I80" s="19" t="str">
        <f t="shared" si="245"/>
        <v>#REF!</v>
      </c>
      <c r="J80" s="19" t="str">
        <f t="shared" si="246"/>
        <v>#REF!</v>
      </c>
      <c r="K80" s="19" t="str">
        <f t="shared" si="247"/>
        <v>#REF!</v>
      </c>
      <c r="L80" s="19" t="str">
        <f t="shared" si="248"/>
        <v>#REF!</v>
      </c>
      <c r="M80" s="19" t="str">
        <f t="shared" si="249"/>
        <v>#REF!</v>
      </c>
      <c r="N80" s="19" t="str">
        <f t="shared" si="250"/>
        <v>#REF!</v>
      </c>
      <c r="O80" s="38"/>
      <c r="P80" s="19" t="str">
        <f t="shared" si="251"/>
        <v>#REF!</v>
      </c>
      <c r="Q80" s="19" t="str">
        <f t="shared" si="252"/>
        <v>#REF!</v>
      </c>
      <c r="R80" s="19" t="str">
        <f t="shared" si="253"/>
        <v>#REF!</v>
      </c>
      <c r="S80" s="38" t="str">
        <f t="shared" si="254"/>
        <v>#REF!</v>
      </c>
      <c r="T80" s="19">
        <v>0.0</v>
      </c>
      <c r="U80" s="19">
        <v>0.0</v>
      </c>
      <c r="V80" s="19">
        <f t="shared" si="255"/>
        <v>0</v>
      </c>
      <c r="W80" s="19" t="str">
        <f t="shared" si="256"/>
        <v>#REF!</v>
      </c>
      <c r="X80" s="19" t="str">
        <f t="shared" si="257"/>
        <v>#REF!</v>
      </c>
      <c r="Y80" s="38"/>
      <c r="Z80" s="38"/>
      <c r="AA80" s="38"/>
      <c r="AB80" s="38"/>
      <c r="AC80" s="38"/>
      <c r="AD80" s="38"/>
      <c r="AE80" s="38"/>
      <c r="AG80" s="39" t="b">
        <f t="shared" si="258"/>
        <v>1</v>
      </c>
      <c r="AH80" s="18" t="s">
        <v>72</v>
      </c>
      <c r="AI80" s="19" t="s">
        <v>32</v>
      </c>
      <c r="AJ80" s="18" t="s">
        <v>33</v>
      </c>
      <c r="AK80" s="19">
        <v>0.0</v>
      </c>
      <c r="AL80" s="18">
        <v>0.0</v>
      </c>
      <c r="AM80" s="19">
        <f t="shared" si="259"/>
        <v>0</v>
      </c>
    </row>
    <row r="81" ht="15.75" hidden="1" customHeight="1" outlineLevel="2">
      <c r="A81" s="18" t="s">
        <v>72</v>
      </c>
      <c r="B81" s="19" t="s">
        <v>38</v>
      </c>
      <c r="C81" s="18" t="s">
        <v>39</v>
      </c>
      <c r="D81" s="19">
        <v>1342289.43</v>
      </c>
      <c r="E81" s="19">
        <v>67543.26</v>
      </c>
      <c r="F81" s="19">
        <f t="shared" si="242"/>
        <v>0.003096250921</v>
      </c>
      <c r="G81" s="19" t="str">
        <f t="shared" si="243"/>
        <v>#REF!</v>
      </c>
      <c r="H81" s="19" t="str">
        <f t="shared" si="244"/>
        <v>#REF!</v>
      </c>
      <c r="I81" s="19" t="str">
        <f t="shared" si="245"/>
        <v>#REF!</v>
      </c>
      <c r="J81" s="19" t="str">
        <f t="shared" si="246"/>
        <v>#REF!</v>
      </c>
      <c r="K81" s="19" t="str">
        <f t="shared" si="247"/>
        <v>#REF!</v>
      </c>
      <c r="L81" s="19" t="str">
        <f t="shared" si="248"/>
        <v>#REF!</v>
      </c>
      <c r="M81" s="19" t="str">
        <f t="shared" si="249"/>
        <v>#REF!</v>
      </c>
      <c r="N81" s="19" t="str">
        <f t="shared" si="250"/>
        <v>#REF!</v>
      </c>
      <c r="O81" s="38"/>
      <c r="P81" s="19" t="str">
        <f t="shared" si="251"/>
        <v>#REF!</v>
      </c>
      <c r="Q81" s="19" t="str">
        <f t="shared" si="252"/>
        <v>#REF!</v>
      </c>
      <c r="R81" s="19" t="str">
        <f t="shared" si="253"/>
        <v>#REF!</v>
      </c>
      <c r="S81" s="38" t="str">
        <f t="shared" si="254"/>
        <v>#REF!</v>
      </c>
      <c r="T81" s="19">
        <v>0.0</v>
      </c>
      <c r="U81" s="19">
        <v>0.0</v>
      </c>
      <c r="V81" s="19">
        <f t="shared" si="255"/>
        <v>0</v>
      </c>
      <c r="W81" s="19" t="str">
        <f t="shared" si="256"/>
        <v>#REF!</v>
      </c>
      <c r="X81" s="19" t="str">
        <f t="shared" si="257"/>
        <v>#REF!</v>
      </c>
      <c r="Y81" s="38"/>
      <c r="Z81" s="38"/>
      <c r="AA81" s="38"/>
      <c r="AB81" s="38"/>
      <c r="AC81" s="38"/>
      <c r="AD81" s="38"/>
      <c r="AE81" s="38"/>
      <c r="AG81" s="39" t="b">
        <f t="shared" si="258"/>
        <v>1</v>
      </c>
      <c r="AH81" s="38" t="s">
        <v>72</v>
      </c>
      <c r="AI81" s="40" t="s">
        <v>38</v>
      </c>
      <c r="AJ81" s="38" t="s">
        <v>39</v>
      </c>
      <c r="AK81" s="19">
        <v>0.0</v>
      </c>
      <c r="AL81" s="18">
        <v>0.0</v>
      </c>
      <c r="AM81" s="19">
        <f t="shared" si="259"/>
        <v>0</v>
      </c>
    </row>
    <row r="82" ht="15.75" hidden="1" customHeight="1" outlineLevel="1">
      <c r="A82" s="43" t="s">
        <v>350</v>
      </c>
      <c r="B82" s="19"/>
      <c r="C82" s="18"/>
      <c r="D82" s="19">
        <f t="shared" ref="D82:H82" si="260">SUBTOTAL(9,D75:D81)</f>
        <v>433520882</v>
      </c>
      <c r="E82" s="19">
        <f t="shared" si="260"/>
        <v>21814529</v>
      </c>
      <c r="F82" s="19">
        <f t="shared" si="260"/>
        <v>1</v>
      </c>
      <c r="G82" s="19" t="str">
        <f t="shared" si="260"/>
        <v>#REF!</v>
      </c>
      <c r="H82" s="19" t="str">
        <f t="shared" si="260"/>
        <v>#REF!</v>
      </c>
      <c r="I82" s="19"/>
      <c r="J82" s="19"/>
      <c r="K82" s="19" t="str">
        <f t="shared" ref="K82:L82" si="261">SUBTOTAL(9,K75:K81)</f>
        <v>#REF!</v>
      </c>
      <c r="L82" s="19" t="str">
        <f t="shared" si="261"/>
        <v>#REF!</v>
      </c>
      <c r="M82" s="19"/>
      <c r="N82" s="19"/>
      <c r="O82" s="38"/>
      <c r="P82" s="19" t="str">
        <f t="shared" ref="P82:X82" si="262">SUBTOTAL(9,P75:P81)</f>
        <v>#REF!</v>
      </c>
      <c r="Q82" s="19" t="str">
        <f t="shared" si="262"/>
        <v>#REF!</v>
      </c>
      <c r="R82" s="19" t="str">
        <f t="shared" si="262"/>
        <v>#REF!</v>
      </c>
      <c r="S82" s="38" t="str">
        <f t="shared" si="262"/>
        <v>#REF!</v>
      </c>
      <c r="T82" s="19">
        <f t="shared" si="262"/>
        <v>0</v>
      </c>
      <c r="U82" s="19">
        <f t="shared" si="262"/>
        <v>0</v>
      </c>
      <c r="V82" s="19">
        <f t="shared" si="262"/>
        <v>0</v>
      </c>
      <c r="W82" s="19" t="str">
        <f t="shared" si="262"/>
        <v>#REF!</v>
      </c>
      <c r="X82" s="19" t="str">
        <f t="shared" si="262"/>
        <v>#REF!</v>
      </c>
      <c r="Y82" s="38"/>
      <c r="Z82" s="38"/>
      <c r="AA82" s="38"/>
      <c r="AB82" s="38"/>
      <c r="AC82" s="38"/>
      <c r="AD82" s="38"/>
      <c r="AE82" s="38"/>
      <c r="AH82" s="38"/>
      <c r="AI82" s="40"/>
      <c r="AJ82" s="38"/>
      <c r="AK82" s="19"/>
      <c r="AL82" s="18"/>
      <c r="AM82" s="19"/>
    </row>
    <row r="83" ht="15.75" hidden="1" customHeight="1" outlineLevel="2">
      <c r="A83" s="18" t="s">
        <v>76</v>
      </c>
      <c r="B83" s="19" t="s">
        <v>18</v>
      </c>
      <c r="C83" s="18" t="s">
        <v>335</v>
      </c>
      <c r="D83" s="19">
        <v>1.9717687856E8</v>
      </c>
      <c r="E83" s="19">
        <v>6158249.34</v>
      </c>
      <c r="F83" s="19">
        <v>0.0</v>
      </c>
      <c r="G83" s="19" t="str">
        <f t="shared" ref="G83:G88" si="263">VLOOKUP(A83,'[1]ESFUERZO PROPIO ANTIOQUIA'!$E$4:$AB$130,5,0)</f>
        <v>#REF!</v>
      </c>
      <c r="H83" s="19" t="str">
        <f t="shared" ref="H83:H88" si="264">VLOOKUP(A83,'[1]ESFUERZO PROPIO ANTIOQUIA'!$E$4:$AB$130,2,0)</f>
        <v>#REF!</v>
      </c>
      <c r="I83" s="19" t="str">
        <f t="shared" ref="I83:I88" si="265">VLOOKUP(A83,'[1]ESFUERZO PROPIO ANTIOQUIA'!$E$4:$AB$130,24,0)</f>
        <v>#REF!</v>
      </c>
      <c r="J83" s="19" t="str">
        <f t="shared" ref="J83:J88" si="266">+I83/4</f>
        <v>#REF!</v>
      </c>
      <c r="K83" s="19" t="str">
        <f t="shared" ref="K83:K88" si="267">+F83*J83</f>
        <v>#REF!</v>
      </c>
      <c r="L83" s="19" t="str">
        <f t="shared" ref="L83:L88" si="268">IF(K83=0,0,D83-Q83)</f>
        <v>#REF!</v>
      </c>
      <c r="M83" s="19" t="str">
        <f t="shared" ref="M83:M88" si="269">VLOOKUP(A83,'[1]ESFUERZO PROPIO ANTIOQUIA'!$E$4:$AB$130,14,0)</f>
        <v>#REF!</v>
      </c>
      <c r="N83" s="19" t="str">
        <f t="shared" ref="N83:N88" si="270">VLOOKUP(A83,'[1]ESFUERZO PROPIO ANTIOQUIA'!$E$4:$AB$130,11,0)</f>
        <v>#REF!</v>
      </c>
      <c r="O83" s="38"/>
      <c r="P83" s="19" t="str">
        <f t="shared" ref="P83:P86" si="271">+D83-K83</f>
        <v>#REF!</v>
      </c>
      <c r="Q83" s="19" t="str">
        <f t="shared" ref="Q83:Q88" si="272">+ROUND(P83,0)</f>
        <v>#REF!</v>
      </c>
      <c r="R83" s="19" t="str">
        <f t="shared" ref="R83:R88" si="273">+L83+Q83</f>
        <v>#REF!</v>
      </c>
      <c r="S83" s="38" t="str">
        <f t="shared" ref="S83:S88" si="274">+IF(D83-L83-Q83&gt;1,D83-L83-Q83,0)</f>
        <v>#REF!</v>
      </c>
      <c r="T83" s="19">
        <v>0.0</v>
      </c>
      <c r="U83" s="19">
        <v>0.0</v>
      </c>
      <c r="V83" s="19">
        <f t="shared" ref="V83:V88" si="275">+T83+U83</f>
        <v>0</v>
      </c>
      <c r="W83" s="19" t="str">
        <f t="shared" ref="W83:W88" si="276">+IF(S83+V83&gt;100000,S83+V83,0)</f>
        <v>#REF!</v>
      </c>
      <c r="X83" s="19" t="str">
        <f t="shared" ref="X83:X88" si="277">+Q83+W83</f>
        <v>#REF!</v>
      </c>
      <c r="Y83" s="38"/>
      <c r="Z83" s="38"/>
      <c r="AA83" s="38"/>
      <c r="AB83" s="38"/>
      <c r="AC83" s="38"/>
      <c r="AD83" s="38"/>
      <c r="AE83" s="38"/>
      <c r="AG83" s="39" t="b">
        <f t="shared" ref="AG83:AG88" si="278">+AND(A83=AH83,C83=AJ83)</f>
        <v>1</v>
      </c>
      <c r="AH83" s="38" t="s">
        <v>76</v>
      </c>
      <c r="AI83" s="40" t="s">
        <v>18</v>
      </c>
      <c r="AJ83" s="38" t="s">
        <v>335</v>
      </c>
      <c r="AK83" s="19">
        <v>0.0</v>
      </c>
      <c r="AL83" s="18">
        <v>0.0</v>
      </c>
      <c r="AM83" s="19">
        <f t="shared" ref="AM83:AM88" si="279">+AK83+AL83</f>
        <v>0</v>
      </c>
    </row>
    <row r="84" ht="15.75" hidden="1" customHeight="1" outlineLevel="2">
      <c r="A84" s="18" t="s">
        <v>76</v>
      </c>
      <c r="B84" s="19" t="s">
        <v>44</v>
      </c>
      <c r="C84" s="18" t="s">
        <v>45</v>
      </c>
      <c r="D84" s="19">
        <v>4002201.81</v>
      </c>
      <c r="E84" s="19">
        <v>124997.19</v>
      </c>
      <c r="F84" s="19">
        <v>0.0</v>
      </c>
      <c r="G84" s="19" t="str">
        <f t="shared" si="263"/>
        <v>#REF!</v>
      </c>
      <c r="H84" s="19" t="str">
        <f t="shared" si="264"/>
        <v>#REF!</v>
      </c>
      <c r="I84" s="19" t="str">
        <f t="shared" si="265"/>
        <v>#REF!</v>
      </c>
      <c r="J84" s="19" t="str">
        <f t="shared" si="266"/>
        <v>#REF!</v>
      </c>
      <c r="K84" s="19" t="str">
        <f t="shared" si="267"/>
        <v>#REF!</v>
      </c>
      <c r="L84" s="19" t="str">
        <f t="shared" si="268"/>
        <v>#REF!</v>
      </c>
      <c r="M84" s="19" t="str">
        <f t="shared" si="269"/>
        <v>#REF!</v>
      </c>
      <c r="N84" s="19" t="str">
        <f t="shared" si="270"/>
        <v>#REF!</v>
      </c>
      <c r="O84" s="38"/>
      <c r="P84" s="19" t="str">
        <f t="shared" si="271"/>
        <v>#REF!</v>
      </c>
      <c r="Q84" s="19" t="str">
        <f t="shared" si="272"/>
        <v>#REF!</v>
      </c>
      <c r="R84" s="19" t="str">
        <f t="shared" si="273"/>
        <v>#REF!</v>
      </c>
      <c r="S84" s="38" t="str">
        <f t="shared" si="274"/>
        <v>#REF!</v>
      </c>
      <c r="T84" s="19">
        <v>0.0</v>
      </c>
      <c r="U84" s="19">
        <v>0.0</v>
      </c>
      <c r="V84" s="19">
        <f t="shared" si="275"/>
        <v>0</v>
      </c>
      <c r="W84" s="19" t="str">
        <f t="shared" si="276"/>
        <v>#REF!</v>
      </c>
      <c r="X84" s="19" t="str">
        <f t="shared" si="277"/>
        <v>#REF!</v>
      </c>
      <c r="Y84" s="38"/>
      <c r="Z84" s="38"/>
      <c r="AA84" s="38"/>
      <c r="AB84" s="38"/>
      <c r="AC84" s="38"/>
      <c r="AD84" s="38"/>
      <c r="AE84" s="38"/>
      <c r="AG84" s="39" t="b">
        <f t="shared" si="278"/>
        <v>1</v>
      </c>
      <c r="AH84" s="38" t="s">
        <v>76</v>
      </c>
      <c r="AI84" s="40" t="s">
        <v>44</v>
      </c>
      <c r="AJ84" s="38" t="s">
        <v>45</v>
      </c>
      <c r="AK84" s="19">
        <v>0.0</v>
      </c>
      <c r="AL84" s="18">
        <v>0.0</v>
      </c>
      <c r="AM84" s="19">
        <f t="shared" si="279"/>
        <v>0</v>
      </c>
    </row>
    <row r="85" ht="15.75" hidden="1" customHeight="1" outlineLevel="2">
      <c r="A85" s="18" t="s">
        <v>76</v>
      </c>
      <c r="B85" s="19" t="s">
        <v>73</v>
      </c>
      <c r="C85" s="18" t="s">
        <v>74</v>
      </c>
      <c r="D85" s="19">
        <v>1.309883504E7</v>
      </c>
      <c r="E85" s="19">
        <v>409104.22</v>
      </c>
      <c r="F85" s="19">
        <v>0.0</v>
      </c>
      <c r="G85" s="19" t="str">
        <f t="shared" si="263"/>
        <v>#REF!</v>
      </c>
      <c r="H85" s="19" t="str">
        <f t="shared" si="264"/>
        <v>#REF!</v>
      </c>
      <c r="I85" s="19" t="str">
        <f t="shared" si="265"/>
        <v>#REF!</v>
      </c>
      <c r="J85" s="19" t="str">
        <f t="shared" si="266"/>
        <v>#REF!</v>
      </c>
      <c r="K85" s="19" t="str">
        <f t="shared" si="267"/>
        <v>#REF!</v>
      </c>
      <c r="L85" s="19" t="str">
        <f t="shared" si="268"/>
        <v>#REF!</v>
      </c>
      <c r="M85" s="19" t="str">
        <f t="shared" si="269"/>
        <v>#REF!</v>
      </c>
      <c r="N85" s="19" t="str">
        <f t="shared" si="270"/>
        <v>#REF!</v>
      </c>
      <c r="O85" s="38"/>
      <c r="P85" s="19" t="str">
        <f t="shared" si="271"/>
        <v>#REF!</v>
      </c>
      <c r="Q85" s="19" t="str">
        <f t="shared" si="272"/>
        <v>#REF!</v>
      </c>
      <c r="R85" s="19" t="str">
        <f t="shared" si="273"/>
        <v>#REF!</v>
      </c>
      <c r="S85" s="38" t="str">
        <f t="shared" si="274"/>
        <v>#REF!</v>
      </c>
      <c r="T85" s="19">
        <v>0.0</v>
      </c>
      <c r="U85" s="19">
        <v>0.0</v>
      </c>
      <c r="V85" s="19">
        <f t="shared" si="275"/>
        <v>0</v>
      </c>
      <c r="W85" s="19" t="str">
        <f t="shared" si="276"/>
        <v>#REF!</v>
      </c>
      <c r="X85" s="19" t="str">
        <f t="shared" si="277"/>
        <v>#REF!</v>
      </c>
      <c r="Y85" s="38"/>
      <c r="Z85" s="38"/>
      <c r="AA85" s="38"/>
      <c r="AB85" s="38"/>
      <c r="AC85" s="38"/>
      <c r="AD85" s="38"/>
      <c r="AE85" s="38"/>
      <c r="AG85" s="39" t="b">
        <f t="shared" si="278"/>
        <v>1</v>
      </c>
      <c r="AH85" s="38" t="s">
        <v>76</v>
      </c>
      <c r="AI85" s="40" t="s">
        <v>73</v>
      </c>
      <c r="AJ85" s="38" t="s">
        <v>74</v>
      </c>
      <c r="AK85" s="19">
        <v>0.0</v>
      </c>
      <c r="AL85" s="18">
        <v>0.0</v>
      </c>
      <c r="AM85" s="19">
        <f t="shared" si="279"/>
        <v>0</v>
      </c>
    </row>
    <row r="86" ht="15.75" hidden="1" customHeight="1" outlineLevel="2">
      <c r="A86" s="18" t="s">
        <v>76</v>
      </c>
      <c r="B86" s="19" t="s">
        <v>30</v>
      </c>
      <c r="C86" s="18" t="s">
        <v>31</v>
      </c>
      <c r="D86" s="19">
        <v>309645.99</v>
      </c>
      <c r="E86" s="19">
        <v>9670.9</v>
      </c>
      <c r="F86" s="19">
        <v>0.0</v>
      </c>
      <c r="G86" s="19" t="str">
        <f t="shared" si="263"/>
        <v>#REF!</v>
      </c>
      <c r="H86" s="19" t="str">
        <f t="shared" si="264"/>
        <v>#REF!</v>
      </c>
      <c r="I86" s="19" t="str">
        <f t="shared" si="265"/>
        <v>#REF!</v>
      </c>
      <c r="J86" s="19" t="str">
        <f t="shared" si="266"/>
        <v>#REF!</v>
      </c>
      <c r="K86" s="19" t="str">
        <f t="shared" si="267"/>
        <v>#REF!</v>
      </c>
      <c r="L86" s="19" t="str">
        <f t="shared" si="268"/>
        <v>#REF!</v>
      </c>
      <c r="M86" s="19" t="str">
        <f t="shared" si="269"/>
        <v>#REF!</v>
      </c>
      <c r="N86" s="19" t="str">
        <f t="shared" si="270"/>
        <v>#REF!</v>
      </c>
      <c r="O86" s="38"/>
      <c r="P86" s="19" t="str">
        <f t="shared" si="271"/>
        <v>#REF!</v>
      </c>
      <c r="Q86" s="19" t="str">
        <f t="shared" si="272"/>
        <v>#REF!</v>
      </c>
      <c r="R86" s="19" t="str">
        <f t="shared" si="273"/>
        <v>#REF!</v>
      </c>
      <c r="S86" s="38" t="str">
        <f t="shared" si="274"/>
        <v>#REF!</v>
      </c>
      <c r="T86" s="19">
        <v>0.0</v>
      </c>
      <c r="U86" s="19">
        <v>83162.93</v>
      </c>
      <c r="V86" s="19">
        <f t="shared" si="275"/>
        <v>83162.93</v>
      </c>
      <c r="W86" s="19" t="str">
        <f t="shared" si="276"/>
        <v>#REF!</v>
      </c>
      <c r="X86" s="19" t="str">
        <f t="shared" si="277"/>
        <v>#REF!</v>
      </c>
      <c r="Y86" s="38"/>
      <c r="Z86" s="38"/>
      <c r="AA86" s="38"/>
      <c r="AB86" s="38"/>
      <c r="AC86" s="38"/>
      <c r="AD86" s="38"/>
      <c r="AE86" s="38"/>
      <c r="AG86" s="39" t="b">
        <f t="shared" si="278"/>
        <v>1</v>
      </c>
      <c r="AH86" s="38" t="s">
        <v>76</v>
      </c>
      <c r="AI86" s="40" t="s">
        <v>30</v>
      </c>
      <c r="AJ86" s="38" t="s">
        <v>336</v>
      </c>
      <c r="AK86" s="19">
        <v>0.0</v>
      </c>
      <c r="AL86" s="18">
        <v>83162.93</v>
      </c>
      <c r="AM86" s="19">
        <f t="shared" si="279"/>
        <v>83162.93</v>
      </c>
    </row>
    <row r="87" ht="15.75" hidden="1" customHeight="1" outlineLevel="2">
      <c r="A87" s="18" t="s">
        <v>76</v>
      </c>
      <c r="B87" s="19" t="s">
        <v>38</v>
      </c>
      <c r="C87" s="18" t="s">
        <v>39</v>
      </c>
      <c r="D87" s="19">
        <v>66680.53</v>
      </c>
      <c r="E87" s="19">
        <v>2082.57</v>
      </c>
      <c r="F87" s="19">
        <v>0.0</v>
      </c>
      <c r="G87" s="19" t="str">
        <f t="shared" si="263"/>
        <v>#REF!</v>
      </c>
      <c r="H87" s="19" t="str">
        <f t="shared" si="264"/>
        <v>#REF!</v>
      </c>
      <c r="I87" s="19" t="str">
        <f t="shared" si="265"/>
        <v>#REF!</v>
      </c>
      <c r="J87" s="19" t="str">
        <f t="shared" si="266"/>
        <v>#REF!</v>
      </c>
      <c r="K87" s="19" t="str">
        <f t="shared" si="267"/>
        <v>#REF!</v>
      </c>
      <c r="L87" s="19" t="str">
        <f t="shared" si="268"/>
        <v>#REF!</v>
      </c>
      <c r="M87" s="19" t="str">
        <f t="shared" si="269"/>
        <v>#REF!</v>
      </c>
      <c r="N87" s="19" t="str">
        <f t="shared" si="270"/>
        <v>#REF!</v>
      </c>
      <c r="O87" s="38"/>
      <c r="P87" s="19">
        <v>0.0</v>
      </c>
      <c r="Q87" s="19">
        <f t="shared" si="272"/>
        <v>0</v>
      </c>
      <c r="R87" s="19" t="str">
        <f t="shared" si="273"/>
        <v>#REF!</v>
      </c>
      <c r="S87" s="38" t="str">
        <f t="shared" si="274"/>
        <v>#REF!</v>
      </c>
      <c r="T87" s="19">
        <v>0.0</v>
      </c>
      <c r="U87" s="19">
        <v>50041.54</v>
      </c>
      <c r="V87" s="19">
        <f t="shared" si="275"/>
        <v>50041.54</v>
      </c>
      <c r="W87" s="19" t="str">
        <f t="shared" si="276"/>
        <v>#REF!</v>
      </c>
      <c r="X87" s="19" t="str">
        <f t="shared" si="277"/>
        <v>#REF!</v>
      </c>
      <c r="Y87" s="38"/>
      <c r="Z87" s="38"/>
      <c r="AA87" s="38"/>
      <c r="AB87" s="38"/>
      <c r="AC87" s="38"/>
      <c r="AD87" s="38"/>
      <c r="AE87" s="38"/>
      <c r="AG87" s="39" t="b">
        <f t="shared" si="278"/>
        <v>1</v>
      </c>
      <c r="AH87" s="38" t="s">
        <v>76</v>
      </c>
      <c r="AI87" s="40" t="s">
        <v>38</v>
      </c>
      <c r="AJ87" s="38" t="s">
        <v>39</v>
      </c>
      <c r="AK87" s="19">
        <v>0.0</v>
      </c>
      <c r="AL87" s="18">
        <v>50041.54</v>
      </c>
      <c r="AM87" s="19">
        <f t="shared" si="279"/>
        <v>50041.54</v>
      </c>
    </row>
    <row r="88" ht="15.75" hidden="1" customHeight="1" outlineLevel="2">
      <c r="A88" s="18" t="s">
        <v>76</v>
      </c>
      <c r="B88" s="19" t="s">
        <v>40</v>
      </c>
      <c r="C88" s="18" t="s">
        <v>41</v>
      </c>
      <c r="D88" s="19">
        <v>7583439.07</v>
      </c>
      <c r="E88" s="19">
        <v>236846.78</v>
      </c>
      <c r="F88" s="19">
        <v>0.0</v>
      </c>
      <c r="G88" s="19" t="str">
        <f t="shared" si="263"/>
        <v>#REF!</v>
      </c>
      <c r="H88" s="19" t="str">
        <f t="shared" si="264"/>
        <v>#REF!</v>
      </c>
      <c r="I88" s="19" t="str">
        <f t="shared" si="265"/>
        <v>#REF!</v>
      </c>
      <c r="J88" s="19" t="str">
        <f t="shared" si="266"/>
        <v>#REF!</v>
      </c>
      <c r="K88" s="19" t="str">
        <f t="shared" si="267"/>
        <v>#REF!</v>
      </c>
      <c r="L88" s="19" t="str">
        <f t="shared" si="268"/>
        <v>#REF!</v>
      </c>
      <c r="M88" s="19" t="str">
        <f t="shared" si="269"/>
        <v>#REF!</v>
      </c>
      <c r="N88" s="19" t="str">
        <f t="shared" si="270"/>
        <v>#REF!</v>
      </c>
      <c r="O88" s="38"/>
      <c r="P88" s="19" t="str">
        <f>+D88-K88</f>
        <v>#REF!</v>
      </c>
      <c r="Q88" s="19" t="str">
        <f t="shared" si="272"/>
        <v>#REF!</v>
      </c>
      <c r="R88" s="19" t="str">
        <f t="shared" si="273"/>
        <v>#REF!</v>
      </c>
      <c r="S88" s="38" t="str">
        <f t="shared" si="274"/>
        <v>#REF!</v>
      </c>
      <c r="T88" s="19">
        <v>0.0</v>
      </c>
      <c r="U88" s="19">
        <v>0.0</v>
      </c>
      <c r="V88" s="19">
        <f t="shared" si="275"/>
        <v>0</v>
      </c>
      <c r="W88" s="19" t="str">
        <f t="shared" si="276"/>
        <v>#REF!</v>
      </c>
      <c r="X88" s="19" t="str">
        <f t="shared" si="277"/>
        <v>#REF!</v>
      </c>
      <c r="Y88" s="38"/>
      <c r="Z88" s="38"/>
      <c r="AA88" s="38"/>
      <c r="AB88" s="38"/>
      <c r="AC88" s="38"/>
      <c r="AD88" s="38"/>
      <c r="AE88" s="38"/>
      <c r="AG88" s="39" t="b">
        <f t="shared" si="278"/>
        <v>1</v>
      </c>
      <c r="AH88" s="38" t="s">
        <v>76</v>
      </c>
      <c r="AI88" s="40" t="s">
        <v>40</v>
      </c>
      <c r="AJ88" s="38" t="s">
        <v>41</v>
      </c>
      <c r="AK88" s="19">
        <v>0.0</v>
      </c>
      <c r="AL88" s="18">
        <v>0.0</v>
      </c>
      <c r="AM88" s="19">
        <f t="shared" si="279"/>
        <v>0</v>
      </c>
    </row>
    <row r="89" ht="15.75" hidden="1" customHeight="1" outlineLevel="1">
      <c r="A89" s="43" t="s">
        <v>351</v>
      </c>
      <c r="B89" s="19"/>
      <c r="C89" s="18"/>
      <c r="D89" s="19">
        <f t="shared" ref="D89:E89" si="280">SUBTOTAL(9,D83:D88)</f>
        <v>222237681</v>
      </c>
      <c r="E89" s="19">
        <f t="shared" si="280"/>
        <v>6940951</v>
      </c>
      <c r="F89" s="19">
        <v>1.0</v>
      </c>
      <c r="G89" s="19"/>
      <c r="H89" s="19"/>
      <c r="I89" s="19"/>
      <c r="J89" s="19"/>
      <c r="K89" s="19" t="str">
        <f t="shared" ref="K89:L89" si="281">SUBTOTAL(9,K83:K88)</f>
        <v>#REF!</v>
      </c>
      <c r="L89" s="19" t="str">
        <f t="shared" si="281"/>
        <v>#REF!</v>
      </c>
      <c r="M89" s="19"/>
      <c r="N89" s="19"/>
      <c r="O89" s="38"/>
      <c r="P89" s="19" t="str">
        <f t="shared" ref="P89:X89" si="282">SUBTOTAL(9,P83:P88)</f>
        <v>#REF!</v>
      </c>
      <c r="Q89" s="19" t="str">
        <f t="shared" si="282"/>
        <v>#REF!</v>
      </c>
      <c r="R89" s="19" t="str">
        <f t="shared" si="282"/>
        <v>#REF!</v>
      </c>
      <c r="S89" s="38" t="str">
        <f t="shared" si="282"/>
        <v>#REF!</v>
      </c>
      <c r="T89" s="19">
        <f t="shared" si="282"/>
        <v>0</v>
      </c>
      <c r="U89" s="19">
        <f t="shared" si="282"/>
        <v>133204.47</v>
      </c>
      <c r="V89" s="19">
        <f t="shared" si="282"/>
        <v>133204.47</v>
      </c>
      <c r="W89" s="19" t="str">
        <f t="shared" si="282"/>
        <v>#REF!</v>
      </c>
      <c r="X89" s="19" t="str">
        <f t="shared" si="282"/>
        <v>#REF!</v>
      </c>
      <c r="Y89" s="38"/>
      <c r="Z89" s="38"/>
      <c r="AA89" s="38"/>
      <c r="AB89" s="38"/>
      <c r="AC89" s="38"/>
      <c r="AD89" s="38"/>
      <c r="AE89" s="38"/>
      <c r="AH89" s="38"/>
      <c r="AI89" s="40"/>
      <c r="AJ89" s="38"/>
      <c r="AK89" s="19"/>
      <c r="AL89" s="18"/>
      <c r="AM89" s="19"/>
    </row>
    <row r="90" ht="15.75" hidden="1" customHeight="1" outlineLevel="2">
      <c r="A90" s="18" t="s">
        <v>78</v>
      </c>
      <c r="B90" s="19" t="s">
        <v>18</v>
      </c>
      <c r="C90" s="18" t="s">
        <v>335</v>
      </c>
      <c r="D90" s="19">
        <v>2.337720255E7</v>
      </c>
      <c r="E90" s="19">
        <v>1842805.6</v>
      </c>
      <c r="F90" s="19">
        <v>0.0</v>
      </c>
      <c r="G90" s="19" t="str">
        <f t="shared" ref="G90:G93" si="283">VLOOKUP(A90,'[1]ESFUERZO PROPIO ANTIOQUIA'!$E$4:$AB$130,5,0)</f>
        <v>#REF!</v>
      </c>
      <c r="H90" s="19" t="str">
        <f t="shared" ref="H90:H93" si="284">VLOOKUP(A90,'[1]ESFUERZO PROPIO ANTIOQUIA'!$E$4:$AB$130,2,0)</f>
        <v>#REF!</v>
      </c>
      <c r="I90" s="19" t="str">
        <f t="shared" ref="I90:I93" si="285">VLOOKUP(A90,'[1]ESFUERZO PROPIO ANTIOQUIA'!$E$4:$AB$130,24,0)</f>
        <v>#REF!</v>
      </c>
      <c r="J90" s="19" t="str">
        <f t="shared" ref="J90:J93" si="286">+I90/4</f>
        <v>#REF!</v>
      </c>
      <c r="K90" s="19" t="str">
        <f t="shared" ref="K90:K93" si="287">+F90*J90</f>
        <v>#REF!</v>
      </c>
      <c r="L90" s="19" t="str">
        <f t="shared" ref="L90:L93" si="288">IF(K90=0,0,D90-Q90)</f>
        <v>#REF!</v>
      </c>
      <c r="M90" s="19" t="str">
        <f t="shared" ref="M90:M93" si="289">VLOOKUP(A90,'[1]ESFUERZO PROPIO ANTIOQUIA'!$E$4:$AB$130,14,0)</f>
        <v>#REF!</v>
      </c>
      <c r="N90" s="19" t="str">
        <f t="shared" ref="N90:N93" si="290">VLOOKUP(A90,'[1]ESFUERZO PROPIO ANTIOQUIA'!$E$4:$AB$130,11,0)</f>
        <v>#REF!</v>
      </c>
      <c r="O90" s="38"/>
      <c r="P90" s="19" t="str">
        <f t="shared" ref="P90:P91" si="291">+D90-K90</f>
        <v>#REF!</v>
      </c>
      <c r="Q90" s="19" t="str">
        <f t="shared" ref="Q90:Q93" si="292">+ROUND(P90,0)</f>
        <v>#REF!</v>
      </c>
      <c r="R90" s="19" t="str">
        <f t="shared" ref="R90:R93" si="293">+L90+Q90</f>
        <v>#REF!</v>
      </c>
      <c r="S90" s="38" t="str">
        <f t="shared" ref="S90:S93" si="294">+IF(D90-L90-Q90&gt;1,D90-L90-Q90,0)</f>
        <v>#REF!</v>
      </c>
      <c r="T90" s="19">
        <v>0.0</v>
      </c>
      <c r="U90" s="19">
        <v>0.0</v>
      </c>
      <c r="V90" s="19">
        <f t="shared" ref="V90:V93" si="295">+T90+U90</f>
        <v>0</v>
      </c>
      <c r="W90" s="19" t="str">
        <f t="shared" ref="W90:W93" si="296">+IF(S90+V90&gt;100000,S90+V90,0)</f>
        <v>#REF!</v>
      </c>
      <c r="X90" s="19" t="str">
        <f t="shared" ref="X90:X93" si="297">+Q90+W90</f>
        <v>#REF!</v>
      </c>
      <c r="Y90" s="38"/>
      <c r="Z90" s="38"/>
      <c r="AA90" s="38"/>
      <c r="AB90" s="38"/>
      <c r="AC90" s="38"/>
      <c r="AD90" s="38"/>
      <c r="AE90" s="38"/>
      <c r="AG90" s="39" t="b">
        <f t="shared" ref="AG90:AG93" si="298">+AND(A90=AH90,C90=AJ90)</f>
        <v>1</v>
      </c>
      <c r="AH90" s="38" t="s">
        <v>78</v>
      </c>
      <c r="AI90" s="40" t="s">
        <v>18</v>
      </c>
      <c r="AJ90" s="38" t="s">
        <v>335</v>
      </c>
      <c r="AK90" s="19">
        <v>0.0</v>
      </c>
      <c r="AL90" s="18">
        <v>0.0</v>
      </c>
      <c r="AM90" s="19">
        <f t="shared" ref="AM90:AM93" si="299">+AK90+AL90</f>
        <v>0</v>
      </c>
    </row>
    <row r="91" ht="15.75" hidden="1" customHeight="1" outlineLevel="2">
      <c r="A91" s="18" t="s">
        <v>78</v>
      </c>
      <c r="B91" s="19" t="s">
        <v>44</v>
      </c>
      <c r="C91" s="18" t="s">
        <v>45</v>
      </c>
      <c r="D91" s="19">
        <v>2430704.42</v>
      </c>
      <c r="E91" s="19">
        <v>191610.43</v>
      </c>
      <c r="F91" s="19">
        <v>0.0</v>
      </c>
      <c r="G91" s="19" t="str">
        <f t="shared" si="283"/>
        <v>#REF!</v>
      </c>
      <c r="H91" s="19" t="str">
        <f t="shared" si="284"/>
        <v>#REF!</v>
      </c>
      <c r="I91" s="19" t="str">
        <f t="shared" si="285"/>
        <v>#REF!</v>
      </c>
      <c r="J91" s="19" t="str">
        <f t="shared" si="286"/>
        <v>#REF!</v>
      </c>
      <c r="K91" s="19" t="str">
        <f t="shared" si="287"/>
        <v>#REF!</v>
      </c>
      <c r="L91" s="19" t="str">
        <f t="shared" si="288"/>
        <v>#REF!</v>
      </c>
      <c r="M91" s="19" t="str">
        <f t="shared" si="289"/>
        <v>#REF!</v>
      </c>
      <c r="N91" s="19" t="str">
        <f t="shared" si="290"/>
        <v>#REF!</v>
      </c>
      <c r="O91" s="38"/>
      <c r="P91" s="19" t="str">
        <f t="shared" si="291"/>
        <v>#REF!</v>
      </c>
      <c r="Q91" s="19" t="str">
        <f t="shared" si="292"/>
        <v>#REF!</v>
      </c>
      <c r="R91" s="19" t="str">
        <f t="shared" si="293"/>
        <v>#REF!</v>
      </c>
      <c r="S91" s="38" t="str">
        <f t="shared" si="294"/>
        <v>#REF!</v>
      </c>
      <c r="T91" s="19">
        <v>0.0</v>
      </c>
      <c r="U91" s="19">
        <v>0.0</v>
      </c>
      <c r="V91" s="19">
        <f t="shared" si="295"/>
        <v>0</v>
      </c>
      <c r="W91" s="19" t="str">
        <f t="shared" si="296"/>
        <v>#REF!</v>
      </c>
      <c r="X91" s="19" t="str">
        <f t="shared" si="297"/>
        <v>#REF!</v>
      </c>
      <c r="Y91" s="38"/>
      <c r="Z91" s="38"/>
      <c r="AA91" s="38"/>
      <c r="AB91" s="38"/>
      <c r="AC91" s="38"/>
      <c r="AD91" s="38"/>
      <c r="AE91" s="38"/>
      <c r="AG91" s="39" t="b">
        <f t="shared" si="298"/>
        <v>1</v>
      </c>
      <c r="AH91" s="38" t="s">
        <v>78</v>
      </c>
      <c r="AI91" s="40" t="s">
        <v>44</v>
      </c>
      <c r="AJ91" s="38" t="s">
        <v>45</v>
      </c>
      <c r="AK91" s="19">
        <v>0.0</v>
      </c>
      <c r="AL91" s="18">
        <v>0.0</v>
      </c>
      <c r="AM91" s="19">
        <f t="shared" si="299"/>
        <v>0</v>
      </c>
    </row>
    <row r="92" ht="15.75" hidden="1" customHeight="1" outlineLevel="2">
      <c r="A92" s="18" t="s">
        <v>78</v>
      </c>
      <c r="B92" s="19" t="s">
        <v>30</v>
      </c>
      <c r="C92" s="18" t="s">
        <v>31</v>
      </c>
      <c r="D92" s="19">
        <v>9810.31</v>
      </c>
      <c r="E92" s="19">
        <v>773.34</v>
      </c>
      <c r="F92" s="19">
        <v>0.0</v>
      </c>
      <c r="G92" s="19" t="str">
        <f t="shared" si="283"/>
        <v>#REF!</v>
      </c>
      <c r="H92" s="19" t="str">
        <f t="shared" si="284"/>
        <v>#REF!</v>
      </c>
      <c r="I92" s="19" t="str">
        <f t="shared" si="285"/>
        <v>#REF!</v>
      </c>
      <c r="J92" s="19" t="str">
        <f t="shared" si="286"/>
        <v>#REF!</v>
      </c>
      <c r="K92" s="19" t="str">
        <f t="shared" si="287"/>
        <v>#REF!</v>
      </c>
      <c r="L92" s="19" t="str">
        <f t="shared" si="288"/>
        <v>#REF!</v>
      </c>
      <c r="M92" s="19" t="str">
        <f t="shared" si="289"/>
        <v>#REF!</v>
      </c>
      <c r="N92" s="19" t="str">
        <f t="shared" si="290"/>
        <v>#REF!</v>
      </c>
      <c r="O92" s="38"/>
      <c r="P92" s="19">
        <v>0.0</v>
      </c>
      <c r="Q92" s="19">
        <f t="shared" si="292"/>
        <v>0</v>
      </c>
      <c r="R92" s="19" t="str">
        <f t="shared" si="293"/>
        <v>#REF!</v>
      </c>
      <c r="S92" s="38" t="str">
        <f t="shared" si="294"/>
        <v>#REF!</v>
      </c>
      <c r="T92" s="19">
        <v>0.0</v>
      </c>
      <c r="U92" s="19">
        <v>6959.5</v>
      </c>
      <c r="V92" s="19">
        <f t="shared" si="295"/>
        <v>6959.5</v>
      </c>
      <c r="W92" s="19" t="str">
        <f t="shared" si="296"/>
        <v>#REF!</v>
      </c>
      <c r="X92" s="19" t="str">
        <f t="shared" si="297"/>
        <v>#REF!</v>
      </c>
      <c r="Y92" s="38"/>
      <c r="Z92" s="38"/>
      <c r="AA92" s="38"/>
      <c r="AB92" s="38"/>
      <c r="AC92" s="38"/>
      <c r="AD92" s="38"/>
      <c r="AE92" s="38"/>
      <c r="AG92" s="39" t="b">
        <f t="shared" si="298"/>
        <v>1</v>
      </c>
      <c r="AH92" s="38" t="s">
        <v>78</v>
      </c>
      <c r="AI92" s="40" t="s">
        <v>30</v>
      </c>
      <c r="AJ92" s="38" t="s">
        <v>336</v>
      </c>
      <c r="AK92" s="19">
        <v>0.0</v>
      </c>
      <c r="AL92" s="18">
        <v>6959.5</v>
      </c>
      <c r="AM92" s="19">
        <f t="shared" si="299"/>
        <v>6959.5</v>
      </c>
    </row>
    <row r="93" ht="15.75" hidden="1" customHeight="1" outlineLevel="2">
      <c r="A93" s="18" t="s">
        <v>78</v>
      </c>
      <c r="B93" s="19" t="s">
        <v>38</v>
      </c>
      <c r="C93" s="18" t="s">
        <v>39</v>
      </c>
      <c r="D93" s="19">
        <v>22131.72</v>
      </c>
      <c r="E93" s="19">
        <v>1744.63</v>
      </c>
      <c r="F93" s="19">
        <v>0.0</v>
      </c>
      <c r="G93" s="19" t="str">
        <f t="shared" si="283"/>
        <v>#REF!</v>
      </c>
      <c r="H93" s="19" t="str">
        <f t="shared" si="284"/>
        <v>#REF!</v>
      </c>
      <c r="I93" s="19" t="str">
        <f t="shared" si="285"/>
        <v>#REF!</v>
      </c>
      <c r="J93" s="19" t="str">
        <f t="shared" si="286"/>
        <v>#REF!</v>
      </c>
      <c r="K93" s="19" t="str">
        <f t="shared" si="287"/>
        <v>#REF!</v>
      </c>
      <c r="L93" s="19" t="str">
        <f t="shared" si="288"/>
        <v>#REF!</v>
      </c>
      <c r="M93" s="19" t="str">
        <f t="shared" si="289"/>
        <v>#REF!</v>
      </c>
      <c r="N93" s="19" t="str">
        <f t="shared" si="290"/>
        <v>#REF!</v>
      </c>
      <c r="O93" s="38"/>
      <c r="P93" s="19">
        <v>0.0</v>
      </c>
      <c r="Q93" s="19">
        <f t="shared" si="292"/>
        <v>0</v>
      </c>
      <c r="R93" s="19" t="str">
        <f t="shared" si="293"/>
        <v>#REF!</v>
      </c>
      <c r="S93" s="38" t="str">
        <f t="shared" si="294"/>
        <v>#REF!</v>
      </c>
      <c r="T93" s="19">
        <v>0.0</v>
      </c>
      <c r="U93" s="19">
        <v>10378.19</v>
      </c>
      <c r="V93" s="19">
        <f t="shared" si="295"/>
        <v>10378.19</v>
      </c>
      <c r="W93" s="19" t="str">
        <f t="shared" si="296"/>
        <v>#REF!</v>
      </c>
      <c r="X93" s="19" t="str">
        <f t="shared" si="297"/>
        <v>#REF!</v>
      </c>
      <c r="Y93" s="38"/>
      <c r="Z93" s="38"/>
      <c r="AA93" s="38"/>
      <c r="AB93" s="38"/>
      <c r="AC93" s="38"/>
      <c r="AD93" s="38"/>
      <c r="AE93" s="38"/>
      <c r="AG93" s="39" t="b">
        <f t="shared" si="298"/>
        <v>1</v>
      </c>
      <c r="AH93" s="38" t="s">
        <v>78</v>
      </c>
      <c r="AI93" s="40" t="s">
        <v>38</v>
      </c>
      <c r="AJ93" s="38" t="s">
        <v>39</v>
      </c>
      <c r="AK93" s="19">
        <v>0.0</v>
      </c>
      <c r="AL93" s="18">
        <v>10378.19</v>
      </c>
      <c r="AM93" s="19">
        <f t="shared" si="299"/>
        <v>10378.19</v>
      </c>
    </row>
    <row r="94" ht="15.75" hidden="1" customHeight="1" outlineLevel="1">
      <c r="A94" s="43" t="s">
        <v>352</v>
      </c>
      <c r="B94" s="19"/>
      <c r="C94" s="18"/>
      <c r="D94" s="19">
        <f t="shared" ref="D94:E94" si="300">SUBTOTAL(9,D90:D93)</f>
        <v>25839849</v>
      </c>
      <c r="E94" s="19">
        <f t="shared" si="300"/>
        <v>2036934</v>
      </c>
      <c r="F94" s="19">
        <v>1.0</v>
      </c>
      <c r="G94" s="19"/>
      <c r="H94" s="19"/>
      <c r="I94" s="19"/>
      <c r="J94" s="19"/>
      <c r="K94" s="19" t="str">
        <f t="shared" ref="K94:L94" si="301">SUBTOTAL(9,K90:K93)</f>
        <v>#REF!</v>
      </c>
      <c r="L94" s="19" t="str">
        <f t="shared" si="301"/>
        <v>#REF!</v>
      </c>
      <c r="M94" s="19"/>
      <c r="N94" s="19"/>
      <c r="O94" s="38"/>
      <c r="P94" s="19" t="str">
        <f t="shared" ref="P94:X94" si="302">SUBTOTAL(9,P90:P93)</f>
        <v>#REF!</v>
      </c>
      <c r="Q94" s="19" t="str">
        <f t="shared" si="302"/>
        <v>#REF!</v>
      </c>
      <c r="R94" s="19" t="str">
        <f t="shared" si="302"/>
        <v>#REF!</v>
      </c>
      <c r="S94" s="38" t="str">
        <f t="shared" si="302"/>
        <v>#REF!</v>
      </c>
      <c r="T94" s="19">
        <f t="shared" si="302"/>
        <v>0</v>
      </c>
      <c r="U94" s="19">
        <f t="shared" si="302"/>
        <v>17337.69</v>
      </c>
      <c r="V94" s="19">
        <f t="shared" si="302"/>
        <v>17337.69</v>
      </c>
      <c r="W94" s="19" t="str">
        <f t="shared" si="302"/>
        <v>#REF!</v>
      </c>
      <c r="X94" s="19" t="str">
        <f t="shared" si="302"/>
        <v>#REF!</v>
      </c>
      <c r="Y94" s="38"/>
      <c r="Z94" s="38"/>
      <c r="AA94" s="38"/>
      <c r="AB94" s="38"/>
      <c r="AC94" s="38"/>
      <c r="AD94" s="38"/>
      <c r="AE94" s="38"/>
      <c r="AH94" s="38"/>
      <c r="AI94" s="40"/>
      <c r="AJ94" s="38"/>
      <c r="AK94" s="19"/>
      <c r="AL94" s="18"/>
      <c r="AM94" s="19"/>
    </row>
    <row r="95" ht="15.75" hidden="1" customHeight="1" outlineLevel="2">
      <c r="A95" s="18" t="s">
        <v>82</v>
      </c>
      <c r="B95" s="19" t="s">
        <v>18</v>
      </c>
      <c r="C95" s="18" t="s">
        <v>335</v>
      </c>
      <c r="D95" s="19">
        <v>2292995.92</v>
      </c>
      <c r="E95" s="19">
        <v>300531.3</v>
      </c>
      <c r="F95" s="19">
        <v>0.0</v>
      </c>
      <c r="G95" s="19" t="str">
        <f t="shared" ref="G95:G100" si="303">VLOOKUP(A95,'[1]ESFUERZO PROPIO ANTIOQUIA'!$E$4:$AB$130,5,0)</f>
        <v>#REF!</v>
      </c>
      <c r="H95" s="19" t="str">
        <f t="shared" ref="H95:H100" si="304">VLOOKUP(A95,'[1]ESFUERZO PROPIO ANTIOQUIA'!$E$4:$AB$130,2,0)</f>
        <v>#REF!</v>
      </c>
      <c r="I95" s="19" t="str">
        <f t="shared" ref="I95:I100" si="305">VLOOKUP(A95,'[1]ESFUERZO PROPIO ANTIOQUIA'!$E$4:$AB$130,24,0)</f>
        <v>#REF!</v>
      </c>
      <c r="J95" s="19" t="str">
        <f t="shared" ref="J95:J100" si="306">+I95/4</f>
        <v>#REF!</v>
      </c>
      <c r="K95" s="19" t="str">
        <f t="shared" ref="K95:K100" si="307">+F95*J95</f>
        <v>#REF!</v>
      </c>
      <c r="L95" s="19" t="str">
        <f t="shared" ref="L95:L100" si="308">IF(K95=0,0,D95-Q95)</f>
        <v>#REF!</v>
      </c>
      <c r="M95" s="19" t="str">
        <f t="shared" ref="M95:M100" si="309">VLOOKUP(A95,'[1]ESFUERZO PROPIO ANTIOQUIA'!$E$4:$AB$130,14,0)</f>
        <v>#REF!</v>
      </c>
      <c r="N95" s="19" t="str">
        <f t="shared" ref="N95:N100" si="310">VLOOKUP(A95,'[1]ESFUERZO PROPIO ANTIOQUIA'!$E$4:$AB$130,11,0)</f>
        <v>#REF!</v>
      </c>
      <c r="O95" s="38"/>
      <c r="P95" s="19" t="str">
        <f>+D95-K95</f>
        <v>#REF!</v>
      </c>
      <c r="Q95" s="19" t="str">
        <f t="shared" ref="Q95:Q100" si="311">+ROUND(P95,0)</f>
        <v>#REF!</v>
      </c>
      <c r="R95" s="19" t="str">
        <f t="shared" ref="R95:R100" si="312">+L95+Q95</f>
        <v>#REF!</v>
      </c>
      <c r="S95" s="38" t="str">
        <f t="shared" ref="S95:S100" si="313">+IF(D95-L95-Q95&gt;1,D95-L95-Q95,0)</f>
        <v>#REF!</v>
      </c>
      <c r="T95" s="19">
        <v>0.0</v>
      </c>
      <c r="U95" s="19">
        <v>0.0</v>
      </c>
      <c r="V95" s="19">
        <f t="shared" ref="V95:V100" si="314">+T95+U95</f>
        <v>0</v>
      </c>
      <c r="W95" s="19" t="str">
        <f t="shared" ref="W95:W100" si="315">+IF(S95+V95&gt;100000,S95+V95,0)</f>
        <v>#REF!</v>
      </c>
      <c r="X95" s="19" t="str">
        <f t="shared" ref="X95:X100" si="316">+Q95+W95</f>
        <v>#REF!</v>
      </c>
      <c r="Y95" s="38"/>
      <c r="Z95" s="38"/>
      <c r="AA95" s="38"/>
      <c r="AB95" s="38"/>
      <c r="AC95" s="38"/>
      <c r="AD95" s="38"/>
      <c r="AE95" s="38"/>
      <c r="AG95" s="39" t="b">
        <f t="shared" ref="AG95:AG100" si="317">+AND(A95=AH95,C95=AJ95)</f>
        <v>1</v>
      </c>
      <c r="AH95" s="38" t="s">
        <v>82</v>
      </c>
      <c r="AI95" s="40" t="s">
        <v>18</v>
      </c>
      <c r="AJ95" s="38" t="s">
        <v>335</v>
      </c>
      <c r="AK95" s="19">
        <v>0.0</v>
      </c>
      <c r="AL95" s="18">
        <v>0.0</v>
      </c>
      <c r="AM95" s="19">
        <f t="shared" ref="AM95:AM100" si="318">+AK95+AL95</f>
        <v>0</v>
      </c>
    </row>
    <row r="96" ht="15.75" hidden="1" customHeight="1" outlineLevel="2">
      <c r="A96" s="18" t="s">
        <v>82</v>
      </c>
      <c r="B96" s="19" t="s">
        <v>30</v>
      </c>
      <c r="C96" s="18" t="s">
        <v>31</v>
      </c>
      <c r="D96" s="19">
        <v>5996.23</v>
      </c>
      <c r="E96" s="19">
        <v>785.9</v>
      </c>
      <c r="F96" s="19">
        <v>0.0</v>
      </c>
      <c r="G96" s="19" t="str">
        <f t="shared" si="303"/>
        <v>#REF!</v>
      </c>
      <c r="H96" s="19" t="str">
        <f t="shared" si="304"/>
        <v>#REF!</v>
      </c>
      <c r="I96" s="19" t="str">
        <f t="shared" si="305"/>
        <v>#REF!</v>
      </c>
      <c r="J96" s="19" t="str">
        <f t="shared" si="306"/>
        <v>#REF!</v>
      </c>
      <c r="K96" s="19" t="str">
        <f t="shared" si="307"/>
        <v>#REF!</v>
      </c>
      <c r="L96" s="19" t="str">
        <f t="shared" si="308"/>
        <v>#REF!</v>
      </c>
      <c r="M96" s="19" t="str">
        <f t="shared" si="309"/>
        <v>#REF!</v>
      </c>
      <c r="N96" s="19" t="str">
        <f t="shared" si="310"/>
        <v>#REF!</v>
      </c>
      <c r="O96" s="38"/>
      <c r="P96" s="19">
        <v>0.0</v>
      </c>
      <c r="Q96" s="19">
        <f t="shared" si="311"/>
        <v>0</v>
      </c>
      <c r="R96" s="19" t="str">
        <f t="shared" si="312"/>
        <v>#REF!</v>
      </c>
      <c r="S96" s="38" t="str">
        <f t="shared" si="313"/>
        <v>#REF!</v>
      </c>
      <c r="T96" s="19">
        <v>0.0</v>
      </c>
      <c r="U96" s="19">
        <v>0.0</v>
      </c>
      <c r="V96" s="19">
        <f t="shared" si="314"/>
        <v>0</v>
      </c>
      <c r="W96" s="19" t="str">
        <f t="shared" si="315"/>
        <v>#REF!</v>
      </c>
      <c r="X96" s="19" t="str">
        <f t="shared" si="316"/>
        <v>#REF!</v>
      </c>
      <c r="Y96" s="38"/>
      <c r="Z96" s="38"/>
      <c r="AA96" s="38"/>
      <c r="AB96" s="38"/>
      <c r="AC96" s="38"/>
      <c r="AD96" s="38"/>
      <c r="AE96" s="38"/>
      <c r="AG96" s="39" t="b">
        <f t="shared" si="317"/>
        <v>1</v>
      </c>
      <c r="AH96" s="18" t="s">
        <v>82</v>
      </c>
      <c r="AI96" s="19" t="s">
        <v>30</v>
      </c>
      <c r="AJ96" s="18" t="s">
        <v>31</v>
      </c>
      <c r="AK96" s="19"/>
      <c r="AL96" s="18"/>
      <c r="AM96" s="19">
        <f t="shared" si="318"/>
        <v>0</v>
      </c>
    </row>
    <row r="97" ht="15.75" hidden="1" customHeight="1" outlineLevel="2">
      <c r="A97" s="18" t="s">
        <v>82</v>
      </c>
      <c r="B97" s="19" t="s">
        <v>32</v>
      </c>
      <c r="C97" s="18" t="s">
        <v>33</v>
      </c>
      <c r="D97" s="19">
        <v>5290.79</v>
      </c>
      <c r="E97" s="19">
        <v>693.44</v>
      </c>
      <c r="F97" s="19">
        <v>0.0</v>
      </c>
      <c r="G97" s="19" t="str">
        <f t="shared" si="303"/>
        <v>#REF!</v>
      </c>
      <c r="H97" s="19" t="str">
        <f t="shared" si="304"/>
        <v>#REF!</v>
      </c>
      <c r="I97" s="19" t="str">
        <f t="shared" si="305"/>
        <v>#REF!</v>
      </c>
      <c r="J97" s="19" t="str">
        <f t="shared" si="306"/>
        <v>#REF!</v>
      </c>
      <c r="K97" s="19" t="str">
        <f t="shared" si="307"/>
        <v>#REF!</v>
      </c>
      <c r="L97" s="19" t="str">
        <f t="shared" si="308"/>
        <v>#REF!</v>
      </c>
      <c r="M97" s="19" t="str">
        <f t="shared" si="309"/>
        <v>#REF!</v>
      </c>
      <c r="N97" s="19" t="str">
        <f t="shared" si="310"/>
        <v>#REF!</v>
      </c>
      <c r="O97" s="38"/>
      <c r="P97" s="19">
        <v>0.0</v>
      </c>
      <c r="Q97" s="19">
        <f t="shared" si="311"/>
        <v>0</v>
      </c>
      <c r="R97" s="19" t="str">
        <f t="shared" si="312"/>
        <v>#REF!</v>
      </c>
      <c r="S97" s="38" t="str">
        <f t="shared" si="313"/>
        <v>#REF!</v>
      </c>
      <c r="T97" s="19">
        <v>0.0</v>
      </c>
      <c r="U97" s="19">
        <v>0.0</v>
      </c>
      <c r="V97" s="19">
        <f t="shared" si="314"/>
        <v>0</v>
      </c>
      <c r="W97" s="19" t="str">
        <f t="shared" si="315"/>
        <v>#REF!</v>
      </c>
      <c r="X97" s="19" t="str">
        <f t="shared" si="316"/>
        <v>#REF!</v>
      </c>
      <c r="Y97" s="38"/>
      <c r="Z97" s="38"/>
      <c r="AA97" s="38"/>
      <c r="AB97" s="38"/>
      <c r="AC97" s="38"/>
      <c r="AD97" s="38"/>
      <c r="AE97" s="38"/>
      <c r="AG97" s="39" t="b">
        <f t="shared" si="317"/>
        <v>1</v>
      </c>
      <c r="AH97" s="18" t="s">
        <v>82</v>
      </c>
      <c r="AI97" s="19" t="s">
        <v>32</v>
      </c>
      <c r="AJ97" s="18" t="s">
        <v>33</v>
      </c>
      <c r="AK97" s="19"/>
      <c r="AL97" s="18"/>
      <c r="AM97" s="19">
        <f t="shared" si="318"/>
        <v>0</v>
      </c>
    </row>
    <row r="98" ht="15.75" hidden="1" customHeight="1" outlineLevel="2">
      <c r="A98" s="18" t="s">
        <v>82</v>
      </c>
      <c r="B98" s="19" t="s">
        <v>83</v>
      </c>
      <c r="C98" s="18" t="s">
        <v>84</v>
      </c>
      <c r="D98" s="19">
        <v>17256.84</v>
      </c>
      <c r="E98" s="19">
        <v>2261.77</v>
      </c>
      <c r="F98" s="19">
        <v>0.0</v>
      </c>
      <c r="G98" s="19" t="str">
        <f t="shared" si="303"/>
        <v>#REF!</v>
      </c>
      <c r="H98" s="19" t="str">
        <f t="shared" si="304"/>
        <v>#REF!</v>
      </c>
      <c r="I98" s="19" t="str">
        <f t="shared" si="305"/>
        <v>#REF!</v>
      </c>
      <c r="J98" s="19" t="str">
        <f t="shared" si="306"/>
        <v>#REF!</v>
      </c>
      <c r="K98" s="19" t="str">
        <f t="shared" si="307"/>
        <v>#REF!</v>
      </c>
      <c r="L98" s="19" t="str">
        <f t="shared" si="308"/>
        <v>#REF!</v>
      </c>
      <c r="M98" s="19" t="str">
        <f t="shared" si="309"/>
        <v>#REF!</v>
      </c>
      <c r="N98" s="19" t="str">
        <f t="shared" si="310"/>
        <v>#REF!</v>
      </c>
      <c r="O98" s="38"/>
      <c r="P98" s="19">
        <v>0.0</v>
      </c>
      <c r="Q98" s="19">
        <f t="shared" si="311"/>
        <v>0</v>
      </c>
      <c r="R98" s="19" t="str">
        <f t="shared" si="312"/>
        <v>#REF!</v>
      </c>
      <c r="S98" s="38" t="str">
        <f t="shared" si="313"/>
        <v>#REF!</v>
      </c>
      <c r="T98" s="19">
        <v>0.0</v>
      </c>
      <c r="U98" s="19">
        <v>0.0</v>
      </c>
      <c r="V98" s="19">
        <f t="shared" si="314"/>
        <v>0</v>
      </c>
      <c r="W98" s="19" t="str">
        <f t="shared" si="315"/>
        <v>#REF!</v>
      </c>
      <c r="X98" s="19" t="str">
        <f t="shared" si="316"/>
        <v>#REF!</v>
      </c>
      <c r="Y98" s="38"/>
      <c r="Z98" s="38"/>
      <c r="AA98" s="38"/>
      <c r="AB98" s="38"/>
      <c r="AC98" s="38"/>
      <c r="AD98" s="38"/>
      <c r="AE98" s="38"/>
      <c r="AG98" s="39" t="b">
        <f t="shared" si="317"/>
        <v>1</v>
      </c>
      <c r="AH98" s="18" t="s">
        <v>82</v>
      </c>
      <c r="AI98" s="19" t="s">
        <v>83</v>
      </c>
      <c r="AJ98" s="18" t="s">
        <v>84</v>
      </c>
      <c r="AK98" s="19"/>
      <c r="AL98" s="18"/>
      <c r="AM98" s="19">
        <f t="shared" si="318"/>
        <v>0</v>
      </c>
    </row>
    <row r="99" ht="15.75" hidden="1" customHeight="1" outlineLevel="2">
      <c r="A99" s="18" t="s">
        <v>82</v>
      </c>
      <c r="B99" s="19" t="s">
        <v>38</v>
      </c>
      <c r="C99" s="18" t="s">
        <v>39</v>
      </c>
      <c r="D99" s="19">
        <v>4996.86</v>
      </c>
      <c r="E99" s="19">
        <v>654.91</v>
      </c>
      <c r="F99" s="19">
        <v>0.0</v>
      </c>
      <c r="G99" s="19" t="str">
        <f t="shared" si="303"/>
        <v>#REF!</v>
      </c>
      <c r="H99" s="19" t="str">
        <f t="shared" si="304"/>
        <v>#REF!</v>
      </c>
      <c r="I99" s="19" t="str">
        <f t="shared" si="305"/>
        <v>#REF!</v>
      </c>
      <c r="J99" s="19" t="str">
        <f t="shared" si="306"/>
        <v>#REF!</v>
      </c>
      <c r="K99" s="19" t="str">
        <f t="shared" si="307"/>
        <v>#REF!</v>
      </c>
      <c r="L99" s="19" t="str">
        <f t="shared" si="308"/>
        <v>#REF!</v>
      </c>
      <c r="M99" s="19" t="str">
        <f t="shared" si="309"/>
        <v>#REF!</v>
      </c>
      <c r="N99" s="19" t="str">
        <f t="shared" si="310"/>
        <v>#REF!</v>
      </c>
      <c r="O99" s="38"/>
      <c r="P99" s="19">
        <v>0.0</v>
      </c>
      <c r="Q99" s="19">
        <f t="shared" si="311"/>
        <v>0</v>
      </c>
      <c r="R99" s="19" t="str">
        <f t="shared" si="312"/>
        <v>#REF!</v>
      </c>
      <c r="S99" s="38" t="str">
        <f t="shared" si="313"/>
        <v>#REF!</v>
      </c>
      <c r="T99" s="19">
        <v>0.0</v>
      </c>
      <c r="U99" s="19">
        <v>3506.48</v>
      </c>
      <c r="V99" s="19">
        <f t="shared" si="314"/>
        <v>3506.48</v>
      </c>
      <c r="W99" s="19" t="str">
        <f t="shared" si="315"/>
        <v>#REF!</v>
      </c>
      <c r="X99" s="19" t="str">
        <f t="shared" si="316"/>
        <v>#REF!</v>
      </c>
      <c r="Y99" s="38"/>
      <c r="Z99" s="38"/>
      <c r="AA99" s="38"/>
      <c r="AB99" s="38"/>
      <c r="AC99" s="38"/>
      <c r="AD99" s="38"/>
      <c r="AE99" s="38"/>
      <c r="AG99" s="39" t="b">
        <f t="shared" si="317"/>
        <v>1</v>
      </c>
      <c r="AH99" s="38" t="s">
        <v>82</v>
      </c>
      <c r="AI99" s="40" t="s">
        <v>38</v>
      </c>
      <c r="AJ99" s="38" t="s">
        <v>39</v>
      </c>
      <c r="AK99" s="19">
        <v>0.0</v>
      </c>
      <c r="AL99" s="18">
        <v>3506.48</v>
      </c>
      <c r="AM99" s="19">
        <f t="shared" si="318"/>
        <v>3506.48</v>
      </c>
    </row>
    <row r="100" ht="15.75" hidden="1" customHeight="1" outlineLevel="2">
      <c r="A100" s="18" t="s">
        <v>82</v>
      </c>
      <c r="B100" s="19" t="s">
        <v>48</v>
      </c>
      <c r="C100" s="18" t="s">
        <v>49</v>
      </c>
      <c r="D100" s="19">
        <v>7889218.36</v>
      </c>
      <c r="E100" s="19">
        <v>1033999.68</v>
      </c>
      <c r="F100" s="19">
        <v>0.0</v>
      </c>
      <c r="G100" s="19" t="str">
        <f t="shared" si="303"/>
        <v>#REF!</v>
      </c>
      <c r="H100" s="19" t="str">
        <f t="shared" si="304"/>
        <v>#REF!</v>
      </c>
      <c r="I100" s="19" t="str">
        <f t="shared" si="305"/>
        <v>#REF!</v>
      </c>
      <c r="J100" s="19" t="str">
        <f t="shared" si="306"/>
        <v>#REF!</v>
      </c>
      <c r="K100" s="19" t="str">
        <f t="shared" si="307"/>
        <v>#REF!</v>
      </c>
      <c r="L100" s="19" t="str">
        <f t="shared" si="308"/>
        <v>#REF!</v>
      </c>
      <c r="M100" s="19" t="str">
        <f t="shared" si="309"/>
        <v>#REF!</v>
      </c>
      <c r="N100" s="19" t="str">
        <f t="shared" si="310"/>
        <v>#REF!</v>
      </c>
      <c r="O100" s="38"/>
      <c r="P100" s="19" t="str">
        <f>+D100-K100</f>
        <v>#REF!</v>
      </c>
      <c r="Q100" s="19" t="str">
        <f t="shared" si="311"/>
        <v>#REF!</v>
      </c>
      <c r="R100" s="19" t="str">
        <f t="shared" si="312"/>
        <v>#REF!</v>
      </c>
      <c r="S100" s="38" t="str">
        <f t="shared" si="313"/>
        <v>#REF!</v>
      </c>
      <c r="T100" s="19">
        <v>0.0</v>
      </c>
      <c r="U100" s="19">
        <v>0.0</v>
      </c>
      <c r="V100" s="19">
        <f t="shared" si="314"/>
        <v>0</v>
      </c>
      <c r="W100" s="19" t="str">
        <f t="shared" si="315"/>
        <v>#REF!</v>
      </c>
      <c r="X100" s="19" t="str">
        <f t="shared" si="316"/>
        <v>#REF!</v>
      </c>
      <c r="Y100" s="38"/>
      <c r="Z100" s="38"/>
      <c r="AA100" s="38"/>
      <c r="AB100" s="38"/>
      <c r="AC100" s="38"/>
      <c r="AD100" s="38"/>
      <c r="AE100" s="38"/>
      <c r="AG100" s="39" t="b">
        <f t="shared" si="317"/>
        <v>1</v>
      </c>
      <c r="AH100" s="38" t="s">
        <v>82</v>
      </c>
      <c r="AI100" s="40" t="s">
        <v>48</v>
      </c>
      <c r="AJ100" s="38" t="s">
        <v>49</v>
      </c>
      <c r="AK100" s="19">
        <v>0.0</v>
      </c>
      <c r="AL100" s="18">
        <v>0.0</v>
      </c>
      <c r="AM100" s="19">
        <f t="shared" si="318"/>
        <v>0</v>
      </c>
    </row>
    <row r="101" ht="15.75" hidden="1" customHeight="1" outlineLevel="1">
      <c r="A101" s="43" t="s">
        <v>353</v>
      </c>
      <c r="B101" s="19"/>
      <c r="C101" s="18"/>
      <c r="D101" s="19">
        <f t="shared" ref="D101:E101" si="319">SUBTOTAL(9,D95:D100)</f>
        <v>10215755</v>
      </c>
      <c r="E101" s="19">
        <f t="shared" si="319"/>
        <v>1338927</v>
      </c>
      <c r="F101" s="19">
        <v>1.0</v>
      </c>
      <c r="G101" s="19"/>
      <c r="H101" s="19"/>
      <c r="I101" s="19"/>
      <c r="J101" s="19"/>
      <c r="K101" s="19" t="str">
        <f t="shared" ref="K101:L101" si="320">SUBTOTAL(9,K95:K100)</f>
        <v>#REF!</v>
      </c>
      <c r="L101" s="19" t="str">
        <f t="shared" si="320"/>
        <v>#REF!</v>
      </c>
      <c r="M101" s="19"/>
      <c r="N101" s="19"/>
      <c r="O101" s="38"/>
      <c r="P101" s="19" t="str">
        <f t="shared" ref="P101:X101" si="321">SUBTOTAL(9,P95:P100)</f>
        <v>#REF!</v>
      </c>
      <c r="Q101" s="19" t="str">
        <f t="shared" si="321"/>
        <v>#REF!</v>
      </c>
      <c r="R101" s="19" t="str">
        <f t="shared" si="321"/>
        <v>#REF!</v>
      </c>
      <c r="S101" s="38" t="str">
        <f t="shared" si="321"/>
        <v>#REF!</v>
      </c>
      <c r="T101" s="19">
        <f t="shared" si="321"/>
        <v>0</v>
      </c>
      <c r="U101" s="19">
        <f t="shared" si="321"/>
        <v>3506.48</v>
      </c>
      <c r="V101" s="19">
        <f t="shared" si="321"/>
        <v>3506.48</v>
      </c>
      <c r="W101" s="19" t="str">
        <f t="shared" si="321"/>
        <v>#REF!</v>
      </c>
      <c r="X101" s="19" t="str">
        <f t="shared" si="321"/>
        <v>#REF!</v>
      </c>
      <c r="Y101" s="38"/>
      <c r="Z101" s="38"/>
      <c r="AA101" s="38"/>
      <c r="AB101" s="38"/>
      <c r="AC101" s="38"/>
      <c r="AD101" s="38"/>
      <c r="AE101" s="38"/>
      <c r="AH101" s="38"/>
      <c r="AI101" s="40"/>
      <c r="AJ101" s="38"/>
      <c r="AK101" s="19"/>
      <c r="AL101" s="18"/>
      <c r="AM101" s="19"/>
    </row>
    <row r="102" ht="15.75" hidden="1" customHeight="1" outlineLevel="2">
      <c r="A102" s="18" t="s">
        <v>86</v>
      </c>
      <c r="B102" s="19" t="s">
        <v>18</v>
      </c>
      <c r="C102" s="18" t="s">
        <v>335</v>
      </c>
      <c r="D102" s="19">
        <v>4.528953653E7</v>
      </c>
      <c r="E102" s="19">
        <v>1.702796636E7</v>
      </c>
      <c r="F102" s="19">
        <f t="shared" ref="F102:F105" si="322">+D102/$D$106</f>
        <v>0.9967643349</v>
      </c>
      <c r="G102" s="19" t="str">
        <f t="shared" ref="G102:G105" si="323">VLOOKUP(A102,'[1]ESFUERZO PROPIO ANTIOQUIA'!$E$4:$AB$130,5,0)</f>
        <v>#REF!</v>
      </c>
      <c r="H102" s="19" t="str">
        <f t="shared" ref="H102:H105" si="324">VLOOKUP(A102,'[1]ESFUERZO PROPIO ANTIOQUIA'!$E$4:$AB$130,2,0)</f>
        <v>#REF!</v>
      </c>
      <c r="I102" s="19" t="str">
        <f t="shared" ref="I102:I105" si="325">VLOOKUP(A102,'[1]ESFUERZO PROPIO ANTIOQUIA'!$E$4:$AB$130,24,0)</f>
        <v>#REF!</v>
      </c>
      <c r="J102" s="19" t="str">
        <f t="shared" ref="J102:J105" si="326">+I102/4</f>
        <v>#REF!</v>
      </c>
      <c r="K102" s="19" t="str">
        <f t="shared" ref="K102:K105" si="327">+F102*J102</f>
        <v>#REF!</v>
      </c>
      <c r="L102" s="19" t="str">
        <f t="shared" ref="L102:L105" si="328">IF(K102=0,0,D102-Q102)</f>
        <v>#REF!</v>
      </c>
      <c r="M102" s="19" t="str">
        <f t="shared" ref="M102:M105" si="329">VLOOKUP(A102,'[1]ESFUERZO PROPIO ANTIOQUIA'!$E$4:$AB$130,14,0)</f>
        <v>#REF!</v>
      </c>
      <c r="N102" s="19" t="str">
        <f t="shared" ref="N102:N105" si="330">VLOOKUP(A102,'[1]ESFUERZO PROPIO ANTIOQUIA'!$E$4:$AB$130,11,0)</f>
        <v>#REF!</v>
      </c>
      <c r="O102" s="38"/>
      <c r="P102" s="19" t="str">
        <f>+D102-K102</f>
        <v>#REF!</v>
      </c>
      <c r="Q102" s="19" t="str">
        <f t="shared" ref="Q102:Q105" si="331">+ROUND(P102,0)</f>
        <v>#REF!</v>
      </c>
      <c r="R102" s="19" t="str">
        <f t="shared" ref="R102:R105" si="332">+L102+Q102</f>
        <v>#REF!</v>
      </c>
      <c r="S102" s="38" t="str">
        <f t="shared" ref="S102:S105" si="333">+IF(D102-L102-Q102&gt;1,D102-L102-Q102,0)</f>
        <v>#REF!</v>
      </c>
      <c r="T102" s="19">
        <v>0.0</v>
      </c>
      <c r="U102" s="19">
        <v>0.0</v>
      </c>
      <c r="V102" s="19">
        <f t="shared" ref="V102:V105" si="334">+T102+U102</f>
        <v>0</v>
      </c>
      <c r="W102" s="19" t="str">
        <f t="shared" ref="W102:W105" si="335">+IF(S102+V102&gt;100000,S102+V102,0)</f>
        <v>#REF!</v>
      </c>
      <c r="X102" s="19" t="str">
        <f t="shared" ref="X102:X105" si="336">+Q102+W102</f>
        <v>#REF!</v>
      </c>
      <c r="Y102" s="38"/>
      <c r="Z102" s="38"/>
      <c r="AA102" s="38"/>
      <c r="AB102" s="38"/>
      <c r="AC102" s="38"/>
      <c r="AD102" s="38"/>
      <c r="AE102" s="38"/>
      <c r="AG102" s="39" t="b">
        <f t="shared" ref="AG102:AG105" si="337">+AND(A102=AH102,C102=AJ102)</f>
        <v>1</v>
      </c>
      <c r="AH102" s="38" t="s">
        <v>86</v>
      </c>
      <c r="AI102" s="40" t="s">
        <v>18</v>
      </c>
      <c r="AJ102" s="38" t="s">
        <v>335</v>
      </c>
      <c r="AK102" s="19">
        <v>0.0</v>
      </c>
      <c r="AL102" s="18">
        <v>0.0</v>
      </c>
      <c r="AM102" s="19">
        <f t="shared" ref="AM102:AM105" si="338">+AK102+AL102</f>
        <v>0</v>
      </c>
    </row>
    <row r="103" ht="15.75" hidden="1" customHeight="1" outlineLevel="2">
      <c r="A103" s="18" t="s">
        <v>86</v>
      </c>
      <c r="B103" s="19" t="s">
        <v>28</v>
      </c>
      <c r="C103" s="18" t="s">
        <v>29</v>
      </c>
      <c r="D103" s="19">
        <v>59250.7</v>
      </c>
      <c r="E103" s="19">
        <v>22277.08</v>
      </c>
      <c r="F103" s="19">
        <f t="shared" si="322"/>
        <v>0.001304031551</v>
      </c>
      <c r="G103" s="19" t="str">
        <f t="shared" si="323"/>
        <v>#REF!</v>
      </c>
      <c r="H103" s="19" t="str">
        <f t="shared" si="324"/>
        <v>#REF!</v>
      </c>
      <c r="I103" s="19" t="str">
        <f t="shared" si="325"/>
        <v>#REF!</v>
      </c>
      <c r="J103" s="19" t="str">
        <f t="shared" si="326"/>
        <v>#REF!</v>
      </c>
      <c r="K103" s="19" t="str">
        <f t="shared" si="327"/>
        <v>#REF!</v>
      </c>
      <c r="L103" s="19" t="str">
        <f t="shared" si="328"/>
        <v>#REF!</v>
      </c>
      <c r="M103" s="19" t="str">
        <f t="shared" si="329"/>
        <v>#REF!</v>
      </c>
      <c r="N103" s="19" t="str">
        <f t="shared" si="330"/>
        <v>#REF!</v>
      </c>
      <c r="O103" s="38"/>
      <c r="P103" s="19">
        <v>0.0</v>
      </c>
      <c r="Q103" s="19">
        <f t="shared" si="331"/>
        <v>0</v>
      </c>
      <c r="R103" s="19" t="str">
        <f t="shared" si="332"/>
        <v>#REF!</v>
      </c>
      <c r="S103" s="38" t="str">
        <f t="shared" si="333"/>
        <v>#REF!</v>
      </c>
      <c r="T103" s="19">
        <v>0.0</v>
      </c>
      <c r="U103" s="19">
        <v>0.0</v>
      </c>
      <c r="V103" s="19">
        <f t="shared" si="334"/>
        <v>0</v>
      </c>
      <c r="W103" s="19" t="str">
        <f t="shared" si="335"/>
        <v>#REF!</v>
      </c>
      <c r="X103" s="19" t="str">
        <f t="shared" si="336"/>
        <v>#REF!</v>
      </c>
      <c r="Y103" s="38"/>
      <c r="Z103" s="38"/>
      <c r="AA103" s="38"/>
      <c r="AB103" s="38"/>
      <c r="AC103" s="38"/>
      <c r="AD103" s="38"/>
      <c r="AE103" s="38"/>
      <c r="AG103" s="39" t="b">
        <f t="shared" si="337"/>
        <v>1</v>
      </c>
      <c r="AH103" s="38" t="s">
        <v>86</v>
      </c>
      <c r="AI103" s="40" t="s">
        <v>28</v>
      </c>
      <c r="AJ103" s="38" t="s">
        <v>29</v>
      </c>
      <c r="AK103" s="19">
        <v>0.0</v>
      </c>
      <c r="AL103" s="18">
        <v>0.0</v>
      </c>
      <c r="AM103" s="19">
        <f t="shared" si="338"/>
        <v>0</v>
      </c>
    </row>
    <row r="104" ht="15.75" hidden="1" customHeight="1" outlineLevel="2">
      <c r="A104" s="18" t="s">
        <v>86</v>
      </c>
      <c r="B104" s="19" t="s">
        <v>30</v>
      </c>
      <c r="C104" s="18" t="s">
        <v>31</v>
      </c>
      <c r="D104" s="19">
        <v>44165.62</v>
      </c>
      <c r="E104" s="19">
        <v>16605.4</v>
      </c>
      <c r="F104" s="19">
        <f t="shared" si="322"/>
        <v>0.0009720283805</v>
      </c>
      <c r="G104" s="19" t="str">
        <f t="shared" si="323"/>
        <v>#REF!</v>
      </c>
      <c r="H104" s="19" t="str">
        <f t="shared" si="324"/>
        <v>#REF!</v>
      </c>
      <c r="I104" s="19" t="str">
        <f t="shared" si="325"/>
        <v>#REF!</v>
      </c>
      <c r="J104" s="19" t="str">
        <f t="shared" si="326"/>
        <v>#REF!</v>
      </c>
      <c r="K104" s="19" t="str">
        <f t="shared" si="327"/>
        <v>#REF!</v>
      </c>
      <c r="L104" s="19" t="str">
        <f t="shared" si="328"/>
        <v>#REF!</v>
      </c>
      <c r="M104" s="19" t="str">
        <f t="shared" si="329"/>
        <v>#REF!</v>
      </c>
      <c r="N104" s="19" t="str">
        <f t="shared" si="330"/>
        <v>#REF!</v>
      </c>
      <c r="O104" s="38"/>
      <c r="P104" s="19">
        <v>0.0</v>
      </c>
      <c r="Q104" s="19">
        <f t="shared" si="331"/>
        <v>0</v>
      </c>
      <c r="R104" s="19" t="str">
        <f t="shared" si="332"/>
        <v>#REF!</v>
      </c>
      <c r="S104" s="38" t="str">
        <f t="shared" si="333"/>
        <v>#REF!</v>
      </c>
      <c r="T104" s="19">
        <v>0.0</v>
      </c>
      <c r="U104" s="19">
        <v>0.0</v>
      </c>
      <c r="V104" s="19">
        <f t="shared" si="334"/>
        <v>0</v>
      </c>
      <c r="W104" s="19" t="str">
        <f t="shared" si="335"/>
        <v>#REF!</v>
      </c>
      <c r="X104" s="19" t="str">
        <f t="shared" si="336"/>
        <v>#REF!</v>
      </c>
      <c r="Y104" s="38"/>
      <c r="Z104" s="38"/>
      <c r="AA104" s="38"/>
      <c r="AB104" s="38"/>
      <c r="AC104" s="38"/>
      <c r="AD104" s="38"/>
      <c r="AE104" s="38"/>
      <c r="AG104" s="39" t="b">
        <f t="shared" si="337"/>
        <v>1</v>
      </c>
      <c r="AH104" s="18" t="s">
        <v>86</v>
      </c>
      <c r="AI104" s="19" t="s">
        <v>30</v>
      </c>
      <c r="AJ104" s="18" t="s">
        <v>31</v>
      </c>
      <c r="AK104" s="19"/>
      <c r="AL104" s="18"/>
      <c r="AM104" s="19">
        <f t="shared" si="338"/>
        <v>0</v>
      </c>
    </row>
    <row r="105" ht="15.75" hidden="1" customHeight="1" outlineLevel="2">
      <c r="A105" s="18" t="s">
        <v>86</v>
      </c>
      <c r="B105" s="19" t="s">
        <v>38</v>
      </c>
      <c r="C105" s="18" t="s">
        <v>39</v>
      </c>
      <c r="D105" s="19">
        <v>43601.15</v>
      </c>
      <c r="E105" s="19">
        <v>16393.16</v>
      </c>
      <c r="F105" s="19">
        <f t="shared" si="322"/>
        <v>0.0009596051232</v>
      </c>
      <c r="G105" s="19" t="str">
        <f t="shared" si="323"/>
        <v>#REF!</v>
      </c>
      <c r="H105" s="19" t="str">
        <f t="shared" si="324"/>
        <v>#REF!</v>
      </c>
      <c r="I105" s="19" t="str">
        <f t="shared" si="325"/>
        <v>#REF!</v>
      </c>
      <c r="J105" s="19" t="str">
        <f t="shared" si="326"/>
        <v>#REF!</v>
      </c>
      <c r="K105" s="19" t="str">
        <f t="shared" si="327"/>
        <v>#REF!</v>
      </c>
      <c r="L105" s="19" t="str">
        <f t="shared" si="328"/>
        <v>#REF!</v>
      </c>
      <c r="M105" s="19" t="str">
        <f t="shared" si="329"/>
        <v>#REF!</v>
      </c>
      <c r="N105" s="19" t="str">
        <f t="shared" si="330"/>
        <v>#REF!</v>
      </c>
      <c r="O105" s="38"/>
      <c r="P105" s="19">
        <v>0.0</v>
      </c>
      <c r="Q105" s="19">
        <f t="shared" si="331"/>
        <v>0</v>
      </c>
      <c r="R105" s="19" t="str">
        <f t="shared" si="332"/>
        <v>#REF!</v>
      </c>
      <c r="S105" s="38" t="str">
        <f t="shared" si="333"/>
        <v>#REF!</v>
      </c>
      <c r="T105" s="19">
        <v>0.0</v>
      </c>
      <c r="U105" s="19">
        <v>0.0</v>
      </c>
      <c r="V105" s="19">
        <f t="shared" si="334"/>
        <v>0</v>
      </c>
      <c r="W105" s="19" t="str">
        <f t="shared" si="335"/>
        <v>#REF!</v>
      </c>
      <c r="X105" s="19" t="str">
        <f t="shared" si="336"/>
        <v>#REF!</v>
      </c>
      <c r="Y105" s="38"/>
      <c r="Z105" s="38"/>
      <c r="AA105" s="38"/>
      <c r="AB105" s="38"/>
      <c r="AC105" s="38"/>
      <c r="AD105" s="38"/>
      <c r="AE105" s="38"/>
      <c r="AG105" s="39" t="b">
        <f t="shared" si="337"/>
        <v>1</v>
      </c>
      <c r="AH105" s="38" t="s">
        <v>86</v>
      </c>
      <c r="AI105" s="40" t="s">
        <v>38</v>
      </c>
      <c r="AJ105" s="38" t="s">
        <v>39</v>
      </c>
      <c r="AK105" s="19">
        <v>0.0</v>
      </c>
      <c r="AL105" s="18">
        <v>0.0</v>
      </c>
      <c r="AM105" s="19">
        <f t="shared" si="338"/>
        <v>0</v>
      </c>
    </row>
    <row r="106" ht="15.75" hidden="1" customHeight="1" outlineLevel="1">
      <c r="A106" s="43" t="s">
        <v>354</v>
      </c>
      <c r="B106" s="19"/>
      <c r="C106" s="18"/>
      <c r="D106" s="19">
        <f t="shared" ref="D106:F106" si="339">SUBTOTAL(9,D102:D105)</f>
        <v>45436554</v>
      </c>
      <c r="E106" s="19">
        <f t="shared" si="339"/>
        <v>17083242</v>
      </c>
      <c r="F106" s="19">
        <f t="shared" si="339"/>
        <v>1</v>
      </c>
      <c r="G106" s="19"/>
      <c r="H106" s="19"/>
      <c r="I106" s="19"/>
      <c r="J106" s="19"/>
      <c r="K106" s="19" t="str">
        <f t="shared" ref="K106:L106" si="340">SUBTOTAL(9,K102:K105)</f>
        <v>#REF!</v>
      </c>
      <c r="L106" s="19" t="str">
        <f t="shared" si="340"/>
        <v>#REF!</v>
      </c>
      <c r="M106" s="19"/>
      <c r="N106" s="19"/>
      <c r="O106" s="38"/>
      <c r="P106" s="19" t="str">
        <f t="shared" ref="P106:X106" si="341">SUBTOTAL(9,P102:P105)</f>
        <v>#REF!</v>
      </c>
      <c r="Q106" s="19" t="str">
        <f t="shared" si="341"/>
        <v>#REF!</v>
      </c>
      <c r="R106" s="19" t="str">
        <f t="shared" si="341"/>
        <v>#REF!</v>
      </c>
      <c r="S106" s="38" t="str">
        <f t="shared" si="341"/>
        <v>#REF!</v>
      </c>
      <c r="T106" s="19">
        <f t="shared" si="341"/>
        <v>0</v>
      </c>
      <c r="U106" s="19">
        <f t="shared" si="341"/>
        <v>0</v>
      </c>
      <c r="V106" s="19">
        <f t="shared" si="341"/>
        <v>0</v>
      </c>
      <c r="W106" s="19" t="str">
        <f t="shared" si="341"/>
        <v>#REF!</v>
      </c>
      <c r="X106" s="19" t="str">
        <f t="shared" si="341"/>
        <v>#REF!</v>
      </c>
      <c r="Y106" s="38"/>
      <c r="Z106" s="38"/>
      <c r="AA106" s="38"/>
      <c r="AB106" s="38"/>
      <c r="AC106" s="38"/>
      <c r="AD106" s="38"/>
      <c r="AE106" s="38"/>
      <c r="AH106" s="38"/>
      <c r="AI106" s="40"/>
      <c r="AJ106" s="38"/>
      <c r="AK106" s="19"/>
      <c r="AL106" s="18"/>
      <c r="AM106" s="19"/>
    </row>
    <row r="107" ht="15.75" hidden="1" customHeight="1" outlineLevel="2">
      <c r="A107" s="18" t="s">
        <v>88</v>
      </c>
      <c r="B107" s="19" t="s">
        <v>18</v>
      </c>
      <c r="C107" s="18" t="s">
        <v>335</v>
      </c>
      <c r="D107" s="19">
        <v>4.275824865E7</v>
      </c>
      <c r="E107" s="19">
        <v>890809.52</v>
      </c>
      <c r="F107" s="19">
        <v>0.0</v>
      </c>
      <c r="G107" s="19" t="str">
        <f t="shared" ref="G107:G108" si="342">VLOOKUP(A107,'[1]ESFUERZO PROPIO ANTIOQUIA'!$E$4:$AB$130,5,0)</f>
        <v>#REF!</v>
      </c>
      <c r="H107" s="19" t="str">
        <f t="shared" ref="H107:H108" si="343">VLOOKUP(A107,'[1]ESFUERZO PROPIO ANTIOQUIA'!$E$4:$AB$130,2,0)</f>
        <v>#REF!</v>
      </c>
      <c r="I107" s="19" t="str">
        <f t="shared" ref="I107:I108" si="344">VLOOKUP(A107,'[1]ESFUERZO PROPIO ANTIOQUIA'!$E$4:$AB$130,24,0)</f>
        <v>#REF!</v>
      </c>
      <c r="J107" s="19" t="str">
        <f t="shared" ref="J107:J108" si="345">+I107/4</f>
        <v>#REF!</v>
      </c>
      <c r="K107" s="19" t="str">
        <f t="shared" ref="K107:K108" si="346">+F107*J107</f>
        <v>#REF!</v>
      </c>
      <c r="L107" s="19" t="str">
        <f t="shared" ref="L107:L108" si="347">IF(K107=0,0,D107-Q107)</f>
        <v>#REF!</v>
      </c>
      <c r="M107" s="19" t="str">
        <f t="shared" ref="M107:M108" si="348">VLOOKUP(A107,'[1]ESFUERZO PROPIO ANTIOQUIA'!$E$4:$AB$130,14,0)</f>
        <v>#REF!</v>
      </c>
      <c r="N107" s="19" t="str">
        <f t="shared" ref="N107:N108" si="349">VLOOKUP(A107,'[1]ESFUERZO PROPIO ANTIOQUIA'!$E$4:$AB$130,11,0)</f>
        <v>#REF!</v>
      </c>
      <c r="O107" s="38"/>
      <c r="P107" s="19" t="str">
        <f>+D107-K107</f>
        <v>#REF!</v>
      </c>
      <c r="Q107" s="19" t="str">
        <f t="shared" ref="Q107:Q108" si="350">+ROUND(P107,0)</f>
        <v>#REF!</v>
      </c>
      <c r="R107" s="19" t="str">
        <f t="shared" ref="R107:R108" si="351">+L107+Q107</f>
        <v>#REF!</v>
      </c>
      <c r="S107" s="38" t="str">
        <f t="shared" ref="S107:S108" si="352">+IF(D107-L107-Q107&gt;1,D107-L107-Q107,0)</f>
        <v>#REF!</v>
      </c>
      <c r="T107" s="19">
        <v>0.0</v>
      </c>
      <c r="U107" s="19">
        <v>0.0</v>
      </c>
      <c r="V107" s="19">
        <f t="shared" ref="V107:V108" si="353">+T107+U107</f>
        <v>0</v>
      </c>
      <c r="W107" s="19" t="str">
        <f t="shared" ref="W107:W108" si="354">+IF(S107+V107&gt;100000,S107+V107,0)</f>
        <v>#REF!</v>
      </c>
      <c r="X107" s="19" t="str">
        <f t="shared" ref="X107:X108" si="355">+Q107+W107</f>
        <v>#REF!</v>
      </c>
      <c r="Y107" s="38"/>
      <c r="Z107" s="38"/>
      <c r="AA107" s="38"/>
      <c r="AB107" s="38"/>
      <c r="AC107" s="38"/>
      <c r="AD107" s="38"/>
      <c r="AE107" s="38"/>
      <c r="AG107" s="39" t="b">
        <f t="shared" ref="AG107:AG108" si="356">+AND(A107=AH107,C107=AJ107)</f>
        <v>1</v>
      </c>
      <c r="AH107" s="38" t="s">
        <v>88</v>
      </c>
      <c r="AI107" s="40" t="s">
        <v>18</v>
      </c>
      <c r="AJ107" s="38" t="s">
        <v>335</v>
      </c>
      <c r="AK107" s="19">
        <v>0.0</v>
      </c>
      <c r="AL107" s="18">
        <v>0.0</v>
      </c>
      <c r="AM107" s="19">
        <f t="shared" ref="AM107:AM108" si="357">+AK107+AL107</f>
        <v>0</v>
      </c>
    </row>
    <row r="108" ht="15.75" hidden="1" customHeight="1" outlineLevel="2">
      <c r="A108" s="18" t="s">
        <v>88</v>
      </c>
      <c r="B108" s="19" t="s">
        <v>30</v>
      </c>
      <c r="C108" s="18" t="s">
        <v>31</v>
      </c>
      <c r="D108" s="19">
        <v>40678.35</v>
      </c>
      <c r="E108" s="19">
        <v>847.48</v>
      </c>
      <c r="F108" s="19">
        <v>0.0</v>
      </c>
      <c r="G108" s="19" t="str">
        <f t="shared" si="342"/>
        <v>#REF!</v>
      </c>
      <c r="H108" s="19" t="str">
        <f t="shared" si="343"/>
        <v>#REF!</v>
      </c>
      <c r="I108" s="19" t="str">
        <f t="shared" si="344"/>
        <v>#REF!</v>
      </c>
      <c r="J108" s="19" t="str">
        <f t="shared" si="345"/>
        <v>#REF!</v>
      </c>
      <c r="K108" s="19" t="str">
        <f t="shared" si="346"/>
        <v>#REF!</v>
      </c>
      <c r="L108" s="19" t="str">
        <f t="shared" si="347"/>
        <v>#REF!</v>
      </c>
      <c r="M108" s="19" t="str">
        <f t="shared" si="348"/>
        <v>#REF!</v>
      </c>
      <c r="N108" s="19" t="str">
        <f t="shared" si="349"/>
        <v>#REF!</v>
      </c>
      <c r="O108" s="38"/>
      <c r="P108" s="19">
        <v>0.0</v>
      </c>
      <c r="Q108" s="19">
        <f t="shared" si="350"/>
        <v>0</v>
      </c>
      <c r="R108" s="19" t="str">
        <f t="shared" si="351"/>
        <v>#REF!</v>
      </c>
      <c r="S108" s="38" t="str">
        <f t="shared" si="352"/>
        <v>#REF!</v>
      </c>
      <c r="T108" s="19">
        <v>0.0</v>
      </c>
      <c r="U108" s="19">
        <v>0.0</v>
      </c>
      <c r="V108" s="19">
        <f t="shared" si="353"/>
        <v>0</v>
      </c>
      <c r="W108" s="19" t="str">
        <f t="shared" si="354"/>
        <v>#REF!</v>
      </c>
      <c r="X108" s="19" t="str">
        <f t="shared" si="355"/>
        <v>#REF!</v>
      </c>
      <c r="Y108" s="38"/>
      <c r="Z108" s="38"/>
      <c r="AA108" s="38"/>
      <c r="AB108" s="38"/>
      <c r="AC108" s="38"/>
      <c r="AD108" s="38"/>
      <c r="AE108" s="38"/>
      <c r="AG108" s="39" t="b">
        <f t="shared" si="356"/>
        <v>1</v>
      </c>
      <c r="AH108" s="18" t="s">
        <v>88</v>
      </c>
      <c r="AI108" s="19" t="s">
        <v>30</v>
      </c>
      <c r="AJ108" s="18" t="s">
        <v>31</v>
      </c>
      <c r="AK108" s="19"/>
      <c r="AL108" s="18"/>
      <c r="AM108" s="19">
        <f t="shared" si="357"/>
        <v>0</v>
      </c>
    </row>
    <row r="109" ht="15.75" hidden="1" customHeight="1" outlineLevel="1">
      <c r="A109" s="43" t="s">
        <v>355</v>
      </c>
      <c r="B109" s="19"/>
      <c r="C109" s="18"/>
      <c r="D109" s="19">
        <f t="shared" ref="D109:E109" si="358">SUBTOTAL(9,D107:D108)</f>
        <v>42798927</v>
      </c>
      <c r="E109" s="19">
        <f t="shared" si="358"/>
        <v>891657</v>
      </c>
      <c r="F109" s="19">
        <v>1.0</v>
      </c>
      <c r="G109" s="19"/>
      <c r="H109" s="19"/>
      <c r="I109" s="19"/>
      <c r="J109" s="19"/>
      <c r="K109" s="19" t="str">
        <f t="shared" ref="K109:L109" si="359">SUBTOTAL(9,K107:K108)</f>
        <v>#REF!</v>
      </c>
      <c r="L109" s="19" t="str">
        <f t="shared" si="359"/>
        <v>#REF!</v>
      </c>
      <c r="M109" s="19"/>
      <c r="N109" s="19"/>
      <c r="O109" s="38"/>
      <c r="P109" s="19" t="str">
        <f t="shared" ref="P109:X109" si="360">SUBTOTAL(9,P107:P108)</f>
        <v>#REF!</v>
      </c>
      <c r="Q109" s="19" t="str">
        <f t="shared" si="360"/>
        <v>#REF!</v>
      </c>
      <c r="R109" s="19" t="str">
        <f t="shared" si="360"/>
        <v>#REF!</v>
      </c>
      <c r="S109" s="38" t="str">
        <f t="shared" si="360"/>
        <v>#REF!</v>
      </c>
      <c r="T109" s="19">
        <f t="shared" si="360"/>
        <v>0</v>
      </c>
      <c r="U109" s="19">
        <f t="shared" si="360"/>
        <v>0</v>
      </c>
      <c r="V109" s="19">
        <f t="shared" si="360"/>
        <v>0</v>
      </c>
      <c r="W109" s="19" t="str">
        <f t="shared" si="360"/>
        <v>#REF!</v>
      </c>
      <c r="X109" s="19" t="str">
        <f t="shared" si="360"/>
        <v>#REF!</v>
      </c>
      <c r="Y109" s="38"/>
      <c r="Z109" s="38"/>
      <c r="AA109" s="38"/>
      <c r="AB109" s="38"/>
      <c r="AC109" s="38"/>
      <c r="AD109" s="38"/>
      <c r="AE109" s="38"/>
      <c r="AH109" s="18"/>
      <c r="AI109" s="19"/>
      <c r="AJ109" s="18"/>
      <c r="AK109" s="19"/>
      <c r="AL109" s="18"/>
      <c r="AM109" s="19"/>
    </row>
    <row r="110" ht="15.75" hidden="1" customHeight="1" outlineLevel="2">
      <c r="A110" s="18" t="s">
        <v>90</v>
      </c>
      <c r="B110" s="19" t="s">
        <v>18</v>
      </c>
      <c r="C110" s="18" t="s">
        <v>335</v>
      </c>
      <c r="D110" s="19">
        <v>8677365.32</v>
      </c>
      <c r="E110" s="19">
        <v>6.12239428E7</v>
      </c>
      <c r="F110" s="19">
        <f t="shared" ref="F110:F117" si="361">+D110/$D$118</f>
        <v>0.824689395</v>
      </c>
      <c r="G110" s="19" t="str">
        <f t="shared" ref="G110:G117" si="362">VLOOKUP(A110,'[1]ESFUERZO PROPIO ANTIOQUIA'!$E$4:$AB$130,5,0)</f>
        <v>#REF!</v>
      </c>
      <c r="H110" s="19" t="str">
        <f t="shared" ref="H110:H117" si="363">VLOOKUP(A110,'[1]ESFUERZO PROPIO ANTIOQUIA'!$E$4:$AB$130,2,0)</f>
        <v>#REF!</v>
      </c>
      <c r="I110" s="19" t="str">
        <f t="shared" ref="I110:I117" si="364">VLOOKUP(A110,'[1]ESFUERZO PROPIO ANTIOQUIA'!$E$4:$AB$130,24,0)</f>
        <v>#REF!</v>
      </c>
      <c r="J110" s="19" t="str">
        <f t="shared" ref="J110:J117" si="365">+I110/4</f>
        <v>#REF!</v>
      </c>
      <c r="K110" s="19" t="str">
        <f t="shared" ref="K110:K117" si="366">+F110*J110</f>
        <v>#REF!</v>
      </c>
      <c r="L110" s="19" t="str">
        <f t="shared" ref="L110:L117" si="367">IF(K110=0,0,D110-Q110)</f>
        <v>#REF!</v>
      </c>
      <c r="M110" s="19" t="str">
        <f t="shared" ref="M110:M117" si="368">VLOOKUP(A110,'[1]ESFUERZO PROPIO ANTIOQUIA'!$E$4:$AB$130,14,0)</f>
        <v>#REF!</v>
      </c>
      <c r="N110" s="19" t="str">
        <f t="shared" ref="N110:N117" si="369">VLOOKUP(A110,'[1]ESFUERZO PROPIO ANTIOQUIA'!$E$4:$AB$130,11,0)</f>
        <v>#REF!</v>
      </c>
      <c r="O110" s="38"/>
      <c r="P110" s="19">
        <v>0.0</v>
      </c>
      <c r="Q110" s="19">
        <f t="shared" ref="Q110:Q117" si="370">+ROUND(P110,0)</f>
        <v>0</v>
      </c>
      <c r="R110" s="19" t="str">
        <f t="shared" ref="R110:R117" si="371">+L110+Q110</f>
        <v>#REF!</v>
      </c>
      <c r="S110" s="38" t="str">
        <f t="shared" ref="S110:S117" si="372">+IF(D110-L110-Q110&gt;1,D110-L110-Q110,0)</f>
        <v>#REF!</v>
      </c>
      <c r="T110" s="19">
        <v>0.0</v>
      </c>
      <c r="U110" s="19">
        <v>0.0</v>
      </c>
      <c r="V110" s="19">
        <f t="shared" ref="V110:V117" si="373">+T110+U110</f>
        <v>0</v>
      </c>
      <c r="W110" s="19" t="str">
        <f t="shared" ref="W110:W117" si="374">+IF(S110+V110&gt;100000,S110+V110,0)</f>
        <v>#REF!</v>
      </c>
      <c r="X110" s="19" t="str">
        <f t="shared" ref="X110:X117" si="375">+Q110+W110</f>
        <v>#REF!</v>
      </c>
      <c r="Y110" s="38"/>
      <c r="Z110" s="38"/>
      <c r="AA110" s="38"/>
      <c r="AB110" s="38"/>
      <c r="AC110" s="38"/>
      <c r="AD110" s="38"/>
      <c r="AE110" s="38"/>
      <c r="AG110" s="39" t="b">
        <f t="shared" ref="AG110:AG117" si="376">+AND(A110=AH110,C110=AJ110)</f>
        <v>1</v>
      </c>
      <c r="AH110" s="38" t="s">
        <v>90</v>
      </c>
      <c r="AI110" s="40" t="s">
        <v>18</v>
      </c>
      <c r="AJ110" s="38" t="s">
        <v>335</v>
      </c>
      <c r="AK110" s="19">
        <v>0.0</v>
      </c>
      <c r="AL110" s="18">
        <v>0.0</v>
      </c>
      <c r="AM110" s="19">
        <f t="shared" ref="AM110:AM117" si="377">+AK110+AL110</f>
        <v>0</v>
      </c>
    </row>
    <row r="111" ht="15.75" hidden="1" customHeight="1" outlineLevel="2">
      <c r="A111" s="18" t="s">
        <v>90</v>
      </c>
      <c r="B111" s="19" t="s">
        <v>44</v>
      </c>
      <c r="C111" s="18" t="s">
        <v>45</v>
      </c>
      <c r="D111" s="19">
        <v>1715433.39</v>
      </c>
      <c r="E111" s="19">
        <v>1.210339682E7</v>
      </c>
      <c r="F111" s="19">
        <f t="shared" si="361"/>
        <v>0.1630333255</v>
      </c>
      <c r="G111" s="19" t="str">
        <f t="shared" si="362"/>
        <v>#REF!</v>
      </c>
      <c r="H111" s="19" t="str">
        <f t="shared" si="363"/>
        <v>#REF!</v>
      </c>
      <c r="I111" s="19" t="str">
        <f t="shared" si="364"/>
        <v>#REF!</v>
      </c>
      <c r="J111" s="19" t="str">
        <f t="shared" si="365"/>
        <v>#REF!</v>
      </c>
      <c r="K111" s="19" t="str">
        <f t="shared" si="366"/>
        <v>#REF!</v>
      </c>
      <c r="L111" s="19" t="str">
        <f t="shared" si="367"/>
        <v>#REF!</v>
      </c>
      <c r="M111" s="19" t="str">
        <f t="shared" si="368"/>
        <v>#REF!</v>
      </c>
      <c r="N111" s="19" t="str">
        <f t="shared" si="369"/>
        <v>#REF!</v>
      </c>
      <c r="O111" s="38"/>
      <c r="P111" s="19">
        <v>0.0</v>
      </c>
      <c r="Q111" s="19">
        <f t="shared" si="370"/>
        <v>0</v>
      </c>
      <c r="R111" s="19" t="str">
        <f t="shared" si="371"/>
        <v>#REF!</v>
      </c>
      <c r="S111" s="38" t="str">
        <f t="shared" si="372"/>
        <v>#REF!</v>
      </c>
      <c r="T111" s="19">
        <v>0.0</v>
      </c>
      <c r="U111" s="19">
        <v>0.0</v>
      </c>
      <c r="V111" s="19">
        <f t="shared" si="373"/>
        <v>0</v>
      </c>
      <c r="W111" s="19" t="str">
        <f t="shared" si="374"/>
        <v>#REF!</v>
      </c>
      <c r="X111" s="19" t="str">
        <f t="shared" si="375"/>
        <v>#REF!</v>
      </c>
      <c r="Y111" s="38"/>
      <c r="Z111" s="38"/>
      <c r="AA111" s="38"/>
      <c r="AB111" s="38"/>
      <c r="AC111" s="38"/>
      <c r="AD111" s="38"/>
      <c r="AE111" s="38"/>
      <c r="AG111" s="39" t="b">
        <f t="shared" si="376"/>
        <v>1</v>
      </c>
      <c r="AH111" s="38" t="s">
        <v>90</v>
      </c>
      <c r="AI111" s="40" t="s">
        <v>44</v>
      </c>
      <c r="AJ111" s="38" t="s">
        <v>45</v>
      </c>
      <c r="AK111" s="19">
        <v>0.0</v>
      </c>
      <c r="AL111" s="18">
        <v>0.0</v>
      </c>
      <c r="AM111" s="19">
        <f t="shared" si="377"/>
        <v>0</v>
      </c>
    </row>
    <row r="112" ht="15.75" hidden="1" customHeight="1" outlineLevel="2">
      <c r="A112" s="18" t="s">
        <v>90</v>
      </c>
      <c r="B112" s="19" t="s">
        <v>22</v>
      </c>
      <c r="C112" s="18" t="s">
        <v>23</v>
      </c>
      <c r="D112" s="19">
        <v>46335.86</v>
      </c>
      <c r="E112" s="19">
        <v>326926.91</v>
      </c>
      <c r="F112" s="19">
        <f t="shared" si="361"/>
        <v>0.004403720593</v>
      </c>
      <c r="G112" s="19" t="str">
        <f t="shared" si="362"/>
        <v>#REF!</v>
      </c>
      <c r="H112" s="19" t="str">
        <f t="shared" si="363"/>
        <v>#REF!</v>
      </c>
      <c r="I112" s="19" t="str">
        <f t="shared" si="364"/>
        <v>#REF!</v>
      </c>
      <c r="J112" s="19" t="str">
        <f t="shared" si="365"/>
        <v>#REF!</v>
      </c>
      <c r="K112" s="19" t="str">
        <f t="shared" si="366"/>
        <v>#REF!</v>
      </c>
      <c r="L112" s="19" t="str">
        <f t="shared" si="367"/>
        <v>#REF!</v>
      </c>
      <c r="M112" s="19" t="str">
        <f t="shared" si="368"/>
        <v>#REF!</v>
      </c>
      <c r="N112" s="19" t="str">
        <f t="shared" si="369"/>
        <v>#REF!</v>
      </c>
      <c r="O112" s="38"/>
      <c r="P112" s="19">
        <v>0.0</v>
      </c>
      <c r="Q112" s="19">
        <f t="shared" si="370"/>
        <v>0</v>
      </c>
      <c r="R112" s="19" t="str">
        <f t="shared" si="371"/>
        <v>#REF!</v>
      </c>
      <c r="S112" s="38" t="str">
        <f t="shared" si="372"/>
        <v>#REF!</v>
      </c>
      <c r="T112" s="19">
        <v>0.0</v>
      </c>
      <c r="U112" s="19">
        <v>0.0</v>
      </c>
      <c r="V112" s="19">
        <f t="shared" si="373"/>
        <v>0</v>
      </c>
      <c r="W112" s="19" t="str">
        <f t="shared" si="374"/>
        <v>#REF!</v>
      </c>
      <c r="X112" s="19" t="str">
        <f t="shared" si="375"/>
        <v>#REF!</v>
      </c>
      <c r="Y112" s="38"/>
      <c r="Z112" s="38"/>
      <c r="AA112" s="38"/>
      <c r="AB112" s="38"/>
      <c r="AC112" s="38"/>
      <c r="AD112" s="38"/>
      <c r="AE112" s="38"/>
      <c r="AG112" s="39" t="b">
        <f t="shared" si="376"/>
        <v>1</v>
      </c>
      <c r="AH112" s="38" t="s">
        <v>90</v>
      </c>
      <c r="AI112" s="40" t="s">
        <v>22</v>
      </c>
      <c r="AJ112" s="38" t="s">
        <v>23</v>
      </c>
      <c r="AK112" s="19">
        <v>0.0</v>
      </c>
      <c r="AL112" s="18">
        <v>0.0</v>
      </c>
      <c r="AM112" s="19">
        <f t="shared" si="377"/>
        <v>0</v>
      </c>
    </row>
    <row r="113" ht="15.75" hidden="1" customHeight="1" outlineLevel="2">
      <c r="A113" s="18" t="s">
        <v>90</v>
      </c>
      <c r="B113" s="19" t="s">
        <v>26</v>
      </c>
      <c r="C113" s="18" t="s">
        <v>27</v>
      </c>
      <c r="D113" s="19">
        <v>67.01</v>
      </c>
      <c r="E113" s="19">
        <v>472.77</v>
      </c>
      <c r="F113" s="19">
        <f t="shared" si="361"/>
        <v>0.000006368573215</v>
      </c>
      <c r="G113" s="19" t="str">
        <f t="shared" si="362"/>
        <v>#REF!</v>
      </c>
      <c r="H113" s="19" t="str">
        <f t="shared" si="363"/>
        <v>#REF!</v>
      </c>
      <c r="I113" s="19" t="str">
        <f t="shared" si="364"/>
        <v>#REF!</v>
      </c>
      <c r="J113" s="19" t="str">
        <f t="shared" si="365"/>
        <v>#REF!</v>
      </c>
      <c r="K113" s="19" t="str">
        <f t="shared" si="366"/>
        <v>#REF!</v>
      </c>
      <c r="L113" s="19" t="str">
        <f t="shared" si="367"/>
        <v>#REF!</v>
      </c>
      <c r="M113" s="19" t="str">
        <f t="shared" si="368"/>
        <v>#REF!</v>
      </c>
      <c r="N113" s="19" t="str">
        <f t="shared" si="369"/>
        <v>#REF!</v>
      </c>
      <c r="O113" s="38"/>
      <c r="P113" s="19">
        <v>0.0</v>
      </c>
      <c r="Q113" s="19">
        <f t="shared" si="370"/>
        <v>0</v>
      </c>
      <c r="R113" s="19" t="str">
        <f t="shared" si="371"/>
        <v>#REF!</v>
      </c>
      <c r="S113" s="38" t="str">
        <f t="shared" si="372"/>
        <v>#REF!</v>
      </c>
      <c r="T113" s="19">
        <v>0.0</v>
      </c>
      <c r="U113" s="19">
        <v>0.0</v>
      </c>
      <c r="V113" s="19">
        <f t="shared" si="373"/>
        <v>0</v>
      </c>
      <c r="W113" s="19" t="str">
        <f t="shared" si="374"/>
        <v>#REF!</v>
      </c>
      <c r="X113" s="19" t="str">
        <f t="shared" si="375"/>
        <v>#REF!</v>
      </c>
      <c r="Y113" s="38"/>
      <c r="Z113" s="38"/>
      <c r="AA113" s="38"/>
      <c r="AB113" s="38"/>
      <c r="AC113" s="38"/>
      <c r="AD113" s="38"/>
      <c r="AE113" s="38"/>
      <c r="AG113" s="39" t="b">
        <f t="shared" si="376"/>
        <v>1</v>
      </c>
      <c r="AH113" s="38" t="s">
        <v>90</v>
      </c>
      <c r="AI113" s="40" t="s">
        <v>26</v>
      </c>
      <c r="AJ113" s="38" t="s">
        <v>27</v>
      </c>
      <c r="AK113" s="19">
        <v>0.0</v>
      </c>
      <c r="AL113" s="18">
        <v>0.0</v>
      </c>
      <c r="AM113" s="19">
        <f t="shared" si="377"/>
        <v>0</v>
      </c>
    </row>
    <row r="114" ht="15.75" hidden="1" customHeight="1" outlineLevel="2">
      <c r="A114" s="18" t="s">
        <v>90</v>
      </c>
      <c r="B114" s="19" t="s">
        <v>28</v>
      </c>
      <c r="C114" s="18" t="s">
        <v>29</v>
      </c>
      <c r="D114" s="19">
        <v>53748.34</v>
      </c>
      <c r="E114" s="19">
        <v>379226.32</v>
      </c>
      <c r="F114" s="19">
        <f t="shared" si="361"/>
        <v>0.005108196366</v>
      </c>
      <c r="G114" s="19" t="str">
        <f t="shared" si="362"/>
        <v>#REF!</v>
      </c>
      <c r="H114" s="19" t="str">
        <f t="shared" si="363"/>
        <v>#REF!</v>
      </c>
      <c r="I114" s="19" t="str">
        <f t="shared" si="364"/>
        <v>#REF!</v>
      </c>
      <c r="J114" s="19" t="str">
        <f t="shared" si="365"/>
        <v>#REF!</v>
      </c>
      <c r="K114" s="19" t="str">
        <f t="shared" si="366"/>
        <v>#REF!</v>
      </c>
      <c r="L114" s="19" t="str">
        <f t="shared" si="367"/>
        <v>#REF!</v>
      </c>
      <c r="M114" s="19" t="str">
        <f t="shared" si="368"/>
        <v>#REF!</v>
      </c>
      <c r="N114" s="19" t="str">
        <f t="shared" si="369"/>
        <v>#REF!</v>
      </c>
      <c r="O114" s="38"/>
      <c r="P114" s="19">
        <v>0.0</v>
      </c>
      <c r="Q114" s="19">
        <f t="shared" si="370"/>
        <v>0</v>
      </c>
      <c r="R114" s="19" t="str">
        <f t="shared" si="371"/>
        <v>#REF!</v>
      </c>
      <c r="S114" s="38" t="str">
        <f t="shared" si="372"/>
        <v>#REF!</v>
      </c>
      <c r="T114" s="19">
        <v>0.0</v>
      </c>
      <c r="U114" s="19">
        <v>0.0</v>
      </c>
      <c r="V114" s="19">
        <f t="shared" si="373"/>
        <v>0</v>
      </c>
      <c r="W114" s="19" t="str">
        <f t="shared" si="374"/>
        <v>#REF!</v>
      </c>
      <c r="X114" s="19" t="str">
        <f t="shared" si="375"/>
        <v>#REF!</v>
      </c>
      <c r="Y114" s="38"/>
      <c r="Z114" s="38"/>
      <c r="AA114" s="38"/>
      <c r="AB114" s="38"/>
      <c r="AC114" s="38"/>
      <c r="AD114" s="38"/>
      <c r="AE114" s="38"/>
      <c r="AG114" s="39" t="b">
        <f t="shared" si="376"/>
        <v>1</v>
      </c>
      <c r="AH114" s="38" t="s">
        <v>90</v>
      </c>
      <c r="AI114" s="40" t="s">
        <v>28</v>
      </c>
      <c r="AJ114" s="38" t="s">
        <v>29</v>
      </c>
      <c r="AK114" s="19">
        <v>0.0</v>
      </c>
      <c r="AL114" s="18">
        <v>0.0</v>
      </c>
      <c r="AM114" s="19">
        <f t="shared" si="377"/>
        <v>0</v>
      </c>
    </row>
    <row r="115" ht="15.75" hidden="1" customHeight="1" outlineLevel="2">
      <c r="A115" s="18" t="s">
        <v>90</v>
      </c>
      <c r="B115" s="19" t="s">
        <v>30</v>
      </c>
      <c r="C115" s="18" t="s">
        <v>31</v>
      </c>
      <c r="D115" s="19">
        <v>16521.8</v>
      </c>
      <c r="E115" s="19">
        <v>116571.08</v>
      </c>
      <c r="F115" s="19">
        <f t="shared" si="361"/>
        <v>0.001570217773</v>
      </c>
      <c r="G115" s="19" t="str">
        <f t="shared" si="362"/>
        <v>#REF!</v>
      </c>
      <c r="H115" s="19" t="str">
        <f t="shared" si="363"/>
        <v>#REF!</v>
      </c>
      <c r="I115" s="19" t="str">
        <f t="shared" si="364"/>
        <v>#REF!</v>
      </c>
      <c r="J115" s="19" t="str">
        <f t="shared" si="365"/>
        <v>#REF!</v>
      </c>
      <c r="K115" s="19" t="str">
        <f t="shared" si="366"/>
        <v>#REF!</v>
      </c>
      <c r="L115" s="19" t="str">
        <f t="shared" si="367"/>
        <v>#REF!</v>
      </c>
      <c r="M115" s="19" t="str">
        <f t="shared" si="368"/>
        <v>#REF!</v>
      </c>
      <c r="N115" s="19" t="str">
        <f t="shared" si="369"/>
        <v>#REF!</v>
      </c>
      <c r="O115" s="38"/>
      <c r="P115" s="19">
        <v>0.0</v>
      </c>
      <c r="Q115" s="19">
        <f t="shared" si="370"/>
        <v>0</v>
      </c>
      <c r="R115" s="19" t="str">
        <f t="shared" si="371"/>
        <v>#REF!</v>
      </c>
      <c r="S115" s="38" t="str">
        <f t="shared" si="372"/>
        <v>#REF!</v>
      </c>
      <c r="T115" s="19">
        <v>0.0</v>
      </c>
      <c r="U115" s="19">
        <v>0.0</v>
      </c>
      <c r="V115" s="19">
        <f t="shared" si="373"/>
        <v>0</v>
      </c>
      <c r="W115" s="19" t="str">
        <f t="shared" si="374"/>
        <v>#REF!</v>
      </c>
      <c r="X115" s="19" t="str">
        <f t="shared" si="375"/>
        <v>#REF!</v>
      </c>
      <c r="Y115" s="38"/>
      <c r="Z115" s="38"/>
      <c r="AA115" s="38"/>
      <c r="AB115" s="38"/>
      <c r="AC115" s="38"/>
      <c r="AD115" s="38"/>
      <c r="AE115" s="38"/>
      <c r="AG115" s="39" t="b">
        <f t="shared" si="376"/>
        <v>1</v>
      </c>
      <c r="AH115" s="38" t="s">
        <v>90</v>
      </c>
      <c r="AI115" s="40" t="s">
        <v>30</v>
      </c>
      <c r="AJ115" s="38" t="s">
        <v>336</v>
      </c>
      <c r="AK115" s="19">
        <v>0.0</v>
      </c>
      <c r="AL115" s="18">
        <v>0.0</v>
      </c>
      <c r="AM115" s="19">
        <f t="shared" si="377"/>
        <v>0</v>
      </c>
    </row>
    <row r="116" ht="15.75" hidden="1" customHeight="1" outlineLevel="2">
      <c r="A116" s="18" t="s">
        <v>90</v>
      </c>
      <c r="B116" s="19" t="s">
        <v>36</v>
      </c>
      <c r="C116" s="18" t="s">
        <v>37</v>
      </c>
      <c r="D116" s="19">
        <v>2222.01</v>
      </c>
      <c r="E116" s="19">
        <v>15677.57</v>
      </c>
      <c r="F116" s="19">
        <f t="shared" si="361"/>
        <v>0.0002111779342</v>
      </c>
      <c r="G116" s="19" t="str">
        <f t="shared" si="362"/>
        <v>#REF!</v>
      </c>
      <c r="H116" s="19" t="str">
        <f t="shared" si="363"/>
        <v>#REF!</v>
      </c>
      <c r="I116" s="19" t="str">
        <f t="shared" si="364"/>
        <v>#REF!</v>
      </c>
      <c r="J116" s="19" t="str">
        <f t="shared" si="365"/>
        <v>#REF!</v>
      </c>
      <c r="K116" s="19" t="str">
        <f t="shared" si="366"/>
        <v>#REF!</v>
      </c>
      <c r="L116" s="19" t="str">
        <f t="shared" si="367"/>
        <v>#REF!</v>
      </c>
      <c r="M116" s="19" t="str">
        <f t="shared" si="368"/>
        <v>#REF!</v>
      </c>
      <c r="N116" s="19" t="str">
        <f t="shared" si="369"/>
        <v>#REF!</v>
      </c>
      <c r="O116" s="38"/>
      <c r="P116" s="19">
        <v>0.0</v>
      </c>
      <c r="Q116" s="19">
        <f t="shared" si="370"/>
        <v>0</v>
      </c>
      <c r="R116" s="19" t="str">
        <f t="shared" si="371"/>
        <v>#REF!</v>
      </c>
      <c r="S116" s="38" t="str">
        <f t="shared" si="372"/>
        <v>#REF!</v>
      </c>
      <c r="T116" s="19">
        <v>0.0</v>
      </c>
      <c r="U116" s="19">
        <v>0.0</v>
      </c>
      <c r="V116" s="19">
        <f t="shared" si="373"/>
        <v>0</v>
      </c>
      <c r="W116" s="19" t="str">
        <f t="shared" si="374"/>
        <v>#REF!</v>
      </c>
      <c r="X116" s="19" t="str">
        <f t="shared" si="375"/>
        <v>#REF!</v>
      </c>
      <c r="Y116" s="38"/>
      <c r="Z116" s="38"/>
      <c r="AA116" s="38"/>
      <c r="AB116" s="38"/>
      <c r="AC116" s="38"/>
      <c r="AD116" s="38"/>
      <c r="AE116" s="38"/>
      <c r="AG116" s="39" t="b">
        <f t="shared" si="376"/>
        <v>1</v>
      </c>
      <c r="AH116" s="18" t="s">
        <v>90</v>
      </c>
      <c r="AI116" s="19" t="s">
        <v>36</v>
      </c>
      <c r="AJ116" s="18" t="s">
        <v>37</v>
      </c>
      <c r="AK116" s="19"/>
      <c r="AL116" s="18"/>
      <c r="AM116" s="19">
        <f t="shared" si="377"/>
        <v>0</v>
      </c>
    </row>
    <row r="117" ht="15.75" hidden="1" customHeight="1" outlineLevel="2">
      <c r="A117" s="18" t="s">
        <v>90</v>
      </c>
      <c r="B117" s="19" t="s">
        <v>38</v>
      </c>
      <c r="C117" s="18" t="s">
        <v>39</v>
      </c>
      <c r="D117" s="19">
        <v>10286.27</v>
      </c>
      <c r="E117" s="19">
        <v>72575.73</v>
      </c>
      <c r="F117" s="19">
        <f t="shared" si="361"/>
        <v>0.0009775983227</v>
      </c>
      <c r="G117" s="19" t="str">
        <f t="shared" si="362"/>
        <v>#REF!</v>
      </c>
      <c r="H117" s="19" t="str">
        <f t="shared" si="363"/>
        <v>#REF!</v>
      </c>
      <c r="I117" s="19" t="str">
        <f t="shared" si="364"/>
        <v>#REF!</v>
      </c>
      <c r="J117" s="19" t="str">
        <f t="shared" si="365"/>
        <v>#REF!</v>
      </c>
      <c r="K117" s="19" t="str">
        <f t="shared" si="366"/>
        <v>#REF!</v>
      </c>
      <c r="L117" s="19" t="str">
        <f t="shared" si="367"/>
        <v>#REF!</v>
      </c>
      <c r="M117" s="19" t="str">
        <f t="shared" si="368"/>
        <v>#REF!</v>
      </c>
      <c r="N117" s="19" t="str">
        <f t="shared" si="369"/>
        <v>#REF!</v>
      </c>
      <c r="O117" s="38"/>
      <c r="P117" s="19">
        <v>0.0</v>
      </c>
      <c r="Q117" s="19">
        <f t="shared" si="370"/>
        <v>0</v>
      </c>
      <c r="R117" s="19" t="str">
        <f t="shared" si="371"/>
        <v>#REF!</v>
      </c>
      <c r="S117" s="38" t="str">
        <f t="shared" si="372"/>
        <v>#REF!</v>
      </c>
      <c r="T117" s="19">
        <v>0.0</v>
      </c>
      <c r="U117" s="19">
        <v>0.0</v>
      </c>
      <c r="V117" s="19">
        <f t="shared" si="373"/>
        <v>0</v>
      </c>
      <c r="W117" s="19" t="str">
        <f t="shared" si="374"/>
        <v>#REF!</v>
      </c>
      <c r="X117" s="19" t="str">
        <f t="shared" si="375"/>
        <v>#REF!</v>
      </c>
      <c r="Y117" s="38"/>
      <c r="Z117" s="38"/>
      <c r="AA117" s="38"/>
      <c r="AB117" s="38"/>
      <c r="AC117" s="38"/>
      <c r="AD117" s="38"/>
      <c r="AE117" s="38"/>
      <c r="AG117" s="39" t="b">
        <f t="shared" si="376"/>
        <v>1</v>
      </c>
      <c r="AH117" s="38" t="s">
        <v>90</v>
      </c>
      <c r="AI117" s="40" t="s">
        <v>38</v>
      </c>
      <c r="AJ117" s="38" t="s">
        <v>39</v>
      </c>
      <c r="AK117" s="19">
        <v>0.0</v>
      </c>
      <c r="AL117" s="18">
        <v>0.0</v>
      </c>
      <c r="AM117" s="19">
        <f t="shared" si="377"/>
        <v>0</v>
      </c>
    </row>
    <row r="118" ht="15.75" hidden="1" customHeight="1" outlineLevel="1">
      <c r="A118" s="43" t="s">
        <v>356</v>
      </c>
      <c r="B118" s="19"/>
      <c r="C118" s="18"/>
      <c r="D118" s="19">
        <f t="shared" ref="D118:F118" si="378">SUBTOTAL(9,D110:D117)</f>
        <v>10521980</v>
      </c>
      <c r="E118" s="19">
        <f t="shared" si="378"/>
        <v>74238790</v>
      </c>
      <c r="F118" s="19">
        <f t="shared" si="378"/>
        <v>1</v>
      </c>
      <c r="G118" s="19"/>
      <c r="H118" s="19"/>
      <c r="I118" s="19"/>
      <c r="J118" s="19"/>
      <c r="K118" s="19" t="str">
        <f t="shared" ref="K118:L118" si="379">SUBTOTAL(9,K110:K117)</f>
        <v>#REF!</v>
      </c>
      <c r="L118" s="19" t="str">
        <f t="shared" si="379"/>
        <v>#REF!</v>
      </c>
      <c r="M118" s="19"/>
      <c r="N118" s="19"/>
      <c r="O118" s="38"/>
      <c r="P118" s="19">
        <f t="shared" ref="P118:X118" si="380">SUBTOTAL(9,P110:P117)</f>
        <v>0</v>
      </c>
      <c r="Q118" s="19">
        <f t="shared" si="380"/>
        <v>0</v>
      </c>
      <c r="R118" s="19" t="str">
        <f t="shared" si="380"/>
        <v>#REF!</v>
      </c>
      <c r="S118" s="38" t="str">
        <f t="shared" si="380"/>
        <v>#REF!</v>
      </c>
      <c r="T118" s="19">
        <f t="shared" si="380"/>
        <v>0</v>
      </c>
      <c r="U118" s="19">
        <f t="shared" si="380"/>
        <v>0</v>
      </c>
      <c r="V118" s="19">
        <f t="shared" si="380"/>
        <v>0</v>
      </c>
      <c r="W118" s="19" t="str">
        <f t="shared" si="380"/>
        <v>#REF!</v>
      </c>
      <c r="X118" s="19" t="str">
        <f t="shared" si="380"/>
        <v>#REF!</v>
      </c>
      <c r="Y118" s="38"/>
      <c r="Z118" s="38"/>
      <c r="AA118" s="38"/>
      <c r="AB118" s="38"/>
      <c r="AC118" s="38"/>
      <c r="AD118" s="38"/>
      <c r="AE118" s="38"/>
      <c r="AH118" s="38"/>
      <c r="AI118" s="40"/>
      <c r="AJ118" s="38"/>
      <c r="AK118" s="19"/>
      <c r="AL118" s="18"/>
      <c r="AM118" s="19"/>
    </row>
    <row r="119" ht="15.75" hidden="1" customHeight="1" outlineLevel="2">
      <c r="A119" s="18" t="s">
        <v>92</v>
      </c>
      <c r="B119" s="19" t="s">
        <v>18</v>
      </c>
      <c r="C119" s="18" t="s">
        <v>335</v>
      </c>
      <c r="D119" s="19">
        <v>2.036552828E7</v>
      </c>
      <c r="E119" s="19">
        <v>2021688.3</v>
      </c>
      <c r="F119" s="19">
        <v>0.0</v>
      </c>
      <c r="G119" s="19" t="str">
        <f t="shared" ref="G119:G122" si="381">VLOOKUP(A119,'[1]ESFUERZO PROPIO ANTIOQUIA'!$E$4:$AB$130,5,0)</f>
        <v>#REF!</v>
      </c>
      <c r="H119" s="19" t="str">
        <f t="shared" ref="H119:H122" si="382">VLOOKUP(A119,'[1]ESFUERZO PROPIO ANTIOQUIA'!$E$4:$AB$130,2,0)</f>
        <v>#REF!</v>
      </c>
      <c r="I119" s="19" t="str">
        <f t="shared" ref="I119:I122" si="383">VLOOKUP(A119,'[1]ESFUERZO PROPIO ANTIOQUIA'!$E$4:$AB$130,24,0)</f>
        <v>#REF!</v>
      </c>
      <c r="J119" s="19" t="str">
        <f t="shared" ref="J119:J122" si="384">+I119/4</f>
        <v>#REF!</v>
      </c>
      <c r="K119" s="19" t="str">
        <f t="shared" ref="K119:K122" si="385">+F119*J119</f>
        <v>#REF!</v>
      </c>
      <c r="L119" s="19" t="str">
        <f t="shared" ref="L119:L122" si="386">IF(K119=0,0,D119-Q119)</f>
        <v>#REF!</v>
      </c>
      <c r="M119" s="19" t="str">
        <f t="shared" ref="M119:M122" si="387">VLOOKUP(A119,'[1]ESFUERZO PROPIO ANTIOQUIA'!$E$4:$AB$130,14,0)</f>
        <v>#REF!</v>
      </c>
      <c r="N119" s="19" t="str">
        <f t="shared" ref="N119:N122" si="388">VLOOKUP(A119,'[1]ESFUERZO PROPIO ANTIOQUIA'!$E$4:$AB$130,11,0)</f>
        <v>#REF!</v>
      </c>
      <c r="O119" s="38"/>
      <c r="P119" s="19" t="str">
        <f>+D119-K119</f>
        <v>#REF!</v>
      </c>
      <c r="Q119" s="19" t="str">
        <f t="shared" ref="Q119:Q122" si="389">+ROUND(P119,0)</f>
        <v>#REF!</v>
      </c>
      <c r="R119" s="19" t="str">
        <f t="shared" ref="R119:R122" si="390">+L119+Q119</f>
        <v>#REF!</v>
      </c>
      <c r="S119" s="38" t="str">
        <f t="shared" ref="S119:S122" si="391">+IF(D119-L119-Q119&gt;1,D119-L119-Q119,0)</f>
        <v>#REF!</v>
      </c>
      <c r="T119" s="19">
        <v>1149872.0</v>
      </c>
      <c r="U119" s="19">
        <v>0.0</v>
      </c>
      <c r="V119" s="19">
        <f t="shared" ref="V119:V122" si="392">+T119+U119</f>
        <v>1149872</v>
      </c>
      <c r="W119" s="19" t="str">
        <f t="shared" ref="W119:W122" si="393">+IF(S119+V119&gt;100000,S119+V119,0)</f>
        <v>#REF!</v>
      </c>
      <c r="X119" s="19" t="str">
        <f t="shared" ref="X119:X122" si="394">+Q119+W119</f>
        <v>#REF!</v>
      </c>
      <c r="Y119" s="38"/>
      <c r="Z119" s="38"/>
      <c r="AA119" s="38"/>
      <c r="AB119" s="38"/>
      <c r="AC119" s="38"/>
      <c r="AD119" s="38"/>
      <c r="AE119" s="38"/>
      <c r="AG119" s="39" t="b">
        <f t="shared" ref="AG119:AG122" si="395">+AND(A119=AH119,C119=AJ119)</f>
        <v>1</v>
      </c>
      <c r="AH119" s="38" t="s">
        <v>92</v>
      </c>
      <c r="AI119" s="40" t="s">
        <v>18</v>
      </c>
      <c r="AJ119" s="38" t="s">
        <v>335</v>
      </c>
      <c r="AK119" s="19">
        <v>1149872.0</v>
      </c>
      <c r="AL119" s="18">
        <v>0.0</v>
      </c>
      <c r="AM119" s="19">
        <f t="shared" ref="AM119:AM122" si="396">+AK119+AL119</f>
        <v>1149872</v>
      </c>
    </row>
    <row r="120" ht="15.75" hidden="1" customHeight="1" outlineLevel="2">
      <c r="A120" s="18" t="s">
        <v>92</v>
      </c>
      <c r="B120" s="19" t="s">
        <v>30</v>
      </c>
      <c r="C120" s="18" t="s">
        <v>31</v>
      </c>
      <c r="D120" s="19">
        <v>48442.98</v>
      </c>
      <c r="E120" s="19">
        <v>4808.94</v>
      </c>
      <c r="F120" s="19">
        <v>0.0</v>
      </c>
      <c r="G120" s="19" t="str">
        <f t="shared" si="381"/>
        <v>#REF!</v>
      </c>
      <c r="H120" s="19" t="str">
        <f t="shared" si="382"/>
        <v>#REF!</v>
      </c>
      <c r="I120" s="19" t="str">
        <f t="shared" si="383"/>
        <v>#REF!</v>
      </c>
      <c r="J120" s="19" t="str">
        <f t="shared" si="384"/>
        <v>#REF!</v>
      </c>
      <c r="K120" s="19" t="str">
        <f t="shared" si="385"/>
        <v>#REF!</v>
      </c>
      <c r="L120" s="19" t="str">
        <f t="shared" si="386"/>
        <v>#REF!</v>
      </c>
      <c r="M120" s="19" t="str">
        <f t="shared" si="387"/>
        <v>#REF!</v>
      </c>
      <c r="N120" s="19" t="str">
        <f t="shared" si="388"/>
        <v>#REF!</v>
      </c>
      <c r="O120" s="38"/>
      <c r="P120" s="19">
        <v>0.0</v>
      </c>
      <c r="Q120" s="19">
        <f t="shared" si="389"/>
        <v>0</v>
      </c>
      <c r="R120" s="19" t="str">
        <f t="shared" si="390"/>
        <v>#REF!</v>
      </c>
      <c r="S120" s="38" t="str">
        <f t="shared" si="391"/>
        <v>#REF!</v>
      </c>
      <c r="T120" s="19">
        <v>0.0</v>
      </c>
      <c r="U120" s="19">
        <v>9499.69</v>
      </c>
      <c r="V120" s="19">
        <f t="shared" si="392"/>
        <v>9499.69</v>
      </c>
      <c r="W120" s="19" t="str">
        <f t="shared" si="393"/>
        <v>#REF!</v>
      </c>
      <c r="X120" s="19" t="str">
        <f t="shared" si="394"/>
        <v>#REF!</v>
      </c>
      <c r="Y120" s="38"/>
      <c r="Z120" s="38"/>
      <c r="AA120" s="38"/>
      <c r="AB120" s="38"/>
      <c r="AC120" s="38"/>
      <c r="AD120" s="38"/>
      <c r="AE120" s="38"/>
      <c r="AG120" s="39" t="b">
        <f t="shared" si="395"/>
        <v>1</v>
      </c>
      <c r="AH120" s="38" t="s">
        <v>92</v>
      </c>
      <c r="AI120" s="40" t="s">
        <v>30</v>
      </c>
      <c r="AJ120" s="38" t="s">
        <v>336</v>
      </c>
      <c r="AK120" s="19">
        <v>0.0</v>
      </c>
      <c r="AL120" s="18">
        <v>9499.69</v>
      </c>
      <c r="AM120" s="19">
        <f t="shared" si="396"/>
        <v>9499.69</v>
      </c>
    </row>
    <row r="121" ht="15.75" hidden="1" customHeight="1" outlineLevel="2">
      <c r="A121" s="18" t="s">
        <v>92</v>
      </c>
      <c r="B121" s="19" t="s">
        <v>38</v>
      </c>
      <c r="C121" s="18" t="s">
        <v>39</v>
      </c>
      <c r="D121" s="19">
        <v>3287.95</v>
      </c>
      <c r="E121" s="19">
        <v>326.39</v>
      </c>
      <c r="F121" s="19">
        <v>0.0</v>
      </c>
      <c r="G121" s="19" t="str">
        <f t="shared" si="381"/>
        <v>#REF!</v>
      </c>
      <c r="H121" s="19" t="str">
        <f t="shared" si="382"/>
        <v>#REF!</v>
      </c>
      <c r="I121" s="19" t="str">
        <f t="shared" si="383"/>
        <v>#REF!</v>
      </c>
      <c r="J121" s="19" t="str">
        <f t="shared" si="384"/>
        <v>#REF!</v>
      </c>
      <c r="K121" s="19" t="str">
        <f t="shared" si="385"/>
        <v>#REF!</v>
      </c>
      <c r="L121" s="19" t="str">
        <f t="shared" si="386"/>
        <v>#REF!</v>
      </c>
      <c r="M121" s="19" t="str">
        <f t="shared" si="387"/>
        <v>#REF!</v>
      </c>
      <c r="N121" s="19" t="str">
        <f t="shared" si="388"/>
        <v>#REF!</v>
      </c>
      <c r="O121" s="38"/>
      <c r="P121" s="19">
        <v>0.0</v>
      </c>
      <c r="Q121" s="19">
        <f t="shared" si="389"/>
        <v>0</v>
      </c>
      <c r="R121" s="19" t="str">
        <f t="shared" si="390"/>
        <v>#REF!</v>
      </c>
      <c r="S121" s="38" t="str">
        <f t="shared" si="391"/>
        <v>#REF!</v>
      </c>
      <c r="T121" s="19">
        <v>0.0</v>
      </c>
      <c r="U121" s="19">
        <v>4965.75</v>
      </c>
      <c r="V121" s="19">
        <f t="shared" si="392"/>
        <v>4965.75</v>
      </c>
      <c r="W121" s="19" t="str">
        <f t="shared" si="393"/>
        <v>#REF!</v>
      </c>
      <c r="X121" s="19" t="str">
        <f t="shared" si="394"/>
        <v>#REF!</v>
      </c>
      <c r="Y121" s="38"/>
      <c r="Z121" s="38"/>
      <c r="AA121" s="38"/>
      <c r="AB121" s="38"/>
      <c r="AC121" s="38"/>
      <c r="AD121" s="38"/>
      <c r="AE121" s="38"/>
      <c r="AG121" s="39" t="b">
        <f t="shared" si="395"/>
        <v>1</v>
      </c>
      <c r="AH121" s="38" t="s">
        <v>92</v>
      </c>
      <c r="AI121" s="40" t="s">
        <v>38</v>
      </c>
      <c r="AJ121" s="38" t="s">
        <v>39</v>
      </c>
      <c r="AK121" s="19">
        <v>0.0</v>
      </c>
      <c r="AL121" s="18">
        <v>4965.75</v>
      </c>
      <c r="AM121" s="19">
        <f t="shared" si="396"/>
        <v>4965.75</v>
      </c>
    </row>
    <row r="122" ht="15.75" hidden="1" customHeight="1" outlineLevel="2">
      <c r="A122" s="18" t="s">
        <v>92</v>
      </c>
      <c r="B122" s="19" t="s">
        <v>60</v>
      </c>
      <c r="C122" s="18" t="s">
        <v>61</v>
      </c>
      <c r="D122" s="19">
        <v>1.675768579E7</v>
      </c>
      <c r="E122" s="19">
        <v>1663537.37</v>
      </c>
      <c r="F122" s="19">
        <v>0.0</v>
      </c>
      <c r="G122" s="19" t="str">
        <f t="shared" si="381"/>
        <v>#REF!</v>
      </c>
      <c r="H122" s="19" t="str">
        <f t="shared" si="382"/>
        <v>#REF!</v>
      </c>
      <c r="I122" s="19" t="str">
        <f t="shared" si="383"/>
        <v>#REF!</v>
      </c>
      <c r="J122" s="19" t="str">
        <f t="shared" si="384"/>
        <v>#REF!</v>
      </c>
      <c r="K122" s="19" t="str">
        <f t="shared" si="385"/>
        <v>#REF!</v>
      </c>
      <c r="L122" s="19" t="str">
        <f t="shared" si="386"/>
        <v>#REF!</v>
      </c>
      <c r="M122" s="19" t="str">
        <f t="shared" si="387"/>
        <v>#REF!</v>
      </c>
      <c r="N122" s="19" t="str">
        <f t="shared" si="388"/>
        <v>#REF!</v>
      </c>
      <c r="O122" s="38"/>
      <c r="P122" s="19" t="str">
        <f>+D122-K122</f>
        <v>#REF!</v>
      </c>
      <c r="Q122" s="19" t="str">
        <f t="shared" si="389"/>
        <v>#REF!</v>
      </c>
      <c r="R122" s="19" t="str">
        <f t="shared" si="390"/>
        <v>#REF!</v>
      </c>
      <c r="S122" s="38" t="str">
        <f t="shared" si="391"/>
        <v>#REF!</v>
      </c>
      <c r="T122" s="19">
        <v>955425.0</v>
      </c>
      <c r="U122" s="19">
        <v>0.0</v>
      </c>
      <c r="V122" s="19">
        <f t="shared" si="392"/>
        <v>955425</v>
      </c>
      <c r="W122" s="19" t="str">
        <f t="shared" si="393"/>
        <v>#REF!</v>
      </c>
      <c r="X122" s="19" t="str">
        <f t="shared" si="394"/>
        <v>#REF!</v>
      </c>
      <c r="Y122" s="38"/>
      <c r="Z122" s="38"/>
      <c r="AA122" s="38"/>
      <c r="AB122" s="38"/>
      <c r="AC122" s="38"/>
      <c r="AD122" s="38"/>
      <c r="AE122" s="38"/>
      <c r="AG122" s="39" t="b">
        <f t="shared" si="395"/>
        <v>1</v>
      </c>
      <c r="AH122" s="38" t="s">
        <v>92</v>
      </c>
      <c r="AI122" s="40" t="s">
        <v>60</v>
      </c>
      <c r="AJ122" s="38" t="s">
        <v>61</v>
      </c>
      <c r="AK122" s="19">
        <v>955425.0</v>
      </c>
      <c r="AL122" s="18">
        <v>0.0</v>
      </c>
      <c r="AM122" s="19">
        <f t="shared" si="396"/>
        <v>955425</v>
      </c>
    </row>
    <row r="123" ht="15.75" hidden="1" customHeight="1" outlineLevel="1">
      <c r="A123" s="43" t="s">
        <v>357</v>
      </c>
      <c r="B123" s="19"/>
      <c r="C123" s="18"/>
      <c r="D123" s="19">
        <f t="shared" ref="D123:E123" si="397">SUBTOTAL(9,D119:D122)</f>
        <v>37174945</v>
      </c>
      <c r="E123" s="19">
        <f t="shared" si="397"/>
        <v>3690361</v>
      </c>
      <c r="F123" s="19">
        <v>1.0</v>
      </c>
      <c r="G123" s="19"/>
      <c r="H123" s="19"/>
      <c r="I123" s="19"/>
      <c r="J123" s="19"/>
      <c r="K123" s="19" t="str">
        <f t="shared" ref="K123:L123" si="398">SUBTOTAL(9,K119:K122)</f>
        <v>#REF!</v>
      </c>
      <c r="L123" s="19" t="str">
        <f t="shared" si="398"/>
        <v>#REF!</v>
      </c>
      <c r="M123" s="19"/>
      <c r="N123" s="19"/>
      <c r="O123" s="38"/>
      <c r="P123" s="19" t="str">
        <f t="shared" ref="P123:X123" si="399">SUBTOTAL(9,P119:P122)</f>
        <v>#REF!</v>
      </c>
      <c r="Q123" s="19" t="str">
        <f t="shared" si="399"/>
        <v>#REF!</v>
      </c>
      <c r="R123" s="19" t="str">
        <f t="shared" si="399"/>
        <v>#REF!</v>
      </c>
      <c r="S123" s="38" t="str">
        <f t="shared" si="399"/>
        <v>#REF!</v>
      </c>
      <c r="T123" s="19">
        <f t="shared" si="399"/>
        <v>2105297</v>
      </c>
      <c r="U123" s="19">
        <f t="shared" si="399"/>
        <v>14465.44</v>
      </c>
      <c r="V123" s="19">
        <f t="shared" si="399"/>
        <v>2119762.44</v>
      </c>
      <c r="W123" s="19" t="str">
        <f t="shared" si="399"/>
        <v>#REF!</v>
      </c>
      <c r="X123" s="19" t="str">
        <f t="shared" si="399"/>
        <v>#REF!</v>
      </c>
      <c r="Y123" s="38"/>
      <c r="Z123" s="38"/>
      <c r="AA123" s="38"/>
      <c r="AB123" s="38"/>
      <c r="AC123" s="38"/>
      <c r="AD123" s="38"/>
      <c r="AE123" s="38"/>
      <c r="AH123" s="38"/>
      <c r="AI123" s="40"/>
      <c r="AJ123" s="38"/>
      <c r="AK123" s="19"/>
      <c r="AL123" s="18"/>
      <c r="AM123" s="19"/>
    </row>
    <row r="124" ht="15.75" hidden="1" customHeight="1" outlineLevel="2">
      <c r="A124" s="18" t="s">
        <v>94</v>
      </c>
      <c r="B124" s="19" t="s">
        <v>18</v>
      </c>
      <c r="C124" s="18" t="s">
        <v>335</v>
      </c>
      <c r="D124" s="19">
        <v>5.441243575E7</v>
      </c>
      <c r="E124" s="19">
        <v>7004526.46</v>
      </c>
      <c r="F124" s="19">
        <v>0.0</v>
      </c>
      <c r="G124" s="19" t="str">
        <f t="shared" ref="G124:G127" si="400">VLOOKUP(A124,'[1]ESFUERZO PROPIO ANTIOQUIA'!$E$4:$AB$130,5,0)</f>
        <v>#REF!</v>
      </c>
      <c r="H124" s="19" t="str">
        <f t="shared" ref="H124:H127" si="401">VLOOKUP(A124,'[1]ESFUERZO PROPIO ANTIOQUIA'!$E$4:$AB$130,2,0)</f>
        <v>#REF!</v>
      </c>
      <c r="I124" s="19" t="str">
        <f t="shared" ref="I124:I127" si="402">VLOOKUP(A124,'[1]ESFUERZO PROPIO ANTIOQUIA'!$E$4:$AB$130,24,0)</f>
        <v>#REF!</v>
      </c>
      <c r="J124" s="19" t="str">
        <f t="shared" ref="J124:J127" si="403">+I124/4</f>
        <v>#REF!</v>
      </c>
      <c r="K124" s="19" t="str">
        <f t="shared" ref="K124:K127" si="404">+F124*J124</f>
        <v>#REF!</v>
      </c>
      <c r="L124" s="19" t="str">
        <f t="shared" ref="L124:L127" si="405">IF(K124=0,0,D124-Q124)</f>
        <v>#REF!</v>
      </c>
      <c r="M124" s="19" t="str">
        <f t="shared" ref="M124:M127" si="406">VLOOKUP(A124,'[1]ESFUERZO PROPIO ANTIOQUIA'!$E$4:$AB$130,14,0)</f>
        <v>#REF!</v>
      </c>
      <c r="N124" s="19" t="str">
        <f t="shared" ref="N124:N127" si="407">VLOOKUP(A124,'[1]ESFUERZO PROPIO ANTIOQUIA'!$E$4:$AB$130,11,0)</f>
        <v>#REF!</v>
      </c>
      <c r="O124" s="38"/>
      <c r="P124" s="19" t="str">
        <f t="shared" ref="P124:P126" si="408">+D124-K124</f>
        <v>#REF!</v>
      </c>
      <c r="Q124" s="19" t="str">
        <f t="shared" ref="Q124:Q127" si="409">+ROUND(P124,0)</f>
        <v>#REF!</v>
      </c>
      <c r="R124" s="19" t="str">
        <f t="shared" ref="R124:R127" si="410">+L124+Q124</f>
        <v>#REF!</v>
      </c>
      <c r="S124" s="38" t="str">
        <f t="shared" ref="S124:S127" si="411">+IF(D124-L124-Q124&gt;1,D124-L124-Q124,0)</f>
        <v>#REF!</v>
      </c>
      <c r="T124" s="19">
        <v>2533970.0</v>
      </c>
      <c r="U124" s="19">
        <v>0.0</v>
      </c>
      <c r="V124" s="19">
        <f t="shared" ref="V124:V127" si="412">+T124+U124</f>
        <v>2533970</v>
      </c>
      <c r="W124" s="19" t="str">
        <f t="shared" ref="W124:W127" si="413">+IF(S124+V124&gt;100000,S124+V124,0)</f>
        <v>#REF!</v>
      </c>
      <c r="X124" s="19" t="str">
        <f t="shared" ref="X124:X127" si="414">+Q124+W124</f>
        <v>#REF!</v>
      </c>
      <c r="Y124" s="38"/>
      <c r="Z124" s="38"/>
      <c r="AA124" s="38"/>
      <c r="AB124" s="38"/>
      <c r="AC124" s="38"/>
      <c r="AD124" s="38"/>
      <c r="AE124" s="38"/>
      <c r="AG124" s="39" t="b">
        <f t="shared" ref="AG124:AG127" si="415">+AND(A124=AH124,C124=AJ124)</f>
        <v>1</v>
      </c>
      <c r="AH124" s="38" t="s">
        <v>94</v>
      </c>
      <c r="AI124" s="40" t="s">
        <v>18</v>
      </c>
      <c r="AJ124" s="38" t="s">
        <v>335</v>
      </c>
      <c r="AK124" s="19">
        <v>2533970.0</v>
      </c>
      <c r="AL124" s="18">
        <v>0.0</v>
      </c>
      <c r="AM124" s="19">
        <f t="shared" ref="AM124:AM127" si="416">+AK124+AL124</f>
        <v>2533970</v>
      </c>
    </row>
    <row r="125" ht="15.75" hidden="1" customHeight="1" outlineLevel="2">
      <c r="A125" s="18" t="s">
        <v>94</v>
      </c>
      <c r="B125" s="19" t="s">
        <v>44</v>
      </c>
      <c r="C125" s="18" t="s">
        <v>45</v>
      </c>
      <c r="D125" s="19">
        <v>1462827.31</v>
      </c>
      <c r="E125" s="19">
        <v>188310.13</v>
      </c>
      <c r="F125" s="19">
        <v>0.0</v>
      </c>
      <c r="G125" s="19" t="str">
        <f t="shared" si="400"/>
        <v>#REF!</v>
      </c>
      <c r="H125" s="19" t="str">
        <f t="shared" si="401"/>
        <v>#REF!</v>
      </c>
      <c r="I125" s="19" t="str">
        <f t="shared" si="402"/>
        <v>#REF!</v>
      </c>
      <c r="J125" s="19" t="str">
        <f t="shared" si="403"/>
        <v>#REF!</v>
      </c>
      <c r="K125" s="19" t="str">
        <f t="shared" si="404"/>
        <v>#REF!</v>
      </c>
      <c r="L125" s="19" t="str">
        <f t="shared" si="405"/>
        <v>#REF!</v>
      </c>
      <c r="M125" s="19" t="str">
        <f t="shared" si="406"/>
        <v>#REF!</v>
      </c>
      <c r="N125" s="19" t="str">
        <f t="shared" si="407"/>
        <v>#REF!</v>
      </c>
      <c r="O125" s="38"/>
      <c r="P125" s="19" t="str">
        <f t="shared" si="408"/>
        <v>#REF!</v>
      </c>
      <c r="Q125" s="19" t="str">
        <f t="shared" si="409"/>
        <v>#REF!</v>
      </c>
      <c r="R125" s="19" t="str">
        <f t="shared" si="410"/>
        <v>#REF!</v>
      </c>
      <c r="S125" s="38" t="str">
        <f t="shared" si="411"/>
        <v>#REF!</v>
      </c>
      <c r="T125" s="19">
        <v>68320.0</v>
      </c>
      <c r="U125" s="19">
        <v>0.0</v>
      </c>
      <c r="V125" s="19">
        <f t="shared" si="412"/>
        <v>68320</v>
      </c>
      <c r="W125" s="19" t="str">
        <f t="shared" si="413"/>
        <v>#REF!</v>
      </c>
      <c r="X125" s="19" t="str">
        <f t="shared" si="414"/>
        <v>#REF!</v>
      </c>
      <c r="Y125" s="38"/>
      <c r="Z125" s="38"/>
      <c r="AA125" s="38"/>
      <c r="AB125" s="38"/>
      <c r="AC125" s="38"/>
      <c r="AD125" s="38"/>
      <c r="AE125" s="38"/>
      <c r="AG125" s="39" t="b">
        <f t="shared" si="415"/>
        <v>1</v>
      </c>
      <c r="AH125" s="38" t="s">
        <v>94</v>
      </c>
      <c r="AI125" s="40" t="s">
        <v>44</v>
      </c>
      <c r="AJ125" s="38" t="s">
        <v>45</v>
      </c>
      <c r="AK125" s="19">
        <v>68320.0</v>
      </c>
      <c r="AL125" s="18">
        <v>0.0</v>
      </c>
      <c r="AM125" s="19">
        <f t="shared" si="416"/>
        <v>68320</v>
      </c>
    </row>
    <row r="126" ht="15.75" hidden="1" customHeight="1" outlineLevel="2">
      <c r="A126" s="18" t="s">
        <v>94</v>
      </c>
      <c r="B126" s="19" t="s">
        <v>30</v>
      </c>
      <c r="C126" s="18" t="s">
        <v>31</v>
      </c>
      <c r="D126" s="19">
        <v>116780.63</v>
      </c>
      <c r="E126" s="19">
        <v>15033.2</v>
      </c>
      <c r="F126" s="19">
        <v>0.0</v>
      </c>
      <c r="G126" s="19" t="str">
        <f t="shared" si="400"/>
        <v>#REF!</v>
      </c>
      <c r="H126" s="19" t="str">
        <f t="shared" si="401"/>
        <v>#REF!</v>
      </c>
      <c r="I126" s="19" t="str">
        <f t="shared" si="402"/>
        <v>#REF!</v>
      </c>
      <c r="J126" s="19" t="str">
        <f t="shared" si="403"/>
        <v>#REF!</v>
      </c>
      <c r="K126" s="19" t="str">
        <f t="shared" si="404"/>
        <v>#REF!</v>
      </c>
      <c r="L126" s="19" t="str">
        <f t="shared" si="405"/>
        <v>#REF!</v>
      </c>
      <c r="M126" s="19" t="str">
        <f t="shared" si="406"/>
        <v>#REF!</v>
      </c>
      <c r="N126" s="19" t="str">
        <f t="shared" si="407"/>
        <v>#REF!</v>
      </c>
      <c r="O126" s="38"/>
      <c r="P126" s="19" t="str">
        <f t="shared" si="408"/>
        <v>#REF!</v>
      </c>
      <c r="Q126" s="19" t="str">
        <f t="shared" si="409"/>
        <v>#REF!</v>
      </c>
      <c r="R126" s="19" t="str">
        <f t="shared" si="410"/>
        <v>#REF!</v>
      </c>
      <c r="S126" s="38" t="str">
        <f t="shared" si="411"/>
        <v>#REF!</v>
      </c>
      <c r="T126" s="19">
        <v>0.0</v>
      </c>
      <c r="U126" s="19">
        <v>60843.94</v>
      </c>
      <c r="V126" s="19">
        <f t="shared" si="412"/>
        <v>60843.94</v>
      </c>
      <c r="W126" s="19" t="str">
        <f t="shared" si="413"/>
        <v>#REF!</v>
      </c>
      <c r="X126" s="19" t="str">
        <f t="shared" si="414"/>
        <v>#REF!</v>
      </c>
      <c r="Y126" s="38"/>
      <c r="Z126" s="38"/>
      <c r="AA126" s="38"/>
      <c r="AB126" s="38"/>
      <c r="AC126" s="38"/>
      <c r="AD126" s="38"/>
      <c r="AE126" s="38"/>
      <c r="AG126" s="39" t="b">
        <f t="shared" si="415"/>
        <v>1</v>
      </c>
      <c r="AH126" s="38" t="s">
        <v>94</v>
      </c>
      <c r="AI126" s="40" t="s">
        <v>30</v>
      </c>
      <c r="AJ126" s="38" t="s">
        <v>336</v>
      </c>
      <c r="AK126" s="19">
        <v>0.0</v>
      </c>
      <c r="AL126" s="18">
        <v>60843.94</v>
      </c>
      <c r="AM126" s="19">
        <f t="shared" si="416"/>
        <v>60843.94</v>
      </c>
    </row>
    <row r="127" ht="15.75" hidden="1" customHeight="1" outlineLevel="2">
      <c r="A127" s="18" t="s">
        <v>94</v>
      </c>
      <c r="B127" s="19" t="s">
        <v>38</v>
      </c>
      <c r="C127" s="18" t="s">
        <v>39</v>
      </c>
      <c r="D127" s="19">
        <v>57315.31</v>
      </c>
      <c r="E127" s="19">
        <v>7378.21</v>
      </c>
      <c r="F127" s="19">
        <v>0.0</v>
      </c>
      <c r="G127" s="19" t="str">
        <f t="shared" si="400"/>
        <v>#REF!</v>
      </c>
      <c r="H127" s="19" t="str">
        <f t="shared" si="401"/>
        <v>#REF!</v>
      </c>
      <c r="I127" s="19" t="str">
        <f t="shared" si="402"/>
        <v>#REF!</v>
      </c>
      <c r="J127" s="19" t="str">
        <f t="shared" si="403"/>
        <v>#REF!</v>
      </c>
      <c r="K127" s="19" t="str">
        <f t="shared" si="404"/>
        <v>#REF!</v>
      </c>
      <c r="L127" s="19" t="str">
        <f t="shared" si="405"/>
        <v>#REF!</v>
      </c>
      <c r="M127" s="19" t="str">
        <f t="shared" si="406"/>
        <v>#REF!</v>
      </c>
      <c r="N127" s="19" t="str">
        <f t="shared" si="407"/>
        <v>#REF!</v>
      </c>
      <c r="O127" s="38"/>
      <c r="P127" s="19">
        <v>0.0</v>
      </c>
      <c r="Q127" s="19">
        <f t="shared" si="409"/>
        <v>0</v>
      </c>
      <c r="R127" s="19" t="str">
        <f t="shared" si="410"/>
        <v>#REF!</v>
      </c>
      <c r="S127" s="38" t="str">
        <f t="shared" si="411"/>
        <v>#REF!</v>
      </c>
      <c r="T127" s="19">
        <v>0.0</v>
      </c>
      <c r="U127" s="19">
        <v>62513.89</v>
      </c>
      <c r="V127" s="19">
        <f t="shared" si="412"/>
        <v>62513.89</v>
      </c>
      <c r="W127" s="19" t="str">
        <f t="shared" si="413"/>
        <v>#REF!</v>
      </c>
      <c r="X127" s="19" t="str">
        <f t="shared" si="414"/>
        <v>#REF!</v>
      </c>
      <c r="Y127" s="38"/>
      <c r="Z127" s="38"/>
      <c r="AA127" s="38"/>
      <c r="AB127" s="38"/>
      <c r="AC127" s="38"/>
      <c r="AD127" s="38"/>
      <c r="AE127" s="38"/>
      <c r="AG127" s="39" t="b">
        <f t="shared" si="415"/>
        <v>1</v>
      </c>
      <c r="AH127" s="38" t="s">
        <v>94</v>
      </c>
      <c r="AI127" s="40" t="s">
        <v>38</v>
      </c>
      <c r="AJ127" s="38" t="s">
        <v>39</v>
      </c>
      <c r="AK127" s="19">
        <v>0.0</v>
      </c>
      <c r="AL127" s="18">
        <v>62513.89</v>
      </c>
      <c r="AM127" s="19">
        <f t="shared" si="416"/>
        <v>62513.89</v>
      </c>
    </row>
    <row r="128" ht="15.75" hidden="1" customHeight="1" outlineLevel="1">
      <c r="A128" s="43" t="s">
        <v>358</v>
      </c>
      <c r="B128" s="19"/>
      <c r="C128" s="18"/>
      <c r="D128" s="19">
        <f t="shared" ref="D128:E128" si="417">SUBTOTAL(9,D124:D127)</f>
        <v>56049359</v>
      </c>
      <c r="E128" s="19">
        <f t="shared" si="417"/>
        <v>7215248</v>
      </c>
      <c r="F128" s="19">
        <v>1.0</v>
      </c>
      <c r="G128" s="19"/>
      <c r="H128" s="19"/>
      <c r="I128" s="19"/>
      <c r="J128" s="19"/>
      <c r="K128" s="19" t="str">
        <f t="shared" ref="K128:L128" si="418">SUBTOTAL(9,K124:K127)</f>
        <v>#REF!</v>
      </c>
      <c r="L128" s="19" t="str">
        <f t="shared" si="418"/>
        <v>#REF!</v>
      </c>
      <c r="M128" s="19"/>
      <c r="N128" s="19"/>
      <c r="O128" s="38"/>
      <c r="P128" s="19" t="str">
        <f t="shared" ref="P128:X128" si="419">SUBTOTAL(9,P124:P127)</f>
        <v>#REF!</v>
      </c>
      <c r="Q128" s="19" t="str">
        <f t="shared" si="419"/>
        <v>#REF!</v>
      </c>
      <c r="R128" s="19" t="str">
        <f t="shared" si="419"/>
        <v>#REF!</v>
      </c>
      <c r="S128" s="38" t="str">
        <f t="shared" si="419"/>
        <v>#REF!</v>
      </c>
      <c r="T128" s="19">
        <f t="shared" si="419"/>
        <v>2602290</v>
      </c>
      <c r="U128" s="19">
        <f t="shared" si="419"/>
        <v>123357.83</v>
      </c>
      <c r="V128" s="19">
        <f t="shared" si="419"/>
        <v>2725647.83</v>
      </c>
      <c r="W128" s="19" t="str">
        <f t="shared" si="419"/>
        <v>#REF!</v>
      </c>
      <c r="X128" s="19" t="str">
        <f t="shared" si="419"/>
        <v>#REF!</v>
      </c>
      <c r="Y128" s="38"/>
      <c r="Z128" s="38"/>
      <c r="AA128" s="38"/>
      <c r="AB128" s="38"/>
      <c r="AC128" s="38"/>
      <c r="AD128" s="38"/>
      <c r="AE128" s="38"/>
      <c r="AH128" s="38"/>
      <c r="AI128" s="40"/>
      <c r="AJ128" s="38"/>
      <c r="AK128" s="19"/>
      <c r="AL128" s="18"/>
      <c r="AM128" s="19"/>
    </row>
    <row r="129" ht="15.75" hidden="1" customHeight="1" outlineLevel="2">
      <c r="A129" s="18" t="s">
        <v>359</v>
      </c>
      <c r="B129" s="19" t="s">
        <v>18</v>
      </c>
      <c r="C129" s="18" t="s">
        <v>335</v>
      </c>
      <c r="D129" s="19">
        <v>3.739110929E7</v>
      </c>
      <c r="E129" s="19">
        <v>3720199.83</v>
      </c>
      <c r="F129" s="19">
        <v>0.0</v>
      </c>
      <c r="G129" s="19" t="str">
        <f t="shared" ref="G129:G133" si="420">VLOOKUP(A129,'[1]ESFUERZO PROPIO ANTIOQUIA'!$E$4:$AB$130,5,0)</f>
        <v>#REF!</v>
      </c>
      <c r="H129" s="19" t="str">
        <f t="shared" ref="H129:H133" si="421">VLOOKUP(A129,'[1]ESFUERZO PROPIO ANTIOQUIA'!$E$4:$AB$130,2,0)</f>
        <v>#REF!</v>
      </c>
      <c r="I129" s="19" t="str">
        <f t="shared" ref="I129:I133" si="422">VLOOKUP(A129,'[1]ESFUERZO PROPIO ANTIOQUIA'!$E$4:$AB$130,24,0)</f>
        <v>#REF!</v>
      </c>
      <c r="J129" s="19" t="str">
        <f t="shared" ref="J129:J133" si="423">+I129/4</f>
        <v>#REF!</v>
      </c>
      <c r="K129" s="19" t="str">
        <f t="shared" ref="K129:K133" si="424">+F129*J129</f>
        <v>#REF!</v>
      </c>
      <c r="L129" s="19" t="str">
        <f t="shared" ref="L129:L133" si="425">IF(K129=0,0,D129-Q129)</f>
        <v>#REF!</v>
      </c>
      <c r="M129" s="19" t="str">
        <f t="shared" ref="M129:M133" si="426">VLOOKUP(A129,'[1]ESFUERZO PROPIO ANTIOQUIA'!$E$4:$AB$130,14,0)</f>
        <v>#REF!</v>
      </c>
      <c r="N129" s="19" t="str">
        <f t="shared" ref="N129:N133" si="427">VLOOKUP(A129,'[1]ESFUERZO PROPIO ANTIOQUIA'!$E$4:$AB$130,11,0)</f>
        <v>#REF!</v>
      </c>
      <c r="O129" s="38"/>
      <c r="P129" s="19" t="str">
        <f t="shared" ref="P129:P130" si="428">+D129-K129</f>
        <v>#REF!</v>
      </c>
      <c r="Q129" s="19" t="str">
        <f t="shared" ref="Q129:Q133" si="429">+ROUND(P129,0)</f>
        <v>#REF!</v>
      </c>
      <c r="R129" s="19" t="str">
        <f t="shared" ref="R129:R133" si="430">+L129+Q129</f>
        <v>#REF!</v>
      </c>
      <c r="S129" s="38" t="str">
        <f t="shared" ref="S129:S133" si="431">+IF(D129-L129-Q129&gt;1,D129-L129-Q129,0)</f>
        <v>#REF!</v>
      </c>
      <c r="T129" s="19">
        <v>0.0</v>
      </c>
      <c r="U129" s="19">
        <v>0.0</v>
      </c>
      <c r="V129" s="19">
        <f t="shared" ref="V129:V133" si="432">+T129+U129</f>
        <v>0</v>
      </c>
      <c r="W129" s="19" t="str">
        <f t="shared" ref="W129:W133" si="433">+IF(S129+V129&gt;100000,S129+V129,0)</f>
        <v>#REF!</v>
      </c>
      <c r="X129" s="19" t="str">
        <f t="shared" ref="X129:X133" si="434">+Q129+W129</f>
        <v>#REF!</v>
      </c>
      <c r="Y129" s="38"/>
      <c r="Z129" s="38"/>
      <c r="AA129" s="38"/>
      <c r="AB129" s="38"/>
      <c r="AC129" s="38"/>
      <c r="AD129" s="38"/>
      <c r="AE129" s="38"/>
      <c r="AG129" s="39" t="b">
        <f t="shared" ref="AG129:AG133" si="435">+AND(A129=AH129,C129=AJ129)</f>
        <v>1</v>
      </c>
      <c r="AH129" s="38" t="s">
        <v>359</v>
      </c>
      <c r="AI129" s="40" t="s">
        <v>18</v>
      </c>
      <c r="AJ129" s="38" t="s">
        <v>335</v>
      </c>
      <c r="AK129" s="19">
        <v>0.0</v>
      </c>
      <c r="AL129" s="18">
        <v>0.0</v>
      </c>
      <c r="AM129" s="19">
        <f t="shared" ref="AM129:AM133" si="436">+AK129+AL129</f>
        <v>0</v>
      </c>
    </row>
    <row r="130" ht="15.75" hidden="1" customHeight="1" outlineLevel="2">
      <c r="A130" s="18" t="s">
        <v>359</v>
      </c>
      <c r="B130" s="19" t="s">
        <v>44</v>
      </c>
      <c r="C130" s="18" t="s">
        <v>45</v>
      </c>
      <c r="D130" s="19">
        <v>7888743.22</v>
      </c>
      <c r="E130" s="19">
        <v>784884.48</v>
      </c>
      <c r="F130" s="19">
        <v>0.0</v>
      </c>
      <c r="G130" s="19" t="str">
        <f t="shared" si="420"/>
        <v>#REF!</v>
      </c>
      <c r="H130" s="19" t="str">
        <f t="shared" si="421"/>
        <v>#REF!</v>
      </c>
      <c r="I130" s="19" t="str">
        <f t="shared" si="422"/>
        <v>#REF!</v>
      </c>
      <c r="J130" s="19" t="str">
        <f t="shared" si="423"/>
        <v>#REF!</v>
      </c>
      <c r="K130" s="19" t="str">
        <f t="shared" si="424"/>
        <v>#REF!</v>
      </c>
      <c r="L130" s="19" t="str">
        <f t="shared" si="425"/>
        <v>#REF!</v>
      </c>
      <c r="M130" s="19" t="str">
        <f t="shared" si="426"/>
        <v>#REF!</v>
      </c>
      <c r="N130" s="19" t="str">
        <f t="shared" si="427"/>
        <v>#REF!</v>
      </c>
      <c r="O130" s="38"/>
      <c r="P130" s="19" t="str">
        <f t="shared" si="428"/>
        <v>#REF!</v>
      </c>
      <c r="Q130" s="19" t="str">
        <f t="shared" si="429"/>
        <v>#REF!</v>
      </c>
      <c r="R130" s="19" t="str">
        <f t="shared" si="430"/>
        <v>#REF!</v>
      </c>
      <c r="S130" s="38" t="str">
        <f t="shared" si="431"/>
        <v>#REF!</v>
      </c>
      <c r="T130" s="19">
        <v>0.0</v>
      </c>
      <c r="U130" s="19">
        <v>0.0</v>
      </c>
      <c r="V130" s="19">
        <f t="shared" si="432"/>
        <v>0</v>
      </c>
      <c r="W130" s="19" t="str">
        <f t="shared" si="433"/>
        <v>#REF!</v>
      </c>
      <c r="X130" s="19" t="str">
        <f t="shared" si="434"/>
        <v>#REF!</v>
      </c>
      <c r="Y130" s="38"/>
      <c r="Z130" s="38"/>
      <c r="AA130" s="38"/>
      <c r="AB130" s="38"/>
      <c r="AC130" s="38"/>
      <c r="AD130" s="38"/>
      <c r="AE130" s="38"/>
      <c r="AG130" s="39" t="b">
        <f t="shared" si="435"/>
        <v>1</v>
      </c>
      <c r="AH130" s="38" t="s">
        <v>359</v>
      </c>
      <c r="AI130" s="40" t="s">
        <v>44</v>
      </c>
      <c r="AJ130" s="38" t="s">
        <v>45</v>
      </c>
      <c r="AK130" s="19">
        <v>0.0</v>
      </c>
      <c r="AL130" s="18">
        <v>0.0</v>
      </c>
      <c r="AM130" s="19">
        <f t="shared" si="436"/>
        <v>0</v>
      </c>
    </row>
    <row r="131" ht="15.75" hidden="1" customHeight="1" outlineLevel="2">
      <c r="A131" s="18" t="s">
        <v>359</v>
      </c>
      <c r="B131" s="19" t="s">
        <v>30</v>
      </c>
      <c r="C131" s="18" t="s">
        <v>31</v>
      </c>
      <c r="D131" s="19">
        <v>63330.15</v>
      </c>
      <c r="E131" s="19">
        <v>6300.98</v>
      </c>
      <c r="F131" s="19">
        <v>0.0</v>
      </c>
      <c r="G131" s="19" t="str">
        <f t="shared" si="420"/>
        <v>#REF!</v>
      </c>
      <c r="H131" s="19" t="str">
        <f t="shared" si="421"/>
        <v>#REF!</v>
      </c>
      <c r="I131" s="19" t="str">
        <f t="shared" si="422"/>
        <v>#REF!</v>
      </c>
      <c r="J131" s="19" t="str">
        <f t="shared" si="423"/>
        <v>#REF!</v>
      </c>
      <c r="K131" s="19" t="str">
        <f t="shared" si="424"/>
        <v>#REF!</v>
      </c>
      <c r="L131" s="19" t="str">
        <f t="shared" si="425"/>
        <v>#REF!</v>
      </c>
      <c r="M131" s="19" t="str">
        <f t="shared" si="426"/>
        <v>#REF!</v>
      </c>
      <c r="N131" s="19" t="str">
        <f t="shared" si="427"/>
        <v>#REF!</v>
      </c>
      <c r="O131" s="38"/>
      <c r="P131" s="19">
        <v>0.0</v>
      </c>
      <c r="Q131" s="19">
        <f t="shared" si="429"/>
        <v>0</v>
      </c>
      <c r="R131" s="19" t="str">
        <f t="shared" si="430"/>
        <v>#REF!</v>
      </c>
      <c r="S131" s="38" t="str">
        <f t="shared" si="431"/>
        <v>#REF!</v>
      </c>
      <c r="T131" s="19">
        <v>0.0</v>
      </c>
      <c r="U131" s="19">
        <v>55061.64</v>
      </c>
      <c r="V131" s="19">
        <f t="shared" si="432"/>
        <v>55061.64</v>
      </c>
      <c r="W131" s="19" t="str">
        <f t="shared" si="433"/>
        <v>#REF!</v>
      </c>
      <c r="X131" s="19" t="str">
        <f t="shared" si="434"/>
        <v>#REF!</v>
      </c>
      <c r="Y131" s="38"/>
      <c r="Z131" s="38"/>
      <c r="AA131" s="38"/>
      <c r="AB131" s="38"/>
      <c r="AC131" s="38"/>
      <c r="AD131" s="38"/>
      <c r="AE131" s="38"/>
      <c r="AG131" s="39" t="b">
        <f t="shared" si="435"/>
        <v>1</v>
      </c>
      <c r="AH131" s="38" t="s">
        <v>359</v>
      </c>
      <c r="AI131" s="40" t="s">
        <v>30</v>
      </c>
      <c r="AJ131" s="38" t="s">
        <v>336</v>
      </c>
      <c r="AK131" s="19">
        <v>0.0</v>
      </c>
      <c r="AL131" s="18">
        <v>55061.64</v>
      </c>
      <c r="AM131" s="19">
        <f t="shared" si="436"/>
        <v>55061.64</v>
      </c>
    </row>
    <row r="132" ht="15.75" hidden="1" customHeight="1" outlineLevel="2">
      <c r="A132" s="18" t="s">
        <v>359</v>
      </c>
      <c r="B132" s="19" t="s">
        <v>38</v>
      </c>
      <c r="C132" s="18" t="s">
        <v>39</v>
      </c>
      <c r="D132" s="19">
        <v>95860.28</v>
      </c>
      <c r="E132" s="19">
        <v>9537.55</v>
      </c>
      <c r="F132" s="19">
        <v>0.0</v>
      </c>
      <c r="G132" s="19" t="str">
        <f t="shared" si="420"/>
        <v>#REF!</v>
      </c>
      <c r="H132" s="19" t="str">
        <f t="shared" si="421"/>
        <v>#REF!</v>
      </c>
      <c r="I132" s="19" t="str">
        <f t="shared" si="422"/>
        <v>#REF!</v>
      </c>
      <c r="J132" s="19" t="str">
        <f t="shared" si="423"/>
        <v>#REF!</v>
      </c>
      <c r="K132" s="19" t="str">
        <f t="shared" si="424"/>
        <v>#REF!</v>
      </c>
      <c r="L132" s="19" t="str">
        <f t="shared" si="425"/>
        <v>#REF!</v>
      </c>
      <c r="M132" s="19" t="str">
        <f t="shared" si="426"/>
        <v>#REF!</v>
      </c>
      <c r="N132" s="19" t="str">
        <f t="shared" si="427"/>
        <v>#REF!</v>
      </c>
      <c r="O132" s="38"/>
      <c r="P132" s="19">
        <v>0.0</v>
      </c>
      <c r="Q132" s="19">
        <f t="shared" si="429"/>
        <v>0</v>
      </c>
      <c r="R132" s="19" t="str">
        <f t="shared" si="430"/>
        <v>#REF!</v>
      </c>
      <c r="S132" s="38" t="str">
        <f t="shared" si="431"/>
        <v>#REF!</v>
      </c>
      <c r="T132" s="19">
        <v>0.0</v>
      </c>
      <c r="U132" s="19">
        <v>79586.85</v>
      </c>
      <c r="V132" s="19">
        <f t="shared" si="432"/>
        <v>79586.85</v>
      </c>
      <c r="W132" s="19" t="str">
        <f t="shared" si="433"/>
        <v>#REF!</v>
      </c>
      <c r="X132" s="19" t="str">
        <f t="shared" si="434"/>
        <v>#REF!</v>
      </c>
      <c r="Y132" s="38"/>
      <c r="Z132" s="38"/>
      <c r="AA132" s="38"/>
      <c r="AB132" s="38"/>
      <c r="AC132" s="38"/>
      <c r="AD132" s="38"/>
      <c r="AE132" s="38"/>
      <c r="AG132" s="39" t="b">
        <f t="shared" si="435"/>
        <v>1</v>
      </c>
      <c r="AH132" s="38" t="s">
        <v>359</v>
      </c>
      <c r="AI132" s="40" t="s">
        <v>38</v>
      </c>
      <c r="AJ132" s="38" t="s">
        <v>39</v>
      </c>
      <c r="AK132" s="19">
        <v>0.0</v>
      </c>
      <c r="AL132" s="18">
        <v>79586.85</v>
      </c>
      <c r="AM132" s="19">
        <f t="shared" si="436"/>
        <v>79586.85</v>
      </c>
    </row>
    <row r="133" ht="15.75" hidden="1" customHeight="1" outlineLevel="2">
      <c r="A133" s="18" t="s">
        <v>359</v>
      </c>
      <c r="B133" s="19" t="s">
        <v>48</v>
      </c>
      <c r="C133" s="18" t="s">
        <v>49</v>
      </c>
      <c r="D133" s="19">
        <v>4.449746406E7</v>
      </c>
      <c r="E133" s="19">
        <v>4427241.16</v>
      </c>
      <c r="F133" s="19">
        <v>0.0</v>
      </c>
      <c r="G133" s="19" t="str">
        <f t="shared" si="420"/>
        <v>#REF!</v>
      </c>
      <c r="H133" s="19" t="str">
        <f t="shared" si="421"/>
        <v>#REF!</v>
      </c>
      <c r="I133" s="19" t="str">
        <f t="shared" si="422"/>
        <v>#REF!</v>
      </c>
      <c r="J133" s="19" t="str">
        <f t="shared" si="423"/>
        <v>#REF!</v>
      </c>
      <c r="K133" s="19" t="str">
        <f t="shared" si="424"/>
        <v>#REF!</v>
      </c>
      <c r="L133" s="19" t="str">
        <f t="shared" si="425"/>
        <v>#REF!</v>
      </c>
      <c r="M133" s="19" t="str">
        <f t="shared" si="426"/>
        <v>#REF!</v>
      </c>
      <c r="N133" s="19" t="str">
        <f t="shared" si="427"/>
        <v>#REF!</v>
      </c>
      <c r="O133" s="38"/>
      <c r="P133" s="19" t="str">
        <f>+D133-K133</f>
        <v>#REF!</v>
      </c>
      <c r="Q133" s="19" t="str">
        <f t="shared" si="429"/>
        <v>#REF!</v>
      </c>
      <c r="R133" s="19" t="str">
        <f t="shared" si="430"/>
        <v>#REF!</v>
      </c>
      <c r="S133" s="38" t="str">
        <f t="shared" si="431"/>
        <v>#REF!</v>
      </c>
      <c r="T133" s="19">
        <v>0.0</v>
      </c>
      <c r="U133" s="19">
        <v>0.0</v>
      </c>
      <c r="V133" s="19">
        <f t="shared" si="432"/>
        <v>0</v>
      </c>
      <c r="W133" s="19" t="str">
        <f t="shared" si="433"/>
        <v>#REF!</v>
      </c>
      <c r="X133" s="19" t="str">
        <f t="shared" si="434"/>
        <v>#REF!</v>
      </c>
      <c r="Y133" s="38"/>
      <c r="Z133" s="38"/>
      <c r="AA133" s="38"/>
      <c r="AB133" s="38"/>
      <c r="AC133" s="38"/>
      <c r="AD133" s="38"/>
      <c r="AE133" s="38"/>
      <c r="AG133" s="39" t="b">
        <f t="shared" si="435"/>
        <v>1</v>
      </c>
      <c r="AH133" s="38" t="s">
        <v>359</v>
      </c>
      <c r="AI133" s="40" t="s">
        <v>48</v>
      </c>
      <c r="AJ133" s="38" t="s">
        <v>49</v>
      </c>
      <c r="AK133" s="19">
        <v>0.0</v>
      </c>
      <c r="AL133" s="18">
        <v>0.0</v>
      </c>
      <c r="AM133" s="19">
        <f t="shared" si="436"/>
        <v>0</v>
      </c>
    </row>
    <row r="134" ht="15.75" hidden="1" customHeight="1" outlineLevel="1">
      <c r="A134" s="43" t="s">
        <v>360</v>
      </c>
      <c r="B134" s="19"/>
      <c r="C134" s="18"/>
      <c r="D134" s="19">
        <f t="shared" ref="D134:E134" si="437">SUBTOTAL(9,D129:D133)</f>
        <v>89936507</v>
      </c>
      <c r="E134" s="19">
        <f t="shared" si="437"/>
        <v>8948164</v>
      </c>
      <c r="F134" s="19">
        <v>1.0</v>
      </c>
      <c r="G134" s="19"/>
      <c r="H134" s="19"/>
      <c r="I134" s="19"/>
      <c r="J134" s="19"/>
      <c r="K134" s="19" t="str">
        <f t="shared" ref="K134:L134" si="438">SUBTOTAL(9,K129:K133)</f>
        <v>#REF!</v>
      </c>
      <c r="L134" s="19" t="str">
        <f t="shared" si="438"/>
        <v>#REF!</v>
      </c>
      <c r="M134" s="19"/>
      <c r="N134" s="19"/>
      <c r="O134" s="38"/>
      <c r="P134" s="19" t="str">
        <f t="shared" ref="P134:X134" si="439">SUBTOTAL(9,P129:P133)</f>
        <v>#REF!</v>
      </c>
      <c r="Q134" s="19" t="str">
        <f t="shared" si="439"/>
        <v>#REF!</v>
      </c>
      <c r="R134" s="19" t="str">
        <f t="shared" si="439"/>
        <v>#REF!</v>
      </c>
      <c r="S134" s="38" t="str">
        <f t="shared" si="439"/>
        <v>#REF!</v>
      </c>
      <c r="T134" s="19">
        <f t="shared" si="439"/>
        <v>0</v>
      </c>
      <c r="U134" s="19">
        <f t="shared" si="439"/>
        <v>134648.49</v>
      </c>
      <c r="V134" s="19">
        <f t="shared" si="439"/>
        <v>134648.49</v>
      </c>
      <c r="W134" s="19" t="str">
        <f t="shared" si="439"/>
        <v>#REF!</v>
      </c>
      <c r="X134" s="19" t="str">
        <f t="shared" si="439"/>
        <v>#REF!</v>
      </c>
      <c r="Y134" s="38"/>
      <c r="Z134" s="38"/>
      <c r="AA134" s="38"/>
      <c r="AB134" s="38"/>
      <c r="AC134" s="38"/>
      <c r="AD134" s="38"/>
      <c r="AE134" s="38"/>
      <c r="AH134" s="38"/>
      <c r="AI134" s="40"/>
      <c r="AJ134" s="38"/>
      <c r="AK134" s="19"/>
      <c r="AL134" s="18"/>
      <c r="AM134" s="19"/>
    </row>
    <row r="135" ht="15.75" hidden="1" customHeight="1" outlineLevel="2">
      <c r="A135" s="18" t="s">
        <v>98</v>
      </c>
      <c r="B135" s="19" t="s">
        <v>18</v>
      </c>
      <c r="C135" s="18" t="s">
        <v>335</v>
      </c>
      <c r="D135" s="19">
        <v>1.351033392E7</v>
      </c>
      <c r="E135" s="19">
        <v>631889.4</v>
      </c>
      <c r="F135" s="19">
        <v>0.0</v>
      </c>
      <c r="G135" s="19" t="str">
        <f t="shared" ref="G135:G139" si="440">VLOOKUP(A135,'[1]ESFUERZO PROPIO ANTIOQUIA'!$E$4:$AB$130,5,0)</f>
        <v>#REF!</v>
      </c>
      <c r="H135" s="19" t="str">
        <f t="shared" ref="H135:H139" si="441">VLOOKUP(A135,'[1]ESFUERZO PROPIO ANTIOQUIA'!$E$4:$AB$130,2,0)</f>
        <v>#REF!</v>
      </c>
      <c r="I135" s="19" t="str">
        <f t="shared" ref="I135:I139" si="442">VLOOKUP(A135,'[1]ESFUERZO PROPIO ANTIOQUIA'!$E$4:$AB$130,24,0)</f>
        <v>#REF!</v>
      </c>
      <c r="J135" s="19" t="str">
        <f t="shared" ref="J135:J139" si="443">+I135/4</f>
        <v>#REF!</v>
      </c>
      <c r="K135" s="19" t="str">
        <f t="shared" ref="K135:K139" si="444">+F135*J135</f>
        <v>#REF!</v>
      </c>
      <c r="L135" s="19" t="str">
        <f t="shared" ref="L135:L139" si="445">IF(K135=0,0,D135-Q135)</f>
        <v>#REF!</v>
      </c>
      <c r="M135" s="19" t="str">
        <f t="shared" ref="M135:M139" si="446">VLOOKUP(A135,'[1]ESFUERZO PROPIO ANTIOQUIA'!$E$4:$AB$130,14,0)</f>
        <v>#REF!</v>
      </c>
      <c r="N135" s="19" t="str">
        <f t="shared" ref="N135:N139" si="447">VLOOKUP(A135,'[1]ESFUERZO PROPIO ANTIOQUIA'!$E$4:$AB$130,11,0)</f>
        <v>#REF!</v>
      </c>
      <c r="O135" s="38"/>
      <c r="P135" s="19" t="str">
        <f t="shared" ref="P135:P137" si="448">+D135-K135</f>
        <v>#REF!</v>
      </c>
      <c r="Q135" s="19" t="str">
        <f t="shared" ref="Q135:Q139" si="449">+ROUND(P135,0)</f>
        <v>#REF!</v>
      </c>
      <c r="R135" s="19" t="str">
        <f t="shared" ref="R135:R139" si="450">+L135+Q135</f>
        <v>#REF!</v>
      </c>
      <c r="S135" s="38" t="str">
        <f t="shared" ref="S135:S139" si="451">+IF(D135-L135-Q135&gt;1,D135-L135-Q135,0)</f>
        <v>#REF!</v>
      </c>
      <c r="T135" s="19">
        <v>0.0</v>
      </c>
      <c r="U135" s="19">
        <v>0.0</v>
      </c>
      <c r="V135" s="19">
        <f t="shared" ref="V135:V139" si="452">+T135+U135</f>
        <v>0</v>
      </c>
      <c r="W135" s="19" t="str">
        <f t="shared" ref="W135:W139" si="453">+IF(S135+V135&gt;100000,S135+V135,0)</f>
        <v>#REF!</v>
      </c>
      <c r="X135" s="19" t="str">
        <f t="shared" ref="X135:X139" si="454">+Q135+W135</f>
        <v>#REF!</v>
      </c>
      <c r="Y135" s="38"/>
      <c r="Z135" s="38"/>
      <c r="AA135" s="38"/>
      <c r="AB135" s="38"/>
      <c r="AC135" s="38"/>
      <c r="AD135" s="38"/>
      <c r="AE135" s="38"/>
      <c r="AG135" s="39" t="b">
        <f t="shared" ref="AG135:AG139" si="455">+AND(A135=AH135,C135=AJ135)</f>
        <v>1</v>
      </c>
      <c r="AH135" s="38" t="s">
        <v>98</v>
      </c>
      <c r="AI135" s="40" t="s">
        <v>18</v>
      </c>
      <c r="AJ135" s="38" t="s">
        <v>335</v>
      </c>
      <c r="AK135" s="19">
        <v>0.0</v>
      </c>
      <c r="AL135" s="18">
        <v>0.0</v>
      </c>
      <c r="AM135" s="19">
        <f t="shared" ref="AM135:AM139" si="456">+AK135+AL135</f>
        <v>0</v>
      </c>
    </row>
    <row r="136" ht="15.75" hidden="1" customHeight="1" outlineLevel="2">
      <c r="A136" s="18" t="s">
        <v>98</v>
      </c>
      <c r="B136" s="19" t="s">
        <v>44</v>
      </c>
      <c r="C136" s="18" t="s">
        <v>45</v>
      </c>
      <c r="D136" s="19">
        <v>2318039.25</v>
      </c>
      <c r="E136" s="19">
        <v>108416.6</v>
      </c>
      <c r="F136" s="19">
        <v>0.0</v>
      </c>
      <c r="G136" s="19" t="str">
        <f t="shared" si="440"/>
        <v>#REF!</v>
      </c>
      <c r="H136" s="19" t="str">
        <f t="shared" si="441"/>
        <v>#REF!</v>
      </c>
      <c r="I136" s="19" t="str">
        <f t="shared" si="442"/>
        <v>#REF!</v>
      </c>
      <c r="J136" s="19" t="str">
        <f t="shared" si="443"/>
        <v>#REF!</v>
      </c>
      <c r="K136" s="19" t="str">
        <f t="shared" si="444"/>
        <v>#REF!</v>
      </c>
      <c r="L136" s="19" t="str">
        <f t="shared" si="445"/>
        <v>#REF!</v>
      </c>
      <c r="M136" s="19" t="str">
        <f t="shared" si="446"/>
        <v>#REF!</v>
      </c>
      <c r="N136" s="19" t="str">
        <f t="shared" si="447"/>
        <v>#REF!</v>
      </c>
      <c r="O136" s="38"/>
      <c r="P136" s="19" t="str">
        <f t="shared" si="448"/>
        <v>#REF!</v>
      </c>
      <c r="Q136" s="19" t="str">
        <f t="shared" si="449"/>
        <v>#REF!</v>
      </c>
      <c r="R136" s="19" t="str">
        <f t="shared" si="450"/>
        <v>#REF!</v>
      </c>
      <c r="S136" s="38" t="str">
        <f t="shared" si="451"/>
        <v>#REF!</v>
      </c>
      <c r="T136" s="19">
        <v>0.0</v>
      </c>
      <c r="U136" s="19">
        <v>0.0</v>
      </c>
      <c r="V136" s="19">
        <f t="shared" si="452"/>
        <v>0</v>
      </c>
      <c r="W136" s="19" t="str">
        <f t="shared" si="453"/>
        <v>#REF!</v>
      </c>
      <c r="X136" s="19" t="str">
        <f t="shared" si="454"/>
        <v>#REF!</v>
      </c>
      <c r="Y136" s="38"/>
      <c r="Z136" s="38"/>
      <c r="AA136" s="38"/>
      <c r="AB136" s="38"/>
      <c r="AC136" s="38"/>
      <c r="AD136" s="38"/>
      <c r="AE136" s="38"/>
      <c r="AG136" s="39" t="b">
        <f t="shared" si="455"/>
        <v>1</v>
      </c>
      <c r="AH136" s="38" t="s">
        <v>98</v>
      </c>
      <c r="AI136" s="40" t="s">
        <v>44</v>
      </c>
      <c r="AJ136" s="38" t="s">
        <v>45</v>
      </c>
      <c r="AK136" s="19">
        <v>0.0</v>
      </c>
      <c r="AL136" s="18">
        <v>0.0</v>
      </c>
      <c r="AM136" s="19">
        <f t="shared" si="456"/>
        <v>0</v>
      </c>
    </row>
    <row r="137" ht="15.75" hidden="1" customHeight="1" outlineLevel="2">
      <c r="A137" s="18" t="s">
        <v>98</v>
      </c>
      <c r="B137" s="19" t="s">
        <v>30</v>
      </c>
      <c r="C137" s="18" t="s">
        <v>31</v>
      </c>
      <c r="D137" s="19">
        <v>222709.45</v>
      </c>
      <c r="E137" s="19">
        <v>10416.3</v>
      </c>
      <c r="F137" s="19">
        <v>0.0</v>
      </c>
      <c r="G137" s="19" t="str">
        <f t="shared" si="440"/>
        <v>#REF!</v>
      </c>
      <c r="H137" s="19" t="str">
        <f t="shared" si="441"/>
        <v>#REF!</v>
      </c>
      <c r="I137" s="19" t="str">
        <f t="shared" si="442"/>
        <v>#REF!</v>
      </c>
      <c r="J137" s="19" t="str">
        <f t="shared" si="443"/>
        <v>#REF!</v>
      </c>
      <c r="K137" s="19" t="str">
        <f t="shared" si="444"/>
        <v>#REF!</v>
      </c>
      <c r="L137" s="19" t="str">
        <f t="shared" si="445"/>
        <v>#REF!</v>
      </c>
      <c r="M137" s="19" t="str">
        <f t="shared" si="446"/>
        <v>#REF!</v>
      </c>
      <c r="N137" s="19" t="str">
        <f t="shared" si="447"/>
        <v>#REF!</v>
      </c>
      <c r="O137" s="38"/>
      <c r="P137" s="19" t="str">
        <f t="shared" si="448"/>
        <v>#REF!</v>
      </c>
      <c r="Q137" s="19" t="str">
        <f t="shared" si="449"/>
        <v>#REF!</v>
      </c>
      <c r="R137" s="19" t="str">
        <f t="shared" si="450"/>
        <v>#REF!</v>
      </c>
      <c r="S137" s="38" t="str">
        <f t="shared" si="451"/>
        <v>#REF!</v>
      </c>
      <c r="T137" s="19">
        <v>0.0</v>
      </c>
      <c r="U137" s="19">
        <v>0.0</v>
      </c>
      <c r="V137" s="19">
        <f t="shared" si="452"/>
        <v>0</v>
      </c>
      <c r="W137" s="19" t="str">
        <f t="shared" si="453"/>
        <v>#REF!</v>
      </c>
      <c r="X137" s="19" t="str">
        <f t="shared" si="454"/>
        <v>#REF!</v>
      </c>
      <c r="Y137" s="38"/>
      <c r="Z137" s="38"/>
      <c r="AA137" s="38"/>
      <c r="AB137" s="38"/>
      <c r="AC137" s="38"/>
      <c r="AD137" s="38"/>
      <c r="AE137" s="38"/>
      <c r="AG137" s="39" t="b">
        <f t="shared" si="455"/>
        <v>1</v>
      </c>
      <c r="AH137" s="18" t="s">
        <v>98</v>
      </c>
      <c r="AI137" s="19" t="s">
        <v>30</v>
      </c>
      <c r="AJ137" s="18" t="s">
        <v>31</v>
      </c>
      <c r="AK137" s="19"/>
      <c r="AL137" s="18"/>
      <c r="AM137" s="19">
        <f t="shared" si="456"/>
        <v>0</v>
      </c>
    </row>
    <row r="138" ht="15.75" hidden="1" customHeight="1" outlineLevel="2">
      <c r="A138" s="18" t="s">
        <v>98</v>
      </c>
      <c r="B138" s="19" t="s">
        <v>38</v>
      </c>
      <c r="C138" s="18" t="s">
        <v>39</v>
      </c>
      <c r="D138" s="19">
        <v>19855.39</v>
      </c>
      <c r="E138" s="19">
        <v>928.65</v>
      </c>
      <c r="F138" s="19">
        <v>0.0</v>
      </c>
      <c r="G138" s="19" t="str">
        <f t="shared" si="440"/>
        <v>#REF!</v>
      </c>
      <c r="H138" s="19" t="str">
        <f t="shared" si="441"/>
        <v>#REF!</v>
      </c>
      <c r="I138" s="19" t="str">
        <f t="shared" si="442"/>
        <v>#REF!</v>
      </c>
      <c r="J138" s="19" t="str">
        <f t="shared" si="443"/>
        <v>#REF!</v>
      </c>
      <c r="K138" s="19" t="str">
        <f t="shared" si="444"/>
        <v>#REF!</v>
      </c>
      <c r="L138" s="19" t="str">
        <f t="shared" si="445"/>
        <v>#REF!</v>
      </c>
      <c r="M138" s="19" t="str">
        <f t="shared" si="446"/>
        <v>#REF!</v>
      </c>
      <c r="N138" s="19" t="str">
        <f t="shared" si="447"/>
        <v>#REF!</v>
      </c>
      <c r="O138" s="38"/>
      <c r="P138" s="19">
        <v>0.0</v>
      </c>
      <c r="Q138" s="19">
        <f t="shared" si="449"/>
        <v>0</v>
      </c>
      <c r="R138" s="19" t="str">
        <f t="shared" si="450"/>
        <v>#REF!</v>
      </c>
      <c r="S138" s="38" t="str">
        <f t="shared" si="451"/>
        <v>#REF!</v>
      </c>
      <c r="T138" s="19">
        <v>0.0</v>
      </c>
      <c r="U138" s="19">
        <v>13435.25</v>
      </c>
      <c r="V138" s="19">
        <f t="shared" si="452"/>
        <v>13435.25</v>
      </c>
      <c r="W138" s="19" t="str">
        <f t="shared" si="453"/>
        <v>#REF!</v>
      </c>
      <c r="X138" s="19" t="str">
        <f t="shared" si="454"/>
        <v>#REF!</v>
      </c>
      <c r="Y138" s="38"/>
      <c r="Z138" s="38"/>
      <c r="AA138" s="38"/>
      <c r="AB138" s="38"/>
      <c r="AC138" s="38"/>
      <c r="AD138" s="38"/>
      <c r="AE138" s="38"/>
      <c r="AG138" s="39" t="b">
        <f t="shared" si="455"/>
        <v>1</v>
      </c>
      <c r="AH138" s="38" t="s">
        <v>98</v>
      </c>
      <c r="AI138" s="40" t="s">
        <v>38</v>
      </c>
      <c r="AJ138" s="38" t="s">
        <v>39</v>
      </c>
      <c r="AK138" s="19">
        <v>0.0</v>
      </c>
      <c r="AL138" s="18">
        <v>13435.25</v>
      </c>
      <c r="AM138" s="19">
        <f t="shared" si="456"/>
        <v>13435.25</v>
      </c>
    </row>
    <row r="139" ht="15.75" hidden="1" customHeight="1" outlineLevel="2">
      <c r="A139" s="18" t="s">
        <v>98</v>
      </c>
      <c r="B139" s="19" t="s">
        <v>48</v>
      </c>
      <c r="C139" s="18" t="s">
        <v>49</v>
      </c>
      <c r="D139" s="19">
        <v>2.050629099E7</v>
      </c>
      <c r="E139" s="19">
        <v>959096.05</v>
      </c>
      <c r="F139" s="19">
        <v>0.0</v>
      </c>
      <c r="G139" s="19" t="str">
        <f t="shared" si="440"/>
        <v>#REF!</v>
      </c>
      <c r="H139" s="19" t="str">
        <f t="shared" si="441"/>
        <v>#REF!</v>
      </c>
      <c r="I139" s="19" t="str">
        <f t="shared" si="442"/>
        <v>#REF!</v>
      </c>
      <c r="J139" s="19" t="str">
        <f t="shared" si="443"/>
        <v>#REF!</v>
      </c>
      <c r="K139" s="19" t="str">
        <f t="shared" si="444"/>
        <v>#REF!</v>
      </c>
      <c r="L139" s="19" t="str">
        <f t="shared" si="445"/>
        <v>#REF!</v>
      </c>
      <c r="M139" s="19" t="str">
        <f t="shared" si="446"/>
        <v>#REF!</v>
      </c>
      <c r="N139" s="19" t="str">
        <f t="shared" si="447"/>
        <v>#REF!</v>
      </c>
      <c r="O139" s="38"/>
      <c r="P139" s="19" t="str">
        <f>+D139-K139</f>
        <v>#REF!</v>
      </c>
      <c r="Q139" s="19" t="str">
        <f t="shared" si="449"/>
        <v>#REF!</v>
      </c>
      <c r="R139" s="19" t="str">
        <f t="shared" si="450"/>
        <v>#REF!</v>
      </c>
      <c r="S139" s="38" t="str">
        <f t="shared" si="451"/>
        <v>#REF!</v>
      </c>
      <c r="T139" s="19">
        <v>0.0</v>
      </c>
      <c r="U139" s="19">
        <v>0.0</v>
      </c>
      <c r="V139" s="19">
        <f t="shared" si="452"/>
        <v>0</v>
      </c>
      <c r="W139" s="19" t="str">
        <f t="shared" si="453"/>
        <v>#REF!</v>
      </c>
      <c r="X139" s="19" t="str">
        <f t="shared" si="454"/>
        <v>#REF!</v>
      </c>
      <c r="Y139" s="38"/>
      <c r="Z139" s="38"/>
      <c r="AA139" s="38"/>
      <c r="AB139" s="38"/>
      <c r="AC139" s="38"/>
      <c r="AD139" s="38"/>
      <c r="AE139" s="38"/>
      <c r="AG139" s="39" t="b">
        <f t="shared" si="455"/>
        <v>1</v>
      </c>
      <c r="AH139" s="38" t="s">
        <v>98</v>
      </c>
      <c r="AI139" s="40" t="s">
        <v>48</v>
      </c>
      <c r="AJ139" s="38" t="s">
        <v>49</v>
      </c>
      <c r="AK139" s="19">
        <v>0.0</v>
      </c>
      <c r="AL139" s="18">
        <v>0.0</v>
      </c>
      <c r="AM139" s="19">
        <f t="shared" si="456"/>
        <v>0</v>
      </c>
    </row>
    <row r="140" ht="15.75" hidden="1" customHeight="1" outlineLevel="1">
      <c r="A140" s="43" t="s">
        <v>361</v>
      </c>
      <c r="B140" s="19"/>
      <c r="C140" s="18"/>
      <c r="D140" s="19">
        <f t="shared" ref="D140:E140" si="457">SUBTOTAL(9,D135:D139)</f>
        <v>36577229</v>
      </c>
      <c r="E140" s="19">
        <f t="shared" si="457"/>
        <v>1710747</v>
      </c>
      <c r="F140" s="19">
        <v>1.0</v>
      </c>
      <c r="G140" s="19"/>
      <c r="H140" s="19"/>
      <c r="I140" s="19"/>
      <c r="J140" s="19"/>
      <c r="K140" s="19" t="str">
        <f t="shared" ref="K140:L140" si="458">SUBTOTAL(9,K135:K139)</f>
        <v>#REF!</v>
      </c>
      <c r="L140" s="19" t="str">
        <f t="shared" si="458"/>
        <v>#REF!</v>
      </c>
      <c r="M140" s="19"/>
      <c r="N140" s="19"/>
      <c r="O140" s="38"/>
      <c r="P140" s="19" t="str">
        <f t="shared" ref="P140:X140" si="459">SUBTOTAL(9,P135:P139)</f>
        <v>#REF!</v>
      </c>
      <c r="Q140" s="19" t="str">
        <f t="shared" si="459"/>
        <v>#REF!</v>
      </c>
      <c r="R140" s="19" t="str">
        <f t="shared" si="459"/>
        <v>#REF!</v>
      </c>
      <c r="S140" s="38" t="str">
        <f t="shared" si="459"/>
        <v>#REF!</v>
      </c>
      <c r="T140" s="19">
        <f t="shared" si="459"/>
        <v>0</v>
      </c>
      <c r="U140" s="19">
        <f t="shared" si="459"/>
        <v>13435.25</v>
      </c>
      <c r="V140" s="19">
        <f t="shared" si="459"/>
        <v>13435.25</v>
      </c>
      <c r="W140" s="19" t="str">
        <f t="shared" si="459"/>
        <v>#REF!</v>
      </c>
      <c r="X140" s="19" t="str">
        <f t="shared" si="459"/>
        <v>#REF!</v>
      </c>
      <c r="Y140" s="38"/>
      <c r="Z140" s="38"/>
      <c r="AA140" s="38"/>
      <c r="AB140" s="38"/>
      <c r="AC140" s="38"/>
      <c r="AD140" s="38"/>
      <c r="AE140" s="38"/>
      <c r="AH140" s="38"/>
      <c r="AI140" s="40"/>
      <c r="AJ140" s="38"/>
      <c r="AK140" s="19"/>
      <c r="AL140" s="18"/>
      <c r="AM140" s="19"/>
    </row>
    <row r="141" ht="15.75" hidden="1" customHeight="1" outlineLevel="2">
      <c r="A141" s="18" t="s">
        <v>100</v>
      </c>
      <c r="B141" s="19" t="s">
        <v>18</v>
      </c>
      <c r="C141" s="18" t="s">
        <v>335</v>
      </c>
      <c r="D141" s="19">
        <v>1.929168512E7</v>
      </c>
      <c r="E141" s="19">
        <v>949116.78</v>
      </c>
      <c r="F141" s="19">
        <v>0.0</v>
      </c>
      <c r="G141" s="19" t="str">
        <f t="shared" ref="G141:G145" si="460">VLOOKUP(A141,'[1]ESFUERZO PROPIO ANTIOQUIA'!$E$4:$AB$130,5,0)</f>
        <v>#REF!</v>
      </c>
      <c r="H141" s="19" t="str">
        <f t="shared" ref="H141:H145" si="461">VLOOKUP(A141,'[1]ESFUERZO PROPIO ANTIOQUIA'!$E$4:$AB$130,2,0)</f>
        <v>#REF!</v>
      </c>
      <c r="I141" s="19" t="str">
        <f t="shared" ref="I141:I145" si="462">VLOOKUP(A141,'[1]ESFUERZO PROPIO ANTIOQUIA'!$E$4:$AB$130,24,0)</f>
        <v>#REF!</v>
      </c>
      <c r="J141" s="19" t="str">
        <f t="shared" ref="J141:J145" si="463">+I141/4</f>
        <v>#REF!</v>
      </c>
      <c r="K141" s="19" t="str">
        <f t="shared" ref="K141:K145" si="464">+F141*J141</f>
        <v>#REF!</v>
      </c>
      <c r="L141" s="19" t="str">
        <f t="shared" ref="L141:L145" si="465">IF(K141=0,0,D141-Q141)</f>
        <v>#REF!</v>
      </c>
      <c r="M141" s="19" t="str">
        <f t="shared" ref="M141:M145" si="466">VLOOKUP(A141,'[1]ESFUERZO PROPIO ANTIOQUIA'!$E$4:$AB$130,14,0)</f>
        <v>#REF!</v>
      </c>
      <c r="N141" s="19" t="str">
        <f t="shared" ref="N141:N145" si="467">VLOOKUP(A141,'[1]ESFUERZO PROPIO ANTIOQUIA'!$E$4:$AB$130,11,0)</f>
        <v>#REF!</v>
      </c>
      <c r="O141" s="38"/>
      <c r="P141" s="19" t="str">
        <f t="shared" ref="P141:P145" si="468">+D141-K141</f>
        <v>#REF!</v>
      </c>
      <c r="Q141" s="19" t="str">
        <f t="shared" ref="Q141:Q145" si="469">+ROUND(P141,0)</f>
        <v>#REF!</v>
      </c>
      <c r="R141" s="19" t="str">
        <f t="shared" ref="R141:R145" si="470">+L141+Q141</f>
        <v>#REF!</v>
      </c>
      <c r="S141" s="38" t="str">
        <f t="shared" ref="S141:S145" si="471">+IF(D141-L141-Q141&gt;1,D141-L141-Q141,0)</f>
        <v>#REF!</v>
      </c>
      <c r="T141" s="19">
        <v>0.0</v>
      </c>
      <c r="U141" s="19">
        <v>0.0</v>
      </c>
      <c r="V141" s="19">
        <f t="shared" ref="V141:V145" si="472">+T141+U141</f>
        <v>0</v>
      </c>
      <c r="W141" s="19" t="str">
        <f t="shared" ref="W141:W145" si="473">+IF(S141+V141&gt;100000,S141+V141,0)</f>
        <v>#REF!</v>
      </c>
      <c r="X141" s="19" t="str">
        <f t="shared" ref="X141:X145" si="474">+Q141+W141</f>
        <v>#REF!</v>
      </c>
      <c r="Y141" s="38"/>
      <c r="Z141" s="38"/>
      <c r="AA141" s="38"/>
      <c r="AB141" s="38"/>
      <c r="AC141" s="38"/>
      <c r="AD141" s="38"/>
      <c r="AE141" s="38"/>
      <c r="AG141" s="39" t="b">
        <f t="shared" ref="AG141:AG145" si="475">+AND(A141=AH141,C141=AJ141)</f>
        <v>1</v>
      </c>
      <c r="AH141" s="38" t="s">
        <v>100</v>
      </c>
      <c r="AI141" s="40" t="s">
        <v>18</v>
      </c>
      <c r="AJ141" s="38" t="s">
        <v>335</v>
      </c>
      <c r="AK141" s="19">
        <v>0.0</v>
      </c>
      <c r="AL141" s="18">
        <v>0.0</v>
      </c>
      <c r="AM141" s="19">
        <f t="shared" ref="AM141:AM145" si="476">+AK141+AL141</f>
        <v>0</v>
      </c>
    </row>
    <row r="142" ht="15.75" hidden="1" customHeight="1" outlineLevel="2">
      <c r="A142" s="18" t="s">
        <v>100</v>
      </c>
      <c r="B142" s="19" t="s">
        <v>44</v>
      </c>
      <c r="C142" s="18" t="s">
        <v>45</v>
      </c>
      <c r="D142" s="19">
        <v>3752180.8</v>
      </c>
      <c r="E142" s="19">
        <v>184600.66</v>
      </c>
      <c r="F142" s="19">
        <v>0.0</v>
      </c>
      <c r="G142" s="19" t="str">
        <f t="shared" si="460"/>
        <v>#REF!</v>
      </c>
      <c r="H142" s="19" t="str">
        <f t="shared" si="461"/>
        <v>#REF!</v>
      </c>
      <c r="I142" s="19" t="str">
        <f t="shared" si="462"/>
        <v>#REF!</v>
      </c>
      <c r="J142" s="19" t="str">
        <f t="shared" si="463"/>
        <v>#REF!</v>
      </c>
      <c r="K142" s="19" t="str">
        <f t="shared" si="464"/>
        <v>#REF!</v>
      </c>
      <c r="L142" s="19" t="str">
        <f t="shared" si="465"/>
        <v>#REF!</v>
      </c>
      <c r="M142" s="19" t="str">
        <f t="shared" si="466"/>
        <v>#REF!</v>
      </c>
      <c r="N142" s="19" t="str">
        <f t="shared" si="467"/>
        <v>#REF!</v>
      </c>
      <c r="O142" s="38"/>
      <c r="P142" s="19" t="str">
        <f t="shared" si="468"/>
        <v>#REF!</v>
      </c>
      <c r="Q142" s="19" t="str">
        <f t="shared" si="469"/>
        <v>#REF!</v>
      </c>
      <c r="R142" s="19" t="str">
        <f t="shared" si="470"/>
        <v>#REF!</v>
      </c>
      <c r="S142" s="38" t="str">
        <f t="shared" si="471"/>
        <v>#REF!</v>
      </c>
      <c r="T142" s="19">
        <v>0.0</v>
      </c>
      <c r="U142" s="19">
        <v>0.0</v>
      </c>
      <c r="V142" s="19">
        <f t="shared" si="472"/>
        <v>0</v>
      </c>
      <c r="W142" s="19" t="str">
        <f t="shared" si="473"/>
        <v>#REF!</v>
      </c>
      <c r="X142" s="19" t="str">
        <f t="shared" si="474"/>
        <v>#REF!</v>
      </c>
      <c r="Y142" s="38"/>
      <c r="Z142" s="38"/>
      <c r="AA142" s="38"/>
      <c r="AB142" s="38"/>
      <c r="AC142" s="38"/>
      <c r="AD142" s="38"/>
      <c r="AE142" s="38"/>
      <c r="AG142" s="39" t="b">
        <f t="shared" si="475"/>
        <v>1</v>
      </c>
      <c r="AH142" s="38" t="s">
        <v>100</v>
      </c>
      <c r="AI142" s="40" t="s">
        <v>44</v>
      </c>
      <c r="AJ142" s="38" t="s">
        <v>45</v>
      </c>
      <c r="AK142" s="19">
        <v>0.0</v>
      </c>
      <c r="AL142" s="18">
        <v>0.0</v>
      </c>
      <c r="AM142" s="19">
        <f t="shared" si="476"/>
        <v>0</v>
      </c>
    </row>
    <row r="143" ht="15.75" hidden="1" customHeight="1" outlineLevel="2">
      <c r="A143" s="18" t="s">
        <v>100</v>
      </c>
      <c r="B143" s="19" t="s">
        <v>30</v>
      </c>
      <c r="C143" s="18" t="s">
        <v>31</v>
      </c>
      <c r="D143" s="19">
        <v>170412.09</v>
      </c>
      <c r="E143" s="19">
        <v>8383.97</v>
      </c>
      <c r="F143" s="19">
        <v>0.0</v>
      </c>
      <c r="G143" s="19" t="str">
        <f t="shared" si="460"/>
        <v>#REF!</v>
      </c>
      <c r="H143" s="19" t="str">
        <f t="shared" si="461"/>
        <v>#REF!</v>
      </c>
      <c r="I143" s="19" t="str">
        <f t="shared" si="462"/>
        <v>#REF!</v>
      </c>
      <c r="J143" s="19" t="str">
        <f t="shared" si="463"/>
        <v>#REF!</v>
      </c>
      <c r="K143" s="19" t="str">
        <f t="shared" si="464"/>
        <v>#REF!</v>
      </c>
      <c r="L143" s="19" t="str">
        <f t="shared" si="465"/>
        <v>#REF!</v>
      </c>
      <c r="M143" s="19" t="str">
        <f t="shared" si="466"/>
        <v>#REF!</v>
      </c>
      <c r="N143" s="19" t="str">
        <f t="shared" si="467"/>
        <v>#REF!</v>
      </c>
      <c r="O143" s="38"/>
      <c r="P143" s="19" t="str">
        <f t="shared" si="468"/>
        <v>#REF!</v>
      </c>
      <c r="Q143" s="19" t="str">
        <f t="shared" si="469"/>
        <v>#REF!</v>
      </c>
      <c r="R143" s="19" t="str">
        <f t="shared" si="470"/>
        <v>#REF!</v>
      </c>
      <c r="S143" s="38" t="str">
        <f t="shared" si="471"/>
        <v>#REF!</v>
      </c>
      <c r="T143" s="19">
        <v>13492.0</v>
      </c>
      <c r="U143" s="19">
        <v>0.0</v>
      </c>
      <c r="V143" s="19">
        <f t="shared" si="472"/>
        <v>13492</v>
      </c>
      <c r="W143" s="19" t="str">
        <f t="shared" si="473"/>
        <v>#REF!</v>
      </c>
      <c r="X143" s="19" t="str">
        <f t="shared" si="474"/>
        <v>#REF!</v>
      </c>
      <c r="Y143" s="38"/>
      <c r="Z143" s="38"/>
      <c r="AA143" s="38"/>
      <c r="AB143" s="38"/>
      <c r="AC143" s="38"/>
      <c r="AD143" s="38"/>
      <c r="AE143" s="38"/>
      <c r="AG143" s="39" t="b">
        <f t="shared" si="475"/>
        <v>1</v>
      </c>
      <c r="AH143" s="38" t="s">
        <v>100</v>
      </c>
      <c r="AI143" s="40" t="s">
        <v>30</v>
      </c>
      <c r="AJ143" s="38" t="s">
        <v>336</v>
      </c>
      <c r="AK143" s="19">
        <v>13492.0</v>
      </c>
      <c r="AL143" s="18">
        <v>0.0</v>
      </c>
      <c r="AM143" s="19">
        <f t="shared" si="476"/>
        <v>13492</v>
      </c>
    </row>
    <row r="144" ht="15.75" hidden="1" customHeight="1" outlineLevel="2">
      <c r="A144" s="18" t="s">
        <v>100</v>
      </c>
      <c r="B144" s="19" t="s">
        <v>38</v>
      </c>
      <c r="C144" s="18" t="s">
        <v>39</v>
      </c>
      <c r="D144" s="19">
        <v>256394.88</v>
      </c>
      <c r="E144" s="19">
        <v>12614.17</v>
      </c>
      <c r="F144" s="19">
        <v>0.0</v>
      </c>
      <c r="G144" s="19" t="str">
        <f t="shared" si="460"/>
        <v>#REF!</v>
      </c>
      <c r="H144" s="19" t="str">
        <f t="shared" si="461"/>
        <v>#REF!</v>
      </c>
      <c r="I144" s="19" t="str">
        <f t="shared" si="462"/>
        <v>#REF!</v>
      </c>
      <c r="J144" s="19" t="str">
        <f t="shared" si="463"/>
        <v>#REF!</v>
      </c>
      <c r="K144" s="19" t="str">
        <f t="shared" si="464"/>
        <v>#REF!</v>
      </c>
      <c r="L144" s="19" t="str">
        <f t="shared" si="465"/>
        <v>#REF!</v>
      </c>
      <c r="M144" s="19" t="str">
        <f t="shared" si="466"/>
        <v>#REF!</v>
      </c>
      <c r="N144" s="19" t="str">
        <f t="shared" si="467"/>
        <v>#REF!</v>
      </c>
      <c r="O144" s="38"/>
      <c r="P144" s="19" t="str">
        <f t="shared" si="468"/>
        <v>#REF!</v>
      </c>
      <c r="Q144" s="19" t="str">
        <f t="shared" si="469"/>
        <v>#REF!</v>
      </c>
      <c r="R144" s="19" t="str">
        <f t="shared" si="470"/>
        <v>#REF!</v>
      </c>
      <c r="S144" s="38" t="str">
        <f t="shared" si="471"/>
        <v>#REF!</v>
      </c>
      <c r="T144" s="19">
        <v>0.0</v>
      </c>
      <c r="U144" s="19">
        <v>0.0</v>
      </c>
      <c r="V144" s="19">
        <f t="shared" si="472"/>
        <v>0</v>
      </c>
      <c r="W144" s="19" t="str">
        <f t="shared" si="473"/>
        <v>#REF!</v>
      </c>
      <c r="X144" s="19" t="str">
        <f t="shared" si="474"/>
        <v>#REF!</v>
      </c>
      <c r="Y144" s="38"/>
      <c r="Z144" s="38"/>
      <c r="AA144" s="38"/>
      <c r="AB144" s="38"/>
      <c r="AC144" s="38"/>
      <c r="AD144" s="38"/>
      <c r="AE144" s="38"/>
      <c r="AG144" s="39" t="b">
        <f t="shared" si="475"/>
        <v>1</v>
      </c>
      <c r="AH144" s="38" t="s">
        <v>100</v>
      </c>
      <c r="AI144" s="40" t="s">
        <v>38</v>
      </c>
      <c r="AJ144" s="38" t="s">
        <v>39</v>
      </c>
      <c r="AK144" s="19">
        <v>0.0</v>
      </c>
      <c r="AL144" s="18">
        <v>0.0</v>
      </c>
      <c r="AM144" s="19">
        <f t="shared" si="476"/>
        <v>0</v>
      </c>
    </row>
    <row r="145" ht="15.75" hidden="1" customHeight="1" outlineLevel="2">
      <c r="A145" s="18" t="s">
        <v>100</v>
      </c>
      <c r="B145" s="19" t="s">
        <v>60</v>
      </c>
      <c r="C145" s="18" t="s">
        <v>61</v>
      </c>
      <c r="D145" s="19">
        <v>3045179.11</v>
      </c>
      <c r="E145" s="19">
        <v>149817.42</v>
      </c>
      <c r="F145" s="19">
        <v>0.0</v>
      </c>
      <c r="G145" s="19" t="str">
        <f t="shared" si="460"/>
        <v>#REF!</v>
      </c>
      <c r="H145" s="19" t="str">
        <f t="shared" si="461"/>
        <v>#REF!</v>
      </c>
      <c r="I145" s="19" t="str">
        <f t="shared" si="462"/>
        <v>#REF!</v>
      </c>
      <c r="J145" s="19" t="str">
        <f t="shared" si="463"/>
        <v>#REF!</v>
      </c>
      <c r="K145" s="19" t="str">
        <f t="shared" si="464"/>
        <v>#REF!</v>
      </c>
      <c r="L145" s="19" t="str">
        <f t="shared" si="465"/>
        <v>#REF!</v>
      </c>
      <c r="M145" s="19" t="str">
        <f t="shared" si="466"/>
        <v>#REF!</v>
      </c>
      <c r="N145" s="19" t="str">
        <f t="shared" si="467"/>
        <v>#REF!</v>
      </c>
      <c r="O145" s="38"/>
      <c r="P145" s="19" t="str">
        <f t="shared" si="468"/>
        <v>#REF!</v>
      </c>
      <c r="Q145" s="19" t="str">
        <f t="shared" si="469"/>
        <v>#REF!</v>
      </c>
      <c r="R145" s="19" t="str">
        <f t="shared" si="470"/>
        <v>#REF!</v>
      </c>
      <c r="S145" s="38" t="str">
        <f t="shared" si="471"/>
        <v>#REF!</v>
      </c>
      <c r="T145" s="19">
        <v>0.0</v>
      </c>
      <c r="U145" s="19">
        <v>0.0</v>
      </c>
      <c r="V145" s="19">
        <f t="shared" si="472"/>
        <v>0</v>
      </c>
      <c r="W145" s="19" t="str">
        <f t="shared" si="473"/>
        <v>#REF!</v>
      </c>
      <c r="X145" s="19" t="str">
        <f t="shared" si="474"/>
        <v>#REF!</v>
      </c>
      <c r="Y145" s="38"/>
      <c r="Z145" s="38"/>
      <c r="AA145" s="38"/>
      <c r="AB145" s="38"/>
      <c r="AC145" s="38"/>
      <c r="AD145" s="38"/>
      <c r="AE145" s="38"/>
      <c r="AG145" s="39" t="b">
        <f t="shared" si="475"/>
        <v>1</v>
      </c>
      <c r="AH145" s="38" t="s">
        <v>100</v>
      </c>
      <c r="AI145" s="40" t="s">
        <v>60</v>
      </c>
      <c r="AJ145" s="38" t="s">
        <v>61</v>
      </c>
      <c r="AK145" s="19">
        <v>0.0</v>
      </c>
      <c r="AL145" s="18">
        <v>0.0</v>
      </c>
      <c r="AM145" s="19">
        <f t="shared" si="476"/>
        <v>0</v>
      </c>
    </row>
    <row r="146" ht="15.75" hidden="1" customHeight="1" outlineLevel="1">
      <c r="A146" s="43" t="s">
        <v>362</v>
      </c>
      <c r="B146" s="19"/>
      <c r="C146" s="18"/>
      <c r="D146" s="19">
        <f t="shared" ref="D146:E146" si="477">SUBTOTAL(9,D141:D145)</f>
        <v>26515852</v>
      </c>
      <c r="E146" s="19">
        <f t="shared" si="477"/>
        <v>1304533</v>
      </c>
      <c r="F146" s="19">
        <v>1.0</v>
      </c>
      <c r="G146" s="19"/>
      <c r="H146" s="19"/>
      <c r="I146" s="19"/>
      <c r="J146" s="19"/>
      <c r="K146" s="19" t="str">
        <f t="shared" ref="K146:L146" si="478">SUBTOTAL(9,K141:K145)</f>
        <v>#REF!</v>
      </c>
      <c r="L146" s="19" t="str">
        <f t="shared" si="478"/>
        <v>#REF!</v>
      </c>
      <c r="M146" s="19"/>
      <c r="N146" s="19"/>
      <c r="O146" s="38"/>
      <c r="P146" s="19" t="str">
        <f t="shared" ref="P146:X146" si="479">SUBTOTAL(9,P141:P145)</f>
        <v>#REF!</v>
      </c>
      <c r="Q146" s="19" t="str">
        <f t="shared" si="479"/>
        <v>#REF!</v>
      </c>
      <c r="R146" s="19" t="str">
        <f t="shared" si="479"/>
        <v>#REF!</v>
      </c>
      <c r="S146" s="38" t="str">
        <f t="shared" si="479"/>
        <v>#REF!</v>
      </c>
      <c r="T146" s="19">
        <f t="shared" si="479"/>
        <v>13492</v>
      </c>
      <c r="U146" s="19">
        <f t="shared" si="479"/>
        <v>0</v>
      </c>
      <c r="V146" s="19">
        <f t="shared" si="479"/>
        <v>13492</v>
      </c>
      <c r="W146" s="19" t="str">
        <f t="shared" si="479"/>
        <v>#REF!</v>
      </c>
      <c r="X146" s="19" t="str">
        <f t="shared" si="479"/>
        <v>#REF!</v>
      </c>
      <c r="Y146" s="38"/>
      <c r="Z146" s="38"/>
      <c r="AA146" s="38"/>
      <c r="AB146" s="38"/>
      <c r="AC146" s="38"/>
      <c r="AD146" s="38"/>
      <c r="AE146" s="38"/>
      <c r="AH146" s="38"/>
      <c r="AI146" s="40"/>
      <c r="AJ146" s="38"/>
      <c r="AK146" s="19"/>
      <c r="AL146" s="18"/>
      <c r="AM146" s="19"/>
    </row>
    <row r="147" ht="15.75" hidden="1" customHeight="1" outlineLevel="2">
      <c r="A147" s="18" t="s">
        <v>102</v>
      </c>
      <c r="B147" s="19" t="s">
        <v>44</v>
      </c>
      <c r="C147" s="18" t="s">
        <v>45</v>
      </c>
      <c r="D147" s="19">
        <v>3.113778767E7</v>
      </c>
      <c r="E147" s="19">
        <v>1473860.17</v>
      </c>
      <c r="F147" s="19">
        <v>0.0</v>
      </c>
      <c r="G147" s="19" t="str">
        <f t="shared" ref="G147:G151" si="480">VLOOKUP(A147,'[1]ESFUERZO PROPIO ANTIOQUIA'!$E$4:$AB$130,5,0)</f>
        <v>#REF!</v>
      </c>
      <c r="H147" s="19" t="str">
        <f t="shared" ref="H147:H151" si="481">VLOOKUP(A147,'[1]ESFUERZO PROPIO ANTIOQUIA'!$E$4:$AB$130,2,0)</f>
        <v>#REF!</v>
      </c>
      <c r="I147" s="19" t="str">
        <f t="shared" ref="I147:I151" si="482">VLOOKUP(A147,'[1]ESFUERZO PROPIO ANTIOQUIA'!$E$4:$AB$130,24,0)</f>
        <v>#REF!</v>
      </c>
      <c r="J147" s="19" t="str">
        <f t="shared" ref="J147:J151" si="483">+I147/4</f>
        <v>#REF!</v>
      </c>
      <c r="K147" s="19" t="str">
        <f t="shared" ref="K147:K151" si="484">+F147*J147</f>
        <v>#REF!</v>
      </c>
      <c r="L147" s="19" t="str">
        <f t="shared" ref="L147:L151" si="485">IF(K147=0,0,D147-Q147)</f>
        <v>#REF!</v>
      </c>
      <c r="M147" s="19" t="str">
        <f t="shared" ref="M147:M151" si="486">VLOOKUP(A147,'[1]ESFUERZO PROPIO ANTIOQUIA'!$E$4:$AB$130,14,0)</f>
        <v>#REF!</v>
      </c>
      <c r="N147" s="19" t="str">
        <f t="shared" ref="N147:N151" si="487">VLOOKUP(A147,'[1]ESFUERZO PROPIO ANTIOQUIA'!$E$4:$AB$130,11,0)</f>
        <v>#REF!</v>
      </c>
      <c r="O147" s="38"/>
      <c r="P147" s="19" t="str">
        <f t="shared" ref="P147:P149" si="488">+D147-K147</f>
        <v>#REF!</v>
      </c>
      <c r="Q147" s="19" t="str">
        <f t="shared" ref="Q147:Q151" si="489">+ROUND(P147,0)</f>
        <v>#REF!</v>
      </c>
      <c r="R147" s="19" t="str">
        <f t="shared" ref="R147:R151" si="490">+L147+Q147</f>
        <v>#REF!</v>
      </c>
      <c r="S147" s="38" t="str">
        <f t="shared" ref="S147:S151" si="491">+IF(D147-L147-Q147&gt;1,D147-L147-Q147,0)</f>
        <v>#REF!</v>
      </c>
      <c r="T147" s="19">
        <v>0.0</v>
      </c>
      <c r="U147" s="19">
        <v>0.0</v>
      </c>
      <c r="V147" s="19">
        <f t="shared" ref="V147:V151" si="492">+T147+U147</f>
        <v>0</v>
      </c>
      <c r="W147" s="19" t="str">
        <f t="shared" ref="W147:W151" si="493">+IF(S147+V147&gt;100000,S147+V147,0)</f>
        <v>#REF!</v>
      </c>
      <c r="X147" s="19" t="str">
        <f t="shared" ref="X147:X151" si="494">+Q147+W147</f>
        <v>#REF!</v>
      </c>
      <c r="Y147" s="38"/>
      <c r="Z147" s="38"/>
      <c r="AA147" s="38"/>
      <c r="AB147" s="38"/>
      <c r="AC147" s="38"/>
      <c r="AD147" s="38"/>
      <c r="AE147" s="38"/>
      <c r="AG147" s="39" t="b">
        <f t="shared" ref="AG147:AG151" si="495">+AND(A147=AH147,C147=AJ147)</f>
        <v>1</v>
      </c>
      <c r="AH147" s="38" t="s">
        <v>102</v>
      </c>
      <c r="AI147" s="40" t="s">
        <v>44</v>
      </c>
      <c r="AJ147" s="38" t="s">
        <v>45</v>
      </c>
      <c r="AK147" s="19">
        <v>0.0</v>
      </c>
      <c r="AL147" s="18">
        <v>0.0</v>
      </c>
      <c r="AM147" s="19">
        <f t="shared" ref="AM147:AM151" si="496">+AK147+AL147</f>
        <v>0</v>
      </c>
    </row>
    <row r="148" ht="15.75" hidden="1" customHeight="1" outlineLevel="2">
      <c r="A148" s="18" t="s">
        <v>102</v>
      </c>
      <c r="B148" s="19" t="s">
        <v>73</v>
      </c>
      <c r="C148" s="18" t="s">
        <v>74</v>
      </c>
      <c r="D148" s="19">
        <v>9853738.88</v>
      </c>
      <c r="E148" s="19">
        <v>466411.85</v>
      </c>
      <c r="F148" s="19">
        <v>0.0</v>
      </c>
      <c r="G148" s="19" t="str">
        <f t="shared" si="480"/>
        <v>#REF!</v>
      </c>
      <c r="H148" s="19" t="str">
        <f t="shared" si="481"/>
        <v>#REF!</v>
      </c>
      <c r="I148" s="19" t="str">
        <f t="shared" si="482"/>
        <v>#REF!</v>
      </c>
      <c r="J148" s="19" t="str">
        <f t="shared" si="483"/>
        <v>#REF!</v>
      </c>
      <c r="K148" s="19" t="str">
        <f t="shared" si="484"/>
        <v>#REF!</v>
      </c>
      <c r="L148" s="19" t="str">
        <f t="shared" si="485"/>
        <v>#REF!</v>
      </c>
      <c r="M148" s="19" t="str">
        <f t="shared" si="486"/>
        <v>#REF!</v>
      </c>
      <c r="N148" s="19" t="str">
        <f t="shared" si="487"/>
        <v>#REF!</v>
      </c>
      <c r="O148" s="38"/>
      <c r="P148" s="19" t="str">
        <f t="shared" si="488"/>
        <v>#REF!</v>
      </c>
      <c r="Q148" s="19" t="str">
        <f t="shared" si="489"/>
        <v>#REF!</v>
      </c>
      <c r="R148" s="19" t="str">
        <f t="shared" si="490"/>
        <v>#REF!</v>
      </c>
      <c r="S148" s="38" t="str">
        <f t="shared" si="491"/>
        <v>#REF!</v>
      </c>
      <c r="T148" s="19">
        <v>0.0</v>
      </c>
      <c r="U148" s="19">
        <v>0.0</v>
      </c>
      <c r="V148" s="19">
        <f t="shared" si="492"/>
        <v>0</v>
      </c>
      <c r="W148" s="19" t="str">
        <f t="shared" si="493"/>
        <v>#REF!</v>
      </c>
      <c r="X148" s="19" t="str">
        <f t="shared" si="494"/>
        <v>#REF!</v>
      </c>
      <c r="Y148" s="38"/>
      <c r="Z148" s="38"/>
      <c r="AA148" s="38"/>
      <c r="AB148" s="38"/>
      <c r="AC148" s="38"/>
      <c r="AD148" s="38"/>
      <c r="AE148" s="38"/>
      <c r="AG148" s="39" t="b">
        <f t="shared" si="495"/>
        <v>1</v>
      </c>
      <c r="AH148" s="38" t="s">
        <v>102</v>
      </c>
      <c r="AI148" s="40" t="s">
        <v>73</v>
      </c>
      <c r="AJ148" s="38" t="s">
        <v>74</v>
      </c>
      <c r="AK148" s="19">
        <v>0.0</v>
      </c>
      <c r="AL148" s="18">
        <v>0.0</v>
      </c>
      <c r="AM148" s="19">
        <f t="shared" si="496"/>
        <v>0</v>
      </c>
    </row>
    <row r="149" ht="15.75" hidden="1" customHeight="1" outlineLevel="2">
      <c r="A149" s="18" t="s">
        <v>102</v>
      </c>
      <c r="B149" s="19" t="s">
        <v>30</v>
      </c>
      <c r="C149" s="18" t="s">
        <v>31</v>
      </c>
      <c r="D149" s="19">
        <v>119134.95</v>
      </c>
      <c r="E149" s="19">
        <v>5639.07</v>
      </c>
      <c r="F149" s="19">
        <v>0.0</v>
      </c>
      <c r="G149" s="19" t="str">
        <f t="shared" si="480"/>
        <v>#REF!</v>
      </c>
      <c r="H149" s="19" t="str">
        <f t="shared" si="481"/>
        <v>#REF!</v>
      </c>
      <c r="I149" s="19" t="str">
        <f t="shared" si="482"/>
        <v>#REF!</v>
      </c>
      <c r="J149" s="19" t="str">
        <f t="shared" si="483"/>
        <v>#REF!</v>
      </c>
      <c r="K149" s="19" t="str">
        <f t="shared" si="484"/>
        <v>#REF!</v>
      </c>
      <c r="L149" s="19" t="str">
        <f t="shared" si="485"/>
        <v>#REF!</v>
      </c>
      <c r="M149" s="19" t="str">
        <f t="shared" si="486"/>
        <v>#REF!</v>
      </c>
      <c r="N149" s="19" t="str">
        <f t="shared" si="487"/>
        <v>#REF!</v>
      </c>
      <c r="O149" s="38"/>
      <c r="P149" s="19" t="str">
        <f t="shared" si="488"/>
        <v>#REF!</v>
      </c>
      <c r="Q149" s="19" t="str">
        <f t="shared" si="489"/>
        <v>#REF!</v>
      </c>
      <c r="R149" s="19" t="str">
        <f t="shared" si="490"/>
        <v>#REF!</v>
      </c>
      <c r="S149" s="38" t="str">
        <f t="shared" si="491"/>
        <v>#REF!</v>
      </c>
      <c r="T149" s="19">
        <v>0.0</v>
      </c>
      <c r="U149" s="19">
        <v>26139.91</v>
      </c>
      <c r="V149" s="19">
        <f t="shared" si="492"/>
        <v>26139.91</v>
      </c>
      <c r="W149" s="19" t="str">
        <f t="shared" si="493"/>
        <v>#REF!</v>
      </c>
      <c r="X149" s="19" t="str">
        <f t="shared" si="494"/>
        <v>#REF!</v>
      </c>
      <c r="Y149" s="38"/>
      <c r="Z149" s="38"/>
      <c r="AA149" s="38"/>
      <c r="AB149" s="38"/>
      <c r="AC149" s="38"/>
      <c r="AD149" s="38"/>
      <c r="AE149" s="38"/>
      <c r="AG149" s="39" t="b">
        <f t="shared" si="495"/>
        <v>1</v>
      </c>
      <c r="AH149" s="38" t="s">
        <v>102</v>
      </c>
      <c r="AI149" s="40" t="s">
        <v>30</v>
      </c>
      <c r="AJ149" s="38" t="s">
        <v>336</v>
      </c>
      <c r="AK149" s="19">
        <v>0.0</v>
      </c>
      <c r="AL149" s="18">
        <v>26139.91</v>
      </c>
      <c r="AM149" s="19">
        <f t="shared" si="496"/>
        <v>26139.91</v>
      </c>
    </row>
    <row r="150" ht="15.75" hidden="1" customHeight="1" outlineLevel="2">
      <c r="A150" s="18" t="s">
        <v>102</v>
      </c>
      <c r="B150" s="19" t="s">
        <v>38</v>
      </c>
      <c r="C150" s="18" t="s">
        <v>39</v>
      </c>
      <c r="D150" s="19">
        <v>41439.88</v>
      </c>
      <c r="E150" s="19">
        <v>1961.49</v>
      </c>
      <c r="F150" s="19">
        <v>0.0</v>
      </c>
      <c r="G150" s="19" t="str">
        <f t="shared" si="480"/>
        <v>#REF!</v>
      </c>
      <c r="H150" s="19" t="str">
        <f t="shared" si="481"/>
        <v>#REF!</v>
      </c>
      <c r="I150" s="19" t="str">
        <f t="shared" si="482"/>
        <v>#REF!</v>
      </c>
      <c r="J150" s="19" t="str">
        <f t="shared" si="483"/>
        <v>#REF!</v>
      </c>
      <c r="K150" s="19" t="str">
        <f t="shared" si="484"/>
        <v>#REF!</v>
      </c>
      <c r="L150" s="19" t="str">
        <f t="shared" si="485"/>
        <v>#REF!</v>
      </c>
      <c r="M150" s="19" t="str">
        <f t="shared" si="486"/>
        <v>#REF!</v>
      </c>
      <c r="N150" s="19" t="str">
        <f t="shared" si="487"/>
        <v>#REF!</v>
      </c>
      <c r="O150" s="38"/>
      <c r="P150" s="19">
        <v>0.0</v>
      </c>
      <c r="Q150" s="19">
        <f t="shared" si="489"/>
        <v>0</v>
      </c>
      <c r="R150" s="19" t="str">
        <f t="shared" si="490"/>
        <v>#REF!</v>
      </c>
      <c r="S150" s="38" t="str">
        <f t="shared" si="491"/>
        <v>#REF!</v>
      </c>
      <c r="T150" s="19">
        <v>0.0</v>
      </c>
      <c r="U150" s="19">
        <v>9477.58</v>
      </c>
      <c r="V150" s="19">
        <f t="shared" si="492"/>
        <v>9477.58</v>
      </c>
      <c r="W150" s="19" t="str">
        <f t="shared" si="493"/>
        <v>#REF!</v>
      </c>
      <c r="X150" s="19" t="str">
        <f t="shared" si="494"/>
        <v>#REF!</v>
      </c>
      <c r="Y150" s="38"/>
      <c r="Z150" s="38"/>
      <c r="AA150" s="38"/>
      <c r="AB150" s="38"/>
      <c r="AC150" s="38"/>
      <c r="AD150" s="38"/>
      <c r="AE150" s="38"/>
      <c r="AG150" s="39" t="b">
        <f t="shared" si="495"/>
        <v>1</v>
      </c>
      <c r="AH150" s="38" t="s">
        <v>102</v>
      </c>
      <c r="AI150" s="40" t="s">
        <v>38</v>
      </c>
      <c r="AJ150" s="38" t="s">
        <v>39</v>
      </c>
      <c r="AK150" s="19">
        <v>0.0</v>
      </c>
      <c r="AL150" s="18">
        <v>9477.58</v>
      </c>
      <c r="AM150" s="19">
        <f t="shared" si="496"/>
        <v>9477.58</v>
      </c>
    </row>
    <row r="151" ht="15.75" hidden="1" customHeight="1" outlineLevel="2">
      <c r="A151" s="18" t="s">
        <v>102</v>
      </c>
      <c r="B151" s="19" t="s">
        <v>48</v>
      </c>
      <c r="C151" s="18" t="s">
        <v>49</v>
      </c>
      <c r="D151" s="19">
        <v>1.1822701762E8</v>
      </c>
      <c r="E151" s="19">
        <v>5596097.42</v>
      </c>
      <c r="F151" s="19">
        <v>0.0</v>
      </c>
      <c r="G151" s="19" t="str">
        <f t="shared" si="480"/>
        <v>#REF!</v>
      </c>
      <c r="H151" s="19" t="str">
        <f t="shared" si="481"/>
        <v>#REF!</v>
      </c>
      <c r="I151" s="19" t="str">
        <f t="shared" si="482"/>
        <v>#REF!</v>
      </c>
      <c r="J151" s="19" t="str">
        <f t="shared" si="483"/>
        <v>#REF!</v>
      </c>
      <c r="K151" s="19" t="str">
        <f t="shared" si="484"/>
        <v>#REF!</v>
      </c>
      <c r="L151" s="19" t="str">
        <f t="shared" si="485"/>
        <v>#REF!</v>
      </c>
      <c r="M151" s="19" t="str">
        <f t="shared" si="486"/>
        <v>#REF!</v>
      </c>
      <c r="N151" s="19" t="str">
        <f t="shared" si="487"/>
        <v>#REF!</v>
      </c>
      <c r="O151" s="38"/>
      <c r="P151" s="19" t="str">
        <f>+D151-K151</f>
        <v>#REF!</v>
      </c>
      <c r="Q151" s="19" t="str">
        <f t="shared" si="489"/>
        <v>#REF!</v>
      </c>
      <c r="R151" s="19" t="str">
        <f t="shared" si="490"/>
        <v>#REF!</v>
      </c>
      <c r="S151" s="38" t="str">
        <f t="shared" si="491"/>
        <v>#REF!</v>
      </c>
      <c r="T151" s="19">
        <v>0.0</v>
      </c>
      <c r="U151" s="19">
        <v>0.0</v>
      </c>
      <c r="V151" s="19">
        <f t="shared" si="492"/>
        <v>0</v>
      </c>
      <c r="W151" s="19" t="str">
        <f t="shared" si="493"/>
        <v>#REF!</v>
      </c>
      <c r="X151" s="19" t="str">
        <f t="shared" si="494"/>
        <v>#REF!</v>
      </c>
      <c r="Y151" s="38"/>
      <c r="Z151" s="38"/>
      <c r="AA151" s="38"/>
      <c r="AB151" s="38"/>
      <c r="AC151" s="38"/>
      <c r="AD151" s="38"/>
      <c r="AE151" s="38"/>
      <c r="AG151" s="39" t="b">
        <f t="shared" si="495"/>
        <v>1</v>
      </c>
      <c r="AH151" s="38" t="s">
        <v>102</v>
      </c>
      <c r="AI151" s="40" t="s">
        <v>48</v>
      </c>
      <c r="AJ151" s="38" t="s">
        <v>49</v>
      </c>
      <c r="AK151" s="19">
        <v>0.0</v>
      </c>
      <c r="AL151" s="18">
        <v>0.0</v>
      </c>
      <c r="AM151" s="19">
        <f t="shared" si="496"/>
        <v>0</v>
      </c>
    </row>
    <row r="152" ht="15.75" hidden="1" customHeight="1" outlineLevel="1">
      <c r="A152" s="43" t="s">
        <v>363</v>
      </c>
      <c r="B152" s="19"/>
      <c r="C152" s="18"/>
      <c r="D152" s="19">
        <f t="shared" ref="D152:E152" si="497">SUBTOTAL(9,D147:D151)</f>
        <v>159379119</v>
      </c>
      <c r="E152" s="19">
        <f t="shared" si="497"/>
        <v>7543970</v>
      </c>
      <c r="F152" s="19">
        <v>1.0</v>
      </c>
      <c r="G152" s="19"/>
      <c r="H152" s="19"/>
      <c r="I152" s="19"/>
      <c r="J152" s="19"/>
      <c r="K152" s="19" t="str">
        <f t="shared" ref="K152:L152" si="498">SUBTOTAL(9,K147:K151)</f>
        <v>#REF!</v>
      </c>
      <c r="L152" s="19" t="str">
        <f t="shared" si="498"/>
        <v>#REF!</v>
      </c>
      <c r="M152" s="19"/>
      <c r="N152" s="19"/>
      <c r="O152" s="38"/>
      <c r="P152" s="19" t="str">
        <f t="shared" ref="P152:X152" si="499">SUBTOTAL(9,P147:P151)</f>
        <v>#REF!</v>
      </c>
      <c r="Q152" s="19" t="str">
        <f t="shared" si="499"/>
        <v>#REF!</v>
      </c>
      <c r="R152" s="19" t="str">
        <f t="shared" si="499"/>
        <v>#REF!</v>
      </c>
      <c r="S152" s="38" t="str">
        <f t="shared" si="499"/>
        <v>#REF!</v>
      </c>
      <c r="T152" s="19">
        <f t="shared" si="499"/>
        <v>0</v>
      </c>
      <c r="U152" s="19">
        <f t="shared" si="499"/>
        <v>35617.49</v>
      </c>
      <c r="V152" s="19">
        <f t="shared" si="499"/>
        <v>35617.49</v>
      </c>
      <c r="W152" s="19" t="str">
        <f t="shared" si="499"/>
        <v>#REF!</v>
      </c>
      <c r="X152" s="19" t="str">
        <f t="shared" si="499"/>
        <v>#REF!</v>
      </c>
      <c r="Y152" s="38"/>
      <c r="Z152" s="38"/>
      <c r="AA152" s="38"/>
      <c r="AB152" s="38"/>
      <c r="AC152" s="38"/>
      <c r="AD152" s="38"/>
      <c r="AE152" s="38"/>
      <c r="AH152" s="38"/>
      <c r="AI152" s="40"/>
      <c r="AJ152" s="38"/>
      <c r="AK152" s="19"/>
      <c r="AL152" s="18"/>
      <c r="AM152" s="19"/>
    </row>
    <row r="153" ht="15.75" hidden="1" customHeight="1" outlineLevel="2">
      <c r="A153" s="18" t="s">
        <v>106</v>
      </c>
      <c r="B153" s="19" t="s">
        <v>18</v>
      </c>
      <c r="C153" s="18" t="s">
        <v>335</v>
      </c>
      <c r="D153" s="19">
        <v>6.562578441E7</v>
      </c>
      <c r="E153" s="19">
        <v>4154527.37</v>
      </c>
      <c r="F153" s="19">
        <v>0.0</v>
      </c>
      <c r="G153" s="19" t="str">
        <f t="shared" ref="G153:G154" si="500">VLOOKUP(A153,'[1]ESFUERZO PROPIO ANTIOQUIA'!$E$4:$AB$130,5,0)</f>
        <v>#REF!</v>
      </c>
      <c r="H153" s="19" t="str">
        <f t="shared" ref="H153:H154" si="501">VLOOKUP(A153,'[1]ESFUERZO PROPIO ANTIOQUIA'!$E$4:$AB$130,2,0)</f>
        <v>#REF!</v>
      </c>
      <c r="I153" s="19" t="str">
        <f t="shared" ref="I153:I154" si="502">VLOOKUP(A153,'[1]ESFUERZO PROPIO ANTIOQUIA'!$E$4:$AB$130,24,0)</f>
        <v>#REF!</v>
      </c>
      <c r="J153" s="19" t="str">
        <f t="shared" ref="J153:J154" si="503">+I153/4</f>
        <v>#REF!</v>
      </c>
      <c r="K153" s="19" t="str">
        <f t="shared" ref="K153:K154" si="504">+F153*J153</f>
        <v>#REF!</v>
      </c>
      <c r="L153" s="19" t="str">
        <f t="shared" ref="L153:L154" si="505">IF(K153=0,0,D153-Q153)</f>
        <v>#REF!</v>
      </c>
      <c r="M153" s="19" t="str">
        <f t="shared" ref="M153:M154" si="506">VLOOKUP(A153,'[1]ESFUERZO PROPIO ANTIOQUIA'!$E$4:$AB$130,14,0)</f>
        <v>#REF!</v>
      </c>
      <c r="N153" s="19" t="str">
        <f t="shared" ref="N153:N154" si="507">VLOOKUP(A153,'[1]ESFUERZO PROPIO ANTIOQUIA'!$E$4:$AB$130,11,0)</f>
        <v>#REF!</v>
      </c>
      <c r="O153" s="38"/>
      <c r="P153" s="19" t="str">
        <f>+D153-K153</f>
        <v>#REF!</v>
      </c>
      <c r="Q153" s="19" t="str">
        <f t="shared" ref="Q153:Q154" si="508">+ROUND(P153,0)</f>
        <v>#REF!</v>
      </c>
      <c r="R153" s="19" t="str">
        <f t="shared" ref="R153:R154" si="509">+L153+Q153</f>
        <v>#REF!</v>
      </c>
      <c r="S153" s="38" t="str">
        <f t="shared" ref="S153:S154" si="510">+IF(D153-L153-Q153&gt;1,D153-L153-Q153,0)</f>
        <v>#REF!</v>
      </c>
      <c r="T153" s="19">
        <v>0.0</v>
      </c>
      <c r="U153" s="19">
        <v>0.0</v>
      </c>
      <c r="V153" s="19">
        <f t="shared" ref="V153:V154" si="511">+T153+U153</f>
        <v>0</v>
      </c>
      <c r="W153" s="19" t="str">
        <f t="shared" ref="W153:W154" si="512">+IF(S153+V153&gt;100000,S153+V153,0)</f>
        <v>#REF!</v>
      </c>
      <c r="X153" s="19" t="str">
        <f t="shared" ref="X153:X154" si="513">+Q153+W153</f>
        <v>#REF!</v>
      </c>
      <c r="Y153" s="38"/>
      <c r="Z153" s="38"/>
      <c r="AA153" s="38"/>
      <c r="AB153" s="38"/>
      <c r="AC153" s="38"/>
      <c r="AD153" s="38"/>
      <c r="AE153" s="38"/>
      <c r="AG153" s="39" t="b">
        <f t="shared" ref="AG153:AG154" si="514">+AND(A153=AH153,C153=AJ153)</f>
        <v>1</v>
      </c>
      <c r="AH153" s="38" t="s">
        <v>106</v>
      </c>
      <c r="AI153" s="40" t="s">
        <v>18</v>
      </c>
      <c r="AJ153" s="38" t="s">
        <v>335</v>
      </c>
      <c r="AK153" s="19">
        <v>0.0</v>
      </c>
      <c r="AL153" s="18">
        <v>0.0</v>
      </c>
      <c r="AM153" s="19">
        <f t="shared" ref="AM153:AM154" si="515">+AK153+AL153</f>
        <v>0</v>
      </c>
    </row>
    <row r="154" ht="15.75" hidden="1" customHeight="1" outlineLevel="2">
      <c r="A154" s="18" t="s">
        <v>106</v>
      </c>
      <c r="B154" s="19" t="s">
        <v>30</v>
      </c>
      <c r="C154" s="18" t="s">
        <v>31</v>
      </c>
      <c r="D154" s="19">
        <v>37478.59</v>
      </c>
      <c r="E154" s="19">
        <v>2372.63</v>
      </c>
      <c r="F154" s="19">
        <v>0.0</v>
      </c>
      <c r="G154" s="19" t="str">
        <f t="shared" si="500"/>
        <v>#REF!</v>
      </c>
      <c r="H154" s="19" t="str">
        <f t="shared" si="501"/>
        <v>#REF!</v>
      </c>
      <c r="I154" s="19" t="str">
        <f t="shared" si="502"/>
        <v>#REF!</v>
      </c>
      <c r="J154" s="19" t="str">
        <f t="shared" si="503"/>
        <v>#REF!</v>
      </c>
      <c r="K154" s="19" t="str">
        <f t="shared" si="504"/>
        <v>#REF!</v>
      </c>
      <c r="L154" s="19" t="str">
        <f t="shared" si="505"/>
        <v>#REF!</v>
      </c>
      <c r="M154" s="19" t="str">
        <f t="shared" si="506"/>
        <v>#REF!</v>
      </c>
      <c r="N154" s="19" t="str">
        <f t="shared" si="507"/>
        <v>#REF!</v>
      </c>
      <c r="O154" s="38"/>
      <c r="P154" s="19">
        <v>0.0</v>
      </c>
      <c r="Q154" s="19">
        <f t="shared" si="508"/>
        <v>0</v>
      </c>
      <c r="R154" s="19" t="str">
        <f t="shared" si="509"/>
        <v>#REF!</v>
      </c>
      <c r="S154" s="38" t="str">
        <f t="shared" si="510"/>
        <v>#REF!</v>
      </c>
      <c r="T154" s="19">
        <v>0.0</v>
      </c>
      <c r="U154" s="19">
        <v>0.0</v>
      </c>
      <c r="V154" s="19">
        <f t="shared" si="511"/>
        <v>0</v>
      </c>
      <c r="W154" s="19" t="str">
        <f t="shared" si="512"/>
        <v>#REF!</v>
      </c>
      <c r="X154" s="19" t="str">
        <f t="shared" si="513"/>
        <v>#REF!</v>
      </c>
      <c r="Y154" s="38"/>
      <c r="Z154" s="38"/>
      <c r="AA154" s="38"/>
      <c r="AB154" s="38"/>
      <c r="AC154" s="38"/>
      <c r="AD154" s="38"/>
      <c r="AE154" s="38"/>
      <c r="AG154" s="39" t="b">
        <f t="shared" si="514"/>
        <v>1</v>
      </c>
      <c r="AH154" s="18" t="s">
        <v>106</v>
      </c>
      <c r="AI154" s="19" t="s">
        <v>30</v>
      </c>
      <c r="AJ154" s="18" t="s">
        <v>31</v>
      </c>
      <c r="AK154" s="19"/>
      <c r="AL154" s="18"/>
      <c r="AM154" s="19">
        <f t="shared" si="515"/>
        <v>0</v>
      </c>
    </row>
    <row r="155" ht="15.75" hidden="1" customHeight="1" outlineLevel="1">
      <c r="A155" s="43" t="s">
        <v>364</v>
      </c>
      <c r="B155" s="19"/>
      <c r="C155" s="18"/>
      <c r="D155" s="19">
        <f t="shared" ref="D155:E155" si="516">SUBTOTAL(9,D153:D154)</f>
        <v>65663263</v>
      </c>
      <c r="E155" s="19">
        <f t="shared" si="516"/>
        <v>4156900</v>
      </c>
      <c r="F155" s="19">
        <v>1.0</v>
      </c>
      <c r="G155" s="19"/>
      <c r="H155" s="19"/>
      <c r="I155" s="19"/>
      <c r="J155" s="19"/>
      <c r="K155" s="19" t="str">
        <f t="shared" ref="K155:L155" si="517">SUBTOTAL(9,K153:K154)</f>
        <v>#REF!</v>
      </c>
      <c r="L155" s="19" t="str">
        <f t="shared" si="517"/>
        <v>#REF!</v>
      </c>
      <c r="M155" s="19"/>
      <c r="N155" s="19"/>
      <c r="O155" s="38"/>
      <c r="P155" s="19" t="str">
        <f t="shared" ref="P155:X155" si="518">SUBTOTAL(9,P153:P154)</f>
        <v>#REF!</v>
      </c>
      <c r="Q155" s="19" t="str">
        <f t="shared" si="518"/>
        <v>#REF!</v>
      </c>
      <c r="R155" s="19" t="str">
        <f t="shared" si="518"/>
        <v>#REF!</v>
      </c>
      <c r="S155" s="38" t="str">
        <f t="shared" si="518"/>
        <v>#REF!</v>
      </c>
      <c r="T155" s="19">
        <f t="shared" si="518"/>
        <v>0</v>
      </c>
      <c r="U155" s="19">
        <f t="shared" si="518"/>
        <v>0</v>
      </c>
      <c r="V155" s="19">
        <f t="shared" si="518"/>
        <v>0</v>
      </c>
      <c r="W155" s="19" t="str">
        <f t="shared" si="518"/>
        <v>#REF!</v>
      </c>
      <c r="X155" s="19" t="str">
        <f t="shared" si="518"/>
        <v>#REF!</v>
      </c>
      <c r="Y155" s="38"/>
      <c r="Z155" s="38"/>
      <c r="AA155" s="38"/>
      <c r="AB155" s="38"/>
      <c r="AC155" s="38"/>
      <c r="AD155" s="38"/>
      <c r="AE155" s="38"/>
      <c r="AH155" s="18"/>
      <c r="AI155" s="19"/>
      <c r="AJ155" s="18"/>
      <c r="AK155" s="19"/>
      <c r="AL155" s="18"/>
      <c r="AM155" s="19"/>
    </row>
    <row r="156" ht="15.75" hidden="1" customHeight="1" outlineLevel="2">
      <c r="A156" s="18" t="s">
        <v>108</v>
      </c>
      <c r="B156" s="19" t="s">
        <v>18</v>
      </c>
      <c r="C156" s="18" t="s">
        <v>335</v>
      </c>
      <c r="D156" s="19">
        <v>1.464664851E8</v>
      </c>
      <c r="E156" s="19">
        <v>3.762609649E7</v>
      </c>
      <c r="F156" s="19">
        <f t="shared" ref="F156:F162" si="519">+D156/$D$163</f>
        <v>0.9815582387</v>
      </c>
      <c r="G156" s="19" t="str">
        <f t="shared" ref="G156:G162" si="520">VLOOKUP(A156,'[1]ESFUERZO PROPIO ANTIOQUIA'!$E$4:$AB$130,5,0)</f>
        <v>#REF!</v>
      </c>
      <c r="H156" s="19" t="str">
        <f t="shared" ref="H156:H162" si="521">VLOOKUP(A156,'[1]ESFUERZO PROPIO ANTIOQUIA'!$E$4:$AB$130,2,0)</f>
        <v>#REF!</v>
      </c>
      <c r="I156" s="19" t="str">
        <f t="shared" ref="I156:I162" si="522">VLOOKUP(A156,'[1]ESFUERZO PROPIO ANTIOQUIA'!$E$4:$AB$130,24,0)</f>
        <v>#REF!</v>
      </c>
      <c r="J156" s="19" t="str">
        <f t="shared" ref="J156:J162" si="523">+I156/4</f>
        <v>#REF!</v>
      </c>
      <c r="K156" s="19" t="str">
        <f t="shared" ref="K156:K162" si="524">+F156*J156</f>
        <v>#REF!</v>
      </c>
      <c r="L156" s="19" t="str">
        <f t="shared" ref="L156:L162" si="525">IF(K156=0,0,D156-Q156)</f>
        <v>#REF!</v>
      </c>
      <c r="M156" s="19" t="str">
        <f t="shared" ref="M156:M162" si="526">VLOOKUP(A156,'[1]ESFUERZO PROPIO ANTIOQUIA'!$E$4:$AB$130,14,0)</f>
        <v>#REF!</v>
      </c>
      <c r="N156" s="19" t="str">
        <f t="shared" ref="N156:N162" si="527">VLOOKUP(A156,'[1]ESFUERZO PROPIO ANTIOQUIA'!$E$4:$AB$130,11,0)</f>
        <v>#REF!</v>
      </c>
      <c r="O156" s="38"/>
      <c r="P156" s="19" t="str">
        <f t="shared" ref="P156:P160" si="528">+D156-K156</f>
        <v>#REF!</v>
      </c>
      <c r="Q156" s="19" t="str">
        <f t="shared" ref="Q156:Q162" si="529">+ROUND(P156,0)</f>
        <v>#REF!</v>
      </c>
      <c r="R156" s="19" t="str">
        <f t="shared" ref="R156:R162" si="530">+L156+Q156</f>
        <v>#REF!</v>
      </c>
      <c r="S156" s="38" t="str">
        <f t="shared" ref="S156:S162" si="531">+IF(D156-L156-Q156&gt;1,D156-L156-Q156,0)</f>
        <v>#REF!</v>
      </c>
      <c r="T156" s="19">
        <v>0.0</v>
      </c>
      <c r="U156" s="19">
        <v>0.0</v>
      </c>
      <c r="V156" s="19">
        <f t="shared" ref="V156:V162" si="532">+T156+U156</f>
        <v>0</v>
      </c>
      <c r="W156" s="19" t="str">
        <f t="shared" ref="W156:W162" si="533">+IF(S156+V156&gt;100000,S156+V156,0)</f>
        <v>#REF!</v>
      </c>
      <c r="X156" s="19" t="str">
        <f t="shared" ref="X156:X162" si="534">+Q156+W156</f>
        <v>#REF!</v>
      </c>
      <c r="Y156" s="38"/>
      <c r="Z156" s="38"/>
      <c r="AA156" s="38"/>
      <c r="AB156" s="38"/>
      <c r="AC156" s="38"/>
      <c r="AD156" s="38"/>
      <c r="AE156" s="38"/>
      <c r="AG156" s="39" t="b">
        <f t="shared" ref="AG156:AG162" si="535">+AND(A156=AH156,C156=AJ156)</f>
        <v>1</v>
      </c>
      <c r="AH156" s="38" t="s">
        <v>108</v>
      </c>
      <c r="AI156" s="40" t="s">
        <v>18</v>
      </c>
      <c r="AJ156" s="38" t="s">
        <v>335</v>
      </c>
      <c r="AK156" s="19">
        <v>0.0</v>
      </c>
      <c r="AL156" s="18">
        <v>0.0</v>
      </c>
      <c r="AM156" s="19">
        <f t="shared" ref="AM156:AM162" si="536">+AK156+AL156</f>
        <v>0</v>
      </c>
    </row>
    <row r="157" ht="15.75" hidden="1" customHeight="1" outlineLevel="2">
      <c r="A157" s="18" t="s">
        <v>108</v>
      </c>
      <c r="B157" s="19" t="s">
        <v>44</v>
      </c>
      <c r="C157" s="18" t="s">
        <v>45</v>
      </c>
      <c r="D157" s="19">
        <v>862356.38</v>
      </c>
      <c r="E157" s="19">
        <v>221532.62</v>
      </c>
      <c r="F157" s="19">
        <f t="shared" si="519"/>
        <v>0.005779158344</v>
      </c>
      <c r="G157" s="19" t="str">
        <f t="shared" si="520"/>
        <v>#REF!</v>
      </c>
      <c r="H157" s="19" t="str">
        <f t="shared" si="521"/>
        <v>#REF!</v>
      </c>
      <c r="I157" s="19" t="str">
        <f t="shared" si="522"/>
        <v>#REF!</v>
      </c>
      <c r="J157" s="19" t="str">
        <f t="shared" si="523"/>
        <v>#REF!</v>
      </c>
      <c r="K157" s="19" t="str">
        <f t="shared" si="524"/>
        <v>#REF!</v>
      </c>
      <c r="L157" s="19" t="str">
        <f t="shared" si="525"/>
        <v>#REF!</v>
      </c>
      <c r="M157" s="19" t="str">
        <f t="shared" si="526"/>
        <v>#REF!</v>
      </c>
      <c r="N157" s="19" t="str">
        <f t="shared" si="527"/>
        <v>#REF!</v>
      </c>
      <c r="O157" s="38"/>
      <c r="P157" s="19" t="str">
        <f t="shared" si="528"/>
        <v>#REF!</v>
      </c>
      <c r="Q157" s="19" t="str">
        <f t="shared" si="529"/>
        <v>#REF!</v>
      </c>
      <c r="R157" s="19" t="str">
        <f t="shared" si="530"/>
        <v>#REF!</v>
      </c>
      <c r="S157" s="38" t="str">
        <f t="shared" si="531"/>
        <v>#REF!</v>
      </c>
      <c r="T157" s="19">
        <v>0.0</v>
      </c>
      <c r="U157" s="19">
        <v>0.0</v>
      </c>
      <c r="V157" s="19">
        <f t="shared" si="532"/>
        <v>0</v>
      </c>
      <c r="W157" s="19" t="str">
        <f t="shared" si="533"/>
        <v>#REF!</v>
      </c>
      <c r="X157" s="19" t="str">
        <f t="shared" si="534"/>
        <v>#REF!</v>
      </c>
      <c r="Y157" s="38"/>
      <c r="Z157" s="38"/>
      <c r="AA157" s="38"/>
      <c r="AB157" s="38"/>
      <c r="AC157" s="38"/>
      <c r="AD157" s="38"/>
      <c r="AE157" s="38"/>
      <c r="AG157" s="39" t="b">
        <f t="shared" si="535"/>
        <v>1</v>
      </c>
      <c r="AH157" s="38" t="s">
        <v>108</v>
      </c>
      <c r="AI157" s="40" t="s">
        <v>44</v>
      </c>
      <c r="AJ157" s="38" t="s">
        <v>45</v>
      </c>
      <c r="AK157" s="19">
        <v>0.0</v>
      </c>
      <c r="AL157" s="18">
        <v>0.0</v>
      </c>
      <c r="AM157" s="19">
        <f t="shared" si="536"/>
        <v>0</v>
      </c>
    </row>
    <row r="158" ht="15.75" hidden="1" customHeight="1" outlineLevel="2">
      <c r="A158" s="18" t="s">
        <v>108</v>
      </c>
      <c r="B158" s="19" t="s">
        <v>22</v>
      </c>
      <c r="C158" s="18" t="s">
        <v>23</v>
      </c>
      <c r="D158" s="19">
        <v>307514.54</v>
      </c>
      <c r="E158" s="19">
        <v>78998.09</v>
      </c>
      <c r="F158" s="19">
        <f t="shared" si="519"/>
        <v>0.00206083617</v>
      </c>
      <c r="G158" s="19" t="str">
        <f t="shared" si="520"/>
        <v>#REF!</v>
      </c>
      <c r="H158" s="19" t="str">
        <f t="shared" si="521"/>
        <v>#REF!</v>
      </c>
      <c r="I158" s="19" t="str">
        <f t="shared" si="522"/>
        <v>#REF!</v>
      </c>
      <c r="J158" s="19" t="str">
        <f t="shared" si="523"/>
        <v>#REF!</v>
      </c>
      <c r="K158" s="19" t="str">
        <f t="shared" si="524"/>
        <v>#REF!</v>
      </c>
      <c r="L158" s="19" t="str">
        <f t="shared" si="525"/>
        <v>#REF!</v>
      </c>
      <c r="M158" s="19" t="str">
        <f t="shared" si="526"/>
        <v>#REF!</v>
      </c>
      <c r="N158" s="19" t="str">
        <f t="shared" si="527"/>
        <v>#REF!</v>
      </c>
      <c r="O158" s="38"/>
      <c r="P158" s="19" t="str">
        <f t="shared" si="528"/>
        <v>#REF!</v>
      </c>
      <c r="Q158" s="19" t="str">
        <f t="shared" si="529"/>
        <v>#REF!</v>
      </c>
      <c r="R158" s="19" t="str">
        <f t="shared" si="530"/>
        <v>#REF!</v>
      </c>
      <c r="S158" s="38" t="str">
        <f t="shared" si="531"/>
        <v>#REF!</v>
      </c>
      <c r="T158" s="19">
        <v>0.0</v>
      </c>
      <c r="U158" s="19">
        <v>0.0</v>
      </c>
      <c r="V158" s="19">
        <f t="shared" si="532"/>
        <v>0</v>
      </c>
      <c r="W158" s="19" t="str">
        <f t="shared" si="533"/>
        <v>#REF!</v>
      </c>
      <c r="X158" s="19" t="str">
        <f t="shared" si="534"/>
        <v>#REF!</v>
      </c>
      <c r="Y158" s="38"/>
      <c r="Z158" s="38"/>
      <c r="AA158" s="38"/>
      <c r="AB158" s="38"/>
      <c r="AC158" s="38"/>
      <c r="AD158" s="38"/>
      <c r="AE158" s="38"/>
      <c r="AG158" s="39" t="b">
        <f t="shared" si="535"/>
        <v>1</v>
      </c>
      <c r="AH158" s="38" t="s">
        <v>108</v>
      </c>
      <c r="AI158" s="40" t="s">
        <v>22</v>
      </c>
      <c r="AJ158" s="38" t="s">
        <v>23</v>
      </c>
      <c r="AK158" s="19">
        <v>0.0</v>
      </c>
      <c r="AL158" s="18">
        <v>0.0</v>
      </c>
      <c r="AM158" s="19">
        <f t="shared" si="536"/>
        <v>0</v>
      </c>
    </row>
    <row r="159" ht="15.75" hidden="1" customHeight="1" outlineLevel="2">
      <c r="A159" s="18" t="s">
        <v>108</v>
      </c>
      <c r="B159" s="19" t="s">
        <v>28</v>
      </c>
      <c r="C159" s="18" t="s">
        <v>29</v>
      </c>
      <c r="D159" s="19">
        <v>1176117.35</v>
      </c>
      <c r="E159" s="19">
        <v>302135.37</v>
      </c>
      <c r="F159" s="19">
        <f t="shared" si="519"/>
        <v>0.007881855523</v>
      </c>
      <c r="G159" s="19" t="str">
        <f t="shared" si="520"/>
        <v>#REF!</v>
      </c>
      <c r="H159" s="19" t="str">
        <f t="shared" si="521"/>
        <v>#REF!</v>
      </c>
      <c r="I159" s="19" t="str">
        <f t="shared" si="522"/>
        <v>#REF!</v>
      </c>
      <c r="J159" s="19" t="str">
        <f t="shared" si="523"/>
        <v>#REF!</v>
      </c>
      <c r="K159" s="19" t="str">
        <f t="shared" si="524"/>
        <v>#REF!</v>
      </c>
      <c r="L159" s="19" t="str">
        <f t="shared" si="525"/>
        <v>#REF!</v>
      </c>
      <c r="M159" s="19" t="str">
        <f t="shared" si="526"/>
        <v>#REF!</v>
      </c>
      <c r="N159" s="19" t="str">
        <f t="shared" si="527"/>
        <v>#REF!</v>
      </c>
      <c r="O159" s="38"/>
      <c r="P159" s="19" t="str">
        <f t="shared" si="528"/>
        <v>#REF!</v>
      </c>
      <c r="Q159" s="19" t="str">
        <f t="shared" si="529"/>
        <v>#REF!</v>
      </c>
      <c r="R159" s="19" t="str">
        <f t="shared" si="530"/>
        <v>#REF!</v>
      </c>
      <c r="S159" s="38" t="str">
        <f t="shared" si="531"/>
        <v>#REF!</v>
      </c>
      <c r="T159" s="19">
        <v>0.0</v>
      </c>
      <c r="U159" s="19">
        <v>0.0</v>
      </c>
      <c r="V159" s="19">
        <f t="shared" si="532"/>
        <v>0</v>
      </c>
      <c r="W159" s="19" t="str">
        <f t="shared" si="533"/>
        <v>#REF!</v>
      </c>
      <c r="X159" s="19" t="str">
        <f t="shared" si="534"/>
        <v>#REF!</v>
      </c>
      <c r="Y159" s="38"/>
      <c r="Z159" s="38"/>
      <c r="AA159" s="38"/>
      <c r="AB159" s="38"/>
      <c r="AC159" s="38"/>
      <c r="AD159" s="38"/>
      <c r="AE159" s="38"/>
      <c r="AG159" s="39" t="b">
        <f t="shared" si="535"/>
        <v>1</v>
      </c>
      <c r="AH159" s="38" t="s">
        <v>108</v>
      </c>
      <c r="AI159" s="40" t="s">
        <v>28</v>
      </c>
      <c r="AJ159" s="38" t="s">
        <v>29</v>
      </c>
      <c r="AK159" s="19">
        <v>0.0</v>
      </c>
      <c r="AL159" s="18">
        <v>0.0</v>
      </c>
      <c r="AM159" s="19">
        <f t="shared" si="536"/>
        <v>0</v>
      </c>
    </row>
    <row r="160" ht="15.75" hidden="1" customHeight="1" outlineLevel="2">
      <c r="A160" s="18" t="s">
        <v>108</v>
      </c>
      <c r="B160" s="19" t="s">
        <v>30</v>
      </c>
      <c r="C160" s="18" t="s">
        <v>31</v>
      </c>
      <c r="D160" s="19">
        <v>194954.25</v>
      </c>
      <c r="E160" s="19">
        <v>50082.23</v>
      </c>
      <c r="F160" s="19">
        <f t="shared" si="519"/>
        <v>0.001306503328</v>
      </c>
      <c r="G160" s="19" t="str">
        <f t="shared" si="520"/>
        <v>#REF!</v>
      </c>
      <c r="H160" s="19" t="str">
        <f t="shared" si="521"/>
        <v>#REF!</v>
      </c>
      <c r="I160" s="19" t="str">
        <f t="shared" si="522"/>
        <v>#REF!</v>
      </c>
      <c r="J160" s="19" t="str">
        <f t="shared" si="523"/>
        <v>#REF!</v>
      </c>
      <c r="K160" s="19" t="str">
        <f t="shared" si="524"/>
        <v>#REF!</v>
      </c>
      <c r="L160" s="19" t="str">
        <f t="shared" si="525"/>
        <v>#REF!</v>
      </c>
      <c r="M160" s="19" t="str">
        <f t="shared" si="526"/>
        <v>#REF!</v>
      </c>
      <c r="N160" s="19" t="str">
        <f t="shared" si="527"/>
        <v>#REF!</v>
      </c>
      <c r="O160" s="38"/>
      <c r="P160" s="19" t="str">
        <f t="shared" si="528"/>
        <v>#REF!</v>
      </c>
      <c r="Q160" s="19" t="str">
        <f t="shared" si="529"/>
        <v>#REF!</v>
      </c>
      <c r="R160" s="19" t="str">
        <f t="shared" si="530"/>
        <v>#REF!</v>
      </c>
      <c r="S160" s="38" t="str">
        <f t="shared" si="531"/>
        <v>#REF!</v>
      </c>
      <c r="T160" s="19">
        <v>0.0</v>
      </c>
      <c r="U160" s="19">
        <v>0.0</v>
      </c>
      <c r="V160" s="19">
        <f t="shared" si="532"/>
        <v>0</v>
      </c>
      <c r="W160" s="19" t="str">
        <f t="shared" si="533"/>
        <v>#REF!</v>
      </c>
      <c r="X160" s="19" t="str">
        <f t="shared" si="534"/>
        <v>#REF!</v>
      </c>
      <c r="Y160" s="38"/>
      <c r="Z160" s="38"/>
      <c r="AA160" s="38"/>
      <c r="AB160" s="38"/>
      <c r="AC160" s="38"/>
      <c r="AD160" s="38"/>
      <c r="AE160" s="38"/>
      <c r="AG160" s="39" t="b">
        <f t="shared" si="535"/>
        <v>1</v>
      </c>
      <c r="AH160" s="18" t="s">
        <v>108</v>
      </c>
      <c r="AI160" s="19" t="s">
        <v>30</v>
      </c>
      <c r="AJ160" s="18" t="s">
        <v>31</v>
      </c>
      <c r="AK160" s="19"/>
      <c r="AL160" s="18"/>
      <c r="AM160" s="19">
        <f t="shared" si="536"/>
        <v>0</v>
      </c>
    </row>
    <row r="161" ht="15.75" hidden="1" customHeight="1" outlineLevel="2">
      <c r="A161" s="18" t="s">
        <v>108</v>
      </c>
      <c r="B161" s="19" t="s">
        <v>36</v>
      </c>
      <c r="C161" s="18" t="s">
        <v>37</v>
      </c>
      <c r="D161" s="19">
        <v>32000.94</v>
      </c>
      <c r="E161" s="19">
        <v>8220.79</v>
      </c>
      <c r="F161" s="19">
        <f t="shared" si="519"/>
        <v>0.0002144571591</v>
      </c>
      <c r="G161" s="19" t="str">
        <f t="shared" si="520"/>
        <v>#REF!</v>
      </c>
      <c r="H161" s="19" t="str">
        <f t="shared" si="521"/>
        <v>#REF!</v>
      </c>
      <c r="I161" s="19" t="str">
        <f t="shared" si="522"/>
        <v>#REF!</v>
      </c>
      <c r="J161" s="19" t="str">
        <f t="shared" si="523"/>
        <v>#REF!</v>
      </c>
      <c r="K161" s="19" t="str">
        <f t="shared" si="524"/>
        <v>#REF!</v>
      </c>
      <c r="L161" s="19" t="str">
        <f t="shared" si="525"/>
        <v>#REF!</v>
      </c>
      <c r="M161" s="19" t="str">
        <f t="shared" si="526"/>
        <v>#REF!</v>
      </c>
      <c r="N161" s="19" t="str">
        <f t="shared" si="527"/>
        <v>#REF!</v>
      </c>
      <c r="O161" s="38"/>
      <c r="P161" s="19">
        <v>0.0</v>
      </c>
      <c r="Q161" s="19">
        <f t="shared" si="529"/>
        <v>0</v>
      </c>
      <c r="R161" s="19" t="str">
        <f t="shared" si="530"/>
        <v>#REF!</v>
      </c>
      <c r="S161" s="38" t="str">
        <f t="shared" si="531"/>
        <v>#REF!</v>
      </c>
      <c r="T161" s="19">
        <v>0.0</v>
      </c>
      <c r="U161" s="19">
        <v>0.0</v>
      </c>
      <c r="V161" s="19">
        <f t="shared" si="532"/>
        <v>0</v>
      </c>
      <c r="W161" s="19" t="str">
        <f t="shared" si="533"/>
        <v>#REF!</v>
      </c>
      <c r="X161" s="19" t="str">
        <f t="shared" si="534"/>
        <v>#REF!</v>
      </c>
      <c r="Y161" s="38"/>
      <c r="Z161" s="38"/>
      <c r="AA161" s="38"/>
      <c r="AB161" s="38"/>
      <c r="AC161" s="38"/>
      <c r="AD161" s="38"/>
      <c r="AE161" s="38"/>
      <c r="AG161" s="39" t="b">
        <f t="shared" si="535"/>
        <v>1</v>
      </c>
      <c r="AH161" s="18" t="s">
        <v>108</v>
      </c>
      <c r="AI161" s="19" t="s">
        <v>36</v>
      </c>
      <c r="AJ161" s="18" t="s">
        <v>37</v>
      </c>
      <c r="AK161" s="19"/>
      <c r="AL161" s="18"/>
      <c r="AM161" s="19">
        <f t="shared" si="536"/>
        <v>0</v>
      </c>
    </row>
    <row r="162" ht="15.75" hidden="1" customHeight="1" outlineLevel="2">
      <c r="A162" s="18" t="s">
        <v>108</v>
      </c>
      <c r="B162" s="19" t="s">
        <v>38</v>
      </c>
      <c r="C162" s="18" t="s">
        <v>39</v>
      </c>
      <c r="D162" s="19">
        <v>178905.44</v>
      </c>
      <c r="E162" s="19">
        <v>45959.41</v>
      </c>
      <c r="F162" s="19">
        <f t="shared" si="519"/>
        <v>0.001198950794</v>
      </c>
      <c r="G162" s="19" t="str">
        <f t="shared" si="520"/>
        <v>#REF!</v>
      </c>
      <c r="H162" s="19" t="str">
        <f t="shared" si="521"/>
        <v>#REF!</v>
      </c>
      <c r="I162" s="19" t="str">
        <f t="shared" si="522"/>
        <v>#REF!</v>
      </c>
      <c r="J162" s="19" t="str">
        <f t="shared" si="523"/>
        <v>#REF!</v>
      </c>
      <c r="K162" s="19" t="str">
        <f t="shared" si="524"/>
        <v>#REF!</v>
      </c>
      <c r="L162" s="19" t="str">
        <f t="shared" si="525"/>
        <v>#REF!</v>
      </c>
      <c r="M162" s="19" t="str">
        <f t="shared" si="526"/>
        <v>#REF!</v>
      </c>
      <c r="N162" s="19" t="str">
        <f t="shared" si="527"/>
        <v>#REF!</v>
      </c>
      <c r="O162" s="38"/>
      <c r="P162" s="19" t="str">
        <f>+D162-K162</f>
        <v>#REF!</v>
      </c>
      <c r="Q162" s="19" t="str">
        <f t="shared" si="529"/>
        <v>#REF!</v>
      </c>
      <c r="R162" s="19" t="str">
        <f t="shared" si="530"/>
        <v>#REF!</v>
      </c>
      <c r="S162" s="38" t="str">
        <f t="shared" si="531"/>
        <v>#REF!</v>
      </c>
      <c r="T162" s="19">
        <v>0.0</v>
      </c>
      <c r="U162" s="19">
        <v>0.0</v>
      </c>
      <c r="V162" s="19">
        <f t="shared" si="532"/>
        <v>0</v>
      </c>
      <c r="W162" s="19" t="str">
        <f t="shared" si="533"/>
        <v>#REF!</v>
      </c>
      <c r="X162" s="19" t="str">
        <f t="shared" si="534"/>
        <v>#REF!</v>
      </c>
      <c r="Y162" s="38"/>
      <c r="Z162" s="38"/>
      <c r="AA162" s="38"/>
      <c r="AB162" s="38"/>
      <c r="AC162" s="38"/>
      <c r="AD162" s="38"/>
      <c r="AE162" s="38"/>
      <c r="AG162" s="39" t="b">
        <f t="shared" si="535"/>
        <v>1</v>
      </c>
      <c r="AH162" s="38" t="s">
        <v>108</v>
      </c>
      <c r="AI162" s="40" t="s">
        <v>38</v>
      </c>
      <c r="AJ162" s="38" t="s">
        <v>39</v>
      </c>
      <c r="AK162" s="19">
        <v>0.0</v>
      </c>
      <c r="AL162" s="18">
        <v>0.0</v>
      </c>
      <c r="AM162" s="19">
        <f t="shared" si="536"/>
        <v>0</v>
      </c>
    </row>
    <row r="163" ht="15.75" hidden="1" customHeight="1" outlineLevel="1">
      <c r="A163" s="43" t="s">
        <v>365</v>
      </c>
      <c r="B163" s="19"/>
      <c r="C163" s="18"/>
      <c r="D163" s="19">
        <f t="shared" ref="D163:F163" si="537">SUBTOTAL(9,D156:D162)</f>
        <v>149218334</v>
      </c>
      <c r="E163" s="19">
        <f t="shared" si="537"/>
        <v>38333025</v>
      </c>
      <c r="F163" s="19">
        <f t="shared" si="537"/>
        <v>1</v>
      </c>
      <c r="G163" s="19"/>
      <c r="H163" s="19"/>
      <c r="I163" s="19"/>
      <c r="J163" s="19"/>
      <c r="K163" s="19" t="str">
        <f t="shared" ref="K163:L163" si="538">SUBTOTAL(9,K156:K162)</f>
        <v>#REF!</v>
      </c>
      <c r="L163" s="19" t="str">
        <f t="shared" si="538"/>
        <v>#REF!</v>
      </c>
      <c r="M163" s="19"/>
      <c r="N163" s="19"/>
      <c r="O163" s="38"/>
      <c r="P163" s="19" t="str">
        <f t="shared" ref="P163:X163" si="539">SUBTOTAL(9,P156:P162)</f>
        <v>#REF!</v>
      </c>
      <c r="Q163" s="19" t="str">
        <f t="shared" si="539"/>
        <v>#REF!</v>
      </c>
      <c r="R163" s="19" t="str">
        <f t="shared" si="539"/>
        <v>#REF!</v>
      </c>
      <c r="S163" s="38" t="str">
        <f t="shared" si="539"/>
        <v>#REF!</v>
      </c>
      <c r="T163" s="19">
        <f t="shared" si="539"/>
        <v>0</v>
      </c>
      <c r="U163" s="19">
        <f t="shared" si="539"/>
        <v>0</v>
      </c>
      <c r="V163" s="19">
        <f t="shared" si="539"/>
        <v>0</v>
      </c>
      <c r="W163" s="19" t="str">
        <f t="shared" si="539"/>
        <v>#REF!</v>
      </c>
      <c r="X163" s="19" t="str">
        <f t="shared" si="539"/>
        <v>#REF!</v>
      </c>
      <c r="Y163" s="38"/>
      <c r="Z163" s="38"/>
      <c r="AA163" s="38"/>
      <c r="AB163" s="38"/>
      <c r="AC163" s="38"/>
      <c r="AD163" s="38"/>
      <c r="AE163" s="38"/>
      <c r="AH163" s="38"/>
      <c r="AI163" s="40"/>
      <c r="AJ163" s="38"/>
      <c r="AK163" s="19"/>
      <c r="AL163" s="18"/>
      <c r="AM163" s="19"/>
    </row>
    <row r="164" ht="15.75" hidden="1" customHeight="1" outlineLevel="2">
      <c r="A164" s="18" t="s">
        <v>110</v>
      </c>
      <c r="B164" s="19" t="s">
        <v>18</v>
      </c>
      <c r="C164" s="18" t="s">
        <v>335</v>
      </c>
      <c r="D164" s="19">
        <v>1.325169842E7</v>
      </c>
      <c r="E164" s="19">
        <v>1025298.94</v>
      </c>
      <c r="F164" s="19">
        <v>0.0</v>
      </c>
      <c r="G164" s="19" t="str">
        <f t="shared" ref="G164:G166" si="540">VLOOKUP(A164,'[1]ESFUERZO PROPIO ANTIOQUIA'!$E$4:$AB$130,5,0)</f>
        <v>#REF!</v>
      </c>
      <c r="H164" s="19" t="str">
        <f t="shared" ref="H164:H166" si="541">VLOOKUP(A164,'[1]ESFUERZO PROPIO ANTIOQUIA'!$E$4:$AB$130,2,0)</f>
        <v>#REF!</v>
      </c>
      <c r="I164" s="19" t="str">
        <f t="shared" ref="I164:I166" si="542">VLOOKUP(A164,'[1]ESFUERZO PROPIO ANTIOQUIA'!$E$4:$AB$130,24,0)</f>
        <v>#REF!</v>
      </c>
      <c r="J164" s="19" t="str">
        <f t="shared" ref="J164:J166" si="543">+I164/4</f>
        <v>#REF!</v>
      </c>
      <c r="K164" s="19" t="str">
        <f t="shared" ref="K164:K166" si="544">+F164*J164</f>
        <v>#REF!</v>
      </c>
      <c r="L164" s="19" t="str">
        <f t="shared" ref="L164:L166" si="545">IF(K164=0,0,D164-Q164)</f>
        <v>#REF!</v>
      </c>
      <c r="M164" s="19" t="str">
        <f t="shared" ref="M164:M166" si="546">VLOOKUP(A164,'[1]ESFUERZO PROPIO ANTIOQUIA'!$E$4:$AB$130,14,0)</f>
        <v>#REF!</v>
      </c>
      <c r="N164" s="19" t="str">
        <f t="shared" ref="N164:N166" si="547">VLOOKUP(A164,'[1]ESFUERZO PROPIO ANTIOQUIA'!$E$4:$AB$130,11,0)</f>
        <v>#REF!</v>
      </c>
      <c r="O164" s="38"/>
      <c r="P164" s="19" t="str">
        <f t="shared" ref="P164:P165" si="548">+D164-K164</f>
        <v>#REF!</v>
      </c>
      <c r="Q164" s="19" t="str">
        <f t="shared" ref="Q164:Q166" si="549">+ROUND(P164,0)</f>
        <v>#REF!</v>
      </c>
      <c r="R164" s="19" t="str">
        <f t="shared" ref="R164:R166" si="550">+L164+Q164</f>
        <v>#REF!</v>
      </c>
      <c r="S164" s="38" t="str">
        <f t="shared" ref="S164:S166" si="551">+IF(D164-L164-Q164&gt;1,D164-L164-Q164,0)</f>
        <v>#REF!</v>
      </c>
      <c r="T164" s="19">
        <v>0.0</v>
      </c>
      <c r="U164" s="19">
        <v>0.0</v>
      </c>
      <c r="V164" s="19">
        <f t="shared" ref="V164:V166" si="552">+T164+U164</f>
        <v>0</v>
      </c>
      <c r="W164" s="19" t="str">
        <f t="shared" ref="W164:W166" si="553">+IF(S164+V164&gt;100000,S164+V164,0)</f>
        <v>#REF!</v>
      </c>
      <c r="X164" s="19" t="str">
        <f t="shared" ref="X164:X166" si="554">+Q164+W164</f>
        <v>#REF!</v>
      </c>
      <c r="Y164" s="38"/>
      <c r="Z164" s="38"/>
      <c r="AA164" s="38"/>
      <c r="AB164" s="38"/>
      <c r="AC164" s="38"/>
      <c r="AD164" s="38"/>
      <c r="AE164" s="38"/>
      <c r="AG164" s="39" t="b">
        <f t="shared" ref="AG164:AG166" si="555">+AND(A164=AH164,C164=AJ164)</f>
        <v>1</v>
      </c>
      <c r="AH164" s="38" t="s">
        <v>110</v>
      </c>
      <c r="AI164" s="40" t="s">
        <v>18</v>
      </c>
      <c r="AJ164" s="38" t="s">
        <v>335</v>
      </c>
      <c r="AK164" s="19">
        <v>0.0</v>
      </c>
      <c r="AL164" s="18">
        <v>0.0</v>
      </c>
      <c r="AM164" s="19">
        <f t="shared" ref="AM164:AM166" si="556">+AK164+AL164</f>
        <v>0</v>
      </c>
    </row>
    <row r="165" ht="15.75" hidden="1" customHeight="1" outlineLevel="2">
      <c r="A165" s="18" t="s">
        <v>110</v>
      </c>
      <c r="B165" s="19" t="s">
        <v>44</v>
      </c>
      <c r="C165" s="18" t="s">
        <v>45</v>
      </c>
      <c r="D165" s="19">
        <v>9256394.88</v>
      </c>
      <c r="E165" s="19">
        <v>716177.78</v>
      </c>
      <c r="F165" s="19">
        <v>0.0</v>
      </c>
      <c r="G165" s="19" t="str">
        <f t="shared" si="540"/>
        <v>#REF!</v>
      </c>
      <c r="H165" s="19" t="str">
        <f t="shared" si="541"/>
        <v>#REF!</v>
      </c>
      <c r="I165" s="19" t="str">
        <f t="shared" si="542"/>
        <v>#REF!</v>
      </c>
      <c r="J165" s="19" t="str">
        <f t="shared" si="543"/>
        <v>#REF!</v>
      </c>
      <c r="K165" s="19" t="str">
        <f t="shared" si="544"/>
        <v>#REF!</v>
      </c>
      <c r="L165" s="19" t="str">
        <f t="shared" si="545"/>
        <v>#REF!</v>
      </c>
      <c r="M165" s="19" t="str">
        <f t="shared" si="546"/>
        <v>#REF!</v>
      </c>
      <c r="N165" s="19" t="str">
        <f t="shared" si="547"/>
        <v>#REF!</v>
      </c>
      <c r="O165" s="38"/>
      <c r="P165" s="19" t="str">
        <f t="shared" si="548"/>
        <v>#REF!</v>
      </c>
      <c r="Q165" s="19" t="str">
        <f t="shared" si="549"/>
        <v>#REF!</v>
      </c>
      <c r="R165" s="19" t="str">
        <f t="shared" si="550"/>
        <v>#REF!</v>
      </c>
      <c r="S165" s="38" t="str">
        <f t="shared" si="551"/>
        <v>#REF!</v>
      </c>
      <c r="T165" s="19">
        <v>0.0</v>
      </c>
      <c r="U165" s="19">
        <v>0.0</v>
      </c>
      <c r="V165" s="19">
        <f t="shared" si="552"/>
        <v>0</v>
      </c>
      <c r="W165" s="19" t="str">
        <f t="shared" si="553"/>
        <v>#REF!</v>
      </c>
      <c r="X165" s="19" t="str">
        <f t="shared" si="554"/>
        <v>#REF!</v>
      </c>
      <c r="Y165" s="38"/>
      <c r="Z165" s="38"/>
      <c r="AA165" s="38"/>
      <c r="AB165" s="38"/>
      <c r="AC165" s="38"/>
      <c r="AD165" s="38"/>
      <c r="AE165" s="38"/>
      <c r="AG165" s="39" t="b">
        <f t="shared" si="555"/>
        <v>1</v>
      </c>
      <c r="AH165" s="38" t="s">
        <v>110</v>
      </c>
      <c r="AI165" s="40" t="s">
        <v>44</v>
      </c>
      <c r="AJ165" s="38" t="s">
        <v>45</v>
      </c>
      <c r="AK165" s="19">
        <v>0.0</v>
      </c>
      <c r="AL165" s="18">
        <v>0.0</v>
      </c>
      <c r="AM165" s="19">
        <f t="shared" si="556"/>
        <v>0</v>
      </c>
    </row>
    <row r="166" ht="15.75" hidden="1" customHeight="1" outlineLevel="2">
      <c r="A166" s="18" t="s">
        <v>110</v>
      </c>
      <c r="B166" s="19" t="s">
        <v>38</v>
      </c>
      <c r="C166" s="18" t="s">
        <v>39</v>
      </c>
      <c r="D166" s="19">
        <v>12010.7</v>
      </c>
      <c r="E166" s="19">
        <v>929.28</v>
      </c>
      <c r="F166" s="19">
        <v>0.0</v>
      </c>
      <c r="G166" s="19" t="str">
        <f t="shared" si="540"/>
        <v>#REF!</v>
      </c>
      <c r="H166" s="19" t="str">
        <f t="shared" si="541"/>
        <v>#REF!</v>
      </c>
      <c r="I166" s="19" t="str">
        <f t="shared" si="542"/>
        <v>#REF!</v>
      </c>
      <c r="J166" s="19" t="str">
        <f t="shared" si="543"/>
        <v>#REF!</v>
      </c>
      <c r="K166" s="19" t="str">
        <f t="shared" si="544"/>
        <v>#REF!</v>
      </c>
      <c r="L166" s="19" t="str">
        <f t="shared" si="545"/>
        <v>#REF!</v>
      </c>
      <c r="M166" s="19" t="str">
        <f t="shared" si="546"/>
        <v>#REF!</v>
      </c>
      <c r="N166" s="19" t="str">
        <f t="shared" si="547"/>
        <v>#REF!</v>
      </c>
      <c r="O166" s="38"/>
      <c r="P166" s="19">
        <v>0.0</v>
      </c>
      <c r="Q166" s="19">
        <f t="shared" si="549"/>
        <v>0</v>
      </c>
      <c r="R166" s="19" t="str">
        <f t="shared" si="550"/>
        <v>#REF!</v>
      </c>
      <c r="S166" s="38" t="str">
        <f t="shared" si="551"/>
        <v>#REF!</v>
      </c>
      <c r="T166" s="19">
        <v>0.0</v>
      </c>
      <c r="U166" s="19">
        <v>13641.37</v>
      </c>
      <c r="V166" s="19">
        <f t="shared" si="552"/>
        <v>13641.37</v>
      </c>
      <c r="W166" s="19" t="str">
        <f t="shared" si="553"/>
        <v>#REF!</v>
      </c>
      <c r="X166" s="19" t="str">
        <f t="shared" si="554"/>
        <v>#REF!</v>
      </c>
      <c r="Y166" s="38"/>
      <c r="Z166" s="38"/>
      <c r="AA166" s="38"/>
      <c r="AB166" s="38"/>
      <c r="AC166" s="38"/>
      <c r="AD166" s="38"/>
      <c r="AE166" s="38"/>
      <c r="AG166" s="39" t="b">
        <f t="shared" si="555"/>
        <v>1</v>
      </c>
      <c r="AH166" s="38" t="s">
        <v>110</v>
      </c>
      <c r="AI166" s="40" t="s">
        <v>38</v>
      </c>
      <c r="AJ166" s="38" t="s">
        <v>39</v>
      </c>
      <c r="AK166" s="19">
        <v>0.0</v>
      </c>
      <c r="AL166" s="18">
        <v>13641.37</v>
      </c>
      <c r="AM166" s="19">
        <f t="shared" si="556"/>
        <v>13641.37</v>
      </c>
    </row>
    <row r="167" ht="15.75" hidden="1" customHeight="1" outlineLevel="1">
      <c r="A167" s="43" t="s">
        <v>366</v>
      </c>
      <c r="B167" s="19"/>
      <c r="C167" s="18"/>
      <c r="D167" s="19">
        <f t="shared" ref="D167:E167" si="557">SUBTOTAL(9,D164:D166)</f>
        <v>22520104</v>
      </c>
      <c r="E167" s="19">
        <f t="shared" si="557"/>
        <v>1742406</v>
      </c>
      <c r="F167" s="19">
        <v>1.0</v>
      </c>
      <c r="G167" s="19"/>
      <c r="H167" s="19"/>
      <c r="I167" s="19"/>
      <c r="J167" s="19"/>
      <c r="K167" s="19" t="str">
        <f t="shared" ref="K167:L167" si="558">SUBTOTAL(9,K164:K166)</f>
        <v>#REF!</v>
      </c>
      <c r="L167" s="19" t="str">
        <f t="shared" si="558"/>
        <v>#REF!</v>
      </c>
      <c r="M167" s="19"/>
      <c r="N167" s="19"/>
      <c r="O167" s="38"/>
      <c r="P167" s="19" t="str">
        <f t="shared" ref="P167:X167" si="559">SUBTOTAL(9,P164:P166)</f>
        <v>#REF!</v>
      </c>
      <c r="Q167" s="19" t="str">
        <f t="shared" si="559"/>
        <v>#REF!</v>
      </c>
      <c r="R167" s="19" t="str">
        <f t="shared" si="559"/>
        <v>#REF!</v>
      </c>
      <c r="S167" s="38" t="str">
        <f t="shared" si="559"/>
        <v>#REF!</v>
      </c>
      <c r="T167" s="19">
        <f t="shared" si="559"/>
        <v>0</v>
      </c>
      <c r="U167" s="19">
        <f t="shared" si="559"/>
        <v>13641.37</v>
      </c>
      <c r="V167" s="19">
        <f t="shared" si="559"/>
        <v>13641.37</v>
      </c>
      <c r="W167" s="19" t="str">
        <f t="shared" si="559"/>
        <v>#REF!</v>
      </c>
      <c r="X167" s="19" t="str">
        <f t="shared" si="559"/>
        <v>#REF!</v>
      </c>
      <c r="Y167" s="38"/>
      <c r="Z167" s="38"/>
      <c r="AA167" s="38"/>
      <c r="AB167" s="38"/>
      <c r="AC167" s="38"/>
      <c r="AD167" s="38"/>
      <c r="AE167" s="38"/>
      <c r="AH167" s="38"/>
      <c r="AI167" s="40"/>
      <c r="AJ167" s="38"/>
      <c r="AK167" s="19"/>
      <c r="AL167" s="18"/>
      <c r="AM167" s="19"/>
    </row>
    <row r="168" ht="15.75" hidden="1" customHeight="1" outlineLevel="2">
      <c r="A168" s="18" t="s">
        <v>112</v>
      </c>
      <c r="B168" s="19" t="s">
        <v>18</v>
      </c>
      <c r="C168" s="18" t="s">
        <v>335</v>
      </c>
      <c r="D168" s="19">
        <v>2.541834986E7</v>
      </c>
      <c r="E168" s="19">
        <v>3569850.99</v>
      </c>
      <c r="F168" s="19">
        <v>0.0</v>
      </c>
      <c r="G168" s="19" t="str">
        <f t="shared" ref="G168:G170" si="560">VLOOKUP(A168,'[1]ESFUERZO PROPIO ANTIOQUIA'!$E$4:$AB$130,5,0)</f>
        <v>#REF!</v>
      </c>
      <c r="H168" s="19" t="str">
        <f t="shared" ref="H168:H170" si="561">VLOOKUP(A168,'[1]ESFUERZO PROPIO ANTIOQUIA'!$E$4:$AB$130,2,0)</f>
        <v>#REF!</v>
      </c>
      <c r="I168" s="19" t="str">
        <f t="shared" ref="I168:I170" si="562">VLOOKUP(A168,'[1]ESFUERZO PROPIO ANTIOQUIA'!$E$4:$AB$130,24,0)</f>
        <v>#REF!</v>
      </c>
      <c r="J168" s="19" t="str">
        <f t="shared" ref="J168:J170" si="563">+I168/4</f>
        <v>#REF!</v>
      </c>
      <c r="K168" s="19" t="str">
        <f t="shared" ref="K168:K170" si="564">+F168*J168</f>
        <v>#REF!</v>
      </c>
      <c r="L168" s="19" t="str">
        <f t="shared" ref="L168:L170" si="565">IF(K168=0,0,D168-Q168)</f>
        <v>#REF!</v>
      </c>
      <c r="M168" s="19" t="str">
        <f t="shared" ref="M168:M170" si="566">VLOOKUP(A168,'[1]ESFUERZO PROPIO ANTIOQUIA'!$E$4:$AB$130,14,0)</f>
        <v>#REF!</v>
      </c>
      <c r="N168" s="19" t="str">
        <f t="shared" ref="N168:N170" si="567">VLOOKUP(A168,'[1]ESFUERZO PROPIO ANTIOQUIA'!$E$4:$AB$130,11,0)</f>
        <v>#REF!</v>
      </c>
      <c r="O168" s="38"/>
      <c r="P168" s="19" t="str">
        <f>+D168-K168</f>
        <v>#REF!</v>
      </c>
      <c r="Q168" s="19" t="str">
        <f t="shared" ref="Q168:Q170" si="568">+ROUND(P168,0)</f>
        <v>#REF!</v>
      </c>
      <c r="R168" s="19" t="str">
        <f t="shared" ref="R168:R170" si="569">+L168+Q168</f>
        <v>#REF!</v>
      </c>
      <c r="S168" s="38" t="str">
        <f t="shared" ref="S168:S170" si="570">+IF(D168-L168-Q168&gt;1,D168-L168-Q168,0)</f>
        <v>#REF!</v>
      </c>
      <c r="T168" s="19">
        <v>0.0</v>
      </c>
      <c r="U168" s="19">
        <v>0.0</v>
      </c>
      <c r="V168" s="19">
        <f t="shared" ref="V168:V170" si="571">+T168+U168</f>
        <v>0</v>
      </c>
      <c r="W168" s="19" t="str">
        <f t="shared" ref="W168:W170" si="572">+IF(S168+V168&gt;100000,S168+V168,0)</f>
        <v>#REF!</v>
      </c>
      <c r="X168" s="19" t="str">
        <f t="shared" ref="X168:X170" si="573">+Q168+W168</f>
        <v>#REF!</v>
      </c>
      <c r="Y168" s="38"/>
      <c r="Z168" s="38"/>
      <c r="AA168" s="38"/>
      <c r="AB168" s="38"/>
      <c r="AC168" s="38"/>
      <c r="AD168" s="38"/>
      <c r="AE168" s="38"/>
      <c r="AG168" s="39" t="b">
        <f t="shared" ref="AG168:AG170" si="574">+AND(A168=AH168,C168=AJ168)</f>
        <v>1</v>
      </c>
      <c r="AH168" s="38" t="s">
        <v>112</v>
      </c>
      <c r="AI168" s="40" t="s">
        <v>18</v>
      </c>
      <c r="AJ168" s="38" t="s">
        <v>335</v>
      </c>
      <c r="AK168" s="19">
        <v>0.0</v>
      </c>
      <c r="AL168" s="18">
        <v>0.0</v>
      </c>
      <c r="AM168" s="19">
        <f t="shared" ref="AM168:AM170" si="575">+AK168+AL168</f>
        <v>0</v>
      </c>
    </row>
    <row r="169" ht="15.75" hidden="1" customHeight="1" outlineLevel="2">
      <c r="A169" s="18" t="s">
        <v>112</v>
      </c>
      <c r="B169" s="19" t="s">
        <v>30</v>
      </c>
      <c r="C169" s="18" t="s">
        <v>31</v>
      </c>
      <c r="D169" s="19">
        <v>12393.91</v>
      </c>
      <c r="E169" s="19">
        <v>1740.65</v>
      </c>
      <c r="F169" s="19">
        <v>0.0</v>
      </c>
      <c r="G169" s="19" t="str">
        <f t="shared" si="560"/>
        <v>#REF!</v>
      </c>
      <c r="H169" s="19" t="str">
        <f t="shared" si="561"/>
        <v>#REF!</v>
      </c>
      <c r="I169" s="19" t="str">
        <f t="shared" si="562"/>
        <v>#REF!</v>
      </c>
      <c r="J169" s="19" t="str">
        <f t="shared" si="563"/>
        <v>#REF!</v>
      </c>
      <c r="K169" s="19" t="str">
        <f t="shared" si="564"/>
        <v>#REF!</v>
      </c>
      <c r="L169" s="19" t="str">
        <f t="shared" si="565"/>
        <v>#REF!</v>
      </c>
      <c r="M169" s="19" t="str">
        <f t="shared" si="566"/>
        <v>#REF!</v>
      </c>
      <c r="N169" s="19" t="str">
        <f t="shared" si="567"/>
        <v>#REF!</v>
      </c>
      <c r="O169" s="38"/>
      <c r="P169" s="19">
        <v>0.0</v>
      </c>
      <c r="Q169" s="19">
        <f t="shared" si="568"/>
        <v>0</v>
      </c>
      <c r="R169" s="19" t="str">
        <f t="shared" si="569"/>
        <v>#REF!</v>
      </c>
      <c r="S169" s="38" t="str">
        <f t="shared" si="570"/>
        <v>#REF!</v>
      </c>
      <c r="T169" s="19">
        <v>0.0</v>
      </c>
      <c r="U169" s="19">
        <v>0.0</v>
      </c>
      <c r="V169" s="19">
        <f t="shared" si="571"/>
        <v>0</v>
      </c>
      <c r="W169" s="19" t="str">
        <f t="shared" si="572"/>
        <v>#REF!</v>
      </c>
      <c r="X169" s="19" t="str">
        <f t="shared" si="573"/>
        <v>#REF!</v>
      </c>
      <c r="Y169" s="38"/>
      <c r="Z169" s="38"/>
      <c r="AA169" s="38"/>
      <c r="AB169" s="38"/>
      <c r="AC169" s="38"/>
      <c r="AD169" s="38"/>
      <c r="AE169" s="38"/>
      <c r="AG169" s="39" t="b">
        <f t="shared" si="574"/>
        <v>1</v>
      </c>
      <c r="AH169" s="18" t="s">
        <v>112</v>
      </c>
      <c r="AI169" s="19" t="s">
        <v>30</v>
      </c>
      <c r="AJ169" s="18" t="s">
        <v>31</v>
      </c>
      <c r="AK169" s="19"/>
      <c r="AL169" s="18"/>
      <c r="AM169" s="19">
        <f t="shared" si="575"/>
        <v>0</v>
      </c>
    </row>
    <row r="170" ht="15.75" hidden="1" customHeight="1" outlineLevel="2">
      <c r="A170" s="18" t="s">
        <v>112</v>
      </c>
      <c r="B170" s="19" t="s">
        <v>38</v>
      </c>
      <c r="C170" s="18" t="s">
        <v>39</v>
      </c>
      <c r="D170" s="19">
        <v>35561.23</v>
      </c>
      <c r="E170" s="19">
        <v>4994.36</v>
      </c>
      <c r="F170" s="19">
        <v>0.0</v>
      </c>
      <c r="G170" s="19" t="str">
        <f t="shared" si="560"/>
        <v>#REF!</v>
      </c>
      <c r="H170" s="19" t="str">
        <f t="shared" si="561"/>
        <v>#REF!</v>
      </c>
      <c r="I170" s="19" t="str">
        <f t="shared" si="562"/>
        <v>#REF!</v>
      </c>
      <c r="J170" s="19" t="str">
        <f t="shared" si="563"/>
        <v>#REF!</v>
      </c>
      <c r="K170" s="19" t="str">
        <f t="shared" si="564"/>
        <v>#REF!</v>
      </c>
      <c r="L170" s="19" t="str">
        <f t="shared" si="565"/>
        <v>#REF!</v>
      </c>
      <c r="M170" s="19" t="str">
        <f t="shared" si="566"/>
        <v>#REF!</v>
      </c>
      <c r="N170" s="19" t="str">
        <f t="shared" si="567"/>
        <v>#REF!</v>
      </c>
      <c r="O170" s="38"/>
      <c r="P170" s="19">
        <v>0.0</v>
      </c>
      <c r="Q170" s="19">
        <f t="shared" si="568"/>
        <v>0</v>
      </c>
      <c r="R170" s="19" t="str">
        <f t="shared" si="569"/>
        <v>#REF!</v>
      </c>
      <c r="S170" s="38" t="str">
        <f t="shared" si="570"/>
        <v>#REF!</v>
      </c>
      <c r="T170" s="19">
        <v>0.0</v>
      </c>
      <c r="U170" s="19">
        <v>4710.04</v>
      </c>
      <c r="V170" s="19">
        <f t="shared" si="571"/>
        <v>4710.04</v>
      </c>
      <c r="W170" s="19" t="str">
        <f t="shared" si="572"/>
        <v>#REF!</v>
      </c>
      <c r="X170" s="19" t="str">
        <f t="shared" si="573"/>
        <v>#REF!</v>
      </c>
      <c r="Y170" s="38"/>
      <c r="Z170" s="38"/>
      <c r="AA170" s="38"/>
      <c r="AB170" s="38"/>
      <c r="AC170" s="38"/>
      <c r="AD170" s="38"/>
      <c r="AE170" s="38"/>
      <c r="AG170" s="39" t="b">
        <f t="shared" si="574"/>
        <v>1</v>
      </c>
      <c r="AH170" s="38" t="s">
        <v>112</v>
      </c>
      <c r="AI170" s="40" t="s">
        <v>38</v>
      </c>
      <c r="AJ170" s="38" t="s">
        <v>39</v>
      </c>
      <c r="AK170" s="19">
        <v>0.0</v>
      </c>
      <c r="AL170" s="18">
        <v>4710.04</v>
      </c>
      <c r="AM170" s="19">
        <f t="shared" si="575"/>
        <v>4710.04</v>
      </c>
    </row>
    <row r="171" ht="15.75" hidden="1" customHeight="1" outlineLevel="1">
      <c r="A171" s="43" t="s">
        <v>367</v>
      </c>
      <c r="B171" s="19"/>
      <c r="C171" s="18"/>
      <c r="D171" s="19">
        <f t="shared" ref="D171:E171" si="576">SUBTOTAL(9,D168:D170)</f>
        <v>25466305</v>
      </c>
      <c r="E171" s="19">
        <f t="shared" si="576"/>
        <v>3576586</v>
      </c>
      <c r="F171" s="19">
        <v>1.0</v>
      </c>
      <c r="G171" s="19"/>
      <c r="H171" s="19"/>
      <c r="I171" s="19"/>
      <c r="J171" s="19"/>
      <c r="K171" s="19" t="str">
        <f t="shared" ref="K171:L171" si="577">SUBTOTAL(9,K168:K170)</f>
        <v>#REF!</v>
      </c>
      <c r="L171" s="19" t="str">
        <f t="shared" si="577"/>
        <v>#REF!</v>
      </c>
      <c r="M171" s="19"/>
      <c r="N171" s="19"/>
      <c r="O171" s="38"/>
      <c r="P171" s="19" t="str">
        <f t="shared" ref="P171:X171" si="578">SUBTOTAL(9,P168:P170)</f>
        <v>#REF!</v>
      </c>
      <c r="Q171" s="19" t="str">
        <f t="shared" si="578"/>
        <v>#REF!</v>
      </c>
      <c r="R171" s="19" t="str">
        <f t="shared" si="578"/>
        <v>#REF!</v>
      </c>
      <c r="S171" s="38" t="str">
        <f t="shared" si="578"/>
        <v>#REF!</v>
      </c>
      <c r="T171" s="19">
        <f t="shared" si="578"/>
        <v>0</v>
      </c>
      <c r="U171" s="19">
        <f t="shared" si="578"/>
        <v>4710.04</v>
      </c>
      <c r="V171" s="19">
        <f t="shared" si="578"/>
        <v>4710.04</v>
      </c>
      <c r="W171" s="19" t="str">
        <f t="shared" si="578"/>
        <v>#REF!</v>
      </c>
      <c r="X171" s="19" t="str">
        <f t="shared" si="578"/>
        <v>#REF!</v>
      </c>
      <c r="Y171" s="38"/>
      <c r="Z171" s="38"/>
      <c r="AA171" s="38"/>
      <c r="AB171" s="38"/>
      <c r="AC171" s="38"/>
      <c r="AD171" s="38"/>
      <c r="AE171" s="38"/>
      <c r="AH171" s="38"/>
      <c r="AI171" s="40"/>
      <c r="AJ171" s="38"/>
      <c r="AK171" s="19"/>
      <c r="AL171" s="18"/>
      <c r="AM171" s="19"/>
    </row>
    <row r="172" ht="15.75" hidden="1" customHeight="1" outlineLevel="2">
      <c r="A172" s="18" t="s">
        <v>114</v>
      </c>
      <c r="B172" s="19" t="s">
        <v>18</v>
      </c>
      <c r="C172" s="18" t="s">
        <v>335</v>
      </c>
      <c r="D172" s="19">
        <v>9084298.43</v>
      </c>
      <c r="E172" s="19">
        <v>1321029.22</v>
      </c>
      <c r="F172" s="19">
        <v>0.0</v>
      </c>
      <c r="G172" s="19" t="str">
        <f>VLOOKUP(A172,'[1]ESFUERZO PROPIO ANTIOQUIA'!$E$4:$AB$130,5,0)</f>
        <v>#REF!</v>
      </c>
      <c r="H172" s="19" t="str">
        <f>VLOOKUP(A172,'[1]ESFUERZO PROPIO ANTIOQUIA'!$E$4:$AB$130,2,0)</f>
        <v>#REF!</v>
      </c>
      <c r="I172" s="19" t="str">
        <f>VLOOKUP(A172,'[1]ESFUERZO PROPIO ANTIOQUIA'!$E$4:$AB$130,24,0)</f>
        <v>#REF!</v>
      </c>
      <c r="J172" s="19" t="str">
        <f>+I172/4</f>
        <v>#REF!</v>
      </c>
      <c r="K172" s="19" t="str">
        <f>+F172*J172</f>
        <v>#REF!</v>
      </c>
      <c r="L172" s="19" t="str">
        <f t="shared" ref="L172:L175" si="579">IF(K172=0,0,D172-Q172)</f>
        <v>#REF!</v>
      </c>
      <c r="M172" s="19" t="str">
        <f>VLOOKUP(A172,'[1]ESFUERZO PROPIO ANTIOQUIA'!$E$4:$AB$130,14,0)</f>
        <v>#REF!</v>
      </c>
      <c r="N172" s="19" t="str">
        <f>VLOOKUP(A172,'[1]ESFUERZO PROPIO ANTIOQUIA'!$E$4:$AB$130,11,0)</f>
        <v>#REF!</v>
      </c>
      <c r="O172" s="38"/>
      <c r="P172" s="19" t="str">
        <f>+D172-K172</f>
        <v>#REF!</v>
      </c>
      <c r="Q172" s="19" t="str">
        <f>+ROUND(P172,0)</f>
        <v>#REF!</v>
      </c>
      <c r="R172" s="19" t="str">
        <f>+L172+Q172</f>
        <v>#REF!</v>
      </c>
      <c r="S172" s="38" t="str">
        <f>+IF(D172-L172-Q172&gt;1,D172-L172-Q172,0)</f>
        <v>#REF!</v>
      </c>
      <c r="T172" s="19">
        <v>0.0</v>
      </c>
      <c r="U172" s="19">
        <v>0.0</v>
      </c>
      <c r="V172" s="19">
        <f t="shared" ref="V172:V175" si="580">+T172+U172</f>
        <v>0</v>
      </c>
      <c r="W172" s="19" t="str">
        <f t="shared" ref="W172:W175" si="581">+IF(S172+V172&gt;100000,S172+V172,0)</f>
        <v>#REF!</v>
      </c>
      <c r="X172" s="19" t="str">
        <f t="shared" ref="X172:X175" si="582">+Q172+W172</f>
        <v>#REF!</v>
      </c>
      <c r="Y172" s="38"/>
      <c r="Z172" s="38"/>
      <c r="AA172" s="38"/>
      <c r="AB172" s="38"/>
      <c r="AC172" s="38"/>
      <c r="AD172" s="38"/>
      <c r="AE172" s="38"/>
      <c r="AG172" s="39" t="b">
        <f t="shared" ref="AG172:AG175" si="583">+AND(A172=AH172,C172=AJ172)</f>
        <v>1</v>
      </c>
      <c r="AH172" s="38" t="s">
        <v>114</v>
      </c>
      <c r="AI172" s="40" t="s">
        <v>18</v>
      </c>
      <c r="AJ172" s="38" t="s">
        <v>335</v>
      </c>
      <c r="AK172" s="19">
        <v>0.0</v>
      </c>
      <c r="AL172" s="18">
        <v>0.0</v>
      </c>
      <c r="AM172" s="19">
        <f t="shared" ref="AM172:AM175" si="584">+AK172+AL172</f>
        <v>0</v>
      </c>
    </row>
    <row r="173" ht="15.75" hidden="1" customHeight="1" outlineLevel="2">
      <c r="A173" s="38" t="s">
        <v>114</v>
      </c>
      <c r="B173" s="40" t="s">
        <v>44</v>
      </c>
      <c r="C173" s="38" t="s">
        <v>45</v>
      </c>
      <c r="D173" s="19">
        <v>0.0</v>
      </c>
      <c r="E173" s="19"/>
      <c r="F173" s="19">
        <v>0.0</v>
      </c>
      <c r="G173" s="19"/>
      <c r="H173" s="19"/>
      <c r="I173" s="19"/>
      <c r="J173" s="19"/>
      <c r="K173" s="19">
        <v>0.0</v>
      </c>
      <c r="L173" s="19">
        <f t="shared" si="579"/>
        <v>0</v>
      </c>
      <c r="M173" s="19"/>
      <c r="N173" s="19"/>
      <c r="O173" s="38"/>
      <c r="P173" s="19">
        <v>0.0</v>
      </c>
      <c r="Q173" s="19">
        <v>0.0</v>
      </c>
      <c r="R173" s="19">
        <v>0.0</v>
      </c>
      <c r="S173" s="38">
        <v>0.0</v>
      </c>
      <c r="T173" s="19">
        <v>0.0</v>
      </c>
      <c r="U173" s="19">
        <v>5566.1</v>
      </c>
      <c r="V173" s="19">
        <f t="shared" si="580"/>
        <v>5566.1</v>
      </c>
      <c r="W173" s="19">
        <f t="shared" si="581"/>
        <v>0</v>
      </c>
      <c r="X173" s="19">
        <f t="shared" si="582"/>
        <v>0</v>
      </c>
      <c r="Y173" s="38"/>
      <c r="Z173" s="38"/>
      <c r="AA173" s="38"/>
      <c r="AB173" s="38"/>
      <c r="AC173" s="38"/>
      <c r="AD173" s="38"/>
      <c r="AE173" s="38"/>
      <c r="AG173" s="39" t="b">
        <f t="shared" si="583"/>
        <v>1</v>
      </c>
      <c r="AH173" s="38" t="s">
        <v>114</v>
      </c>
      <c r="AI173" s="40" t="s">
        <v>44</v>
      </c>
      <c r="AJ173" s="38" t="s">
        <v>45</v>
      </c>
      <c r="AK173" s="19">
        <v>0.0</v>
      </c>
      <c r="AL173" s="18">
        <v>5566.1</v>
      </c>
      <c r="AM173" s="19">
        <f t="shared" si="584"/>
        <v>5566.1</v>
      </c>
    </row>
    <row r="174" ht="15.75" hidden="1" customHeight="1" outlineLevel="2">
      <c r="A174" s="18" t="s">
        <v>114</v>
      </c>
      <c r="B174" s="19" t="s">
        <v>30</v>
      </c>
      <c r="C174" s="18" t="s">
        <v>31</v>
      </c>
      <c r="D174" s="19">
        <v>16454.29</v>
      </c>
      <c r="E174" s="19">
        <v>2392.76</v>
      </c>
      <c r="F174" s="19">
        <v>0.0</v>
      </c>
      <c r="G174" s="19" t="str">
        <f t="shared" ref="G174:G175" si="585">VLOOKUP(A174,'[1]ESFUERZO PROPIO ANTIOQUIA'!$E$4:$AB$130,5,0)</f>
        <v>#REF!</v>
      </c>
      <c r="H174" s="19" t="str">
        <f t="shared" ref="H174:H175" si="586">VLOOKUP(A174,'[1]ESFUERZO PROPIO ANTIOQUIA'!$E$4:$AB$130,2,0)</f>
        <v>#REF!</v>
      </c>
      <c r="I174" s="19" t="str">
        <f t="shared" ref="I174:I175" si="587">VLOOKUP(A174,'[1]ESFUERZO PROPIO ANTIOQUIA'!$E$4:$AB$130,24,0)</f>
        <v>#REF!</v>
      </c>
      <c r="J174" s="19" t="str">
        <f t="shared" ref="J174:J175" si="588">+I174/4</f>
        <v>#REF!</v>
      </c>
      <c r="K174" s="19" t="str">
        <f t="shared" ref="K174:K175" si="589">+F174*J174</f>
        <v>#REF!</v>
      </c>
      <c r="L174" s="19" t="str">
        <f t="shared" si="579"/>
        <v>#REF!</v>
      </c>
      <c r="M174" s="19" t="str">
        <f t="shared" ref="M174:M175" si="590">VLOOKUP(A174,'[1]ESFUERZO PROPIO ANTIOQUIA'!$E$4:$AB$130,14,0)</f>
        <v>#REF!</v>
      </c>
      <c r="N174" s="19" t="str">
        <f t="shared" ref="N174:N175" si="591">VLOOKUP(A174,'[1]ESFUERZO PROPIO ANTIOQUIA'!$E$4:$AB$130,11,0)</f>
        <v>#REF!</v>
      </c>
      <c r="O174" s="38"/>
      <c r="P174" s="19">
        <v>0.0</v>
      </c>
      <c r="Q174" s="19">
        <f t="shared" ref="Q174:Q175" si="592">+ROUND(P174,0)</f>
        <v>0</v>
      </c>
      <c r="R174" s="19" t="str">
        <f t="shared" ref="R174:R175" si="593">+L174+Q174</f>
        <v>#REF!</v>
      </c>
      <c r="S174" s="38" t="str">
        <f t="shared" ref="S174:S175" si="594">+IF(D174-L174-Q174&gt;1,D174-L174-Q174,0)</f>
        <v>#REF!</v>
      </c>
      <c r="T174" s="19">
        <v>0.0</v>
      </c>
      <c r="U174" s="19">
        <v>0.0</v>
      </c>
      <c r="V174" s="19">
        <f t="shared" si="580"/>
        <v>0</v>
      </c>
      <c r="W174" s="19" t="str">
        <f t="shared" si="581"/>
        <v>#REF!</v>
      </c>
      <c r="X174" s="19" t="str">
        <f t="shared" si="582"/>
        <v>#REF!</v>
      </c>
      <c r="Y174" s="38"/>
      <c r="Z174" s="38"/>
      <c r="AA174" s="38"/>
      <c r="AB174" s="38"/>
      <c r="AC174" s="38"/>
      <c r="AD174" s="38"/>
      <c r="AE174" s="38"/>
      <c r="AG174" s="39" t="b">
        <f t="shared" si="583"/>
        <v>1</v>
      </c>
      <c r="AH174" s="18" t="s">
        <v>114</v>
      </c>
      <c r="AI174" s="19" t="s">
        <v>30</v>
      </c>
      <c r="AJ174" s="18" t="s">
        <v>31</v>
      </c>
      <c r="AK174" s="19"/>
      <c r="AL174" s="18"/>
      <c r="AM174" s="19">
        <f t="shared" si="584"/>
        <v>0</v>
      </c>
    </row>
    <row r="175" ht="15.75" hidden="1" customHeight="1" outlineLevel="2">
      <c r="A175" s="18" t="s">
        <v>114</v>
      </c>
      <c r="B175" s="19" t="s">
        <v>38</v>
      </c>
      <c r="C175" s="18" t="s">
        <v>39</v>
      </c>
      <c r="D175" s="19">
        <v>1609.28</v>
      </c>
      <c r="E175" s="19">
        <v>234.02</v>
      </c>
      <c r="F175" s="19">
        <v>0.0</v>
      </c>
      <c r="G175" s="19" t="str">
        <f t="shared" si="585"/>
        <v>#REF!</v>
      </c>
      <c r="H175" s="19" t="str">
        <f t="shared" si="586"/>
        <v>#REF!</v>
      </c>
      <c r="I175" s="19" t="str">
        <f t="shared" si="587"/>
        <v>#REF!</v>
      </c>
      <c r="J175" s="19" t="str">
        <f t="shared" si="588"/>
        <v>#REF!</v>
      </c>
      <c r="K175" s="19" t="str">
        <f t="shared" si="589"/>
        <v>#REF!</v>
      </c>
      <c r="L175" s="19" t="str">
        <f t="shared" si="579"/>
        <v>#REF!</v>
      </c>
      <c r="M175" s="19" t="str">
        <f t="shared" si="590"/>
        <v>#REF!</v>
      </c>
      <c r="N175" s="19" t="str">
        <f t="shared" si="591"/>
        <v>#REF!</v>
      </c>
      <c r="O175" s="38"/>
      <c r="P175" s="19">
        <v>0.0</v>
      </c>
      <c r="Q175" s="19">
        <f t="shared" si="592"/>
        <v>0</v>
      </c>
      <c r="R175" s="19" t="str">
        <f t="shared" si="593"/>
        <v>#REF!</v>
      </c>
      <c r="S175" s="38" t="str">
        <f t="shared" si="594"/>
        <v>#REF!</v>
      </c>
      <c r="T175" s="19">
        <v>0.0</v>
      </c>
      <c r="U175" s="19">
        <v>3223.64</v>
      </c>
      <c r="V175" s="19">
        <f t="shared" si="580"/>
        <v>3223.64</v>
      </c>
      <c r="W175" s="19" t="str">
        <f t="shared" si="581"/>
        <v>#REF!</v>
      </c>
      <c r="X175" s="19" t="str">
        <f t="shared" si="582"/>
        <v>#REF!</v>
      </c>
      <c r="Y175" s="38"/>
      <c r="Z175" s="38"/>
      <c r="AA175" s="38"/>
      <c r="AB175" s="38"/>
      <c r="AC175" s="38"/>
      <c r="AD175" s="38"/>
      <c r="AE175" s="38"/>
      <c r="AG175" s="39" t="b">
        <f t="shared" si="583"/>
        <v>1</v>
      </c>
      <c r="AH175" s="38" t="s">
        <v>114</v>
      </c>
      <c r="AI175" s="40" t="s">
        <v>38</v>
      </c>
      <c r="AJ175" s="38" t="s">
        <v>39</v>
      </c>
      <c r="AK175" s="19">
        <v>0.0</v>
      </c>
      <c r="AL175" s="18">
        <v>3223.64</v>
      </c>
      <c r="AM175" s="19">
        <f t="shared" si="584"/>
        <v>3223.64</v>
      </c>
    </row>
    <row r="176" ht="15.75" hidden="1" customHeight="1" outlineLevel="1">
      <c r="A176" s="43" t="s">
        <v>368</v>
      </c>
      <c r="B176" s="19"/>
      <c r="C176" s="18"/>
      <c r="D176" s="19">
        <f t="shared" ref="D176:E176" si="595">SUBTOTAL(9,D172:D175)</f>
        <v>9102362</v>
      </c>
      <c r="E176" s="19">
        <f t="shared" si="595"/>
        <v>1323656</v>
      </c>
      <c r="F176" s="19">
        <v>1.0</v>
      </c>
      <c r="G176" s="19"/>
      <c r="H176" s="19"/>
      <c r="I176" s="19"/>
      <c r="J176" s="19"/>
      <c r="K176" s="19" t="str">
        <f t="shared" ref="K176:L176" si="596">SUBTOTAL(9,K172:K175)</f>
        <v>#REF!</v>
      </c>
      <c r="L176" s="19" t="str">
        <f t="shared" si="596"/>
        <v>#REF!</v>
      </c>
      <c r="M176" s="19"/>
      <c r="N176" s="19"/>
      <c r="O176" s="38"/>
      <c r="P176" s="19" t="str">
        <f t="shared" ref="P176:X176" si="597">SUBTOTAL(9,P172:P175)</f>
        <v>#REF!</v>
      </c>
      <c r="Q176" s="19" t="str">
        <f t="shared" si="597"/>
        <v>#REF!</v>
      </c>
      <c r="R176" s="19" t="str">
        <f t="shared" si="597"/>
        <v>#REF!</v>
      </c>
      <c r="S176" s="38" t="str">
        <f t="shared" si="597"/>
        <v>#REF!</v>
      </c>
      <c r="T176" s="19">
        <f t="shared" si="597"/>
        <v>0</v>
      </c>
      <c r="U176" s="19">
        <f t="shared" si="597"/>
        <v>8789.74</v>
      </c>
      <c r="V176" s="19">
        <f t="shared" si="597"/>
        <v>8789.74</v>
      </c>
      <c r="W176" s="19" t="str">
        <f t="shared" si="597"/>
        <v>#REF!</v>
      </c>
      <c r="X176" s="19" t="str">
        <f t="shared" si="597"/>
        <v>#REF!</v>
      </c>
      <c r="Y176" s="38"/>
      <c r="Z176" s="38"/>
      <c r="AA176" s="38"/>
      <c r="AB176" s="38"/>
      <c r="AC176" s="38"/>
      <c r="AD176" s="38"/>
      <c r="AE176" s="38"/>
      <c r="AH176" s="38"/>
      <c r="AI176" s="40"/>
      <c r="AJ176" s="38"/>
      <c r="AK176" s="19"/>
      <c r="AL176" s="18"/>
      <c r="AM176" s="19"/>
    </row>
    <row r="177" ht="15.75" hidden="1" customHeight="1" outlineLevel="2">
      <c r="A177" s="18" t="s">
        <v>116</v>
      </c>
      <c r="B177" s="19" t="s">
        <v>18</v>
      </c>
      <c r="C177" s="18" t="s">
        <v>335</v>
      </c>
      <c r="D177" s="19">
        <v>7262007.81</v>
      </c>
      <c r="E177" s="19">
        <v>1188671.19</v>
      </c>
      <c r="F177" s="19">
        <v>0.0</v>
      </c>
      <c r="G177" s="19" t="str">
        <f t="shared" ref="G177:G180" si="598">VLOOKUP(A177,'[1]ESFUERZO PROPIO ANTIOQUIA'!$E$4:$AB$130,5,0)</f>
        <v>#REF!</v>
      </c>
      <c r="H177" s="19" t="str">
        <f t="shared" ref="H177:H180" si="599">VLOOKUP(A177,'[1]ESFUERZO PROPIO ANTIOQUIA'!$E$4:$AB$130,2,0)</f>
        <v>#REF!</v>
      </c>
      <c r="I177" s="19" t="str">
        <f t="shared" ref="I177:I180" si="600">VLOOKUP(A177,'[1]ESFUERZO PROPIO ANTIOQUIA'!$E$4:$AB$130,24,0)</f>
        <v>#REF!</v>
      </c>
      <c r="J177" s="19" t="str">
        <f t="shared" ref="J177:J180" si="601">+I177/4</f>
        <v>#REF!</v>
      </c>
      <c r="K177" s="19" t="str">
        <f t="shared" ref="K177:K180" si="602">+F177*J177</f>
        <v>#REF!</v>
      </c>
      <c r="L177" s="19" t="str">
        <f t="shared" ref="L177:L180" si="603">IF(K177=0,0,D177-Q177)</f>
        <v>#REF!</v>
      </c>
      <c r="M177" s="19" t="str">
        <f t="shared" ref="M177:M180" si="604">VLOOKUP(A177,'[1]ESFUERZO PROPIO ANTIOQUIA'!$E$4:$AB$130,14,0)</f>
        <v>#REF!</v>
      </c>
      <c r="N177" s="19" t="str">
        <f t="shared" ref="N177:N180" si="605">VLOOKUP(A177,'[1]ESFUERZO PROPIO ANTIOQUIA'!$E$4:$AB$130,11,0)</f>
        <v>#REF!</v>
      </c>
      <c r="O177" s="38"/>
      <c r="P177" s="19" t="str">
        <f>+D177-K177</f>
        <v>#REF!</v>
      </c>
      <c r="Q177" s="19" t="str">
        <f t="shared" ref="Q177:Q180" si="606">+ROUND(P177,0)</f>
        <v>#REF!</v>
      </c>
      <c r="R177" s="19" t="str">
        <f t="shared" ref="R177:R180" si="607">+L177+Q177</f>
        <v>#REF!</v>
      </c>
      <c r="S177" s="38" t="str">
        <f t="shared" ref="S177:S180" si="608">+IF(D177-L177-Q177&gt;1,D177-L177-Q177,0)</f>
        <v>#REF!</v>
      </c>
      <c r="T177" s="19">
        <v>1308146.0</v>
      </c>
      <c r="U177" s="19">
        <v>0.0</v>
      </c>
      <c r="V177" s="19">
        <f t="shared" ref="V177:V180" si="609">+T177+U177</f>
        <v>1308146</v>
      </c>
      <c r="W177" s="19" t="str">
        <f t="shared" ref="W177:W180" si="610">+IF(S177+V177&gt;100000,S177+V177,0)</f>
        <v>#REF!</v>
      </c>
      <c r="X177" s="19" t="str">
        <f t="shared" ref="X177:X180" si="611">+Q177+W177</f>
        <v>#REF!</v>
      </c>
      <c r="Y177" s="38"/>
      <c r="Z177" s="38"/>
      <c r="AA177" s="38"/>
      <c r="AB177" s="38"/>
      <c r="AC177" s="38"/>
      <c r="AD177" s="38"/>
      <c r="AE177" s="38"/>
      <c r="AG177" s="39" t="b">
        <f t="shared" ref="AG177:AG180" si="612">+AND(A177=AH177,C177=AJ177)</f>
        <v>1</v>
      </c>
      <c r="AH177" s="38" t="s">
        <v>116</v>
      </c>
      <c r="AI177" s="40" t="s">
        <v>18</v>
      </c>
      <c r="AJ177" s="38" t="s">
        <v>335</v>
      </c>
      <c r="AK177" s="19">
        <v>1308146.0</v>
      </c>
      <c r="AL177" s="18">
        <v>0.0</v>
      </c>
      <c r="AM177" s="19">
        <f t="shared" ref="AM177:AM180" si="613">+AK177+AL177</f>
        <v>1308146</v>
      </c>
    </row>
    <row r="178" ht="15.75" hidden="1" customHeight="1" outlineLevel="2">
      <c r="A178" s="18" t="s">
        <v>116</v>
      </c>
      <c r="B178" s="19" t="s">
        <v>44</v>
      </c>
      <c r="C178" s="18" t="s">
        <v>45</v>
      </c>
      <c r="D178" s="19">
        <v>3556.1</v>
      </c>
      <c r="E178" s="19">
        <v>582.07</v>
      </c>
      <c r="F178" s="19">
        <v>0.0</v>
      </c>
      <c r="G178" s="19" t="str">
        <f t="shared" si="598"/>
        <v>#REF!</v>
      </c>
      <c r="H178" s="19" t="str">
        <f t="shared" si="599"/>
        <v>#REF!</v>
      </c>
      <c r="I178" s="19" t="str">
        <f t="shared" si="600"/>
        <v>#REF!</v>
      </c>
      <c r="J178" s="19" t="str">
        <f t="shared" si="601"/>
        <v>#REF!</v>
      </c>
      <c r="K178" s="19" t="str">
        <f t="shared" si="602"/>
        <v>#REF!</v>
      </c>
      <c r="L178" s="19" t="str">
        <f t="shared" si="603"/>
        <v>#REF!</v>
      </c>
      <c r="M178" s="19" t="str">
        <f t="shared" si="604"/>
        <v>#REF!</v>
      </c>
      <c r="N178" s="19" t="str">
        <f t="shared" si="605"/>
        <v>#REF!</v>
      </c>
      <c r="O178" s="38"/>
      <c r="P178" s="19">
        <v>0.0</v>
      </c>
      <c r="Q178" s="19">
        <f t="shared" si="606"/>
        <v>0</v>
      </c>
      <c r="R178" s="19" t="str">
        <f t="shared" si="607"/>
        <v>#REF!</v>
      </c>
      <c r="S178" s="38" t="str">
        <f t="shared" si="608"/>
        <v>#REF!</v>
      </c>
      <c r="T178" s="19">
        <v>0.0</v>
      </c>
      <c r="U178" s="19">
        <v>0.0</v>
      </c>
      <c r="V178" s="19">
        <f t="shared" si="609"/>
        <v>0</v>
      </c>
      <c r="W178" s="19" t="str">
        <f t="shared" si="610"/>
        <v>#REF!</v>
      </c>
      <c r="X178" s="19" t="str">
        <f t="shared" si="611"/>
        <v>#REF!</v>
      </c>
      <c r="Y178" s="38"/>
      <c r="Z178" s="38"/>
      <c r="AA178" s="38"/>
      <c r="AB178" s="38"/>
      <c r="AC178" s="38"/>
      <c r="AD178" s="38"/>
      <c r="AE178" s="38"/>
      <c r="AG178" s="39" t="b">
        <f t="shared" si="612"/>
        <v>1</v>
      </c>
      <c r="AH178" s="38" t="s">
        <v>116</v>
      </c>
      <c r="AI178" s="40" t="s">
        <v>44</v>
      </c>
      <c r="AJ178" s="38" t="s">
        <v>45</v>
      </c>
      <c r="AK178" s="19">
        <v>0.0</v>
      </c>
      <c r="AL178" s="18">
        <v>0.0</v>
      </c>
      <c r="AM178" s="19">
        <f t="shared" si="613"/>
        <v>0</v>
      </c>
    </row>
    <row r="179" ht="15.75" hidden="1" customHeight="1" outlineLevel="2">
      <c r="A179" s="18" t="s">
        <v>116</v>
      </c>
      <c r="B179" s="19" t="s">
        <v>30</v>
      </c>
      <c r="C179" s="18" t="s">
        <v>31</v>
      </c>
      <c r="D179" s="19">
        <v>4921.98</v>
      </c>
      <c r="E179" s="19">
        <v>805.65</v>
      </c>
      <c r="F179" s="19">
        <v>0.0</v>
      </c>
      <c r="G179" s="19" t="str">
        <f t="shared" si="598"/>
        <v>#REF!</v>
      </c>
      <c r="H179" s="19" t="str">
        <f t="shared" si="599"/>
        <v>#REF!</v>
      </c>
      <c r="I179" s="19" t="str">
        <f t="shared" si="600"/>
        <v>#REF!</v>
      </c>
      <c r="J179" s="19" t="str">
        <f t="shared" si="601"/>
        <v>#REF!</v>
      </c>
      <c r="K179" s="19" t="str">
        <f t="shared" si="602"/>
        <v>#REF!</v>
      </c>
      <c r="L179" s="19" t="str">
        <f t="shared" si="603"/>
        <v>#REF!</v>
      </c>
      <c r="M179" s="19" t="str">
        <f t="shared" si="604"/>
        <v>#REF!</v>
      </c>
      <c r="N179" s="19" t="str">
        <f t="shared" si="605"/>
        <v>#REF!</v>
      </c>
      <c r="O179" s="38"/>
      <c r="P179" s="19">
        <v>0.0</v>
      </c>
      <c r="Q179" s="19">
        <f t="shared" si="606"/>
        <v>0</v>
      </c>
      <c r="R179" s="19" t="str">
        <f t="shared" si="607"/>
        <v>#REF!</v>
      </c>
      <c r="S179" s="38" t="str">
        <f t="shared" si="608"/>
        <v>#REF!</v>
      </c>
      <c r="T179" s="19">
        <v>0.0</v>
      </c>
      <c r="U179" s="19">
        <v>0.0</v>
      </c>
      <c r="V179" s="19">
        <f t="shared" si="609"/>
        <v>0</v>
      </c>
      <c r="W179" s="19" t="str">
        <f t="shared" si="610"/>
        <v>#REF!</v>
      </c>
      <c r="X179" s="19" t="str">
        <f t="shared" si="611"/>
        <v>#REF!</v>
      </c>
      <c r="Y179" s="38"/>
      <c r="Z179" s="38"/>
      <c r="AA179" s="38"/>
      <c r="AB179" s="38"/>
      <c r="AC179" s="38"/>
      <c r="AD179" s="38"/>
      <c r="AE179" s="38"/>
      <c r="AG179" s="39" t="b">
        <f t="shared" si="612"/>
        <v>1</v>
      </c>
      <c r="AH179" s="18" t="s">
        <v>116</v>
      </c>
      <c r="AI179" s="19" t="s">
        <v>30</v>
      </c>
      <c r="AJ179" s="18" t="s">
        <v>31</v>
      </c>
      <c r="AK179" s="19"/>
      <c r="AL179" s="18"/>
      <c r="AM179" s="19">
        <f t="shared" si="613"/>
        <v>0</v>
      </c>
    </row>
    <row r="180" ht="15.75" hidden="1" customHeight="1" outlineLevel="2">
      <c r="A180" s="18" t="s">
        <v>116</v>
      </c>
      <c r="B180" s="19" t="s">
        <v>38</v>
      </c>
      <c r="C180" s="18" t="s">
        <v>39</v>
      </c>
      <c r="D180" s="19">
        <v>7405.11</v>
      </c>
      <c r="E180" s="19">
        <v>1212.09</v>
      </c>
      <c r="F180" s="19">
        <v>0.0</v>
      </c>
      <c r="G180" s="19" t="str">
        <f t="shared" si="598"/>
        <v>#REF!</v>
      </c>
      <c r="H180" s="19" t="str">
        <f t="shared" si="599"/>
        <v>#REF!</v>
      </c>
      <c r="I180" s="19" t="str">
        <f t="shared" si="600"/>
        <v>#REF!</v>
      </c>
      <c r="J180" s="19" t="str">
        <f t="shared" si="601"/>
        <v>#REF!</v>
      </c>
      <c r="K180" s="19" t="str">
        <f t="shared" si="602"/>
        <v>#REF!</v>
      </c>
      <c r="L180" s="19" t="str">
        <f t="shared" si="603"/>
        <v>#REF!</v>
      </c>
      <c r="M180" s="19" t="str">
        <f t="shared" si="604"/>
        <v>#REF!</v>
      </c>
      <c r="N180" s="19" t="str">
        <f t="shared" si="605"/>
        <v>#REF!</v>
      </c>
      <c r="O180" s="38"/>
      <c r="P180" s="19">
        <v>0.0</v>
      </c>
      <c r="Q180" s="19">
        <f t="shared" si="606"/>
        <v>0</v>
      </c>
      <c r="R180" s="19" t="str">
        <f t="shared" si="607"/>
        <v>#REF!</v>
      </c>
      <c r="S180" s="38" t="str">
        <f t="shared" si="608"/>
        <v>#REF!</v>
      </c>
      <c r="T180" s="19">
        <v>0.0</v>
      </c>
      <c r="U180" s="19">
        <v>9599.65</v>
      </c>
      <c r="V180" s="19">
        <f t="shared" si="609"/>
        <v>9599.65</v>
      </c>
      <c r="W180" s="19" t="str">
        <f t="shared" si="610"/>
        <v>#REF!</v>
      </c>
      <c r="X180" s="19" t="str">
        <f t="shared" si="611"/>
        <v>#REF!</v>
      </c>
      <c r="Y180" s="38"/>
      <c r="Z180" s="38"/>
      <c r="AA180" s="38"/>
      <c r="AB180" s="38"/>
      <c r="AC180" s="38"/>
      <c r="AD180" s="38"/>
      <c r="AE180" s="38"/>
      <c r="AG180" s="39" t="b">
        <f t="shared" si="612"/>
        <v>1</v>
      </c>
      <c r="AH180" s="38" t="s">
        <v>116</v>
      </c>
      <c r="AI180" s="40" t="s">
        <v>38</v>
      </c>
      <c r="AJ180" s="38" t="s">
        <v>39</v>
      </c>
      <c r="AK180" s="19">
        <v>0.0</v>
      </c>
      <c r="AL180" s="18">
        <v>9599.65</v>
      </c>
      <c r="AM180" s="19">
        <f t="shared" si="613"/>
        <v>9599.65</v>
      </c>
    </row>
    <row r="181" ht="15.75" hidden="1" customHeight="1" outlineLevel="1">
      <c r="A181" s="43" t="s">
        <v>369</v>
      </c>
      <c r="B181" s="19"/>
      <c r="C181" s="18"/>
      <c r="D181" s="19">
        <f t="shared" ref="D181:E181" si="614">SUBTOTAL(9,D177:D180)</f>
        <v>7277891</v>
      </c>
      <c r="E181" s="19">
        <f t="shared" si="614"/>
        <v>1191271</v>
      </c>
      <c r="F181" s="19">
        <v>1.0</v>
      </c>
      <c r="G181" s="19"/>
      <c r="H181" s="19"/>
      <c r="I181" s="19"/>
      <c r="J181" s="19"/>
      <c r="K181" s="19" t="str">
        <f t="shared" ref="K181:L181" si="615">SUBTOTAL(9,K177:K180)</f>
        <v>#REF!</v>
      </c>
      <c r="L181" s="19" t="str">
        <f t="shared" si="615"/>
        <v>#REF!</v>
      </c>
      <c r="M181" s="19"/>
      <c r="N181" s="19"/>
      <c r="O181" s="38"/>
      <c r="P181" s="19" t="str">
        <f t="shared" ref="P181:X181" si="616">SUBTOTAL(9,P177:P180)</f>
        <v>#REF!</v>
      </c>
      <c r="Q181" s="19" t="str">
        <f t="shared" si="616"/>
        <v>#REF!</v>
      </c>
      <c r="R181" s="19" t="str">
        <f t="shared" si="616"/>
        <v>#REF!</v>
      </c>
      <c r="S181" s="38" t="str">
        <f t="shared" si="616"/>
        <v>#REF!</v>
      </c>
      <c r="T181" s="19">
        <f t="shared" si="616"/>
        <v>1308146</v>
      </c>
      <c r="U181" s="19">
        <f t="shared" si="616"/>
        <v>9599.65</v>
      </c>
      <c r="V181" s="19">
        <f t="shared" si="616"/>
        <v>1317745.65</v>
      </c>
      <c r="W181" s="19" t="str">
        <f t="shared" si="616"/>
        <v>#REF!</v>
      </c>
      <c r="X181" s="19" t="str">
        <f t="shared" si="616"/>
        <v>#REF!</v>
      </c>
      <c r="Y181" s="38"/>
      <c r="Z181" s="38"/>
      <c r="AA181" s="38"/>
      <c r="AB181" s="38"/>
      <c r="AC181" s="38"/>
      <c r="AD181" s="38"/>
      <c r="AE181" s="38"/>
      <c r="AH181" s="38"/>
      <c r="AI181" s="40"/>
      <c r="AJ181" s="38"/>
      <c r="AK181" s="19"/>
      <c r="AL181" s="18"/>
      <c r="AM181" s="19"/>
    </row>
    <row r="182" ht="15.75" hidden="1" customHeight="1" outlineLevel="2">
      <c r="A182" s="18" t="s">
        <v>118</v>
      </c>
      <c r="B182" s="19" t="s">
        <v>18</v>
      </c>
      <c r="C182" s="18" t="s">
        <v>335</v>
      </c>
      <c r="D182" s="19">
        <v>9.849140773E7</v>
      </c>
      <c r="E182" s="19">
        <v>1.201184255E7</v>
      </c>
      <c r="F182" s="19">
        <v>0.0</v>
      </c>
      <c r="G182" s="19" t="str">
        <f t="shared" ref="G182:G186" si="617">VLOOKUP(A182,'[1]ESFUERZO PROPIO ANTIOQUIA'!$E$4:$AB$130,5,0)</f>
        <v>#REF!</v>
      </c>
      <c r="H182" s="19" t="str">
        <f t="shared" ref="H182:H186" si="618">VLOOKUP(A182,'[1]ESFUERZO PROPIO ANTIOQUIA'!$E$4:$AB$130,2,0)</f>
        <v>#REF!</v>
      </c>
      <c r="I182" s="19" t="str">
        <f t="shared" ref="I182:I186" si="619">VLOOKUP(A182,'[1]ESFUERZO PROPIO ANTIOQUIA'!$E$4:$AB$130,24,0)</f>
        <v>#REF!</v>
      </c>
      <c r="J182" s="19" t="str">
        <f t="shared" ref="J182:J186" si="620">+I182/4</f>
        <v>#REF!</v>
      </c>
      <c r="K182" s="19" t="str">
        <f t="shared" ref="K182:K186" si="621">+F182*J182</f>
        <v>#REF!</v>
      </c>
      <c r="L182" s="19" t="str">
        <f t="shared" ref="L182:L186" si="622">IF(K182=0,0,D182-Q182)</f>
        <v>#REF!</v>
      </c>
      <c r="M182" s="19" t="str">
        <f t="shared" ref="M182:M186" si="623">VLOOKUP(A182,'[1]ESFUERZO PROPIO ANTIOQUIA'!$E$4:$AB$130,14,0)</f>
        <v>#REF!</v>
      </c>
      <c r="N182" s="19" t="str">
        <f t="shared" ref="N182:N186" si="624">VLOOKUP(A182,'[1]ESFUERZO PROPIO ANTIOQUIA'!$E$4:$AB$130,11,0)</f>
        <v>#REF!</v>
      </c>
      <c r="O182" s="38"/>
      <c r="P182" s="19" t="str">
        <f t="shared" ref="P182:P183" si="625">+D182-K182</f>
        <v>#REF!</v>
      </c>
      <c r="Q182" s="19" t="str">
        <f t="shared" ref="Q182:Q186" si="626">+ROUND(P182,0)</f>
        <v>#REF!</v>
      </c>
      <c r="R182" s="19" t="str">
        <f t="shared" ref="R182:R186" si="627">+L182+Q182</f>
        <v>#REF!</v>
      </c>
      <c r="S182" s="38" t="str">
        <f t="shared" ref="S182:S186" si="628">+IF(D182-L182-Q182&gt;1,D182-L182-Q182,0)</f>
        <v>#REF!</v>
      </c>
      <c r="T182" s="19">
        <v>0.0</v>
      </c>
      <c r="U182" s="19">
        <v>0.0</v>
      </c>
      <c r="V182" s="19">
        <f t="shared" ref="V182:V186" si="629">+T182+U182</f>
        <v>0</v>
      </c>
      <c r="W182" s="19" t="str">
        <f t="shared" ref="W182:W186" si="630">+IF(S182+V182&gt;100000,S182+V182,0)</f>
        <v>#REF!</v>
      </c>
      <c r="X182" s="19" t="str">
        <f t="shared" ref="X182:X186" si="631">+Q182+W182</f>
        <v>#REF!</v>
      </c>
      <c r="Y182" s="38"/>
      <c r="Z182" s="38"/>
      <c r="AA182" s="38"/>
      <c r="AB182" s="38"/>
      <c r="AC182" s="38"/>
      <c r="AD182" s="38"/>
      <c r="AE182" s="38"/>
      <c r="AG182" s="39" t="b">
        <f t="shared" ref="AG182:AG186" si="632">+AND(A182=AH182,C182=AJ182)</f>
        <v>1</v>
      </c>
      <c r="AH182" s="38" t="s">
        <v>118</v>
      </c>
      <c r="AI182" s="40" t="s">
        <v>18</v>
      </c>
      <c r="AJ182" s="38" t="s">
        <v>335</v>
      </c>
      <c r="AK182" s="19">
        <v>0.0</v>
      </c>
      <c r="AL182" s="18">
        <v>0.0</v>
      </c>
      <c r="AM182" s="19">
        <f t="shared" ref="AM182:AM186" si="633">+AK182+AL182</f>
        <v>0</v>
      </c>
    </row>
    <row r="183" ht="15.75" hidden="1" customHeight="1" outlineLevel="2">
      <c r="A183" s="18" t="s">
        <v>118</v>
      </c>
      <c r="B183" s="19" t="s">
        <v>44</v>
      </c>
      <c r="C183" s="18" t="s">
        <v>45</v>
      </c>
      <c r="D183" s="19">
        <v>8084947.62</v>
      </c>
      <c r="E183" s="19">
        <v>986026.29</v>
      </c>
      <c r="F183" s="19">
        <v>0.0</v>
      </c>
      <c r="G183" s="19" t="str">
        <f t="shared" si="617"/>
        <v>#REF!</v>
      </c>
      <c r="H183" s="19" t="str">
        <f t="shared" si="618"/>
        <v>#REF!</v>
      </c>
      <c r="I183" s="19" t="str">
        <f t="shared" si="619"/>
        <v>#REF!</v>
      </c>
      <c r="J183" s="19" t="str">
        <f t="shared" si="620"/>
        <v>#REF!</v>
      </c>
      <c r="K183" s="19" t="str">
        <f t="shared" si="621"/>
        <v>#REF!</v>
      </c>
      <c r="L183" s="19" t="str">
        <f t="shared" si="622"/>
        <v>#REF!</v>
      </c>
      <c r="M183" s="19" t="str">
        <f t="shared" si="623"/>
        <v>#REF!</v>
      </c>
      <c r="N183" s="19" t="str">
        <f t="shared" si="624"/>
        <v>#REF!</v>
      </c>
      <c r="O183" s="38"/>
      <c r="P183" s="19" t="str">
        <f t="shared" si="625"/>
        <v>#REF!</v>
      </c>
      <c r="Q183" s="19" t="str">
        <f t="shared" si="626"/>
        <v>#REF!</v>
      </c>
      <c r="R183" s="19" t="str">
        <f t="shared" si="627"/>
        <v>#REF!</v>
      </c>
      <c r="S183" s="38" t="str">
        <f t="shared" si="628"/>
        <v>#REF!</v>
      </c>
      <c r="T183" s="19">
        <v>0.0</v>
      </c>
      <c r="U183" s="19">
        <v>0.0</v>
      </c>
      <c r="V183" s="19">
        <f t="shared" si="629"/>
        <v>0</v>
      </c>
      <c r="W183" s="19" t="str">
        <f t="shared" si="630"/>
        <v>#REF!</v>
      </c>
      <c r="X183" s="19" t="str">
        <f t="shared" si="631"/>
        <v>#REF!</v>
      </c>
      <c r="Y183" s="38"/>
      <c r="Z183" s="38"/>
      <c r="AA183" s="38"/>
      <c r="AB183" s="38"/>
      <c r="AC183" s="38"/>
      <c r="AD183" s="38"/>
      <c r="AE183" s="38"/>
      <c r="AG183" s="39" t="b">
        <f t="shared" si="632"/>
        <v>1</v>
      </c>
      <c r="AH183" s="38" t="s">
        <v>118</v>
      </c>
      <c r="AI183" s="40" t="s">
        <v>44</v>
      </c>
      <c r="AJ183" s="38" t="s">
        <v>45</v>
      </c>
      <c r="AK183" s="19">
        <v>0.0</v>
      </c>
      <c r="AL183" s="18">
        <v>0.0</v>
      </c>
      <c r="AM183" s="19">
        <f t="shared" si="633"/>
        <v>0</v>
      </c>
    </row>
    <row r="184" ht="15.75" hidden="1" customHeight="1" outlineLevel="2">
      <c r="A184" s="18" t="s">
        <v>118</v>
      </c>
      <c r="B184" s="19" t="s">
        <v>28</v>
      </c>
      <c r="C184" s="18" t="s">
        <v>29</v>
      </c>
      <c r="D184" s="19">
        <v>9143.28</v>
      </c>
      <c r="E184" s="19">
        <v>1115.1</v>
      </c>
      <c r="F184" s="19">
        <v>0.0</v>
      </c>
      <c r="G184" s="19" t="str">
        <f t="shared" si="617"/>
        <v>#REF!</v>
      </c>
      <c r="H184" s="19" t="str">
        <f t="shared" si="618"/>
        <v>#REF!</v>
      </c>
      <c r="I184" s="19" t="str">
        <f t="shared" si="619"/>
        <v>#REF!</v>
      </c>
      <c r="J184" s="19" t="str">
        <f t="shared" si="620"/>
        <v>#REF!</v>
      </c>
      <c r="K184" s="19" t="str">
        <f t="shared" si="621"/>
        <v>#REF!</v>
      </c>
      <c r="L184" s="19" t="str">
        <f t="shared" si="622"/>
        <v>#REF!</v>
      </c>
      <c r="M184" s="19" t="str">
        <f t="shared" si="623"/>
        <v>#REF!</v>
      </c>
      <c r="N184" s="19" t="str">
        <f t="shared" si="624"/>
        <v>#REF!</v>
      </c>
      <c r="O184" s="38"/>
      <c r="P184" s="19">
        <v>0.0</v>
      </c>
      <c r="Q184" s="19">
        <f t="shared" si="626"/>
        <v>0</v>
      </c>
      <c r="R184" s="19" t="str">
        <f t="shared" si="627"/>
        <v>#REF!</v>
      </c>
      <c r="S184" s="38" t="str">
        <f t="shared" si="628"/>
        <v>#REF!</v>
      </c>
      <c r="T184" s="19">
        <v>0.0</v>
      </c>
      <c r="U184" s="19">
        <v>15037.38</v>
      </c>
      <c r="V184" s="19">
        <f t="shared" si="629"/>
        <v>15037.38</v>
      </c>
      <c r="W184" s="19" t="str">
        <f t="shared" si="630"/>
        <v>#REF!</v>
      </c>
      <c r="X184" s="19" t="str">
        <f t="shared" si="631"/>
        <v>#REF!</v>
      </c>
      <c r="Y184" s="38"/>
      <c r="Z184" s="38"/>
      <c r="AA184" s="38"/>
      <c r="AB184" s="38"/>
      <c r="AC184" s="38"/>
      <c r="AD184" s="38"/>
      <c r="AE184" s="38"/>
      <c r="AG184" s="39" t="b">
        <f t="shared" si="632"/>
        <v>1</v>
      </c>
      <c r="AH184" s="38" t="s">
        <v>118</v>
      </c>
      <c r="AI184" s="40" t="s">
        <v>28</v>
      </c>
      <c r="AJ184" s="38" t="s">
        <v>29</v>
      </c>
      <c r="AK184" s="19">
        <v>0.0</v>
      </c>
      <c r="AL184" s="18">
        <v>15037.38</v>
      </c>
      <c r="AM184" s="19">
        <f t="shared" si="633"/>
        <v>15037.38</v>
      </c>
    </row>
    <row r="185" ht="15.75" hidden="1" customHeight="1" outlineLevel="2">
      <c r="A185" s="18" t="s">
        <v>118</v>
      </c>
      <c r="B185" s="19" t="s">
        <v>30</v>
      </c>
      <c r="C185" s="18" t="s">
        <v>31</v>
      </c>
      <c r="D185" s="19">
        <v>151740.59</v>
      </c>
      <c r="E185" s="19">
        <v>18506.02</v>
      </c>
      <c r="F185" s="19">
        <v>0.0</v>
      </c>
      <c r="G185" s="19" t="str">
        <f t="shared" si="617"/>
        <v>#REF!</v>
      </c>
      <c r="H185" s="19" t="str">
        <f t="shared" si="618"/>
        <v>#REF!</v>
      </c>
      <c r="I185" s="19" t="str">
        <f t="shared" si="619"/>
        <v>#REF!</v>
      </c>
      <c r="J185" s="19" t="str">
        <f t="shared" si="620"/>
        <v>#REF!</v>
      </c>
      <c r="K185" s="19" t="str">
        <f t="shared" si="621"/>
        <v>#REF!</v>
      </c>
      <c r="L185" s="19" t="str">
        <f t="shared" si="622"/>
        <v>#REF!</v>
      </c>
      <c r="M185" s="19" t="str">
        <f t="shared" si="623"/>
        <v>#REF!</v>
      </c>
      <c r="N185" s="19" t="str">
        <f t="shared" si="624"/>
        <v>#REF!</v>
      </c>
      <c r="O185" s="38"/>
      <c r="P185" s="19" t="str">
        <f t="shared" ref="P185:P186" si="634">+D185-K185</f>
        <v>#REF!</v>
      </c>
      <c r="Q185" s="19" t="str">
        <f t="shared" si="626"/>
        <v>#REF!</v>
      </c>
      <c r="R185" s="19" t="str">
        <f t="shared" si="627"/>
        <v>#REF!</v>
      </c>
      <c r="S185" s="38" t="str">
        <f t="shared" si="628"/>
        <v>#REF!</v>
      </c>
      <c r="T185" s="19">
        <v>0.0</v>
      </c>
      <c r="U185" s="19">
        <v>7073.78</v>
      </c>
      <c r="V185" s="19">
        <f t="shared" si="629"/>
        <v>7073.78</v>
      </c>
      <c r="W185" s="19" t="str">
        <f t="shared" si="630"/>
        <v>#REF!</v>
      </c>
      <c r="X185" s="19" t="str">
        <f t="shared" si="631"/>
        <v>#REF!</v>
      </c>
      <c r="Y185" s="38"/>
      <c r="Z185" s="38"/>
      <c r="AA185" s="38"/>
      <c r="AB185" s="38"/>
      <c r="AC185" s="38"/>
      <c r="AD185" s="38"/>
      <c r="AE185" s="38"/>
      <c r="AG185" s="39" t="b">
        <f t="shared" si="632"/>
        <v>1</v>
      </c>
      <c r="AH185" s="38" t="s">
        <v>118</v>
      </c>
      <c r="AI185" s="40" t="s">
        <v>30</v>
      </c>
      <c r="AJ185" s="38" t="s">
        <v>336</v>
      </c>
      <c r="AK185" s="19">
        <v>0.0</v>
      </c>
      <c r="AL185" s="18">
        <v>7073.78</v>
      </c>
      <c r="AM185" s="19">
        <f t="shared" si="633"/>
        <v>7073.78</v>
      </c>
    </row>
    <row r="186" ht="15.75" hidden="1" customHeight="1" outlineLevel="2">
      <c r="A186" s="18" t="s">
        <v>118</v>
      </c>
      <c r="B186" s="19" t="s">
        <v>38</v>
      </c>
      <c r="C186" s="18" t="s">
        <v>39</v>
      </c>
      <c r="D186" s="19">
        <v>157373.78</v>
      </c>
      <c r="E186" s="19">
        <v>19193.04</v>
      </c>
      <c r="F186" s="19">
        <v>0.0</v>
      </c>
      <c r="G186" s="19" t="str">
        <f t="shared" si="617"/>
        <v>#REF!</v>
      </c>
      <c r="H186" s="19" t="str">
        <f t="shared" si="618"/>
        <v>#REF!</v>
      </c>
      <c r="I186" s="19" t="str">
        <f t="shared" si="619"/>
        <v>#REF!</v>
      </c>
      <c r="J186" s="19" t="str">
        <f t="shared" si="620"/>
        <v>#REF!</v>
      </c>
      <c r="K186" s="19" t="str">
        <f t="shared" si="621"/>
        <v>#REF!</v>
      </c>
      <c r="L186" s="19" t="str">
        <f t="shared" si="622"/>
        <v>#REF!</v>
      </c>
      <c r="M186" s="19" t="str">
        <f t="shared" si="623"/>
        <v>#REF!</v>
      </c>
      <c r="N186" s="19" t="str">
        <f t="shared" si="624"/>
        <v>#REF!</v>
      </c>
      <c r="O186" s="38"/>
      <c r="P186" s="19" t="str">
        <f t="shared" si="634"/>
        <v>#REF!</v>
      </c>
      <c r="Q186" s="19" t="str">
        <f t="shared" si="626"/>
        <v>#REF!</v>
      </c>
      <c r="R186" s="19" t="str">
        <f t="shared" si="627"/>
        <v>#REF!</v>
      </c>
      <c r="S186" s="38" t="str">
        <f t="shared" si="628"/>
        <v>#REF!</v>
      </c>
      <c r="T186" s="19">
        <v>0.0</v>
      </c>
      <c r="U186" s="19">
        <v>0.0</v>
      </c>
      <c r="V186" s="19">
        <f t="shared" si="629"/>
        <v>0</v>
      </c>
      <c r="W186" s="19" t="str">
        <f t="shared" si="630"/>
        <v>#REF!</v>
      </c>
      <c r="X186" s="19" t="str">
        <f t="shared" si="631"/>
        <v>#REF!</v>
      </c>
      <c r="Y186" s="38"/>
      <c r="Z186" s="38"/>
      <c r="AA186" s="38"/>
      <c r="AB186" s="38"/>
      <c r="AC186" s="38"/>
      <c r="AD186" s="38"/>
      <c r="AE186" s="38"/>
      <c r="AG186" s="39" t="b">
        <f t="shared" si="632"/>
        <v>1</v>
      </c>
      <c r="AH186" s="38" t="s">
        <v>118</v>
      </c>
      <c r="AI186" s="40" t="s">
        <v>38</v>
      </c>
      <c r="AJ186" s="38" t="s">
        <v>39</v>
      </c>
      <c r="AK186" s="19">
        <v>0.0</v>
      </c>
      <c r="AL186" s="18">
        <v>0.0</v>
      </c>
      <c r="AM186" s="19">
        <f t="shared" si="633"/>
        <v>0</v>
      </c>
    </row>
    <row r="187" ht="15.75" hidden="1" customHeight="1" outlineLevel="1">
      <c r="A187" s="43" t="s">
        <v>370</v>
      </c>
      <c r="B187" s="19"/>
      <c r="C187" s="18"/>
      <c r="D187" s="19">
        <f t="shared" ref="D187:E187" si="635">SUBTOTAL(9,D182:D186)</f>
        <v>106894613</v>
      </c>
      <c r="E187" s="19">
        <f t="shared" si="635"/>
        <v>13036683</v>
      </c>
      <c r="F187" s="19">
        <v>1.0</v>
      </c>
      <c r="G187" s="19"/>
      <c r="H187" s="19"/>
      <c r="I187" s="19"/>
      <c r="J187" s="19"/>
      <c r="K187" s="19" t="str">
        <f t="shared" ref="K187:L187" si="636">SUBTOTAL(9,K182:K186)</f>
        <v>#REF!</v>
      </c>
      <c r="L187" s="19" t="str">
        <f t="shared" si="636"/>
        <v>#REF!</v>
      </c>
      <c r="M187" s="19"/>
      <c r="N187" s="19"/>
      <c r="O187" s="38"/>
      <c r="P187" s="19" t="str">
        <f t="shared" ref="P187:X187" si="637">SUBTOTAL(9,P182:P186)</f>
        <v>#REF!</v>
      </c>
      <c r="Q187" s="19" t="str">
        <f t="shared" si="637"/>
        <v>#REF!</v>
      </c>
      <c r="R187" s="19" t="str">
        <f t="shared" si="637"/>
        <v>#REF!</v>
      </c>
      <c r="S187" s="38" t="str">
        <f t="shared" si="637"/>
        <v>#REF!</v>
      </c>
      <c r="T187" s="19">
        <f t="shared" si="637"/>
        <v>0</v>
      </c>
      <c r="U187" s="19">
        <f t="shared" si="637"/>
        <v>22111.16</v>
      </c>
      <c r="V187" s="19">
        <f t="shared" si="637"/>
        <v>22111.16</v>
      </c>
      <c r="W187" s="19" t="str">
        <f t="shared" si="637"/>
        <v>#REF!</v>
      </c>
      <c r="X187" s="19" t="str">
        <f t="shared" si="637"/>
        <v>#REF!</v>
      </c>
      <c r="Y187" s="38"/>
      <c r="Z187" s="38"/>
      <c r="AA187" s="38"/>
      <c r="AB187" s="38"/>
      <c r="AC187" s="38"/>
      <c r="AD187" s="38"/>
      <c r="AE187" s="38"/>
      <c r="AH187" s="38"/>
      <c r="AI187" s="40"/>
      <c r="AJ187" s="38"/>
      <c r="AK187" s="19"/>
      <c r="AL187" s="18"/>
      <c r="AM187" s="19"/>
    </row>
    <row r="188" ht="15.75" hidden="1" customHeight="1" outlineLevel="2">
      <c r="A188" s="18" t="s">
        <v>371</v>
      </c>
      <c r="B188" s="19" t="s">
        <v>18</v>
      </c>
      <c r="C188" s="18" t="s">
        <v>335</v>
      </c>
      <c r="D188" s="19">
        <v>2.453894535E7</v>
      </c>
      <c r="E188" s="19">
        <v>1.543992192E7</v>
      </c>
      <c r="F188" s="19">
        <v>0.0</v>
      </c>
      <c r="G188" s="19" t="str">
        <f t="shared" ref="G188:G192" si="638">VLOOKUP(A188,'[1]ESFUERZO PROPIO ANTIOQUIA'!$E$4:$AB$130,5,0)</f>
        <v>#REF!</v>
      </c>
      <c r="H188" s="19" t="str">
        <f t="shared" ref="H188:H192" si="639">VLOOKUP(A188,'[1]ESFUERZO PROPIO ANTIOQUIA'!$E$4:$AB$130,2,0)</f>
        <v>#REF!</v>
      </c>
      <c r="I188" s="19" t="str">
        <f t="shared" ref="I188:I192" si="640">VLOOKUP(A188,'[1]ESFUERZO PROPIO ANTIOQUIA'!$E$4:$AB$130,24,0)</f>
        <v>#REF!</v>
      </c>
      <c r="J188" s="19" t="str">
        <f t="shared" ref="J188:J192" si="641">+I188/4</f>
        <v>#REF!</v>
      </c>
      <c r="K188" s="19" t="str">
        <f t="shared" ref="K188:K192" si="642">+F188*J188</f>
        <v>#REF!</v>
      </c>
      <c r="L188" s="19" t="str">
        <f t="shared" ref="L188:L192" si="643">IF(K188=0,0,D188-Q188)</f>
        <v>#REF!</v>
      </c>
      <c r="M188" s="19" t="str">
        <f t="shared" ref="M188:M192" si="644">VLOOKUP(A188,'[1]ESFUERZO PROPIO ANTIOQUIA'!$E$4:$AB$130,14,0)</f>
        <v>#REF!</v>
      </c>
      <c r="N188" s="19" t="str">
        <f t="shared" ref="N188:N192" si="645">VLOOKUP(A188,'[1]ESFUERZO PROPIO ANTIOQUIA'!$E$4:$AB$130,11,0)</f>
        <v>#REF!</v>
      </c>
      <c r="O188" s="38"/>
      <c r="P188" s="19" t="str">
        <f>+D188-K188</f>
        <v>#REF!</v>
      </c>
      <c r="Q188" s="19" t="str">
        <f t="shared" ref="Q188:Q192" si="646">+ROUND(P188,0)</f>
        <v>#REF!</v>
      </c>
      <c r="R188" s="19" t="str">
        <f t="shared" ref="R188:R192" si="647">+L188+Q188</f>
        <v>#REF!</v>
      </c>
      <c r="S188" s="38" t="str">
        <f t="shared" ref="S188:S192" si="648">+IF(D188-L188-Q188&gt;1,D188-L188-Q188,0)</f>
        <v>#REF!</v>
      </c>
      <c r="T188" s="19">
        <v>0.0</v>
      </c>
      <c r="U188" s="19">
        <v>0.0</v>
      </c>
      <c r="V188" s="19">
        <f t="shared" ref="V188:V192" si="649">+T188+U188</f>
        <v>0</v>
      </c>
      <c r="W188" s="19" t="str">
        <f t="shared" ref="W188:W192" si="650">+IF(S188+V188&gt;100000,S188+V188,0)</f>
        <v>#REF!</v>
      </c>
      <c r="X188" s="19" t="str">
        <f t="shared" ref="X188:X192" si="651">+Q188+W188</f>
        <v>#REF!</v>
      </c>
      <c r="Y188" s="38"/>
      <c r="Z188" s="38"/>
      <c r="AA188" s="38"/>
      <c r="AB188" s="38"/>
      <c r="AC188" s="38"/>
      <c r="AD188" s="38"/>
      <c r="AE188" s="38"/>
      <c r="AG188" s="39" t="b">
        <f t="shared" ref="AG188:AG192" si="652">+AND(A188=AH188,C188=AJ188)</f>
        <v>1</v>
      </c>
      <c r="AH188" s="38" t="s">
        <v>371</v>
      </c>
      <c r="AI188" s="40" t="s">
        <v>18</v>
      </c>
      <c r="AJ188" s="38" t="s">
        <v>335</v>
      </c>
      <c r="AK188" s="19">
        <v>0.0</v>
      </c>
      <c r="AL188" s="18">
        <v>0.0</v>
      </c>
      <c r="AM188" s="19">
        <f t="shared" ref="AM188:AM192" si="653">+AK188+AL188</f>
        <v>0</v>
      </c>
    </row>
    <row r="189" ht="15.75" hidden="1" customHeight="1" outlineLevel="2">
      <c r="A189" s="18" t="s">
        <v>371</v>
      </c>
      <c r="B189" s="19" t="s">
        <v>28</v>
      </c>
      <c r="C189" s="18" t="s">
        <v>29</v>
      </c>
      <c r="D189" s="19">
        <v>6485.95</v>
      </c>
      <c r="E189" s="19">
        <v>4080.97</v>
      </c>
      <c r="F189" s="19">
        <v>0.0</v>
      </c>
      <c r="G189" s="19" t="str">
        <f t="shared" si="638"/>
        <v>#REF!</v>
      </c>
      <c r="H189" s="19" t="str">
        <f t="shared" si="639"/>
        <v>#REF!</v>
      </c>
      <c r="I189" s="19" t="str">
        <f t="shared" si="640"/>
        <v>#REF!</v>
      </c>
      <c r="J189" s="19" t="str">
        <f t="shared" si="641"/>
        <v>#REF!</v>
      </c>
      <c r="K189" s="19" t="str">
        <f t="shared" si="642"/>
        <v>#REF!</v>
      </c>
      <c r="L189" s="19" t="str">
        <f t="shared" si="643"/>
        <v>#REF!</v>
      </c>
      <c r="M189" s="19" t="str">
        <f t="shared" si="644"/>
        <v>#REF!</v>
      </c>
      <c r="N189" s="19" t="str">
        <f t="shared" si="645"/>
        <v>#REF!</v>
      </c>
      <c r="O189" s="38"/>
      <c r="P189" s="19">
        <v>0.0</v>
      </c>
      <c r="Q189" s="19">
        <f t="shared" si="646"/>
        <v>0</v>
      </c>
      <c r="R189" s="19" t="str">
        <f t="shared" si="647"/>
        <v>#REF!</v>
      </c>
      <c r="S189" s="38" t="str">
        <f t="shared" si="648"/>
        <v>#REF!</v>
      </c>
      <c r="T189" s="19">
        <v>0.0</v>
      </c>
      <c r="U189" s="19">
        <v>10976.89</v>
      </c>
      <c r="V189" s="19">
        <f t="shared" si="649"/>
        <v>10976.89</v>
      </c>
      <c r="W189" s="19" t="str">
        <f t="shared" si="650"/>
        <v>#REF!</v>
      </c>
      <c r="X189" s="19" t="str">
        <f t="shared" si="651"/>
        <v>#REF!</v>
      </c>
      <c r="Y189" s="38"/>
      <c r="Z189" s="38"/>
      <c r="AA189" s="38"/>
      <c r="AB189" s="38"/>
      <c r="AC189" s="38"/>
      <c r="AD189" s="38"/>
      <c r="AE189" s="38"/>
      <c r="AG189" s="39" t="b">
        <f t="shared" si="652"/>
        <v>1</v>
      </c>
      <c r="AH189" s="38" t="s">
        <v>371</v>
      </c>
      <c r="AI189" s="40" t="s">
        <v>28</v>
      </c>
      <c r="AJ189" s="38" t="s">
        <v>29</v>
      </c>
      <c r="AK189" s="19">
        <v>0.0</v>
      </c>
      <c r="AL189" s="18">
        <v>10976.89</v>
      </c>
      <c r="AM189" s="19">
        <f t="shared" si="653"/>
        <v>10976.89</v>
      </c>
    </row>
    <row r="190" ht="15.75" hidden="1" customHeight="1" outlineLevel="2">
      <c r="A190" s="18" t="s">
        <v>371</v>
      </c>
      <c r="B190" s="19" t="s">
        <v>30</v>
      </c>
      <c r="C190" s="18" t="s">
        <v>31</v>
      </c>
      <c r="D190" s="19">
        <v>34262.84</v>
      </c>
      <c r="E190" s="19">
        <v>21558.2</v>
      </c>
      <c r="F190" s="19">
        <v>0.0</v>
      </c>
      <c r="G190" s="19" t="str">
        <f t="shared" si="638"/>
        <v>#REF!</v>
      </c>
      <c r="H190" s="19" t="str">
        <f t="shared" si="639"/>
        <v>#REF!</v>
      </c>
      <c r="I190" s="19" t="str">
        <f t="shared" si="640"/>
        <v>#REF!</v>
      </c>
      <c r="J190" s="19" t="str">
        <f t="shared" si="641"/>
        <v>#REF!</v>
      </c>
      <c r="K190" s="19" t="str">
        <f t="shared" si="642"/>
        <v>#REF!</v>
      </c>
      <c r="L190" s="19" t="str">
        <f t="shared" si="643"/>
        <v>#REF!</v>
      </c>
      <c r="M190" s="19" t="str">
        <f t="shared" si="644"/>
        <v>#REF!</v>
      </c>
      <c r="N190" s="19" t="str">
        <f t="shared" si="645"/>
        <v>#REF!</v>
      </c>
      <c r="O190" s="38"/>
      <c r="P190" s="19">
        <v>0.0</v>
      </c>
      <c r="Q190" s="19">
        <f t="shared" si="646"/>
        <v>0</v>
      </c>
      <c r="R190" s="19" t="str">
        <f t="shared" si="647"/>
        <v>#REF!</v>
      </c>
      <c r="S190" s="38" t="str">
        <f t="shared" si="648"/>
        <v>#REF!</v>
      </c>
      <c r="T190" s="19">
        <v>0.0</v>
      </c>
      <c r="U190" s="19">
        <v>0.0</v>
      </c>
      <c r="V190" s="19">
        <f t="shared" si="649"/>
        <v>0</v>
      </c>
      <c r="W190" s="19" t="str">
        <f t="shared" si="650"/>
        <v>#REF!</v>
      </c>
      <c r="X190" s="19" t="str">
        <f t="shared" si="651"/>
        <v>#REF!</v>
      </c>
      <c r="Y190" s="38"/>
      <c r="Z190" s="38"/>
      <c r="AA190" s="38"/>
      <c r="AB190" s="38"/>
      <c r="AC190" s="38"/>
      <c r="AD190" s="38"/>
      <c r="AE190" s="38"/>
      <c r="AG190" s="39" t="b">
        <f t="shared" si="652"/>
        <v>1</v>
      </c>
      <c r="AH190" s="18" t="s">
        <v>371</v>
      </c>
      <c r="AI190" s="19" t="s">
        <v>30</v>
      </c>
      <c r="AJ190" s="18" t="s">
        <v>31</v>
      </c>
      <c r="AK190" s="19"/>
      <c r="AL190" s="18"/>
      <c r="AM190" s="19">
        <f t="shared" si="653"/>
        <v>0</v>
      </c>
    </row>
    <row r="191" ht="15.75" hidden="1" customHeight="1" outlineLevel="2">
      <c r="A191" s="18" t="s">
        <v>371</v>
      </c>
      <c r="B191" s="19" t="s">
        <v>38</v>
      </c>
      <c r="C191" s="18" t="s">
        <v>39</v>
      </c>
      <c r="D191" s="19">
        <v>34017.71</v>
      </c>
      <c r="E191" s="19">
        <v>21403.97</v>
      </c>
      <c r="F191" s="19">
        <v>0.0</v>
      </c>
      <c r="G191" s="19" t="str">
        <f t="shared" si="638"/>
        <v>#REF!</v>
      </c>
      <c r="H191" s="19" t="str">
        <f t="shared" si="639"/>
        <v>#REF!</v>
      </c>
      <c r="I191" s="19" t="str">
        <f t="shared" si="640"/>
        <v>#REF!</v>
      </c>
      <c r="J191" s="19" t="str">
        <f t="shared" si="641"/>
        <v>#REF!</v>
      </c>
      <c r="K191" s="19" t="str">
        <f t="shared" si="642"/>
        <v>#REF!</v>
      </c>
      <c r="L191" s="19" t="str">
        <f t="shared" si="643"/>
        <v>#REF!</v>
      </c>
      <c r="M191" s="19" t="str">
        <f t="shared" si="644"/>
        <v>#REF!</v>
      </c>
      <c r="N191" s="19" t="str">
        <f t="shared" si="645"/>
        <v>#REF!</v>
      </c>
      <c r="O191" s="38"/>
      <c r="P191" s="19">
        <v>0.0</v>
      </c>
      <c r="Q191" s="19">
        <f t="shared" si="646"/>
        <v>0</v>
      </c>
      <c r="R191" s="19" t="str">
        <f t="shared" si="647"/>
        <v>#REF!</v>
      </c>
      <c r="S191" s="38" t="str">
        <f t="shared" si="648"/>
        <v>#REF!</v>
      </c>
      <c r="T191" s="19">
        <v>0.0</v>
      </c>
      <c r="U191" s="19">
        <v>34050.56</v>
      </c>
      <c r="V191" s="19">
        <f t="shared" si="649"/>
        <v>34050.56</v>
      </c>
      <c r="W191" s="19" t="str">
        <f t="shared" si="650"/>
        <v>#REF!</v>
      </c>
      <c r="X191" s="19" t="str">
        <f t="shared" si="651"/>
        <v>#REF!</v>
      </c>
      <c r="Y191" s="38"/>
      <c r="Z191" s="38"/>
      <c r="AA191" s="38"/>
      <c r="AB191" s="38"/>
      <c r="AC191" s="38"/>
      <c r="AD191" s="38"/>
      <c r="AE191" s="38"/>
      <c r="AG191" s="39" t="b">
        <f t="shared" si="652"/>
        <v>1</v>
      </c>
      <c r="AH191" s="38" t="s">
        <v>371</v>
      </c>
      <c r="AI191" s="40" t="s">
        <v>38</v>
      </c>
      <c r="AJ191" s="38" t="s">
        <v>39</v>
      </c>
      <c r="AK191" s="19">
        <v>0.0</v>
      </c>
      <c r="AL191" s="18">
        <v>34050.56</v>
      </c>
      <c r="AM191" s="19">
        <f t="shared" si="653"/>
        <v>34050.56</v>
      </c>
    </row>
    <row r="192" ht="15.75" hidden="1" customHeight="1" outlineLevel="2">
      <c r="A192" s="18" t="s">
        <v>371</v>
      </c>
      <c r="B192" s="19" t="s">
        <v>60</v>
      </c>
      <c r="C192" s="18" t="s">
        <v>61</v>
      </c>
      <c r="D192" s="19">
        <v>5351165.15</v>
      </c>
      <c r="E192" s="19">
        <v>3366956.94</v>
      </c>
      <c r="F192" s="19">
        <v>0.0</v>
      </c>
      <c r="G192" s="19" t="str">
        <f t="shared" si="638"/>
        <v>#REF!</v>
      </c>
      <c r="H192" s="19" t="str">
        <f t="shared" si="639"/>
        <v>#REF!</v>
      </c>
      <c r="I192" s="19" t="str">
        <f t="shared" si="640"/>
        <v>#REF!</v>
      </c>
      <c r="J192" s="19" t="str">
        <f t="shared" si="641"/>
        <v>#REF!</v>
      </c>
      <c r="K192" s="19" t="str">
        <f t="shared" si="642"/>
        <v>#REF!</v>
      </c>
      <c r="L192" s="19" t="str">
        <f t="shared" si="643"/>
        <v>#REF!</v>
      </c>
      <c r="M192" s="19" t="str">
        <f t="shared" si="644"/>
        <v>#REF!</v>
      </c>
      <c r="N192" s="19" t="str">
        <f t="shared" si="645"/>
        <v>#REF!</v>
      </c>
      <c r="O192" s="38"/>
      <c r="P192" s="19" t="str">
        <f>+D192-K192</f>
        <v>#REF!</v>
      </c>
      <c r="Q192" s="19" t="str">
        <f t="shared" si="646"/>
        <v>#REF!</v>
      </c>
      <c r="R192" s="19" t="str">
        <f t="shared" si="647"/>
        <v>#REF!</v>
      </c>
      <c r="S192" s="38" t="str">
        <f t="shared" si="648"/>
        <v>#REF!</v>
      </c>
      <c r="T192" s="19">
        <v>0.0</v>
      </c>
      <c r="U192" s="19">
        <v>0.0</v>
      </c>
      <c r="V192" s="19">
        <f t="shared" si="649"/>
        <v>0</v>
      </c>
      <c r="W192" s="19" t="str">
        <f t="shared" si="650"/>
        <v>#REF!</v>
      </c>
      <c r="X192" s="19" t="str">
        <f t="shared" si="651"/>
        <v>#REF!</v>
      </c>
      <c r="Y192" s="38"/>
      <c r="Z192" s="38"/>
      <c r="AA192" s="38"/>
      <c r="AB192" s="38"/>
      <c r="AC192" s="38"/>
      <c r="AD192" s="38"/>
      <c r="AE192" s="38"/>
      <c r="AG192" s="39" t="b">
        <f t="shared" si="652"/>
        <v>1</v>
      </c>
      <c r="AH192" s="38" t="s">
        <v>371</v>
      </c>
      <c r="AI192" s="40" t="s">
        <v>60</v>
      </c>
      <c r="AJ192" s="38" t="s">
        <v>61</v>
      </c>
      <c r="AK192" s="19">
        <v>0.0</v>
      </c>
      <c r="AL192" s="18">
        <v>0.0</v>
      </c>
      <c r="AM192" s="19">
        <f t="shared" si="653"/>
        <v>0</v>
      </c>
    </row>
    <row r="193" ht="15.75" hidden="1" customHeight="1" outlineLevel="1">
      <c r="A193" s="43" t="s">
        <v>372</v>
      </c>
      <c r="B193" s="19"/>
      <c r="C193" s="18"/>
      <c r="D193" s="19">
        <f t="shared" ref="D193:E193" si="654">SUBTOTAL(9,D188:D192)</f>
        <v>29964877</v>
      </c>
      <c r="E193" s="19">
        <f t="shared" si="654"/>
        <v>18853922</v>
      </c>
      <c r="F193" s="19">
        <v>1.0</v>
      </c>
      <c r="G193" s="19"/>
      <c r="H193" s="19"/>
      <c r="I193" s="19"/>
      <c r="J193" s="19"/>
      <c r="K193" s="19" t="str">
        <f t="shared" ref="K193:L193" si="655">SUBTOTAL(9,K188:K192)</f>
        <v>#REF!</v>
      </c>
      <c r="L193" s="19" t="str">
        <f t="shared" si="655"/>
        <v>#REF!</v>
      </c>
      <c r="M193" s="19"/>
      <c r="N193" s="19"/>
      <c r="O193" s="38"/>
      <c r="P193" s="19" t="str">
        <f t="shared" ref="P193:X193" si="656">SUBTOTAL(9,P188:P192)</f>
        <v>#REF!</v>
      </c>
      <c r="Q193" s="19" t="str">
        <f t="shared" si="656"/>
        <v>#REF!</v>
      </c>
      <c r="R193" s="19" t="str">
        <f t="shared" si="656"/>
        <v>#REF!</v>
      </c>
      <c r="S193" s="38" t="str">
        <f t="shared" si="656"/>
        <v>#REF!</v>
      </c>
      <c r="T193" s="19">
        <f t="shared" si="656"/>
        <v>0</v>
      </c>
      <c r="U193" s="19">
        <f t="shared" si="656"/>
        <v>45027.45</v>
      </c>
      <c r="V193" s="19">
        <f t="shared" si="656"/>
        <v>45027.45</v>
      </c>
      <c r="W193" s="19" t="str">
        <f t="shared" si="656"/>
        <v>#REF!</v>
      </c>
      <c r="X193" s="19" t="str">
        <f t="shared" si="656"/>
        <v>#REF!</v>
      </c>
      <c r="Y193" s="38"/>
      <c r="Z193" s="38"/>
      <c r="AA193" s="38"/>
      <c r="AB193" s="38"/>
      <c r="AC193" s="38"/>
      <c r="AD193" s="38"/>
      <c r="AE193" s="38"/>
      <c r="AH193" s="38"/>
      <c r="AI193" s="40"/>
      <c r="AJ193" s="38"/>
      <c r="AK193" s="19"/>
      <c r="AL193" s="18"/>
      <c r="AM193" s="19"/>
    </row>
    <row r="194" ht="15.75" hidden="1" customHeight="1" outlineLevel="2">
      <c r="A194" s="18" t="s">
        <v>122</v>
      </c>
      <c r="B194" s="19" t="s">
        <v>18</v>
      </c>
      <c r="C194" s="18" t="s">
        <v>335</v>
      </c>
      <c r="D194" s="19">
        <v>4397565.73</v>
      </c>
      <c r="E194" s="19">
        <v>418836.43</v>
      </c>
      <c r="F194" s="19">
        <v>0.0</v>
      </c>
      <c r="G194" s="19" t="str">
        <f t="shared" ref="G194:G196" si="657">VLOOKUP(A194,'[1]ESFUERZO PROPIO ANTIOQUIA'!$E$4:$AB$130,5,0)</f>
        <v>#REF!</v>
      </c>
      <c r="H194" s="19" t="str">
        <f t="shared" ref="H194:H196" si="658">VLOOKUP(A194,'[1]ESFUERZO PROPIO ANTIOQUIA'!$E$4:$AB$130,2,0)</f>
        <v>#REF!</v>
      </c>
      <c r="I194" s="19" t="str">
        <f t="shared" ref="I194:I196" si="659">VLOOKUP(A194,'[1]ESFUERZO PROPIO ANTIOQUIA'!$E$4:$AB$130,24,0)</f>
        <v>#REF!</v>
      </c>
      <c r="J194" s="19" t="str">
        <f t="shared" ref="J194:J196" si="660">+I194/4</f>
        <v>#REF!</v>
      </c>
      <c r="K194" s="19" t="str">
        <f t="shared" ref="K194:K196" si="661">+F194*J194</f>
        <v>#REF!</v>
      </c>
      <c r="L194" s="19" t="str">
        <f t="shared" ref="L194:L196" si="662">IF(K194=0,0,D194-Q194)</f>
        <v>#REF!</v>
      </c>
      <c r="M194" s="19" t="str">
        <f t="shared" ref="M194:M196" si="663">VLOOKUP(A194,'[1]ESFUERZO PROPIO ANTIOQUIA'!$E$4:$AB$130,14,0)</f>
        <v>#REF!</v>
      </c>
      <c r="N194" s="19" t="str">
        <f t="shared" ref="N194:N196" si="664">VLOOKUP(A194,'[1]ESFUERZO PROPIO ANTIOQUIA'!$E$4:$AB$130,11,0)</f>
        <v>#REF!</v>
      </c>
      <c r="O194" s="38"/>
      <c r="P194" s="19" t="str">
        <f>+D194-K194</f>
        <v>#REF!</v>
      </c>
      <c r="Q194" s="19" t="str">
        <f t="shared" ref="Q194:Q196" si="665">+ROUND(P194,0)</f>
        <v>#REF!</v>
      </c>
      <c r="R194" s="19" t="str">
        <f t="shared" ref="R194:R196" si="666">+L194+Q194</f>
        <v>#REF!</v>
      </c>
      <c r="S194" s="38" t="str">
        <f t="shared" ref="S194:S196" si="667">+IF(D194-L194-Q194&gt;1,D194-L194-Q194,0)</f>
        <v>#REF!</v>
      </c>
      <c r="T194" s="19">
        <v>0.0</v>
      </c>
      <c r="U194" s="19">
        <v>0.0</v>
      </c>
      <c r="V194" s="19">
        <f t="shared" ref="V194:V196" si="668">+T194+U194</f>
        <v>0</v>
      </c>
      <c r="W194" s="19" t="str">
        <f t="shared" ref="W194:W196" si="669">+IF(S194+V194&gt;100000,S194+V194,0)</f>
        <v>#REF!</v>
      </c>
      <c r="X194" s="19" t="str">
        <f t="shared" ref="X194:X196" si="670">+Q194+W194</f>
        <v>#REF!</v>
      </c>
      <c r="Y194" s="38"/>
      <c r="Z194" s="38"/>
      <c r="AA194" s="38"/>
      <c r="AB194" s="38"/>
      <c r="AC194" s="38"/>
      <c r="AD194" s="38"/>
      <c r="AE194" s="38"/>
      <c r="AG194" s="39" t="b">
        <f t="shared" ref="AG194:AG196" si="671">+AND(A194=AH194,C194=AJ194)</f>
        <v>1</v>
      </c>
      <c r="AH194" s="38" t="s">
        <v>122</v>
      </c>
      <c r="AI194" s="40" t="s">
        <v>18</v>
      </c>
      <c r="AJ194" s="38" t="s">
        <v>335</v>
      </c>
      <c r="AK194" s="19">
        <v>0.0</v>
      </c>
      <c r="AL194" s="18">
        <v>0.0</v>
      </c>
      <c r="AM194" s="19">
        <f t="shared" ref="AM194:AM196" si="672">+AK194+AL194</f>
        <v>0</v>
      </c>
    </row>
    <row r="195" ht="15.75" hidden="1" customHeight="1" outlineLevel="2">
      <c r="A195" s="18" t="s">
        <v>122</v>
      </c>
      <c r="B195" s="19" t="s">
        <v>30</v>
      </c>
      <c r="C195" s="18" t="s">
        <v>31</v>
      </c>
      <c r="D195" s="19">
        <v>32706.44</v>
      </c>
      <c r="E195" s="19">
        <v>3115.05</v>
      </c>
      <c r="F195" s="19">
        <v>0.0</v>
      </c>
      <c r="G195" s="19" t="str">
        <f t="shared" si="657"/>
        <v>#REF!</v>
      </c>
      <c r="H195" s="19" t="str">
        <f t="shared" si="658"/>
        <v>#REF!</v>
      </c>
      <c r="I195" s="19" t="str">
        <f t="shared" si="659"/>
        <v>#REF!</v>
      </c>
      <c r="J195" s="19" t="str">
        <f t="shared" si="660"/>
        <v>#REF!</v>
      </c>
      <c r="K195" s="19" t="str">
        <f t="shared" si="661"/>
        <v>#REF!</v>
      </c>
      <c r="L195" s="19" t="str">
        <f t="shared" si="662"/>
        <v>#REF!</v>
      </c>
      <c r="M195" s="19" t="str">
        <f t="shared" si="663"/>
        <v>#REF!</v>
      </c>
      <c r="N195" s="19" t="str">
        <f t="shared" si="664"/>
        <v>#REF!</v>
      </c>
      <c r="O195" s="38"/>
      <c r="P195" s="19">
        <v>0.0</v>
      </c>
      <c r="Q195" s="19">
        <f t="shared" si="665"/>
        <v>0</v>
      </c>
      <c r="R195" s="19" t="str">
        <f t="shared" si="666"/>
        <v>#REF!</v>
      </c>
      <c r="S195" s="38" t="str">
        <f t="shared" si="667"/>
        <v>#REF!</v>
      </c>
      <c r="T195" s="19">
        <v>0.0</v>
      </c>
      <c r="U195" s="19">
        <v>0.0</v>
      </c>
      <c r="V195" s="19">
        <f t="shared" si="668"/>
        <v>0</v>
      </c>
      <c r="W195" s="19" t="str">
        <f t="shared" si="669"/>
        <v>#REF!</v>
      </c>
      <c r="X195" s="19" t="str">
        <f t="shared" si="670"/>
        <v>#REF!</v>
      </c>
      <c r="Y195" s="38"/>
      <c r="Z195" s="38"/>
      <c r="AA195" s="38"/>
      <c r="AB195" s="38"/>
      <c r="AC195" s="38"/>
      <c r="AD195" s="38"/>
      <c r="AE195" s="38"/>
      <c r="AG195" s="39" t="b">
        <f t="shared" si="671"/>
        <v>1</v>
      </c>
      <c r="AH195" s="18" t="s">
        <v>122</v>
      </c>
      <c r="AI195" s="19" t="s">
        <v>30</v>
      </c>
      <c r="AJ195" s="18" t="s">
        <v>31</v>
      </c>
      <c r="AK195" s="19">
        <v>0.0</v>
      </c>
      <c r="AL195" s="18">
        <v>0.0</v>
      </c>
      <c r="AM195" s="19">
        <f t="shared" si="672"/>
        <v>0</v>
      </c>
    </row>
    <row r="196" ht="15.75" hidden="1" customHeight="1" outlineLevel="2">
      <c r="A196" s="18" t="s">
        <v>122</v>
      </c>
      <c r="B196" s="19" t="s">
        <v>38</v>
      </c>
      <c r="C196" s="18" t="s">
        <v>39</v>
      </c>
      <c r="D196" s="19">
        <v>3123.83</v>
      </c>
      <c r="E196" s="19">
        <v>297.52</v>
      </c>
      <c r="F196" s="19">
        <v>0.0</v>
      </c>
      <c r="G196" s="19" t="str">
        <f t="shared" si="657"/>
        <v>#REF!</v>
      </c>
      <c r="H196" s="19" t="str">
        <f t="shared" si="658"/>
        <v>#REF!</v>
      </c>
      <c r="I196" s="19" t="str">
        <f t="shared" si="659"/>
        <v>#REF!</v>
      </c>
      <c r="J196" s="19" t="str">
        <f t="shared" si="660"/>
        <v>#REF!</v>
      </c>
      <c r="K196" s="19" t="str">
        <f t="shared" si="661"/>
        <v>#REF!</v>
      </c>
      <c r="L196" s="19" t="str">
        <f t="shared" si="662"/>
        <v>#REF!</v>
      </c>
      <c r="M196" s="19" t="str">
        <f t="shared" si="663"/>
        <v>#REF!</v>
      </c>
      <c r="N196" s="19" t="str">
        <f t="shared" si="664"/>
        <v>#REF!</v>
      </c>
      <c r="O196" s="38"/>
      <c r="P196" s="19">
        <v>0.0</v>
      </c>
      <c r="Q196" s="19">
        <f t="shared" si="665"/>
        <v>0</v>
      </c>
      <c r="R196" s="19" t="str">
        <f t="shared" si="666"/>
        <v>#REF!</v>
      </c>
      <c r="S196" s="38" t="str">
        <f t="shared" si="667"/>
        <v>#REF!</v>
      </c>
      <c r="T196" s="19">
        <v>0.0</v>
      </c>
      <c r="U196" s="19">
        <v>0.0</v>
      </c>
      <c r="V196" s="19">
        <f t="shared" si="668"/>
        <v>0</v>
      </c>
      <c r="W196" s="19" t="str">
        <f t="shared" si="669"/>
        <v>#REF!</v>
      </c>
      <c r="X196" s="19" t="str">
        <f t="shared" si="670"/>
        <v>#REF!</v>
      </c>
      <c r="Y196" s="38"/>
      <c r="Z196" s="38"/>
      <c r="AA196" s="38"/>
      <c r="AB196" s="38"/>
      <c r="AC196" s="38"/>
      <c r="AD196" s="38"/>
      <c r="AE196" s="38"/>
      <c r="AG196" s="39" t="b">
        <f t="shared" si="671"/>
        <v>1</v>
      </c>
      <c r="AH196" s="18" t="s">
        <v>122</v>
      </c>
      <c r="AI196" s="19" t="s">
        <v>38</v>
      </c>
      <c r="AJ196" s="18" t="s">
        <v>39</v>
      </c>
      <c r="AK196" s="19"/>
      <c r="AL196" s="18"/>
      <c r="AM196" s="19">
        <f t="shared" si="672"/>
        <v>0</v>
      </c>
    </row>
    <row r="197" ht="15.75" hidden="1" customHeight="1" outlineLevel="1">
      <c r="A197" s="43" t="s">
        <v>373</v>
      </c>
      <c r="B197" s="19"/>
      <c r="C197" s="18"/>
      <c r="D197" s="19">
        <f t="shared" ref="D197:E197" si="673">SUBTOTAL(9,D194:D196)</f>
        <v>4433396</v>
      </c>
      <c r="E197" s="19">
        <f t="shared" si="673"/>
        <v>422249</v>
      </c>
      <c r="F197" s="19">
        <v>1.0</v>
      </c>
      <c r="G197" s="19"/>
      <c r="H197" s="19"/>
      <c r="I197" s="19"/>
      <c r="J197" s="19"/>
      <c r="K197" s="19" t="str">
        <f t="shared" ref="K197:L197" si="674">SUBTOTAL(9,K194:K196)</f>
        <v>#REF!</v>
      </c>
      <c r="L197" s="19" t="str">
        <f t="shared" si="674"/>
        <v>#REF!</v>
      </c>
      <c r="M197" s="19"/>
      <c r="N197" s="19"/>
      <c r="O197" s="38"/>
      <c r="P197" s="19" t="str">
        <f t="shared" ref="P197:X197" si="675">SUBTOTAL(9,P194:P196)</f>
        <v>#REF!</v>
      </c>
      <c r="Q197" s="19" t="str">
        <f t="shared" si="675"/>
        <v>#REF!</v>
      </c>
      <c r="R197" s="19" t="str">
        <f t="shared" si="675"/>
        <v>#REF!</v>
      </c>
      <c r="S197" s="38" t="str">
        <f t="shared" si="675"/>
        <v>#REF!</v>
      </c>
      <c r="T197" s="19">
        <f t="shared" si="675"/>
        <v>0</v>
      </c>
      <c r="U197" s="19">
        <f t="shared" si="675"/>
        <v>0</v>
      </c>
      <c r="V197" s="19">
        <f t="shared" si="675"/>
        <v>0</v>
      </c>
      <c r="W197" s="19" t="str">
        <f t="shared" si="675"/>
        <v>#REF!</v>
      </c>
      <c r="X197" s="19" t="str">
        <f t="shared" si="675"/>
        <v>#REF!</v>
      </c>
      <c r="Y197" s="38"/>
      <c r="Z197" s="38"/>
      <c r="AA197" s="38"/>
      <c r="AB197" s="38"/>
      <c r="AC197" s="38"/>
      <c r="AD197" s="38"/>
      <c r="AE197" s="38"/>
      <c r="AH197" s="18"/>
      <c r="AI197" s="19"/>
      <c r="AJ197" s="18"/>
      <c r="AK197" s="19"/>
      <c r="AL197" s="18"/>
      <c r="AM197" s="19"/>
    </row>
    <row r="198" ht="15.75" hidden="1" customHeight="1" outlineLevel="2">
      <c r="A198" s="18" t="s">
        <v>124</v>
      </c>
      <c r="B198" s="19" t="s">
        <v>18</v>
      </c>
      <c r="C198" s="18" t="s">
        <v>335</v>
      </c>
      <c r="D198" s="19">
        <v>1.8253483598E8</v>
      </c>
      <c r="E198" s="19">
        <v>7691863.99</v>
      </c>
      <c r="F198" s="19">
        <v>0.0</v>
      </c>
      <c r="G198" s="19" t="str">
        <f t="shared" ref="G198:G202" si="676">VLOOKUP(A198,'[1]ESFUERZO PROPIO ANTIOQUIA'!$E$4:$AB$130,5,0)</f>
        <v>#REF!</v>
      </c>
      <c r="H198" s="19" t="str">
        <f t="shared" ref="H198:H202" si="677">VLOOKUP(A198,'[1]ESFUERZO PROPIO ANTIOQUIA'!$E$4:$AB$130,2,0)</f>
        <v>#REF!</v>
      </c>
      <c r="I198" s="19" t="str">
        <f t="shared" ref="I198:I202" si="678">VLOOKUP(A198,'[1]ESFUERZO PROPIO ANTIOQUIA'!$E$4:$AB$130,24,0)</f>
        <v>#REF!</v>
      </c>
      <c r="J198" s="19" t="str">
        <f t="shared" ref="J198:J202" si="679">+I198/4</f>
        <v>#REF!</v>
      </c>
      <c r="K198" s="19" t="str">
        <f t="shared" ref="K198:K202" si="680">+F198*J198</f>
        <v>#REF!</v>
      </c>
      <c r="L198" s="19" t="str">
        <f t="shared" ref="L198:L204" si="681">IF(K198=0,0,D198-Q198)</f>
        <v>#REF!</v>
      </c>
      <c r="M198" s="19" t="str">
        <f t="shared" ref="M198:M202" si="682">VLOOKUP(A198,'[1]ESFUERZO PROPIO ANTIOQUIA'!$E$4:$AB$130,14,0)</f>
        <v>#REF!</v>
      </c>
      <c r="N198" s="19" t="str">
        <f t="shared" ref="N198:N202" si="683">VLOOKUP(A198,'[1]ESFUERZO PROPIO ANTIOQUIA'!$E$4:$AB$130,11,0)</f>
        <v>#REF!</v>
      </c>
      <c r="O198" s="38"/>
      <c r="P198" s="19" t="str">
        <f t="shared" ref="P198:P201" si="684">+D198-K198</f>
        <v>#REF!</v>
      </c>
      <c r="Q198" s="19" t="str">
        <f t="shared" ref="Q198:Q204" si="685">+ROUND(P198,0)</f>
        <v>#REF!</v>
      </c>
      <c r="R198" s="19" t="str">
        <f t="shared" ref="R198:R204" si="686">+L198+Q198</f>
        <v>#REF!</v>
      </c>
      <c r="S198" s="38" t="str">
        <f t="shared" ref="S198:S202" si="687">+IF(D198-L198-Q198&gt;1,D198-L198-Q198,0)</f>
        <v>#REF!</v>
      </c>
      <c r="T198" s="19">
        <v>826644.0</v>
      </c>
      <c r="U198" s="19">
        <v>0.0</v>
      </c>
      <c r="V198" s="19">
        <f t="shared" ref="V198:V204" si="688">+T198+U198</f>
        <v>826644</v>
      </c>
      <c r="W198" s="19" t="str">
        <f t="shared" ref="W198:W204" si="689">+IF(S198+V198&gt;100000,S198+V198,0)</f>
        <v>#REF!</v>
      </c>
      <c r="X198" s="19" t="str">
        <f t="shared" ref="X198:X204" si="690">+Q198+W198</f>
        <v>#REF!</v>
      </c>
      <c r="Y198" s="38"/>
      <c r="Z198" s="38"/>
      <c r="AA198" s="38"/>
      <c r="AB198" s="38"/>
      <c r="AC198" s="38"/>
      <c r="AD198" s="38"/>
      <c r="AE198" s="38"/>
      <c r="AG198" s="39" t="b">
        <f t="shared" ref="AG198:AG204" si="691">+AND(A198=AH198,C198=AJ198)</f>
        <v>1</v>
      </c>
      <c r="AH198" s="38" t="s">
        <v>124</v>
      </c>
      <c r="AI198" s="40" t="s">
        <v>18</v>
      </c>
      <c r="AJ198" s="38" t="s">
        <v>335</v>
      </c>
      <c r="AK198" s="19">
        <v>826644.0</v>
      </c>
      <c r="AL198" s="18">
        <v>0.0</v>
      </c>
      <c r="AM198" s="19">
        <f t="shared" ref="AM198:AM204" si="692">+AK198+AL198</f>
        <v>826644</v>
      </c>
    </row>
    <row r="199" ht="15.75" hidden="1" customHeight="1" outlineLevel="2">
      <c r="A199" s="18" t="s">
        <v>124</v>
      </c>
      <c r="B199" s="19" t="s">
        <v>44</v>
      </c>
      <c r="C199" s="18" t="s">
        <v>45</v>
      </c>
      <c r="D199" s="19">
        <v>5.544263426E7</v>
      </c>
      <c r="E199" s="19">
        <v>2336305.83</v>
      </c>
      <c r="F199" s="19">
        <v>0.0</v>
      </c>
      <c r="G199" s="19" t="str">
        <f t="shared" si="676"/>
        <v>#REF!</v>
      </c>
      <c r="H199" s="19" t="str">
        <f t="shared" si="677"/>
        <v>#REF!</v>
      </c>
      <c r="I199" s="19" t="str">
        <f t="shared" si="678"/>
        <v>#REF!</v>
      </c>
      <c r="J199" s="19" t="str">
        <f t="shared" si="679"/>
        <v>#REF!</v>
      </c>
      <c r="K199" s="19" t="str">
        <f t="shared" si="680"/>
        <v>#REF!</v>
      </c>
      <c r="L199" s="19" t="str">
        <f t="shared" si="681"/>
        <v>#REF!</v>
      </c>
      <c r="M199" s="19" t="str">
        <f t="shared" si="682"/>
        <v>#REF!</v>
      </c>
      <c r="N199" s="19" t="str">
        <f t="shared" si="683"/>
        <v>#REF!</v>
      </c>
      <c r="O199" s="38"/>
      <c r="P199" s="19" t="str">
        <f t="shared" si="684"/>
        <v>#REF!</v>
      </c>
      <c r="Q199" s="19" t="str">
        <f t="shared" si="685"/>
        <v>#REF!</v>
      </c>
      <c r="R199" s="19" t="str">
        <f t="shared" si="686"/>
        <v>#REF!</v>
      </c>
      <c r="S199" s="38" t="str">
        <f t="shared" si="687"/>
        <v>#REF!</v>
      </c>
      <c r="T199" s="19">
        <v>267547.0</v>
      </c>
      <c r="U199" s="19">
        <v>0.0</v>
      </c>
      <c r="V199" s="19">
        <f t="shared" si="688"/>
        <v>267547</v>
      </c>
      <c r="W199" s="19" t="str">
        <f t="shared" si="689"/>
        <v>#REF!</v>
      </c>
      <c r="X199" s="19" t="str">
        <f t="shared" si="690"/>
        <v>#REF!</v>
      </c>
      <c r="Y199" s="38"/>
      <c r="Z199" s="38"/>
      <c r="AA199" s="38"/>
      <c r="AB199" s="38"/>
      <c r="AC199" s="38"/>
      <c r="AD199" s="38"/>
      <c r="AE199" s="38"/>
      <c r="AG199" s="39" t="b">
        <f t="shared" si="691"/>
        <v>1</v>
      </c>
      <c r="AH199" s="38" t="s">
        <v>124</v>
      </c>
      <c r="AI199" s="40" t="s">
        <v>44</v>
      </c>
      <c r="AJ199" s="38" t="s">
        <v>45</v>
      </c>
      <c r="AK199" s="19">
        <v>267547.0</v>
      </c>
      <c r="AL199" s="18">
        <v>0.0</v>
      </c>
      <c r="AM199" s="19">
        <f t="shared" si="692"/>
        <v>267547</v>
      </c>
    </row>
    <row r="200" ht="15.75" hidden="1" customHeight="1" outlineLevel="2">
      <c r="A200" s="18" t="s">
        <v>124</v>
      </c>
      <c r="B200" s="19" t="s">
        <v>73</v>
      </c>
      <c r="C200" s="18" t="s">
        <v>74</v>
      </c>
      <c r="D200" s="19">
        <v>1.324447411E7</v>
      </c>
      <c r="E200" s="19">
        <v>558110.97</v>
      </c>
      <c r="F200" s="19">
        <v>0.0</v>
      </c>
      <c r="G200" s="19" t="str">
        <f t="shared" si="676"/>
        <v>#REF!</v>
      </c>
      <c r="H200" s="19" t="str">
        <f t="shared" si="677"/>
        <v>#REF!</v>
      </c>
      <c r="I200" s="19" t="str">
        <f t="shared" si="678"/>
        <v>#REF!</v>
      </c>
      <c r="J200" s="19" t="str">
        <f t="shared" si="679"/>
        <v>#REF!</v>
      </c>
      <c r="K200" s="19" t="str">
        <f t="shared" si="680"/>
        <v>#REF!</v>
      </c>
      <c r="L200" s="19" t="str">
        <f t="shared" si="681"/>
        <v>#REF!</v>
      </c>
      <c r="M200" s="19" t="str">
        <f t="shared" si="682"/>
        <v>#REF!</v>
      </c>
      <c r="N200" s="19" t="str">
        <f t="shared" si="683"/>
        <v>#REF!</v>
      </c>
      <c r="O200" s="38"/>
      <c r="P200" s="19" t="str">
        <f t="shared" si="684"/>
        <v>#REF!</v>
      </c>
      <c r="Q200" s="19" t="str">
        <f t="shared" si="685"/>
        <v>#REF!</v>
      </c>
      <c r="R200" s="19" t="str">
        <f t="shared" si="686"/>
        <v>#REF!</v>
      </c>
      <c r="S200" s="38" t="str">
        <f t="shared" si="687"/>
        <v>#REF!</v>
      </c>
      <c r="T200" s="19">
        <v>62287.0</v>
      </c>
      <c r="U200" s="19">
        <v>0.0</v>
      </c>
      <c r="V200" s="19">
        <f t="shared" si="688"/>
        <v>62287</v>
      </c>
      <c r="W200" s="19" t="str">
        <f t="shared" si="689"/>
        <v>#REF!</v>
      </c>
      <c r="X200" s="19" t="str">
        <f t="shared" si="690"/>
        <v>#REF!</v>
      </c>
      <c r="Y200" s="38"/>
      <c r="Z200" s="38"/>
      <c r="AA200" s="38"/>
      <c r="AB200" s="38"/>
      <c r="AC200" s="38"/>
      <c r="AD200" s="38"/>
      <c r="AE200" s="38"/>
      <c r="AG200" s="39" t="b">
        <f t="shared" si="691"/>
        <v>1</v>
      </c>
      <c r="AH200" s="38" t="s">
        <v>124</v>
      </c>
      <c r="AI200" s="40" t="s">
        <v>73</v>
      </c>
      <c r="AJ200" s="38" t="s">
        <v>74</v>
      </c>
      <c r="AK200" s="19">
        <v>62287.0</v>
      </c>
      <c r="AL200" s="18">
        <v>0.0</v>
      </c>
      <c r="AM200" s="19">
        <f t="shared" si="692"/>
        <v>62287</v>
      </c>
    </row>
    <row r="201" ht="15.75" hidden="1" customHeight="1" outlineLevel="2">
      <c r="A201" s="18" t="s">
        <v>124</v>
      </c>
      <c r="B201" s="19" t="s">
        <v>30</v>
      </c>
      <c r="C201" s="18" t="s">
        <v>31</v>
      </c>
      <c r="D201" s="19">
        <v>1653447.8</v>
      </c>
      <c r="E201" s="19">
        <v>69674.9</v>
      </c>
      <c r="F201" s="19">
        <v>0.0</v>
      </c>
      <c r="G201" s="19" t="str">
        <f t="shared" si="676"/>
        <v>#REF!</v>
      </c>
      <c r="H201" s="19" t="str">
        <f t="shared" si="677"/>
        <v>#REF!</v>
      </c>
      <c r="I201" s="19" t="str">
        <f t="shared" si="678"/>
        <v>#REF!</v>
      </c>
      <c r="J201" s="19" t="str">
        <f t="shared" si="679"/>
        <v>#REF!</v>
      </c>
      <c r="K201" s="19" t="str">
        <f t="shared" si="680"/>
        <v>#REF!</v>
      </c>
      <c r="L201" s="19" t="str">
        <f t="shared" si="681"/>
        <v>#REF!</v>
      </c>
      <c r="M201" s="19" t="str">
        <f t="shared" si="682"/>
        <v>#REF!</v>
      </c>
      <c r="N201" s="19" t="str">
        <f t="shared" si="683"/>
        <v>#REF!</v>
      </c>
      <c r="O201" s="38"/>
      <c r="P201" s="19" t="str">
        <f t="shared" si="684"/>
        <v>#REF!</v>
      </c>
      <c r="Q201" s="19" t="str">
        <f t="shared" si="685"/>
        <v>#REF!</v>
      </c>
      <c r="R201" s="19" t="str">
        <f t="shared" si="686"/>
        <v>#REF!</v>
      </c>
      <c r="S201" s="38" t="str">
        <f t="shared" si="687"/>
        <v>#REF!</v>
      </c>
      <c r="T201" s="19">
        <v>2233.0</v>
      </c>
      <c r="U201" s="19">
        <v>0.0</v>
      </c>
      <c r="V201" s="19">
        <f t="shared" si="688"/>
        <v>2233</v>
      </c>
      <c r="W201" s="19" t="str">
        <f t="shared" si="689"/>
        <v>#REF!</v>
      </c>
      <c r="X201" s="19" t="str">
        <f t="shared" si="690"/>
        <v>#REF!</v>
      </c>
      <c r="Y201" s="38"/>
      <c r="Z201" s="38"/>
      <c r="AA201" s="38"/>
      <c r="AB201" s="38"/>
      <c r="AC201" s="38"/>
      <c r="AD201" s="38"/>
      <c r="AE201" s="38"/>
      <c r="AG201" s="39" t="b">
        <f t="shared" si="691"/>
        <v>1</v>
      </c>
      <c r="AH201" s="38" t="s">
        <v>124</v>
      </c>
      <c r="AI201" s="40" t="s">
        <v>30</v>
      </c>
      <c r="AJ201" s="38" t="s">
        <v>336</v>
      </c>
      <c r="AK201" s="19">
        <v>2233.0</v>
      </c>
      <c r="AL201" s="18">
        <v>0.0</v>
      </c>
      <c r="AM201" s="19">
        <f t="shared" si="692"/>
        <v>2233</v>
      </c>
    </row>
    <row r="202" ht="15.75" hidden="1" customHeight="1" outlineLevel="2">
      <c r="A202" s="18" t="s">
        <v>124</v>
      </c>
      <c r="B202" s="19" t="s">
        <v>38</v>
      </c>
      <c r="C202" s="18" t="s">
        <v>39</v>
      </c>
      <c r="D202" s="19">
        <v>72002.69</v>
      </c>
      <c r="E202" s="19">
        <v>3034.13</v>
      </c>
      <c r="F202" s="19">
        <v>0.0</v>
      </c>
      <c r="G202" s="19" t="str">
        <f t="shared" si="676"/>
        <v>#REF!</v>
      </c>
      <c r="H202" s="19" t="str">
        <f t="shared" si="677"/>
        <v>#REF!</v>
      </c>
      <c r="I202" s="19" t="str">
        <f t="shared" si="678"/>
        <v>#REF!</v>
      </c>
      <c r="J202" s="19" t="str">
        <f t="shared" si="679"/>
        <v>#REF!</v>
      </c>
      <c r="K202" s="19" t="str">
        <f t="shared" si="680"/>
        <v>#REF!</v>
      </c>
      <c r="L202" s="19" t="str">
        <f t="shared" si="681"/>
        <v>#REF!</v>
      </c>
      <c r="M202" s="19" t="str">
        <f t="shared" si="682"/>
        <v>#REF!</v>
      </c>
      <c r="N202" s="19" t="str">
        <f t="shared" si="683"/>
        <v>#REF!</v>
      </c>
      <c r="O202" s="38"/>
      <c r="P202" s="19">
        <v>0.0</v>
      </c>
      <c r="Q202" s="19">
        <f t="shared" si="685"/>
        <v>0</v>
      </c>
      <c r="R202" s="19" t="str">
        <f t="shared" si="686"/>
        <v>#REF!</v>
      </c>
      <c r="S202" s="38" t="str">
        <f t="shared" si="687"/>
        <v>#REF!</v>
      </c>
      <c r="T202" s="19">
        <v>0.0</v>
      </c>
      <c r="U202" s="19">
        <v>45539.3</v>
      </c>
      <c r="V202" s="19">
        <f t="shared" si="688"/>
        <v>45539.3</v>
      </c>
      <c r="W202" s="19" t="str">
        <f t="shared" si="689"/>
        <v>#REF!</v>
      </c>
      <c r="X202" s="19" t="str">
        <f t="shared" si="690"/>
        <v>#REF!</v>
      </c>
      <c r="Y202" s="38"/>
      <c r="Z202" s="38"/>
      <c r="AA202" s="38"/>
      <c r="AB202" s="38"/>
      <c r="AC202" s="38"/>
      <c r="AD202" s="38"/>
      <c r="AE202" s="38"/>
      <c r="AG202" s="39" t="b">
        <f t="shared" si="691"/>
        <v>1</v>
      </c>
      <c r="AH202" s="38" t="s">
        <v>124</v>
      </c>
      <c r="AI202" s="40" t="s">
        <v>38</v>
      </c>
      <c r="AJ202" s="38" t="s">
        <v>39</v>
      </c>
      <c r="AK202" s="19">
        <v>0.0</v>
      </c>
      <c r="AL202" s="18">
        <v>45539.3</v>
      </c>
      <c r="AM202" s="19">
        <f t="shared" si="692"/>
        <v>45539.3</v>
      </c>
    </row>
    <row r="203" ht="15.75" hidden="1" customHeight="1" outlineLevel="2">
      <c r="A203" s="38" t="s">
        <v>124</v>
      </c>
      <c r="B203" s="40" t="s">
        <v>40</v>
      </c>
      <c r="C203" s="38" t="s">
        <v>41</v>
      </c>
      <c r="D203" s="19"/>
      <c r="E203" s="19"/>
      <c r="F203" s="19">
        <v>0.0</v>
      </c>
      <c r="G203" s="19"/>
      <c r="H203" s="19"/>
      <c r="I203" s="19"/>
      <c r="J203" s="19"/>
      <c r="K203" s="19"/>
      <c r="L203" s="19">
        <f t="shared" si="681"/>
        <v>0</v>
      </c>
      <c r="M203" s="19"/>
      <c r="N203" s="19"/>
      <c r="O203" s="38"/>
      <c r="P203" s="19">
        <v>0.0</v>
      </c>
      <c r="Q203" s="19">
        <f t="shared" si="685"/>
        <v>0</v>
      </c>
      <c r="R203" s="19">
        <f t="shared" si="686"/>
        <v>0</v>
      </c>
      <c r="S203" s="38"/>
      <c r="T203" s="19">
        <v>26898.0</v>
      </c>
      <c r="U203" s="19">
        <v>0.0</v>
      </c>
      <c r="V203" s="19">
        <f t="shared" si="688"/>
        <v>26898</v>
      </c>
      <c r="W203" s="19">
        <f t="shared" si="689"/>
        <v>0</v>
      </c>
      <c r="X203" s="19">
        <f t="shared" si="690"/>
        <v>0</v>
      </c>
      <c r="Y203" s="38"/>
      <c r="Z203" s="38"/>
      <c r="AA203" s="38"/>
      <c r="AB203" s="38"/>
      <c r="AC203" s="38"/>
      <c r="AD203" s="38"/>
      <c r="AE203" s="38"/>
      <c r="AG203" s="39" t="b">
        <f t="shared" si="691"/>
        <v>1</v>
      </c>
      <c r="AH203" s="38" t="s">
        <v>124</v>
      </c>
      <c r="AI203" s="40" t="s">
        <v>40</v>
      </c>
      <c r="AJ203" s="38" t="s">
        <v>41</v>
      </c>
      <c r="AK203" s="19">
        <v>26898.0</v>
      </c>
      <c r="AL203" s="18">
        <v>0.0</v>
      </c>
      <c r="AM203" s="19">
        <f t="shared" si="692"/>
        <v>26898</v>
      </c>
    </row>
    <row r="204" ht="15.75" hidden="1" customHeight="1" outlineLevel="2">
      <c r="A204" s="18" t="s">
        <v>124</v>
      </c>
      <c r="B204" s="19" t="s">
        <v>48</v>
      </c>
      <c r="C204" s="18" t="s">
        <v>49</v>
      </c>
      <c r="D204" s="19">
        <v>1.9562069816E8</v>
      </c>
      <c r="E204" s="19">
        <v>8243291.18</v>
      </c>
      <c r="F204" s="19">
        <v>0.0</v>
      </c>
      <c r="G204" s="19" t="str">
        <f>VLOOKUP(A204,'[1]ESFUERZO PROPIO ANTIOQUIA'!$E$4:$AB$130,5,0)</f>
        <v>#REF!</v>
      </c>
      <c r="H204" s="19" t="str">
        <f>VLOOKUP(A204,'[1]ESFUERZO PROPIO ANTIOQUIA'!$E$4:$AB$130,2,0)</f>
        <v>#REF!</v>
      </c>
      <c r="I204" s="19" t="str">
        <f>VLOOKUP(A204,'[1]ESFUERZO PROPIO ANTIOQUIA'!$E$4:$AB$130,24,0)</f>
        <v>#REF!</v>
      </c>
      <c r="J204" s="19" t="str">
        <f>+I204/4</f>
        <v>#REF!</v>
      </c>
      <c r="K204" s="19" t="str">
        <f>+F204*J204</f>
        <v>#REF!</v>
      </c>
      <c r="L204" s="19" t="str">
        <f t="shared" si="681"/>
        <v>#REF!</v>
      </c>
      <c r="M204" s="19" t="str">
        <f>VLOOKUP(A204,'[1]ESFUERZO PROPIO ANTIOQUIA'!$E$4:$AB$130,14,0)</f>
        <v>#REF!</v>
      </c>
      <c r="N204" s="19" t="str">
        <f>VLOOKUP(A204,'[1]ESFUERZO PROPIO ANTIOQUIA'!$E$4:$AB$130,11,0)</f>
        <v>#REF!</v>
      </c>
      <c r="O204" s="38"/>
      <c r="P204" s="19" t="str">
        <f>+D204-K204</f>
        <v>#REF!</v>
      </c>
      <c r="Q204" s="19" t="str">
        <f t="shared" si="685"/>
        <v>#REF!</v>
      </c>
      <c r="R204" s="19" t="str">
        <f t="shared" si="686"/>
        <v>#REF!</v>
      </c>
      <c r="S204" s="38" t="str">
        <f>+IF(D204-L204-Q204&gt;1,D204-L204-Q204,0)</f>
        <v>#REF!</v>
      </c>
      <c r="T204" s="19">
        <v>944470.0</v>
      </c>
      <c r="U204" s="19">
        <v>0.0</v>
      </c>
      <c r="V204" s="19">
        <f t="shared" si="688"/>
        <v>944470</v>
      </c>
      <c r="W204" s="19" t="str">
        <f t="shared" si="689"/>
        <v>#REF!</v>
      </c>
      <c r="X204" s="19" t="str">
        <f t="shared" si="690"/>
        <v>#REF!</v>
      </c>
      <c r="Y204" s="38"/>
      <c r="Z204" s="38"/>
      <c r="AA204" s="38"/>
      <c r="AB204" s="38"/>
      <c r="AC204" s="38"/>
      <c r="AD204" s="38"/>
      <c r="AE204" s="38"/>
      <c r="AG204" s="39" t="b">
        <f t="shared" si="691"/>
        <v>1</v>
      </c>
      <c r="AH204" s="38" t="s">
        <v>124</v>
      </c>
      <c r="AI204" s="40" t="s">
        <v>48</v>
      </c>
      <c r="AJ204" s="38" t="s">
        <v>49</v>
      </c>
      <c r="AK204" s="19">
        <v>944470.0</v>
      </c>
      <c r="AL204" s="18">
        <v>0.0</v>
      </c>
      <c r="AM204" s="19">
        <f t="shared" si="692"/>
        <v>944470</v>
      </c>
    </row>
    <row r="205" ht="15.75" hidden="1" customHeight="1" outlineLevel="1">
      <c r="A205" s="43" t="s">
        <v>374</v>
      </c>
      <c r="B205" s="19"/>
      <c r="C205" s="18"/>
      <c r="D205" s="19">
        <f t="shared" ref="D205:E205" si="693">SUBTOTAL(9,D198:D204)</f>
        <v>448568093</v>
      </c>
      <c r="E205" s="19">
        <f t="shared" si="693"/>
        <v>18902281</v>
      </c>
      <c r="F205" s="19">
        <v>1.0</v>
      </c>
      <c r="G205" s="19"/>
      <c r="H205" s="19"/>
      <c r="I205" s="19"/>
      <c r="J205" s="19"/>
      <c r="K205" s="19" t="str">
        <f t="shared" ref="K205:L205" si="694">SUBTOTAL(9,K198:K204)</f>
        <v>#REF!</v>
      </c>
      <c r="L205" s="19" t="str">
        <f t="shared" si="694"/>
        <v>#REF!</v>
      </c>
      <c r="M205" s="19"/>
      <c r="N205" s="19"/>
      <c r="O205" s="38"/>
      <c r="P205" s="19" t="str">
        <f t="shared" ref="P205:X205" si="695">SUBTOTAL(9,P198:P204)</f>
        <v>#REF!</v>
      </c>
      <c r="Q205" s="19" t="str">
        <f t="shared" si="695"/>
        <v>#REF!</v>
      </c>
      <c r="R205" s="19" t="str">
        <f t="shared" si="695"/>
        <v>#REF!</v>
      </c>
      <c r="S205" s="38" t="str">
        <f t="shared" si="695"/>
        <v>#REF!</v>
      </c>
      <c r="T205" s="19">
        <f t="shared" si="695"/>
        <v>2130079</v>
      </c>
      <c r="U205" s="19">
        <f t="shared" si="695"/>
        <v>45539.3</v>
      </c>
      <c r="V205" s="19">
        <f t="shared" si="695"/>
        <v>2175618.3</v>
      </c>
      <c r="W205" s="19" t="str">
        <f t="shared" si="695"/>
        <v>#REF!</v>
      </c>
      <c r="X205" s="19" t="str">
        <f t="shared" si="695"/>
        <v>#REF!</v>
      </c>
      <c r="Y205" s="38"/>
      <c r="Z205" s="38"/>
      <c r="AA205" s="38"/>
      <c r="AB205" s="38"/>
      <c r="AC205" s="38"/>
      <c r="AD205" s="38"/>
      <c r="AE205" s="38"/>
      <c r="AH205" s="38"/>
      <c r="AI205" s="40"/>
      <c r="AJ205" s="38"/>
      <c r="AK205" s="19"/>
      <c r="AL205" s="18"/>
      <c r="AM205" s="19"/>
    </row>
    <row r="206" ht="15.75" hidden="1" customHeight="1" outlineLevel="2">
      <c r="A206" s="18" t="s">
        <v>126</v>
      </c>
      <c r="B206" s="19" t="s">
        <v>18</v>
      </c>
      <c r="C206" s="18" t="s">
        <v>335</v>
      </c>
      <c r="D206" s="19">
        <v>1.1909346765E8</v>
      </c>
      <c r="E206" s="19">
        <v>9707705.73</v>
      </c>
      <c r="F206" s="19">
        <v>0.0</v>
      </c>
      <c r="G206" s="19" t="str">
        <f t="shared" ref="G206:G212" si="696">VLOOKUP(A206,'[1]ESFUERZO PROPIO ANTIOQUIA'!$E$4:$AB$130,5,0)</f>
        <v>#REF!</v>
      </c>
      <c r="H206" s="19" t="str">
        <f t="shared" ref="H206:H212" si="697">VLOOKUP(A206,'[1]ESFUERZO PROPIO ANTIOQUIA'!$E$4:$AB$130,2,0)</f>
        <v>#REF!</v>
      </c>
      <c r="I206" s="19" t="str">
        <f t="shared" ref="I206:I212" si="698">VLOOKUP(A206,'[1]ESFUERZO PROPIO ANTIOQUIA'!$E$4:$AB$130,24,0)</f>
        <v>#REF!</v>
      </c>
      <c r="J206" s="19" t="str">
        <f t="shared" ref="J206:J212" si="699">+I206/4</f>
        <v>#REF!</v>
      </c>
      <c r="K206" s="19" t="str">
        <f t="shared" ref="K206:K212" si="700">+F206*J206</f>
        <v>#REF!</v>
      </c>
      <c r="L206" s="19" t="str">
        <f t="shared" ref="L206:L212" si="701">IF(K206=0,0,D206-Q206)</f>
        <v>#REF!</v>
      </c>
      <c r="M206" s="19" t="str">
        <f t="shared" ref="M206:M212" si="702">VLOOKUP(A206,'[1]ESFUERZO PROPIO ANTIOQUIA'!$E$4:$AB$130,14,0)</f>
        <v>#REF!</v>
      </c>
      <c r="N206" s="19" t="str">
        <f t="shared" ref="N206:N212" si="703">VLOOKUP(A206,'[1]ESFUERZO PROPIO ANTIOQUIA'!$E$4:$AB$130,11,0)</f>
        <v>#REF!</v>
      </c>
      <c r="O206" s="38"/>
      <c r="P206" s="19" t="str">
        <f t="shared" ref="P206:P208" si="704">+D206-K206</f>
        <v>#REF!</v>
      </c>
      <c r="Q206" s="19" t="str">
        <f t="shared" ref="Q206:Q212" si="705">+ROUND(P206,0)</f>
        <v>#REF!</v>
      </c>
      <c r="R206" s="19" t="str">
        <f t="shared" ref="R206:R212" si="706">+L206+Q206</f>
        <v>#REF!</v>
      </c>
      <c r="S206" s="38" t="str">
        <f t="shared" ref="S206:S212" si="707">+IF(D206-L206-Q206&gt;1,D206-L206-Q206,0)</f>
        <v>#REF!</v>
      </c>
      <c r="T206" s="19">
        <v>0.0</v>
      </c>
      <c r="U206" s="19">
        <v>0.0</v>
      </c>
      <c r="V206" s="19">
        <f t="shared" ref="V206:V212" si="708">+T206+U206</f>
        <v>0</v>
      </c>
      <c r="W206" s="19" t="str">
        <f t="shared" ref="W206:W212" si="709">+IF(S206+V206&gt;100000,S206+V206,0)</f>
        <v>#REF!</v>
      </c>
      <c r="X206" s="19" t="str">
        <f t="shared" ref="X206:X212" si="710">+Q206+W206</f>
        <v>#REF!</v>
      </c>
      <c r="Y206" s="38"/>
      <c r="Z206" s="38"/>
      <c r="AA206" s="38"/>
      <c r="AB206" s="38"/>
      <c r="AC206" s="38"/>
      <c r="AD206" s="38"/>
      <c r="AE206" s="38"/>
      <c r="AG206" s="39" t="b">
        <f t="shared" ref="AG206:AG212" si="711">+AND(A206=AH206,C206=AJ206)</f>
        <v>1</v>
      </c>
      <c r="AH206" s="38" t="s">
        <v>126</v>
      </c>
      <c r="AI206" s="40" t="s">
        <v>18</v>
      </c>
      <c r="AJ206" s="38" t="s">
        <v>335</v>
      </c>
      <c r="AK206" s="19">
        <v>0.0</v>
      </c>
      <c r="AL206" s="18">
        <v>0.0</v>
      </c>
      <c r="AM206" s="19">
        <f t="shared" ref="AM206:AM212" si="712">+AK206+AL206</f>
        <v>0</v>
      </c>
    </row>
    <row r="207" ht="15.75" hidden="1" customHeight="1" outlineLevel="2">
      <c r="A207" s="18" t="s">
        <v>126</v>
      </c>
      <c r="B207" s="19" t="s">
        <v>44</v>
      </c>
      <c r="C207" s="18" t="s">
        <v>45</v>
      </c>
      <c r="D207" s="19">
        <v>1.312637984E7</v>
      </c>
      <c r="E207" s="19">
        <v>1069975.0</v>
      </c>
      <c r="F207" s="19">
        <v>0.0</v>
      </c>
      <c r="G207" s="19" t="str">
        <f t="shared" si="696"/>
        <v>#REF!</v>
      </c>
      <c r="H207" s="19" t="str">
        <f t="shared" si="697"/>
        <v>#REF!</v>
      </c>
      <c r="I207" s="19" t="str">
        <f t="shared" si="698"/>
        <v>#REF!</v>
      </c>
      <c r="J207" s="19" t="str">
        <f t="shared" si="699"/>
        <v>#REF!</v>
      </c>
      <c r="K207" s="19" t="str">
        <f t="shared" si="700"/>
        <v>#REF!</v>
      </c>
      <c r="L207" s="19" t="str">
        <f t="shared" si="701"/>
        <v>#REF!</v>
      </c>
      <c r="M207" s="19" t="str">
        <f t="shared" si="702"/>
        <v>#REF!</v>
      </c>
      <c r="N207" s="19" t="str">
        <f t="shared" si="703"/>
        <v>#REF!</v>
      </c>
      <c r="O207" s="38"/>
      <c r="P207" s="19" t="str">
        <f t="shared" si="704"/>
        <v>#REF!</v>
      </c>
      <c r="Q207" s="19" t="str">
        <f t="shared" si="705"/>
        <v>#REF!</v>
      </c>
      <c r="R207" s="19" t="str">
        <f t="shared" si="706"/>
        <v>#REF!</v>
      </c>
      <c r="S207" s="38" t="str">
        <f t="shared" si="707"/>
        <v>#REF!</v>
      </c>
      <c r="T207" s="19">
        <v>0.0</v>
      </c>
      <c r="U207" s="19">
        <v>0.0</v>
      </c>
      <c r="V207" s="19">
        <f t="shared" si="708"/>
        <v>0</v>
      </c>
      <c r="W207" s="19" t="str">
        <f t="shared" si="709"/>
        <v>#REF!</v>
      </c>
      <c r="X207" s="19" t="str">
        <f t="shared" si="710"/>
        <v>#REF!</v>
      </c>
      <c r="Y207" s="38"/>
      <c r="Z207" s="38"/>
      <c r="AA207" s="38"/>
      <c r="AB207" s="38"/>
      <c r="AC207" s="38"/>
      <c r="AD207" s="38"/>
      <c r="AE207" s="38"/>
      <c r="AG207" s="39" t="b">
        <f t="shared" si="711"/>
        <v>1</v>
      </c>
      <c r="AH207" s="38" t="s">
        <v>126</v>
      </c>
      <c r="AI207" s="40" t="s">
        <v>44</v>
      </c>
      <c r="AJ207" s="38" t="s">
        <v>45</v>
      </c>
      <c r="AK207" s="19">
        <v>0.0</v>
      </c>
      <c r="AL207" s="18">
        <v>0.0</v>
      </c>
      <c r="AM207" s="19">
        <f t="shared" si="712"/>
        <v>0</v>
      </c>
    </row>
    <row r="208" ht="15.75" hidden="1" customHeight="1" outlineLevel="2">
      <c r="A208" s="18" t="s">
        <v>126</v>
      </c>
      <c r="B208" s="19" t="s">
        <v>73</v>
      </c>
      <c r="C208" s="18" t="s">
        <v>74</v>
      </c>
      <c r="D208" s="19">
        <v>6820051.15</v>
      </c>
      <c r="E208" s="19">
        <v>555925.12</v>
      </c>
      <c r="F208" s="19">
        <v>0.0</v>
      </c>
      <c r="G208" s="19" t="str">
        <f t="shared" si="696"/>
        <v>#REF!</v>
      </c>
      <c r="H208" s="19" t="str">
        <f t="shared" si="697"/>
        <v>#REF!</v>
      </c>
      <c r="I208" s="19" t="str">
        <f t="shared" si="698"/>
        <v>#REF!</v>
      </c>
      <c r="J208" s="19" t="str">
        <f t="shared" si="699"/>
        <v>#REF!</v>
      </c>
      <c r="K208" s="19" t="str">
        <f t="shared" si="700"/>
        <v>#REF!</v>
      </c>
      <c r="L208" s="19" t="str">
        <f t="shared" si="701"/>
        <v>#REF!</v>
      </c>
      <c r="M208" s="19" t="str">
        <f t="shared" si="702"/>
        <v>#REF!</v>
      </c>
      <c r="N208" s="19" t="str">
        <f t="shared" si="703"/>
        <v>#REF!</v>
      </c>
      <c r="O208" s="38"/>
      <c r="P208" s="19" t="str">
        <f t="shared" si="704"/>
        <v>#REF!</v>
      </c>
      <c r="Q208" s="19" t="str">
        <f t="shared" si="705"/>
        <v>#REF!</v>
      </c>
      <c r="R208" s="19" t="str">
        <f t="shared" si="706"/>
        <v>#REF!</v>
      </c>
      <c r="S208" s="38" t="str">
        <f t="shared" si="707"/>
        <v>#REF!</v>
      </c>
      <c r="T208" s="19">
        <v>0.0</v>
      </c>
      <c r="U208" s="19">
        <v>0.0</v>
      </c>
      <c r="V208" s="19">
        <f t="shared" si="708"/>
        <v>0</v>
      </c>
      <c r="W208" s="19" t="str">
        <f t="shared" si="709"/>
        <v>#REF!</v>
      </c>
      <c r="X208" s="19" t="str">
        <f t="shared" si="710"/>
        <v>#REF!</v>
      </c>
      <c r="Y208" s="38"/>
      <c r="Z208" s="38"/>
      <c r="AA208" s="38"/>
      <c r="AB208" s="38"/>
      <c r="AC208" s="38"/>
      <c r="AD208" s="38"/>
      <c r="AE208" s="38"/>
      <c r="AG208" s="39" t="b">
        <f t="shared" si="711"/>
        <v>1</v>
      </c>
      <c r="AH208" s="38" t="s">
        <v>126</v>
      </c>
      <c r="AI208" s="40" t="s">
        <v>73</v>
      </c>
      <c r="AJ208" s="38" t="s">
        <v>74</v>
      </c>
      <c r="AK208" s="19">
        <v>0.0</v>
      </c>
      <c r="AL208" s="18">
        <v>0.0</v>
      </c>
      <c r="AM208" s="19">
        <f t="shared" si="712"/>
        <v>0</v>
      </c>
    </row>
    <row r="209" ht="15.75" hidden="1" customHeight="1" outlineLevel="2">
      <c r="A209" s="18" t="s">
        <v>126</v>
      </c>
      <c r="B209" s="19" t="s">
        <v>28</v>
      </c>
      <c r="C209" s="18" t="s">
        <v>29</v>
      </c>
      <c r="D209" s="19">
        <v>42358.71</v>
      </c>
      <c r="E209" s="19">
        <v>3452.8</v>
      </c>
      <c r="F209" s="19">
        <v>0.0</v>
      </c>
      <c r="G209" s="19" t="str">
        <f t="shared" si="696"/>
        <v>#REF!</v>
      </c>
      <c r="H209" s="19" t="str">
        <f t="shared" si="697"/>
        <v>#REF!</v>
      </c>
      <c r="I209" s="19" t="str">
        <f t="shared" si="698"/>
        <v>#REF!</v>
      </c>
      <c r="J209" s="19" t="str">
        <f t="shared" si="699"/>
        <v>#REF!</v>
      </c>
      <c r="K209" s="19" t="str">
        <f t="shared" si="700"/>
        <v>#REF!</v>
      </c>
      <c r="L209" s="19" t="str">
        <f t="shared" si="701"/>
        <v>#REF!</v>
      </c>
      <c r="M209" s="19" t="str">
        <f t="shared" si="702"/>
        <v>#REF!</v>
      </c>
      <c r="N209" s="19" t="str">
        <f t="shared" si="703"/>
        <v>#REF!</v>
      </c>
      <c r="O209" s="38"/>
      <c r="P209" s="19">
        <v>0.0</v>
      </c>
      <c r="Q209" s="19">
        <f t="shared" si="705"/>
        <v>0</v>
      </c>
      <c r="R209" s="19" t="str">
        <f t="shared" si="706"/>
        <v>#REF!</v>
      </c>
      <c r="S209" s="38" t="str">
        <f t="shared" si="707"/>
        <v>#REF!</v>
      </c>
      <c r="T209" s="19">
        <v>0.0</v>
      </c>
      <c r="U209" s="19">
        <v>26275.44</v>
      </c>
      <c r="V209" s="19">
        <f t="shared" si="708"/>
        <v>26275.44</v>
      </c>
      <c r="W209" s="19" t="str">
        <f t="shared" si="709"/>
        <v>#REF!</v>
      </c>
      <c r="X209" s="19" t="str">
        <f t="shared" si="710"/>
        <v>#REF!</v>
      </c>
      <c r="Y209" s="38"/>
      <c r="Z209" s="38"/>
      <c r="AA209" s="38"/>
      <c r="AB209" s="38"/>
      <c r="AC209" s="38"/>
      <c r="AD209" s="38"/>
      <c r="AE209" s="38"/>
      <c r="AG209" s="39" t="b">
        <f t="shared" si="711"/>
        <v>1</v>
      </c>
      <c r="AH209" s="38" t="s">
        <v>126</v>
      </c>
      <c r="AI209" s="40" t="s">
        <v>28</v>
      </c>
      <c r="AJ209" s="38" t="s">
        <v>29</v>
      </c>
      <c r="AK209" s="19">
        <v>0.0</v>
      </c>
      <c r="AL209" s="18">
        <v>26275.44</v>
      </c>
      <c r="AM209" s="19">
        <f t="shared" si="712"/>
        <v>26275.44</v>
      </c>
    </row>
    <row r="210" ht="15.75" hidden="1" customHeight="1" outlineLevel="2">
      <c r="A210" s="18" t="s">
        <v>126</v>
      </c>
      <c r="B210" s="19" t="s">
        <v>30</v>
      </c>
      <c r="C210" s="18" t="s">
        <v>31</v>
      </c>
      <c r="D210" s="19">
        <v>198705.17</v>
      </c>
      <c r="E210" s="19">
        <v>16197.12</v>
      </c>
      <c r="F210" s="19">
        <v>0.0</v>
      </c>
      <c r="G210" s="19" t="str">
        <f t="shared" si="696"/>
        <v>#REF!</v>
      </c>
      <c r="H210" s="19" t="str">
        <f t="shared" si="697"/>
        <v>#REF!</v>
      </c>
      <c r="I210" s="19" t="str">
        <f t="shared" si="698"/>
        <v>#REF!</v>
      </c>
      <c r="J210" s="19" t="str">
        <f t="shared" si="699"/>
        <v>#REF!</v>
      </c>
      <c r="K210" s="19" t="str">
        <f t="shared" si="700"/>
        <v>#REF!</v>
      </c>
      <c r="L210" s="19" t="str">
        <f t="shared" si="701"/>
        <v>#REF!</v>
      </c>
      <c r="M210" s="19" t="str">
        <f t="shared" si="702"/>
        <v>#REF!</v>
      </c>
      <c r="N210" s="19" t="str">
        <f t="shared" si="703"/>
        <v>#REF!</v>
      </c>
      <c r="O210" s="38"/>
      <c r="P210" s="19" t="str">
        <f t="shared" ref="P210:P212" si="713">+D210-K210</f>
        <v>#REF!</v>
      </c>
      <c r="Q210" s="19" t="str">
        <f t="shared" si="705"/>
        <v>#REF!</v>
      </c>
      <c r="R210" s="19" t="str">
        <f t="shared" si="706"/>
        <v>#REF!</v>
      </c>
      <c r="S210" s="38" t="str">
        <f t="shared" si="707"/>
        <v>#REF!</v>
      </c>
      <c r="T210" s="19">
        <v>0.0</v>
      </c>
      <c r="U210" s="19">
        <v>28094.31</v>
      </c>
      <c r="V210" s="19">
        <f t="shared" si="708"/>
        <v>28094.31</v>
      </c>
      <c r="W210" s="19" t="str">
        <f t="shared" si="709"/>
        <v>#REF!</v>
      </c>
      <c r="X210" s="19" t="str">
        <f t="shared" si="710"/>
        <v>#REF!</v>
      </c>
      <c r="Y210" s="38"/>
      <c r="Z210" s="38"/>
      <c r="AA210" s="38"/>
      <c r="AB210" s="38"/>
      <c r="AC210" s="38"/>
      <c r="AD210" s="38"/>
      <c r="AE210" s="38"/>
      <c r="AG210" s="39" t="b">
        <f t="shared" si="711"/>
        <v>1</v>
      </c>
      <c r="AH210" s="38" t="s">
        <v>126</v>
      </c>
      <c r="AI210" s="40" t="s">
        <v>30</v>
      </c>
      <c r="AJ210" s="38" t="s">
        <v>336</v>
      </c>
      <c r="AK210" s="19">
        <v>0.0</v>
      </c>
      <c r="AL210" s="18">
        <v>28094.31</v>
      </c>
      <c r="AM210" s="19">
        <f t="shared" si="712"/>
        <v>28094.31</v>
      </c>
    </row>
    <row r="211" ht="15.75" hidden="1" customHeight="1" outlineLevel="2">
      <c r="A211" s="18" t="s">
        <v>126</v>
      </c>
      <c r="B211" s="19" t="s">
        <v>38</v>
      </c>
      <c r="C211" s="18" t="s">
        <v>39</v>
      </c>
      <c r="D211" s="19">
        <v>181523.77</v>
      </c>
      <c r="E211" s="19">
        <v>14796.61</v>
      </c>
      <c r="F211" s="19">
        <v>0.0</v>
      </c>
      <c r="G211" s="19" t="str">
        <f t="shared" si="696"/>
        <v>#REF!</v>
      </c>
      <c r="H211" s="19" t="str">
        <f t="shared" si="697"/>
        <v>#REF!</v>
      </c>
      <c r="I211" s="19" t="str">
        <f t="shared" si="698"/>
        <v>#REF!</v>
      </c>
      <c r="J211" s="19" t="str">
        <f t="shared" si="699"/>
        <v>#REF!</v>
      </c>
      <c r="K211" s="19" t="str">
        <f t="shared" si="700"/>
        <v>#REF!</v>
      </c>
      <c r="L211" s="19" t="str">
        <f t="shared" si="701"/>
        <v>#REF!</v>
      </c>
      <c r="M211" s="19" t="str">
        <f t="shared" si="702"/>
        <v>#REF!</v>
      </c>
      <c r="N211" s="19" t="str">
        <f t="shared" si="703"/>
        <v>#REF!</v>
      </c>
      <c r="O211" s="38"/>
      <c r="P211" s="19" t="str">
        <f t="shared" si="713"/>
        <v>#REF!</v>
      </c>
      <c r="Q211" s="19" t="str">
        <f t="shared" si="705"/>
        <v>#REF!</v>
      </c>
      <c r="R211" s="19" t="str">
        <f t="shared" si="706"/>
        <v>#REF!</v>
      </c>
      <c r="S211" s="38" t="str">
        <f t="shared" si="707"/>
        <v>#REF!</v>
      </c>
      <c r="T211" s="19">
        <v>0.0</v>
      </c>
      <c r="U211" s="19">
        <v>0.0</v>
      </c>
      <c r="V211" s="19">
        <f t="shared" si="708"/>
        <v>0</v>
      </c>
      <c r="W211" s="19" t="str">
        <f t="shared" si="709"/>
        <v>#REF!</v>
      </c>
      <c r="X211" s="19" t="str">
        <f t="shared" si="710"/>
        <v>#REF!</v>
      </c>
      <c r="Y211" s="38"/>
      <c r="Z211" s="38"/>
      <c r="AA211" s="38"/>
      <c r="AB211" s="38"/>
      <c r="AC211" s="38"/>
      <c r="AD211" s="38"/>
      <c r="AE211" s="38"/>
      <c r="AG211" s="39" t="b">
        <f t="shared" si="711"/>
        <v>1</v>
      </c>
      <c r="AH211" s="38" t="s">
        <v>126</v>
      </c>
      <c r="AI211" s="40" t="s">
        <v>38</v>
      </c>
      <c r="AJ211" s="38" t="s">
        <v>39</v>
      </c>
      <c r="AK211" s="19">
        <v>0.0</v>
      </c>
      <c r="AL211" s="18">
        <v>0.0</v>
      </c>
      <c r="AM211" s="19">
        <f t="shared" si="712"/>
        <v>0</v>
      </c>
    </row>
    <row r="212" ht="15.75" hidden="1" customHeight="1" outlineLevel="2">
      <c r="A212" s="18" t="s">
        <v>126</v>
      </c>
      <c r="B212" s="19" t="s">
        <v>40</v>
      </c>
      <c r="C212" s="18" t="s">
        <v>41</v>
      </c>
      <c r="D212" s="19">
        <v>4653356.71</v>
      </c>
      <c r="E212" s="19">
        <v>379310.62</v>
      </c>
      <c r="F212" s="19">
        <v>0.0</v>
      </c>
      <c r="G212" s="19" t="str">
        <f t="shared" si="696"/>
        <v>#REF!</v>
      </c>
      <c r="H212" s="19" t="str">
        <f t="shared" si="697"/>
        <v>#REF!</v>
      </c>
      <c r="I212" s="19" t="str">
        <f t="shared" si="698"/>
        <v>#REF!</v>
      </c>
      <c r="J212" s="19" t="str">
        <f t="shared" si="699"/>
        <v>#REF!</v>
      </c>
      <c r="K212" s="19" t="str">
        <f t="shared" si="700"/>
        <v>#REF!</v>
      </c>
      <c r="L212" s="19" t="str">
        <f t="shared" si="701"/>
        <v>#REF!</v>
      </c>
      <c r="M212" s="19" t="str">
        <f t="shared" si="702"/>
        <v>#REF!</v>
      </c>
      <c r="N212" s="19" t="str">
        <f t="shared" si="703"/>
        <v>#REF!</v>
      </c>
      <c r="O212" s="38"/>
      <c r="P212" s="19" t="str">
        <f t="shared" si="713"/>
        <v>#REF!</v>
      </c>
      <c r="Q212" s="19" t="str">
        <f t="shared" si="705"/>
        <v>#REF!</v>
      </c>
      <c r="R212" s="19" t="str">
        <f t="shared" si="706"/>
        <v>#REF!</v>
      </c>
      <c r="S212" s="38" t="str">
        <f t="shared" si="707"/>
        <v>#REF!</v>
      </c>
      <c r="T212" s="19">
        <v>0.0</v>
      </c>
      <c r="U212" s="19">
        <v>0.0</v>
      </c>
      <c r="V212" s="19">
        <f t="shared" si="708"/>
        <v>0</v>
      </c>
      <c r="W212" s="19" t="str">
        <f t="shared" si="709"/>
        <v>#REF!</v>
      </c>
      <c r="X212" s="19" t="str">
        <f t="shared" si="710"/>
        <v>#REF!</v>
      </c>
      <c r="Y212" s="38"/>
      <c r="Z212" s="38"/>
      <c r="AA212" s="38"/>
      <c r="AB212" s="38"/>
      <c r="AC212" s="38"/>
      <c r="AD212" s="38"/>
      <c r="AE212" s="38"/>
      <c r="AG212" s="39" t="b">
        <f t="shared" si="711"/>
        <v>1</v>
      </c>
      <c r="AH212" s="38" t="s">
        <v>126</v>
      </c>
      <c r="AI212" s="40" t="s">
        <v>40</v>
      </c>
      <c r="AJ212" s="38" t="s">
        <v>41</v>
      </c>
      <c r="AK212" s="19">
        <v>0.0</v>
      </c>
      <c r="AL212" s="18">
        <v>0.0</v>
      </c>
      <c r="AM212" s="19">
        <f t="shared" si="712"/>
        <v>0</v>
      </c>
    </row>
    <row r="213" ht="15.75" hidden="1" customHeight="1" outlineLevel="1">
      <c r="A213" s="43" t="s">
        <v>375</v>
      </c>
      <c r="B213" s="19"/>
      <c r="C213" s="18"/>
      <c r="D213" s="19">
        <f t="shared" ref="D213:E213" si="714">SUBTOTAL(9,D206:D212)</f>
        <v>144115843</v>
      </c>
      <c r="E213" s="19">
        <f t="shared" si="714"/>
        <v>11747363</v>
      </c>
      <c r="F213" s="19">
        <v>1.0</v>
      </c>
      <c r="G213" s="19"/>
      <c r="H213" s="19"/>
      <c r="I213" s="19"/>
      <c r="J213" s="19"/>
      <c r="K213" s="19" t="str">
        <f t="shared" ref="K213:L213" si="715">SUBTOTAL(9,K206:K212)</f>
        <v>#REF!</v>
      </c>
      <c r="L213" s="19" t="str">
        <f t="shared" si="715"/>
        <v>#REF!</v>
      </c>
      <c r="M213" s="19"/>
      <c r="N213" s="19"/>
      <c r="O213" s="38"/>
      <c r="P213" s="19" t="str">
        <f t="shared" ref="P213:X213" si="716">SUBTOTAL(9,P206:P212)</f>
        <v>#REF!</v>
      </c>
      <c r="Q213" s="19" t="str">
        <f t="shared" si="716"/>
        <v>#REF!</v>
      </c>
      <c r="R213" s="19" t="str">
        <f t="shared" si="716"/>
        <v>#REF!</v>
      </c>
      <c r="S213" s="38" t="str">
        <f t="shared" si="716"/>
        <v>#REF!</v>
      </c>
      <c r="T213" s="19">
        <f t="shared" si="716"/>
        <v>0</v>
      </c>
      <c r="U213" s="19">
        <f t="shared" si="716"/>
        <v>54369.75</v>
      </c>
      <c r="V213" s="19">
        <f t="shared" si="716"/>
        <v>54369.75</v>
      </c>
      <c r="W213" s="19" t="str">
        <f t="shared" si="716"/>
        <v>#REF!</v>
      </c>
      <c r="X213" s="19" t="str">
        <f t="shared" si="716"/>
        <v>#REF!</v>
      </c>
      <c r="Y213" s="38"/>
      <c r="Z213" s="38"/>
      <c r="AA213" s="38"/>
      <c r="AB213" s="38"/>
      <c r="AC213" s="38"/>
      <c r="AD213" s="38"/>
      <c r="AE213" s="38"/>
      <c r="AH213" s="38"/>
      <c r="AI213" s="40"/>
      <c r="AJ213" s="38"/>
      <c r="AK213" s="19"/>
      <c r="AL213" s="18"/>
      <c r="AM213" s="19"/>
    </row>
    <row r="214" ht="15.75" hidden="1" customHeight="1" outlineLevel="2">
      <c r="A214" s="18" t="s">
        <v>130</v>
      </c>
      <c r="B214" s="19" t="s">
        <v>18</v>
      </c>
      <c r="C214" s="18" t="s">
        <v>335</v>
      </c>
      <c r="D214" s="19">
        <v>3.0872089E7</v>
      </c>
      <c r="E214" s="19">
        <v>8259841.92</v>
      </c>
      <c r="F214" s="19">
        <v>0.0</v>
      </c>
      <c r="G214" s="19" t="str">
        <f t="shared" ref="G214:G217" si="717">VLOOKUP(A214,'[1]ESFUERZO PROPIO ANTIOQUIA'!$E$4:$AB$130,5,0)</f>
        <v>#REF!</v>
      </c>
      <c r="H214" s="19" t="str">
        <f t="shared" ref="H214:H217" si="718">VLOOKUP(A214,'[1]ESFUERZO PROPIO ANTIOQUIA'!$E$4:$AB$130,2,0)</f>
        <v>#REF!</v>
      </c>
      <c r="I214" s="19" t="str">
        <f t="shared" ref="I214:I217" si="719">VLOOKUP(A214,'[1]ESFUERZO PROPIO ANTIOQUIA'!$E$4:$AB$130,24,0)</f>
        <v>#REF!</v>
      </c>
      <c r="J214" s="19" t="str">
        <f t="shared" ref="J214:J217" si="720">+I214/4</f>
        <v>#REF!</v>
      </c>
      <c r="K214" s="19" t="str">
        <f t="shared" ref="K214:K217" si="721">+F214*J214</f>
        <v>#REF!</v>
      </c>
      <c r="L214" s="19" t="str">
        <f t="shared" ref="L214:L217" si="722">IF(K214=0,0,D214-Q214)</f>
        <v>#REF!</v>
      </c>
      <c r="M214" s="19" t="str">
        <f t="shared" ref="M214:M217" si="723">VLOOKUP(A214,'[1]ESFUERZO PROPIO ANTIOQUIA'!$E$4:$AB$130,14,0)</f>
        <v>#REF!</v>
      </c>
      <c r="N214" s="19" t="str">
        <f t="shared" ref="N214:N217" si="724">VLOOKUP(A214,'[1]ESFUERZO PROPIO ANTIOQUIA'!$E$4:$AB$130,11,0)</f>
        <v>#REF!</v>
      </c>
      <c r="O214" s="38"/>
      <c r="P214" s="19" t="str">
        <f t="shared" ref="P214:P215" si="725">+D214-K214</f>
        <v>#REF!</v>
      </c>
      <c r="Q214" s="19" t="str">
        <f t="shared" ref="Q214:Q217" si="726">+ROUND(P214,0)</f>
        <v>#REF!</v>
      </c>
      <c r="R214" s="19" t="str">
        <f t="shared" ref="R214:R217" si="727">+L214+Q214</f>
        <v>#REF!</v>
      </c>
      <c r="S214" s="38" t="str">
        <f t="shared" ref="S214:S217" si="728">+IF(D214-L214-Q214&gt;1,D214-L214-Q214,0)</f>
        <v>#REF!</v>
      </c>
      <c r="T214" s="19">
        <v>0.0</v>
      </c>
      <c r="U214" s="19">
        <v>0.0</v>
      </c>
      <c r="V214" s="19">
        <f t="shared" ref="V214:V217" si="729">+T214+U214</f>
        <v>0</v>
      </c>
      <c r="W214" s="19" t="str">
        <f t="shared" ref="W214:W217" si="730">+IF(S214+V214&gt;100000,S214+V214,0)</f>
        <v>#REF!</v>
      </c>
      <c r="X214" s="19" t="str">
        <f t="shared" ref="X214:X217" si="731">+Q214+W214</f>
        <v>#REF!</v>
      </c>
      <c r="Y214" s="38"/>
      <c r="Z214" s="38"/>
      <c r="AA214" s="38"/>
      <c r="AB214" s="38"/>
      <c r="AC214" s="38"/>
      <c r="AD214" s="38"/>
      <c r="AE214" s="38"/>
      <c r="AG214" s="39" t="b">
        <f t="shared" ref="AG214:AG217" si="732">+AND(A214=AH214,C214=AJ214)</f>
        <v>1</v>
      </c>
      <c r="AH214" s="38" t="s">
        <v>130</v>
      </c>
      <c r="AI214" s="40" t="s">
        <v>18</v>
      </c>
      <c r="AJ214" s="38" t="s">
        <v>335</v>
      </c>
      <c r="AK214" s="19">
        <v>0.0</v>
      </c>
      <c r="AL214" s="18">
        <v>0.0</v>
      </c>
      <c r="AM214" s="19">
        <f t="shared" ref="AM214:AM217" si="733">+AK214+AL214</f>
        <v>0</v>
      </c>
    </row>
    <row r="215" ht="15.75" hidden="1" customHeight="1" outlineLevel="2">
      <c r="A215" s="18" t="s">
        <v>130</v>
      </c>
      <c r="B215" s="19" t="s">
        <v>44</v>
      </c>
      <c r="C215" s="18" t="s">
        <v>45</v>
      </c>
      <c r="D215" s="19">
        <v>112071.69</v>
      </c>
      <c r="E215" s="19">
        <v>29984.83</v>
      </c>
      <c r="F215" s="19">
        <v>0.0</v>
      </c>
      <c r="G215" s="19" t="str">
        <f t="shared" si="717"/>
        <v>#REF!</v>
      </c>
      <c r="H215" s="19" t="str">
        <f t="shared" si="718"/>
        <v>#REF!</v>
      </c>
      <c r="I215" s="19" t="str">
        <f t="shared" si="719"/>
        <v>#REF!</v>
      </c>
      <c r="J215" s="19" t="str">
        <f t="shared" si="720"/>
        <v>#REF!</v>
      </c>
      <c r="K215" s="19" t="str">
        <f t="shared" si="721"/>
        <v>#REF!</v>
      </c>
      <c r="L215" s="19" t="str">
        <f t="shared" si="722"/>
        <v>#REF!</v>
      </c>
      <c r="M215" s="19" t="str">
        <f t="shared" si="723"/>
        <v>#REF!</v>
      </c>
      <c r="N215" s="19" t="str">
        <f t="shared" si="724"/>
        <v>#REF!</v>
      </c>
      <c r="O215" s="38"/>
      <c r="P215" s="19" t="str">
        <f t="shared" si="725"/>
        <v>#REF!</v>
      </c>
      <c r="Q215" s="19" t="str">
        <f t="shared" si="726"/>
        <v>#REF!</v>
      </c>
      <c r="R215" s="19" t="str">
        <f t="shared" si="727"/>
        <v>#REF!</v>
      </c>
      <c r="S215" s="38" t="str">
        <f t="shared" si="728"/>
        <v>#REF!</v>
      </c>
      <c r="T215" s="19">
        <v>0.0</v>
      </c>
      <c r="U215" s="19">
        <v>0.0</v>
      </c>
      <c r="V215" s="19">
        <f t="shared" si="729"/>
        <v>0</v>
      </c>
      <c r="W215" s="19" t="str">
        <f t="shared" si="730"/>
        <v>#REF!</v>
      </c>
      <c r="X215" s="19" t="str">
        <f t="shared" si="731"/>
        <v>#REF!</v>
      </c>
      <c r="Y215" s="38"/>
      <c r="Z215" s="38"/>
      <c r="AA215" s="38"/>
      <c r="AB215" s="38"/>
      <c r="AC215" s="38"/>
      <c r="AD215" s="38"/>
      <c r="AE215" s="38"/>
      <c r="AG215" s="39" t="b">
        <f t="shared" si="732"/>
        <v>1</v>
      </c>
      <c r="AH215" s="38" t="s">
        <v>130</v>
      </c>
      <c r="AI215" s="40" t="s">
        <v>44</v>
      </c>
      <c r="AJ215" s="38" t="s">
        <v>45</v>
      </c>
      <c r="AK215" s="19">
        <v>0.0</v>
      </c>
      <c r="AL215" s="18">
        <v>0.0</v>
      </c>
      <c r="AM215" s="19">
        <f t="shared" si="733"/>
        <v>0</v>
      </c>
    </row>
    <row r="216" ht="15.75" hidden="1" customHeight="1" outlineLevel="2">
      <c r="A216" s="18" t="s">
        <v>130</v>
      </c>
      <c r="B216" s="19" t="s">
        <v>30</v>
      </c>
      <c r="C216" s="18" t="s">
        <v>31</v>
      </c>
      <c r="D216" s="19">
        <v>48420.07</v>
      </c>
      <c r="E216" s="19">
        <v>12954.81</v>
      </c>
      <c r="F216" s="19">
        <v>0.0</v>
      </c>
      <c r="G216" s="19" t="str">
        <f t="shared" si="717"/>
        <v>#REF!</v>
      </c>
      <c r="H216" s="19" t="str">
        <f t="shared" si="718"/>
        <v>#REF!</v>
      </c>
      <c r="I216" s="19" t="str">
        <f t="shared" si="719"/>
        <v>#REF!</v>
      </c>
      <c r="J216" s="19" t="str">
        <f t="shared" si="720"/>
        <v>#REF!</v>
      </c>
      <c r="K216" s="19" t="str">
        <f t="shared" si="721"/>
        <v>#REF!</v>
      </c>
      <c r="L216" s="19" t="str">
        <f t="shared" si="722"/>
        <v>#REF!</v>
      </c>
      <c r="M216" s="19" t="str">
        <f t="shared" si="723"/>
        <v>#REF!</v>
      </c>
      <c r="N216" s="19" t="str">
        <f t="shared" si="724"/>
        <v>#REF!</v>
      </c>
      <c r="O216" s="38"/>
      <c r="P216" s="19">
        <v>0.0</v>
      </c>
      <c r="Q216" s="19">
        <f t="shared" si="726"/>
        <v>0</v>
      </c>
      <c r="R216" s="19" t="str">
        <f t="shared" si="727"/>
        <v>#REF!</v>
      </c>
      <c r="S216" s="38" t="str">
        <f t="shared" si="728"/>
        <v>#REF!</v>
      </c>
      <c r="T216" s="19">
        <v>0.0</v>
      </c>
      <c r="U216" s="19">
        <v>19255.29</v>
      </c>
      <c r="V216" s="19">
        <f t="shared" si="729"/>
        <v>19255.29</v>
      </c>
      <c r="W216" s="19" t="str">
        <f t="shared" si="730"/>
        <v>#REF!</v>
      </c>
      <c r="X216" s="19" t="str">
        <f t="shared" si="731"/>
        <v>#REF!</v>
      </c>
      <c r="Y216" s="38"/>
      <c r="Z216" s="38"/>
      <c r="AA216" s="38"/>
      <c r="AB216" s="38"/>
      <c r="AC216" s="38"/>
      <c r="AD216" s="38"/>
      <c r="AE216" s="38"/>
      <c r="AG216" s="39" t="b">
        <f t="shared" si="732"/>
        <v>1</v>
      </c>
      <c r="AH216" s="38" t="s">
        <v>130</v>
      </c>
      <c r="AI216" s="40" t="s">
        <v>30</v>
      </c>
      <c r="AJ216" s="38" t="s">
        <v>336</v>
      </c>
      <c r="AK216" s="19">
        <v>0.0</v>
      </c>
      <c r="AL216" s="18">
        <v>19255.29</v>
      </c>
      <c r="AM216" s="19">
        <f t="shared" si="733"/>
        <v>19255.29</v>
      </c>
    </row>
    <row r="217" ht="15.75" hidden="1" customHeight="1" outlineLevel="2">
      <c r="A217" s="18" t="s">
        <v>130</v>
      </c>
      <c r="B217" s="19" t="s">
        <v>38</v>
      </c>
      <c r="C217" s="18" t="s">
        <v>39</v>
      </c>
      <c r="D217" s="19">
        <v>2614.24</v>
      </c>
      <c r="E217" s="19">
        <v>699.44</v>
      </c>
      <c r="F217" s="19">
        <v>0.0</v>
      </c>
      <c r="G217" s="19" t="str">
        <f t="shared" si="717"/>
        <v>#REF!</v>
      </c>
      <c r="H217" s="19" t="str">
        <f t="shared" si="718"/>
        <v>#REF!</v>
      </c>
      <c r="I217" s="19" t="str">
        <f t="shared" si="719"/>
        <v>#REF!</v>
      </c>
      <c r="J217" s="19" t="str">
        <f t="shared" si="720"/>
        <v>#REF!</v>
      </c>
      <c r="K217" s="19" t="str">
        <f t="shared" si="721"/>
        <v>#REF!</v>
      </c>
      <c r="L217" s="19" t="str">
        <f t="shared" si="722"/>
        <v>#REF!</v>
      </c>
      <c r="M217" s="19" t="str">
        <f t="shared" si="723"/>
        <v>#REF!</v>
      </c>
      <c r="N217" s="19" t="str">
        <f t="shared" si="724"/>
        <v>#REF!</v>
      </c>
      <c r="O217" s="38"/>
      <c r="P217" s="19">
        <v>0.0</v>
      </c>
      <c r="Q217" s="19">
        <f t="shared" si="726"/>
        <v>0</v>
      </c>
      <c r="R217" s="19" t="str">
        <f t="shared" si="727"/>
        <v>#REF!</v>
      </c>
      <c r="S217" s="38" t="str">
        <f t="shared" si="728"/>
        <v>#REF!</v>
      </c>
      <c r="T217" s="19">
        <v>0.0</v>
      </c>
      <c r="U217" s="19">
        <v>5262.23</v>
      </c>
      <c r="V217" s="19">
        <f t="shared" si="729"/>
        <v>5262.23</v>
      </c>
      <c r="W217" s="19" t="str">
        <f t="shared" si="730"/>
        <v>#REF!</v>
      </c>
      <c r="X217" s="19" t="str">
        <f t="shared" si="731"/>
        <v>#REF!</v>
      </c>
      <c r="Y217" s="38"/>
      <c r="Z217" s="38"/>
      <c r="AA217" s="38"/>
      <c r="AB217" s="38"/>
      <c r="AC217" s="38"/>
      <c r="AD217" s="38"/>
      <c r="AE217" s="38"/>
      <c r="AG217" s="39" t="b">
        <f t="shared" si="732"/>
        <v>1</v>
      </c>
      <c r="AH217" s="38" t="s">
        <v>130</v>
      </c>
      <c r="AI217" s="40" t="s">
        <v>38</v>
      </c>
      <c r="AJ217" s="38" t="s">
        <v>39</v>
      </c>
      <c r="AK217" s="19">
        <v>0.0</v>
      </c>
      <c r="AL217" s="18">
        <v>5262.23</v>
      </c>
      <c r="AM217" s="19">
        <f t="shared" si="733"/>
        <v>5262.23</v>
      </c>
    </row>
    <row r="218" ht="15.75" hidden="1" customHeight="1" outlineLevel="1">
      <c r="A218" s="43" t="s">
        <v>376</v>
      </c>
      <c r="B218" s="19"/>
      <c r="C218" s="18"/>
      <c r="D218" s="19">
        <f t="shared" ref="D218:E218" si="734">SUBTOTAL(9,D214:D217)</f>
        <v>31035195</v>
      </c>
      <c r="E218" s="19">
        <f t="shared" si="734"/>
        <v>8303481</v>
      </c>
      <c r="F218" s="19">
        <v>1.0</v>
      </c>
      <c r="G218" s="19"/>
      <c r="H218" s="19"/>
      <c r="I218" s="19"/>
      <c r="J218" s="19"/>
      <c r="K218" s="19" t="str">
        <f t="shared" ref="K218:L218" si="735">SUBTOTAL(9,K214:K217)</f>
        <v>#REF!</v>
      </c>
      <c r="L218" s="19" t="str">
        <f t="shared" si="735"/>
        <v>#REF!</v>
      </c>
      <c r="M218" s="19"/>
      <c r="N218" s="19"/>
      <c r="O218" s="38"/>
      <c r="P218" s="19" t="str">
        <f t="shared" ref="P218:X218" si="736">SUBTOTAL(9,P214:P217)</f>
        <v>#REF!</v>
      </c>
      <c r="Q218" s="19" t="str">
        <f t="shared" si="736"/>
        <v>#REF!</v>
      </c>
      <c r="R218" s="19" t="str">
        <f t="shared" si="736"/>
        <v>#REF!</v>
      </c>
      <c r="S218" s="38" t="str">
        <f t="shared" si="736"/>
        <v>#REF!</v>
      </c>
      <c r="T218" s="19">
        <f t="shared" si="736"/>
        <v>0</v>
      </c>
      <c r="U218" s="19">
        <f t="shared" si="736"/>
        <v>24517.52</v>
      </c>
      <c r="V218" s="19">
        <f t="shared" si="736"/>
        <v>24517.52</v>
      </c>
      <c r="W218" s="19" t="str">
        <f t="shared" si="736"/>
        <v>#REF!</v>
      </c>
      <c r="X218" s="19" t="str">
        <f t="shared" si="736"/>
        <v>#REF!</v>
      </c>
      <c r="Y218" s="38"/>
      <c r="Z218" s="38"/>
      <c r="AA218" s="38"/>
      <c r="AB218" s="38"/>
      <c r="AC218" s="38"/>
      <c r="AD218" s="38"/>
      <c r="AE218" s="38"/>
      <c r="AH218" s="38"/>
      <c r="AI218" s="40"/>
      <c r="AJ218" s="38"/>
      <c r="AK218" s="19"/>
      <c r="AL218" s="18"/>
      <c r="AM218" s="19"/>
    </row>
    <row r="219" ht="15.75" hidden="1" customHeight="1" outlineLevel="2">
      <c r="A219" s="18" t="s">
        <v>132</v>
      </c>
      <c r="B219" s="19" t="s">
        <v>18</v>
      </c>
      <c r="C219" s="18" t="s">
        <v>335</v>
      </c>
      <c r="D219" s="19">
        <v>3.492328765E7</v>
      </c>
      <c r="E219" s="19">
        <v>5396197.26</v>
      </c>
      <c r="F219" s="19">
        <v>0.0</v>
      </c>
      <c r="G219" s="19" t="str">
        <f t="shared" ref="G219:G222" si="737">VLOOKUP(A219,'[1]ESFUERZO PROPIO ANTIOQUIA'!$E$4:$AB$130,5,0)</f>
        <v>#REF!</v>
      </c>
      <c r="H219" s="19" t="str">
        <f t="shared" ref="H219:H222" si="738">VLOOKUP(A219,'[1]ESFUERZO PROPIO ANTIOQUIA'!$E$4:$AB$130,2,0)</f>
        <v>#REF!</v>
      </c>
      <c r="I219" s="19" t="str">
        <f t="shared" ref="I219:I222" si="739">VLOOKUP(A219,'[1]ESFUERZO PROPIO ANTIOQUIA'!$E$4:$AB$130,24,0)</f>
        <v>#REF!</v>
      </c>
      <c r="J219" s="19" t="str">
        <f t="shared" ref="J219:J222" si="740">+I219/4</f>
        <v>#REF!</v>
      </c>
      <c r="K219" s="19" t="str">
        <f t="shared" ref="K219:K222" si="741">+F219*J219</f>
        <v>#REF!</v>
      </c>
      <c r="L219" s="19" t="str">
        <f t="shared" ref="L219:L222" si="742">IF(K219=0,0,D219-Q219)</f>
        <v>#REF!</v>
      </c>
      <c r="M219" s="19" t="str">
        <f t="shared" ref="M219:M222" si="743">VLOOKUP(A219,'[1]ESFUERZO PROPIO ANTIOQUIA'!$E$4:$AB$130,14,0)</f>
        <v>#REF!</v>
      </c>
      <c r="N219" s="19" t="str">
        <f t="shared" ref="N219:N222" si="744">VLOOKUP(A219,'[1]ESFUERZO PROPIO ANTIOQUIA'!$E$4:$AB$130,11,0)</f>
        <v>#REF!</v>
      </c>
      <c r="O219" s="38"/>
      <c r="P219" s="19" t="str">
        <f>+D219-K219</f>
        <v>#REF!</v>
      </c>
      <c r="Q219" s="19" t="str">
        <f t="shared" ref="Q219:Q222" si="745">+ROUND(P219,0)</f>
        <v>#REF!</v>
      </c>
      <c r="R219" s="19" t="str">
        <f t="shared" ref="R219:R222" si="746">+L219+Q219</f>
        <v>#REF!</v>
      </c>
      <c r="S219" s="38" t="str">
        <f t="shared" ref="S219:S222" si="747">+IF(D219-L219-Q219&gt;1,D219-L219-Q219,0)</f>
        <v>#REF!</v>
      </c>
      <c r="T219" s="19">
        <v>0.0</v>
      </c>
      <c r="U219" s="19">
        <v>0.0</v>
      </c>
      <c r="V219" s="19">
        <f t="shared" ref="V219:V222" si="748">+T219+U219</f>
        <v>0</v>
      </c>
      <c r="W219" s="19" t="str">
        <f t="shared" ref="W219:W222" si="749">+IF(S219+V219&gt;100000,S219+V219,0)</f>
        <v>#REF!</v>
      </c>
      <c r="X219" s="19" t="str">
        <f t="shared" ref="X219:X222" si="750">+Q219+W219</f>
        <v>#REF!</v>
      </c>
      <c r="Y219" s="38"/>
      <c r="Z219" s="38"/>
      <c r="AA219" s="38"/>
      <c r="AB219" s="38"/>
      <c r="AC219" s="38"/>
      <c r="AD219" s="38"/>
      <c r="AE219" s="38"/>
      <c r="AG219" s="39" t="b">
        <f t="shared" ref="AG219:AG222" si="751">+AND(A219=AH219,C219=AJ219)</f>
        <v>1</v>
      </c>
      <c r="AH219" s="38" t="s">
        <v>132</v>
      </c>
      <c r="AI219" s="40" t="s">
        <v>18</v>
      </c>
      <c r="AJ219" s="38" t="s">
        <v>335</v>
      </c>
      <c r="AK219" s="19">
        <v>0.0</v>
      </c>
      <c r="AL219" s="18">
        <v>0.0</v>
      </c>
      <c r="AM219" s="19">
        <f t="shared" ref="AM219:AM222" si="752">+AK219+AL219</f>
        <v>0</v>
      </c>
    </row>
    <row r="220" ht="15.75" hidden="1" customHeight="1" outlineLevel="2">
      <c r="A220" s="18" t="s">
        <v>132</v>
      </c>
      <c r="B220" s="19" t="s">
        <v>30</v>
      </c>
      <c r="C220" s="18" t="s">
        <v>31</v>
      </c>
      <c r="D220" s="19">
        <v>10867.06</v>
      </c>
      <c r="E220" s="19">
        <v>1679.13</v>
      </c>
      <c r="F220" s="19">
        <v>0.0</v>
      </c>
      <c r="G220" s="19" t="str">
        <f t="shared" si="737"/>
        <v>#REF!</v>
      </c>
      <c r="H220" s="19" t="str">
        <f t="shared" si="738"/>
        <v>#REF!</v>
      </c>
      <c r="I220" s="19" t="str">
        <f t="shared" si="739"/>
        <v>#REF!</v>
      </c>
      <c r="J220" s="19" t="str">
        <f t="shared" si="740"/>
        <v>#REF!</v>
      </c>
      <c r="K220" s="19" t="str">
        <f t="shared" si="741"/>
        <v>#REF!</v>
      </c>
      <c r="L220" s="19" t="str">
        <f t="shared" si="742"/>
        <v>#REF!</v>
      </c>
      <c r="M220" s="19" t="str">
        <f t="shared" si="743"/>
        <v>#REF!</v>
      </c>
      <c r="N220" s="19" t="str">
        <f t="shared" si="744"/>
        <v>#REF!</v>
      </c>
      <c r="O220" s="38"/>
      <c r="P220" s="19">
        <v>0.0</v>
      </c>
      <c r="Q220" s="19">
        <f t="shared" si="745"/>
        <v>0</v>
      </c>
      <c r="R220" s="19" t="str">
        <f t="shared" si="746"/>
        <v>#REF!</v>
      </c>
      <c r="S220" s="38" t="str">
        <f t="shared" si="747"/>
        <v>#REF!</v>
      </c>
      <c r="T220" s="19">
        <v>0.0</v>
      </c>
      <c r="U220" s="19">
        <v>0.0</v>
      </c>
      <c r="V220" s="19">
        <f t="shared" si="748"/>
        <v>0</v>
      </c>
      <c r="W220" s="19" t="str">
        <f t="shared" si="749"/>
        <v>#REF!</v>
      </c>
      <c r="X220" s="19" t="str">
        <f t="shared" si="750"/>
        <v>#REF!</v>
      </c>
      <c r="Y220" s="38"/>
      <c r="Z220" s="38"/>
      <c r="AA220" s="38"/>
      <c r="AB220" s="38"/>
      <c r="AC220" s="38"/>
      <c r="AD220" s="38"/>
      <c r="AE220" s="38"/>
      <c r="AG220" s="39" t="b">
        <f t="shared" si="751"/>
        <v>1</v>
      </c>
      <c r="AH220" s="18" t="s">
        <v>132</v>
      </c>
      <c r="AI220" s="19" t="s">
        <v>30</v>
      </c>
      <c r="AJ220" s="18" t="s">
        <v>31</v>
      </c>
      <c r="AK220" s="19"/>
      <c r="AL220" s="18"/>
      <c r="AM220" s="19">
        <f t="shared" si="752"/>
        <v>0</v>
      </c>
    </row>
    <row r="221" ht="15.75" hidden="1" customHeight="1" outlineLevel="2">
      <c r="A221" s="18" t="s">
        <v>132</v>
      </c>
      <c r="B221" s="19" t="s">
        <v>38</v>
      </c>
      <c r="C221" s="18" t="s">
        <v>39</v>
      </c>
      <c r="D221" s="19">
        <v>47787.47</v>
      </c>
      <c r="E221" s="19">
        <v>7383.92</v>
      </c>
      <c r="F221" s="19">
        <v>0.0</v>
      </c>
      <c r="G221" s="19" t="str">
        <f t="shared" si="737"/>
        <v>#REF!</v>
      </c>
      <c r="H221" s="19" t="str">
        <f t="shared" si="738"/>
        <v>#REF!</v>
      </c>
      <c r="I221" s="19" t="str">
        <f t="shared" si="739"/>
        <v>#REF!</v>
      </c>
      <c r="J221" s="19" t="str">
        <f t="shared" si="740"/>
        <v>#REF!</v>
      </c>
      <c r="K221" s="19" t="str">
        <f t="shared" si="741"/>
        <v>#REF!</v>
      </c>
      <c r="L221" s="19" t="str">
        <f t="shared" si="742"/>
        <v>#REF!</v>
      </c>
      <c r="M221" s="19" t="str">
        <f t="shared" si="743"/>
        <v>#REF!</v>
      </c>
      <c r="N221" s="19" t="str">
        <f t="shared" si="744"/>
        <v>#REF!</v>
      </c>
      <c r="O221" s="38"/>
      <c r="P221" s="19">
        <v>0.0</v>
      </c>
      <c r="Q221" s="19">
        <f t="shared" si="745"/>
        <v>0</v>
      </c>
      <c r="R221" s="19" t="str">
        <f t="shared" si="746"/>
        <v>#REF!</v>
      </c>
      <c r="S221" s="38" t="str">
        <f t="shared" si="747"/>
        <v>#REF!</v>
      </c>
      <c r="T221" s="19">
        <v>0.0</v>
      </c>
      <c r="U221" s="19">
        <v>33265.94</v>
      </c>
      <c r="V221" s="19">
        <f t="shared" si="748"/>
        <v>33265.94</v>
      </c>
      <c r="W221" s="19" t="str">
        <f t="shared" si="749"/>
        <v>#REF!</v>
      </c>
      <c r="X221" s="19" t="str">
        <f t="shared" si="750"/>
        <v>#REF!</v>
      </c>
      <c r="Y221" s="38"/>
      <c r="Z221" s="38"/>
      <c r="AA221" s="38"/>
      <c r="AB221" s="38"/>
      <c r="AC221" s="38"/>
      <c r="AD221" s="38"/>
      <c r="AE221" s="38"/>
      <c r="AG221" s="39" t="b">
        <f t="shared" si="751"/>
        <v>1</v>
      </c>
      <c r="AH221" s="38" t="s">
        <v>132</v>
      </c>
      <c r="AI221" s="40" t="s">
        <v>38</v>
      </c>
      <c r="AJ221" s="38" t="s">
        <v>39</v>
      </c>
      <c r="AK221" s="19">
        <v>0.0</v>
      </c>
      <c r="AL221" s="18">
        <v>33265.94</v>
      </c>
      <c r="AM221" s="19">
        <f t="shared" si="752"/>
        <v>33265.94</v>
      </c>
    </row>
    <row r="222" ht="15.75" hidden="1" customHeight="1" outlineLevel="2">
      <c r="A222" s="18" t="s">
        <v>132</v>
      </c>
      <c r="B222" s="19" t="s">
        <v>60</v>
      </c>
      <c r="C222" s="18" t="s">
        <v>61</v>
      </c>
      <c r="D222" s="19">
        <v>9887709.82</v>
      </c>
      <c r="E222" s="19">
        <v>1527806.69</v>
      </c>
      <c r="F222" s="19">
        <v>0.0</v>
      </c>
      <c r="G222" s="19" t="str">
        <f t="shared" si="737"/>
        <v>#REF!</v>
      </c>
      <c r="H222" s="19" t="str">
        <f t="shared" si="738"/>
        <v>#REF!</v>
      </c>
      <c r="I222" s="19" t="str">
        <f t="shared" si="739"/>
        <v>#REF!</v>
      </c>
      <c r="J222" s="19" t="str">
        <f t="shared" si="740"/>
        <v>#REF!</v>
      </c>
      <c r="K222" s="19" t="str">
        <f t="shared" si="741"/>
        <v>#REF!</v>
      </c>
      <c r="L222" s="19" t="str">
        <f t="shared" si="742"/>
        <v>#REF!</v>
      </c>
      <c r="M222" s="19" t="str">
        <f t="shared" si="743"/>
        <v>#REF!</v>
      </c>
      <c r="N222" s="19" t="str">
        <f t="shared" si="744"/>
        <v>#REF!</v>
      </c>
      <c r="O222" s="38"/>
      <c r="P222" s="19" t="str">
        <f>+D222-K222</f>
        <v>#REF!</v>
      </c>
      <c r="Q222" s="19" t="str">
        <f t="shared" si="745"/>
        <v>#REF!</v>
      </c>
      <c r="R222" s="19" t="str">
        <f t="shared" si="746"/>
        <v>#REF!</v>
      </c>
      <c r="S222" s="38" t="str">
        <f t="shared" si="747"/>
        <v>#REF!</v>
      </c>
      <c r="T222" s="19">
        <v>0.0</v>
      </c>
      <c r="U222" s="19">
        <v>0.0</v>
      </c>
      <c r="V222" s="19">
        <f t="shared" si="748"/>
        <v>0</v>
      </c>
      <c r="W222" s="19" t="str">
        <f t="shared" si="749"/>
        <v>#REF!</v>
      </c>
      <c r="X222" s="19" t="str">
        <f t="shared" si="750"/>
        <v>#REF!</v>
      </c>
      <c r="Y222" s="38"/>
      <c r="Z222" s="38"/>
      <c r="AA222" s="38"/>
      <c r="AB222" s="38"/>
      <c r="AC222" s="38"/>
      <c r="AD222" s="38"/>
      <c r="AE222" s="38"/>
      <c r="AG222" s="39" t="b">
        <f t="shared" si="751"/>
        <v>1</v>
      </c>
      <c r="AH222" s="38" t="s">
        <v>132</v>
      </c>
      <c r="AI222" s="40" t="s">
        <v>60</v>
      </c>
      <c r="AJ222" s="38" t="s">
        <v>61</v>
      </c>
      <c r="AK222" s="19">
        <v>0.0</v>
      </c>
      <c r="AL222" s="18">
        <v>0.0</v>
      </c>
      <c r="AM222" s="19">
        <f t="shared" si="752"/>
        <v>0</v>
      </c>
    </row>
    <row r="223" ht="15.75" hidden="1" customHeight="1" outlineLevel="1">
      <c r="A223" s="43" t="s">
        <v>377</v>
      </c>
      <c r="B223" s="19"/>
      <c r="C223" s="18"/>
      <c r="D223" s="19">
        <f t="shared" ref="D223:E223" si="753">SUBTOTAL(9,D219:D222)</f>
        <v>44869652</v>
      </c>
      <c r="E223" s="19">
        <f t="shared" si="753"/>
        <v>6933067</v>
      </c>
      <c r="F223" s="19">
        <v>1.0</v>
      </c>
      <c r="G223" s="19"/>
      <c r="H223" s="19"/>
      <c r="I223" s="19"/>
      <c r="J223" s="19"/>
      <c r="K223" s="19" t="str">
        <f t="shared" ref="K223:L223" si="754">SUBTOTAL(9,K219:K222)</f>
        <v>#REF!</v>
      </c>
      <c r="L223" s="19" t="str">
        <f t="shared" si="754"/>
        <v>#REF!</v>
      </c>
      <c r="M223" s="19"/>
      <c r="N223" s="19"/>
      <c r="O223" s="38"/>
      <c r="P223" s="19" t="str">
        <f t="shared" ref="P223:X223" si="755">SUBTOTAL(9,P219:P222)</f>
        <v>#REF!</v>
      </c>
      <c r="Q223" s="19" t="str">
        <f t="shared" si="755"/>
        <v>#REF!</v>
      </c>
      <c r="R223" s="19" t="str">
        <f t="shared" si="755"/>
        <v>#REF!</v>
      </c>
      <c r="S223" s="38" t="str">
        <f t="shared" si="755"/>
        <v>#REF!</v>
      </c>
      <c r="T223" s="19">
        <f t="shared" si="755"/>
        <v>0</v>
      </c>
      <c r="U223" s="19">
        <f t="shared" si="755"/>
        <v>33265.94</v>
      </c>
      <c r="V223" s="19">
        <f t="shared" si="755"/>
        <v>33265.94</v>
      </c>
      <c r="W223" s="19" t="str">
        <f t="shared" si="755"/>
        <v>#REF!</v>
      </c>
      <c r="X223" s="19" t="str">
        <f t="shared" si="755"/>
        <v>#REF!</v>
      </c>
      <c r="Y223" s="38"/>
      <c r="Z223" s="38"/>
      <c r="AA223" s="38"/>
      <c r="AB223" s="38"/>
      <c r="AC223" s="38"/>
      <c r="AD223" s="38"/>
      <c r="AE223" s="38"/>
      <c r="AH223" s="38"/>
      <c r="AI223" s="40"/>
      <c r="AJ223" s="38"/>
      <c r="AK223" s="19"/>
      <c r="AL223" s="18"/>
      <c r="AM223" s="19"/>
    </row>
    <row r="224" ht="15.75" hidden="1" customHeight="1" outlineLevel="2">
      <c r="A224" s="18" t="s">
        <v>134</v>
      </c>
      <c r="B224" s="19" t="s">
        <v>18</v>
      </c>
      <c r="C224" s="18" t="s">
        <v>335</v>
      </c>
      <c r="D224" s="19">
        <v>4437666.9</v>
      </c>
      <c r="E224" s="19">
        <v>916700.4</v>
      </c>
      <c r="F224" s="19">
        <v>0.0</v>
      </c>
      <c r="G224" s="19" t="str">
        <f t="shared" ref="G224:G226" si="756">VLOOKUP(A224,'[1]ESFUERZO PROPIO ANTIOQUIA'!$E$4:$AB$130,5,0)</f>
        <v>#REF!</v>
      </c>
      <c r="H224" s="19" t="str">
        <f t="shared" ref="H224:H226" si="757">VLOOKUP(A224,'[1]ESFUERZO PROPIO ANTIOQUIA'!$E$4:$AB$130,2,0)</f>
        <v>#REF!</v>
      </c>
      <c r="I224" s="19" t="str">
        <f t="shared" ref="I224:I226" si="758">VLOOKUP(A224,'[1]ESFUERZO PROPIO ANTIOQUIA'!$E$4:$AB$130,24,0)</f>
        <v>#REF!</v>
      </c>
      <c r="J224" s="19" t="str">
        <f t="shared" ref="J224:J226" si="759">+I224/4</f>
        <v>#REF!</v>
      </c>
      <c r="K224" s="19" t="str">
        <f t="shared" ref="K224:K226" si="760">+F224*J224</f>
        <v>#REF!</v>
      </c>
      <c r="L224" s="19" t="str">
        <f t="shared" ref="L224:L226" si="761">IF(K224=0,0,D224-Q224)</f>
        <v>#REF!</v>
      </c>
      <c r="M224" s="19" t="str">
        <f t="shared" ref="M224:M226" si="762">VLOOKUP(A224,'[1]ESFUERZO PROPIO ANTIOQUIA'!$E$4:$AB$130,14,0)</f>
        <v>#REF!</v>
      </c>
      <c r="N224" s="19" t="str">
        <f t="shared" ref="N224:N226" si="763">VLOOKUP(A224,'[1]ESFUERZO PROPIO ANTIOQUIA'!$E$4:$AB$130,11,0)</f>
        <v>#REF!</v>
      </c>
      <c r="O224" s="38"/>
      <c r="P224" s="19" t="str">
        <f>+D224-K224</f>
        <v>#REF!</v>
      </c>
      <c r="Q224" s="19" t="str">
        <f t="shared" ref="Q224:Q226" si="764">+ROUND(P224,0)</f>
        <v>#REF!</v>
      </c>
      <c r="R224" s="19" t="str">
        <f t="shared" ref="R224:R226" si="765">+L224+Q224</f>
        <v>#REF!</v>
      </c>
      <c r="S224" s="38" t="str">
        <f t="shared" ref="S224:S226" si="766">+IF(D224-L224-Q224&gt;1,D224-L224-Q224,0)</f>
        <v>#REF!</v>
      </c>
      <c r="T224" s="19">
        <v>668293.0</v>
      </c>
      <c r="U224" s="19">
        <v>0.0</v>
      </c>
      <c r="V224" s="19">
        <f t="shared" ref="V224:V226" si="767">+T224+U224</f>
        <v>668293</v>
      </c>
      <c r="W224" s="19" t="str">
        <f t="shared" ref="W224:W226" si="768">+IF(S224+V224&gt;100000,S224+V224,0)</f>
        <v>#REF!</v>
      </c>
      <c r="X224" s="19" t="str">
        <f t="shared" ref="X224:X226" si="769">+Q224+W224</f>
        <v>#REF!</v>
      </c>
      <c r="Y224" s="38"/>
      <c r="Z224" s="38"/>
      <c r="AA224" s="38"/>
      <c r="AB224" s="38"/>
      <c r="AC224" s="38"/>
      <c r="AD224" s="38"/>
      <c r="AE224" s="38"/>
      <c r="AG224" s="39" t="b">
        <f t="shared" ref="AG224:AG226" si="770">+AND(A224=AH224,C224=AJ224)</f>
        <v>1</v>
      </c>
      <c r="AH224" s="38" t="s">
        <v>134</v>
      </c>
      <c r="AI224" s="40" t="s">
        <v>18</v>
      </c>
      <c r="AJ224" s="38" t="s">
        <v>335</v>
      </c>
      <c r="AK224" s="19">
        <v>668293.0</v>
      </c>
      <c r="AL224" s="18">
        <v>0.0</v>
      </c>
      <c r="AM224" s="19">
        <f t="shared" ref="AM224:AM226" si="771">+AK224+AL224</f>
        <v>668293</v>
      </c>
    </row>
    <row r="225" ht="15.75" hidden="1" customHeight="1" outlineLevel="2">
      <c r="A225" s="18" t="s">
        <v>134</v>
      </c>
      <c r="B225" s="19" t="s">
        <v>44</v>
      </c>
      <c r="C225" s="18" t="s">
        <v>45</v>
      </c>
      <c r="D225" s="19">
        <v>22628.37</v>
      </c>
      <c r="E225" s="19">
        <v>4674.4</v>
      </c>
      <c r="F225" s="19">
        <v>0.0</v>
      </c>
      <c r="G225" s="19" t="str">
        <f t="shared" si="756"/>
        <v>#REF!</v>
      </c>
      <c r="H225" s="19" t="str">
        <f t="shared" si="757"/>
        <v>#REF!</v>
      </c>
      <c r="I225" s="19" t="str">
        <f t="shared" si="758"/>
        <v>#REF!</v>
      </c>
      <c r="J225" s="19" t="str">
        <f t="shared" si="759"/>
        <v>#REF!</v>
      </c>
      <c r="K225" s="19" t="str">
        <f t="shared" si="760"/>
        <v>#REF!</v>
      </c>
      <c r="L225" s="19" t="str">
        <f t="shared" si="761"/>
        <v>#REF!</v>
      </c>
      <c r="M225" s="19" t="str">
        <f t="shared" si="762"/>
        <v>#REF!</v>
      </c>
      <c r="N225" s="19" t="str">
        <f t="shared" si="763"/>
        <v>#REF!</v>
      </c>
      <c r="O225" s="38"/>
      <c r="P225" s="19">
        <v>0.0</v>
      </c>
      <c r="Q225" s="19">
        <f t="shared" si="764"/>
        <v>0</v>
      </c>
      <c r="R225" s="19" t="str">
        <f t="shared" si="765"/>
        <v>#REF!</v>
      </c>
      <c r="S225" s="38" t="str">
        <f t="shared" si="766"/>
        <v>#REF!</v>
      </c>
      <c r="T225" s="19">
        <v>21132.0</v>
      </c>
      <c r="U225" s="19">
        <v>0.0</v>
      </c>
      <c r="V225" s="19">
        <f t="shared" si="767"/>
        <v>21132</v>
      </c>
      <c r="W225" s="19" t="str">
        <f t="shared" si="768"/>
        <v>#REF!</v>
      </c>
      <c r="X225" s="19" t="str">
        <f t="shared" si="769"/>
        <v>#REF!</v>
      </c>
      <c r="Y225" s="38"/>
      <c r="Z225" s="38"/>
      <c r="AA225" s="38"/>
      <c r="AB225" s="38"/>
      <c r="AC225" s="38"/>
      <c r="AD225" s="38"/>
      <c r="AE225" s="38"/>
      <c r="AG225" s="39" t="b">
        <f t="shared" si="770"/>
        <v>1</v>
      </c>
      <c r="AH225" s="38" t="s">
        <v>134</v>
      </c>
      <c r="AI225" s="40" t="s">
        <v>44</v>
      </c>
      <c r="AJ225" s="38" t="s">
        <v>45</v>
      </c>
      <c r="AK225" s="19">
        <v>21132.0</v>
      </c>
      <c r="AL225" s="18">
        <v>0.0</v>
      </c>
      <c r="AM225" s="19">
        <f t="shared" si="771"/>
        <v>21132</v>
      </c>
    </row>
    <row r="226" ht="15.75" hidden="1" customHeight="1" outlineLevel="2">
      <c r="A226" s="18" t="s">
        <v>134</v>
      </c>
      <c r="B226" s="19" t="s">
        <v>60</v>
      </c>
      <c r="C226" s="18" t="s">
        <v>61</v>
      </c>
      <c r="D226" s="19">
        <v>1114969.73</v>
      </c>
      <c r="E226" s="19">
        <v>230322.2</v>
      </c>
      <c r="F226" s="19">
        <v>0.0</v>
      </c>
      <c r="G226" s="19" t="str">
        <f t="shared" si="756"/>
        <v>#REF!</v>
      </c>
      <c r="H226" s="19" t="str">
        <f t="shared" si="757"/>
        <v>#REF!</v>
      </c>
      <c r="I226" s="19" t="str">
        <f t="shared" si="758"/>
        <v>#REF!</v>
      </c>
      <c r="J226" s="19" t="str">
        <f t="shared" si="759"/>
        <v>#REF!</v>
      </c>
      <c r="K226" s="19" t="str">
        <f t="shared" si="760"/>
        <v>#REF!</v>
      </c>
      <c r="L226" s="19" t="str">
        <f t="shared" si="761"/>
        <v>#REF!</v>
      </c>
      <c r="M226" s="19" t="str">
        <f t="shared" si="762"/>
        <v>#REF!</v>
      </c>
      <c r="N226" s="19" t="str">
        <f t="shared" si="763"/>
        <v>#REF!</v>
      </c>
      <c r="O226" s="38"/>
      <c r="P226" s="19" t="str">
        <f>+D226-K226</f>
        <v>#REF!</v>
      </c>
      <c r="Q226" s="19" t="str">
        <f t="shared" si="764"/>
        <v>#REF!</v>
      </c>
      <c r="R226" s="19" t="str">
        <f t="shared" si="765"/>
        <v>#REF!</v>
      </c>
      <c r="S226" s="38" t="str">
        <f t="shared" si="766"/>
        <v>#REF!</v>
      </c>
      <c r="T226" s="19">
        <v>177617.0</v>
      </c>
      <c r="U226" s="19">
        <v>0.0</v>
      </c>
      <c r="V226" s="19">
        <f t="shared" si="767"/>
        <v>177617</v>
      </c>
      <c r="W226" s="19" t="str">
        <f t="shared" si="768"/>
        <v>#REF!</v>
      </c>
      <c r="X226" s="19" t="str">
        <f t="shared" si="769"/>
        <v>#REF!</v>
      </c>
      <c r="Y226" s="38"/>
      <c r="Z226" s="38"/>
      <c r="AA226" s="38"/>
      <c r="AB226" s="38"/>
      <c r="AC226" s="38"/>
      <c r="AD226" s="38"/>
      <c r="AE226" s="38"/>
      <c r="AG226" s="39" t="b">
        <f t="shared" si="770"/>
        <v>1</v>
      </c>
      <c r="AH226" s="38" t="s">
        <v>134</v>
      </c>
      <c r="AI226" s="40" t="s">
        <v>60</v>
      </c>
      <c r="AJ226" s="38" t="s">
        <v>61</v>
      </c>
      <c r="AK226" s="19">
        <v>177617.0</v>
      </c>
      <c r="AL226" s="18">
        <v>0.0</v>
      </c>
      <c r="AM226" s="19">
        <f t="shared" si="771"/>
        <v>177617</v>
      </c>
    </row>
    <row r="227" ht="15.75" hidden="1" customHeight="1" outlineLevel="1">
      <c r="A227" s="43" t="s">
        <v>378</v>
      </c>
      <c r="B227" s="19"/>
      <c r="C227" s="18"/>
      <c r="D227" s="19">
        <f t="shared" ref="D227:E227" si="772">SUBTOTAL(9,D224:D226)</f>
        <v>5575265</v>
      </c>
      <c r="E227" s="19">
        <f t="shared" si="772"/>
        <v>1151697</v>
      </c>
      <c r="F227" s="19">
        <v>1.0</v>
      </c>
      <c r="G227" s="19"/>
      <c r="H227" s="19"/>
      <c r="I227" s="19"/>
      <c r="J227" s="19"/>
      <c r="K227" s="19" t="str">
        <f t="shared" ref="K227:L227" si="773">SUBTOTAL(9,K224:K226)</f>
        <v>#REF!</v>
      </c>
      <c r="L227" s="19" t="str">
        <f t="shared" si="773"/>
        <v>#REF!</v>
      </c>
      <c r="M227" s="19"/>
      <c r="N227" s="19"/>
      <c r="O227" s="38"/>
      <c r="P227" s="19" t="str">
        <f t="shared" ref="P227:X227" si="774">SUBTOTAL(9,P224:P226)</f>
        <v>#REF!</v>
      </c>
      <c r="Q227" s="19" t="str">
        <f t="shared" si="774"/>
        <v>#REF!</v>
      </c>
      <c r="R227" s="19" t="str">
        <f t="shared" si="774"/>
        <v>#REF!</v>
      </c>
      <c r="S227" s="38" t="str">
        <f t="shared" si="774"/>
        <v>#REF!</v>
      </c>
      <c r="T227" s="19">
        <f t="shared" si="774"/>
        <v>867042</v>
      </c>
      <c r="U227" s="19">
        <f t="shared" si="774"/>
        <v>0</v>
      </c>
      <c r="V227" s="19">
        <f t="shared" si="774"/>
        <v>867042</v>
      </c>
      <c r="W227" s="19" t="str">
        <f t="shared" si="774"/>
        <v>#REF!</v>
      </c>
      <c r="X227" s="19" t="str">
        <f t="shared" si="774"/>
        <v>#REF!</v>
      </c>
      <c r="Y227" s="38"/>
      <c r="Z227" s="38"/>
      <c r="AA227" s="38"/>
      <c r="AB227" s="38"/>
      <c r="AC227" s="38"/>
      <c r="AD227" s="38"/>
      <c r="AE227" s="38"/>
      <c r="AH227" s="38"/>
      <c r="AI227" s="40"/>
      <c r="AJ227" s="38"/>
      <c r="AK227" s="19"/>
      <c r="AL227" s="18"/>
      <c r="AM227" s="19"/>
    </row>
    <row r="228" ht="15.75" hidden="1" customHeight="1" outlineLevel="2">
      <c r="A228" s="18" t="s">
        <v>136</v>
      </c>
      <c r="B228" s="19" t="s">
        <v>18</v>
      </c>
      <c r="C228" s="18" t="s">
        <v>335</v>
      </c>
      <c r="D228" s="19">
        <v>4.806144395E7</v>
      </c>
      <c r="E228" s="19">
        <v>9557331.91</v>
      </c>
      <c r="F228" s="19">
        <v>0.0</v>
      </c>
      <c r="G228" s="19" t="str">
        <f t="shared" ref="G228:G232" si="775">VLOOKUP(A228,'[1]ESFUERZO PROPIO ANTIOQUIA'!$E$4:$AB$130,5,0)</f>
        <v>#REF!</v>
      </c>
      <c r="H228" s="19" t="str">
        <f t="shared" ref="H228:H232" si="776">VLOOKUP(A228,'[1]ESFUERZO PROPIO ANTIOQUIA'!$E$4:$AB$130,2,0)</f>
        <v>#REF!</v>
      </c>
      <c r="I228" s="19" t="str">
        <f t="shared" ref="I228:I232" si="777">VLOOKUP(A228,'[1]ESFUERZO PROPIO ANTIOQUIA'!$E$4:$AB$130,24,0)</f>
        <v>#REF!</v>
      </c>
      <c r="J228" s="19" t="str">
        <f t="shared" ref="J228:J232" si="778">+I228/4</f>
        <v>#REF!</v>
      </c>
      <c r="K228" s="19" t="str">
        <f t="shared" ref="K228:K232" si="779">+F228*J228</f>
        <v>#REF!</v>
      </c>
      <c r="L228" s="19" t="str">
        <f t="shared" ref="L228:L232" si="780">IF(K228=0,0,D228-Q228)</f>
        <v>#REF!</v>
      </c>
      <c r="M228" s="19" t="str">
        <f t="shared" ref="M228:M232" si="781">VLOOKUP(A228,'[1]ESFUERZO PROPIO ANTIOQUIA'!$E$4:$AB$130,14,0)</f>
        <v>#REF!</v>
      </c>
      <c r="N228" s="19" t="str">
        <f t="shared" ref="N228:N232" si="782">VLOOKUP(A228,'[1]ESFUERZO PROPIO ANTIOQUIA'!$E$4:$AB$130,11,0)</f>
        <v>#REF!</v>
      </c>
      <c r="O228" s="38"/>
      <c r="P228" s="19" t="str">
        <f>+D228-K228</f>
        <v>#REF!</v>
      </c>
      <c r="Q228" s="19" t="str">
        <f t="shared" ref="Q228:Q232" si="783">+ROUND(P228,0)</f>
        <v>#REF!</v>
      </c>
      <c r="R228" s="19" t="str">
        <f t="shared" ref="R228:R232" si="784">+L228+Q228</f>
        <v>#REF!</v>
      </c>
      <c r="S228" s="38" t="str">
        <f t="shared" ref="S228:S232" si="785">+IF(D228-L228-Q228&gt;1,D228-L228-Q228,0)</f>
        <v>#REF!</v>
      </c>
      <c r="T228" s="19">
        <v>0.0</v>
      </c>
      <c r="U228" s="19">
        <v>0.0</v>
      </c>
      <c r="V228" s="19">
        <f t="shared" ref="V228:V232" si="786">+T228+U228</f>
        <v>0</v>
      </c>
      <c r="W228" s="19" t="str">
        <f t="shared" ref="W228:W232" si="787">+IF(S228+V228&gt;100000,S228+V228,0)</f>
        <v>#REF!</v>
      </c>
      <c r="X228" s="19" t="str">
        <f t="shared" ref="X228:X232" si="788">+Q228+W228</f>
        <v>#REF!</v>
      </c>
      <c r="Y228" s="38"/>
      <c r="Z228" s="38"/>
      <c r="AA228" s="38"/>
      <c r="AB228" s="38"/>
      <c r="AC228" s="38"/>
      <c r="AD228" s="38"/>
      <c r="AE228" s="38"/>
      <c r="AG228" s="39" t="b">
        <f t="shared" ref="AG228:AG232" si="789">+AND(A228=AH228,C228=AJ228)</f>
        <v>1</v>
      </c>
      <c r="AH228" s="38" t="s">
        <v>136</v>
      </c>
      <c r="AI228" s="40" t="s">
        <v>18</v>
      </c>
      <c r="AJ228" s="38" t="s">
        <v>335</v>
      </c>
      <c r="AK228" s="19">
        <v>0.0</v>
      </c>
      <c r="AL228" s="18">
        <v>0.0</v>
      </c>
      <c r="AM228" s="19">
        <f t="shared" ref="AM228:AM232" si="790">+AK228+AL228</f>
        <v>0</v>
      </c>
    </row>
    <row r="229" ht="15.75" hidden="1" customHeight="1" outlineLevel="2">
      <c r="A229" s="18" t="s">
        <v>136</v>
      </c>
      <c r="B229" s="19" t="s">
        <v>44</v>
      </c>
      <c r="C229" s="18" t="s">
        <v>45</v>
      </c>
      <c r="D229" s="19">
        <v>17214.01</v>
      </c>
      <c r="E229" s="19">
        <v>3423.12</v>
      </c>
      <c r="F229" s="19">
        <v>0.0</v>
      </c>
      <c r="G229" s="19" t="str">
        <f t="shared" si="775"/>
        <v>#REF!</v>
      </c>
      <c r="H229" s="19" t="str">
        <f t="shared" si="776"/>
        <v>#REF!</v>
      </c>
      <c r="I229" s="19" t="str">
        <f t="shared" si="777"/>
        <v>#REF!</v>
      </c>
      <c r="J229" s="19" t="str">
        <f t="shared" si="778"/>
        <v>#REF!</v>
      </c>
      <c r="K229" s="19" t="str">
        <f t="shared" si="779"/>
        <v>#REF!</v>
      </c>
      <c r="L229" s="19" t="str">
        <f t="shared" si="780"/>
        <v>#REF!</v>
      </c>
      <c r="M229" s="19" t="str">
        <f t="shared" si="781"/>
        <v>#REF!</v>
      </c>
      <c r="N229" s="19" t="str">
        <f t="shared" si="782"/>
        <v>#REF!</v>
      </c>
      <c r="O229" s="38"/>
      <c r="P229" s="19">
        <v>0.0</v>
      </c>
      <c r="Q229" s="19">
        <f t="shared" si="783"/>
        <v>0</v>
      </c>
      <c r="R229" s="19" t="str">
        <f t="shared" si="784"/>
        <v>#REF!</v>
      </c>
      <c r="S229" s="38" t="str">
        <f t="shared" si="785"/>
        <v>#REF!</v>
      </c>
      <c r="T229" s="19">
        <v>0.0</v>
      </c>
      <c r="U229" s="19">
        <v>0.0</v>
      </c>
      <c r="V229" s="19">
        <f t="shared" si="786"/>
        <v>0</v>
      </c>
      <c r="W229" s="19" t="str">
        <f t="shared" si="787"/>
        <v>#REF!</v>
      </c>
      <c r="X229" s="19" t="str">
        <f t="shared" si="788"/>
        <v>#REF!</v>
      </c>
      <c r="Y229" s="38"/>
      <c r="Z229" s="38"/>
      <c r="AA229" s="38"/>
      <c r="AB229" s="38"/>
      <c r="AC229" s="38"/>
      <c r="AD229" s="38"/>
      <c r="AE229" s="38"/>
      <c r="AG229" s="39" t="b">
        <f t="shared" si="789"/>
        <v>1</v>
      </c>
      <c r="AH229" s="38" t="s">
        <v>136</v>
      </c>
      <c r="AI229" s="40" t="s">
        <v>44</v>
      </c>
      <c r="AJ229" s="38" t="s">
        <v>45</v>
      </c>
      <c r="AK229" s="19">
        <v>0.0</v>
      </c>
      <c r="AL229" s="18">
        <v>0.0</v>
      </c>
      <c r="AM229" s="19">
        <f t="shared" si="790"/>
        <v>0</v>
      </c>
    </row>
    <row r="230" ht="15.75" hidden="1" customHeight="1" outlineLevel="2">
      <c r="A230" s="18" t="s">
        <v>136</v>
      </c>
      <c r="B230" s="19" t="s">
        <v>30</v>
      </c>
      <c r="C230" s="18" t="s">
        <v>31</v>
      </c>
      <c r="D230" s="19">
        <v>65791.59</v>
      </c>
      <c r="E230" s="19">
        <v>13083.09</v>
      </c>
      <c r="F230" s="19">
        <v>0.0</v>
      </c>
      <c r="G230" s="19" t="str">
        <f t="shared" si="775"/>
        <v>#REF!</v>
      </c>
      <c r="H230" s="19" t="str">
        <f t="shared" si="776"/>
        <v>#REF!</v>
      </c>
      <c r="I230" s="19" t="str">
        <f t="shared" si="777"/>
        <v>#REF!</v>
      </c>
      <c r="J230" s="19" t="str">
        <f t="shared" si="778"/>
        <v>#REF!</v>
      </c>
      <c r="K230" s="19" t="str">
        <f t="shared" si="779"/>
        <v>#REF!</v>
      </c>
      <c r="L230" s="19" t="str">
        <f t="shared" si="780"/>
        <v>#REF!</v>
      </c>
      <c r="M230" s="19" t="str">
        <f t="shared" si="781"/>
        <v>#REF!</v>
      </c>
      <c r="N230" s="19" t="str">
        <f t="shared" si="782"/>
        <v>#REF!</v>
      </c>
      <c r="O230" s="38"/>
      <c r="P230" s="19">
        <v>0.0</v>
      </c>
      <c r="Q230" s="19">
        <f t="shared" si="783"/>
        <v>0</v>
      </c>
      <c r="R230" s="19" t="str">
        <f t="shared" si="784"/>
        <v>#REF!</v>
      </c>
      <c r="S230" s="38" t="str">
        <f t="shared" si="785"/>
        <v>#REF!</v>
      </c>
      <c r="T230" s="19">
        <v>0.0</v>
      </c>
      <c r="U230" s="19">
        <v>28469.79</v>
      </c>
      <c r="V230" s="19">
        <f t="shared" si="786"/>
        <v>28469.79</v>
      </c>
      <c r="W230" s="19" t="str">
        <f t="shared" si="787"/>
        <v>#REF!</v>
      </c>
      <c r="X230" s="19" t="str">
        <f t="shared" si="788"/>
        <v>#REF!</v>
      </c>
      <c r="Y230" s="38"/>
      <c r="Z230" s="38"/>
      <c r="AA230" s="38"/>
      <c r="AB230" s="38"/>
      <c r="AC230" s="38"/>
      <c r="AD230" s="38"/>
      <c r="AE230" s="38"/>
      <c r="AG230" s="39" t="b">
        <f t="shared" si="789"/>
        <v>1</v>
      </c>
      <c r="AH230" s="38" t="s">
        <v>136</v>
      </c>
      <c r="AI230" s="40" t="s">
        <v>30</v>
      </c>
      <c r="AJ230" s="38" t="s">
        <v>336</v>
      </c>
      <c r="AK230" s="19">
        <v>0.0</v>
      </c>
      <c r="AL230" s="18">
        <v>28469.79</v>
      </c>
      <c r="AM230" s="19">
        <f t="shared" si="790"/>
        <v>28469.79</v>
      </c>
    </row>
    <row r="231" ht="15.75" hidden="1" customHeight="1" outlineLevel="2">
      <c r="A231" s="18" t="s">
        <v>136</v>
      </c>
      <c r="B231" s="19" t="s">
        <v>38</v>
      </c>
      <c r="C231" s="18" t="s">
        <v>39</v>
      </c>
      <c r="D231" s="19">
        <v>34097.12</v>
      </c>
      <c r="E231" s="19">
        <v>6780.43</v>
      </c>
      <c r="F231" s="19">
        <v>0.0</v>
      </c>
      <c r="G231" s="19" t="str">
        <f t="shared" si="775"/>
        <v>#REF!</v>
      </c>
      <c r="H231" s="19" t="str">
        <f t="shared" si="776"/>
        <v>#REF!</v>
      </c>
      <c r="I231" s="19" t="str">
        <f t="shared" si="777"/>
        <v>#REF!</v>
      </c>
      <c r="J231" s="19" t="str">
        <f t="shared" si="778"/>
        <v>#REF!</v>
      </c>
      <c r="K231" s="19" t="str">
        <f t="shared" si="779"/>
        <v>#REF!</v>
      </c>
      <c r="L231" s="19" t="str">
        <f t="shared" si="780"/>
        <v>#REF!</v>
      </c>
      <c r="M231" s="19" t="str">
        <f t="shared" si="781"/>
        <v>#REF!</v>
      </c>
      <c r="N231" s="19" t="str">
        <f t="shared" si="782"/>
        <v>#REF!</v>
      </c>
      <c r="O231" s="38"/>
      <c r="P231" s="19">
        <v>0.0</v>
      </c>
      <c r="Q231" s="19">
        <f t="shared" si="783"/>
        <v>0</v>
      </c>
      <c r="R231" s="19" t="str">
        <f t="shared" si="784"/>
        <v>#REF!</v>
      </c>
      <c r="S231" s="38" t="str">
        <f t="shared" si="785"/>
        <v>#REF!</v>
      </c>
      <c r="T231" s="19">
        <v>0.0</v>
      </c>
      <c r="U231" s="19">
        <v>43225.42</v>
      </c>
      <c r="V231" s="19">
        <f t="shared" si="786"/>
        <v>43225.42</v>
      </c>
      <c r="W231" s="19" t="str">
        <f t="shared" si="787"/>
        <v>#REF!</v>
      </c>
      <c r="X231" s="19" t="str">
        <f t="shared" si="788"/>
        <v>#REF!</v>
      </c>
      <c r="Y231" s="38"/>
      <c r="Z231" s="38"/>
      <c r="AA231" s="38"/>
      <c r="AB231" s="38"/>
      <c r="AC231" s="38"/>
      <c r="AD231" s="38"/>
      <c r="AE231" s="38"/>
      <c r="AG231" s="39" t="b">
        <f t="shared" si="789"/>
        <v>1</v>
      </c>
      <c r="AH231" s="38" t="s">
        <v>136</v>
      </c>
      <c r="AI231" s="40" t="s">
        <v>38</v>
      </c>
      <c r="AJ231" s="38" t="s">
        <v>39</v>
      </c>
      <c r="AK231" s="19">
        <v>0.0</v>
      </c>
      <c r="AL231" s="18">
        <v>43225.42</v>
      </c>
      <c r="AM231" s="19">
        <f t="shared" si="790"/>
        <v>43225.42</v>
      </c>
    </row>
    <row r="232" ht="15.75" hidden="1" customHeight="1" outlineLevel="2">
      <c r="A232" s="18" t="s">
        <v>136</v>
      </c>
      <c r="B232" s="19" t="s">
        <v>60</v>
      </c>
      <c r="C232" s="18" t="s">
        <v>61</v>
      </c>
      <c r="D232" s="19">
        <v>5966409.33</v>
      </c>
      <c r="E232" s="19">
        <v>1186459.45</v>
      </c>
      <c r="F232" s="19">
        <v>0.0</v>
      </c>
      <c r="G232" s="19" t="str">
        <f t="shared" si="775"/>
        <v>#REF!</v>
      </c>
      <c r="H232" s="19" t="str">
        <f t="shared" si="776"/>
        <v>#REF!</v>
      </c>
      <c r="I232" s="19" t="str">
        <f t="shared" si="777"/>
        <v>#REF!</v>
      </c>
      <c r="J232" s="19" t="str">
        <f t="shared" si="778"/>
        <v>#REF!</v>
      </c>
      <c r="K232" s="19" t="str">
        <f t="shared" si="779"/>
        <v>#REF!</v>
      </c>
      <c r="L232" s="19" t="str">
        <f t="shared" si="780"/>
        <v>#REF!</v>
      </c>
      <c r="M232" s="19" t="str">
        <f t="shared" si="781"/>
        <v>#REF!</v>
      </c>
      <c r="N232" s="19" t="str">
        <f t="shared" si="782"/>
        <v>#REF!</v>
      </c>
      <c r="O232" s="38"/>
      <c r="P232" s="19" t="str">
        <f>+D232-K232</f>
        <v>#REF!</v>
      </c>
      <c r="Q232" s="19" t="str">
        <f t="shared" si="783"/>
        <v>#REF!</v>
      </c>
      <c r="R232" s="19" t="str">
        <f t="shared" si="784"/>
        <v>#REF!</v>
      </c>
      <c r="S232" s="38" t="str">
        <f t="shared" si="785"/>
        <v>#REF!</v>
      </c>
      <c r="T232" s="19">
        <v>0.0</v>
      </c>
      <c r="U232" s="19">
        <v>0.0</v>
      </c>
      <c r="V232" s="19">
        <f t="shared" si="786"/>
        <v>0</v>
      </c>
      <c r="W232" s="19" t="str">
        <f t="shared" si="787"/>
        <v>#REF!</v>
      </c>
      <c r="X232" s="19" t="str">
        <f t="shared" si="788"/>
        <v>#REF!</v>
      </c>
      <c r="Y232" s="38"/>
      <c r="Z232" s="38"/>
      <c r="AA232" s="38"/>
      <c r="AB232" s="38"/>
      <c r="AC232" s="38"/>
      <c r="AD232" s="38"/>
      <c r="AE232" s="38"/>
      <c r="AG232" s="39" t="b">
        <f t="shared" si="789"/>
        <v>1</v>
      </c>
      <c r="AH232" s="38" t="s">
        <v>136</v>
      </c>
      <c r="AI232" s="40" t="s">
        <v>60</v>
      </c>
      <c r="AJ232" s="38" t="s">
        <v>61</v>
      </c>
      <c r="AK232" s="19">
        <v>0.0</v>
      </c>
      <c r="AL232" s="18">
        <v>0.0</v>
      </c>
      <c r="AM232" s="19">
        <f t="shared" si="790"/>
        <v>0</v>
      </c>
    </row>
    <row r="233" ht="15.75" hidden="1" customHeight="1" outlineLevel="1">
      <c r="A233" s="43" t="s">
        <v>379</v>
      </c>
      <c r="B233" s="19"/>
      <c r="C233" s="18"/>
      <c r="D233" s="19">
        <f t="shared" ref="D233:E233" si="791">SUBTOTAL(9,D228:D232)</f>
        <v>54144956</v>
      </c>
      <c r="E233" s="19">
        <f t="shared" si="791"/>
        <v>10767078</v>
      </c>
      <c r="F233" s="19">
        <v>1.0</v>
      </c>
      <c r="G233" s="19"/>
      <c r="H233" s="19"/>
      <c r="I233" s="19"/>
      <c r="J233" s="19"/>
      <c r="K233" s="19" t="str">
        <f t="shared" ref="K233:L233" si="792">SUBTOTAL(9,K228:K232)</f>
        <v>#REF!</v>
      </c>
      <c r="L233" s="19" t="str">
        <f t="shared" si="792"/>
        <v>#REF!</v>
      </c>
      <c r="M233" s="19"/>
      <c r="N233" s="19"/>
      <c r="O233" s="38"/>
      <c r="P233" s="19" t="str">
        <f t="shared" ref="P233:X233" si="793">SUBTOTAL(9,P228:P232)</f>
        <v>#REF!</v>
      </c>
      <c r="Q233" s="19" t="str">
        <f t="shared" si="793"/>
        <v>#REF!</v>
      </c>
      <c r="R233" s="19" t="str">
        <f t="shared" si="793"/>
        <v>#REF!</v>
      </c>
      <c r="S233" s="38" t="str">
        <f t="shared" si="793"/>
        <v>#REF!</v>
      </c>
      <c r="T233" s="19">
        <f t="shared" si="793"/>
        <v>0</v>
      </c>
      <c r="U233" s="19">
        <f t="shared" si="793"/>
        <v>71695.21</v>
      </c>
      <c r="V233" s="19">
        <f t="shared" si="793"/>
        <v>71695.21</v>
      </c>
      <c r="W233" s="19" t="str">
        <f t="shared" si="793"/>
        <v>#REF!</v>
      </c>
      <c r="X233" s="19" t="str">
        <f t="shared" si="793"/>
        <v>#REF!</v>
      </c>
      <c r="Y233" s="38"/>
      <c r="Z233" s="38"/>
      <c r="AA233" s="38"/>
      <c r="AB233" s="38"/>
      <c r="AC233" s="38"/>
      <c r="AD233" s="38"/>
      <c r="AE233" s="38"/>
      <c r="AH233" s="38"/>
      <c r="AI233" s="40"/>
      <c r="AJ233" s="38"/>
      <c r="AK233" s="19"/>
      <c r="AL233" s="18"/>
      <c r="AM233" s="19"/>
    </row>
    <row r="234" ht="15.75" hidden="1" customHeight="1" outlineLevel="2">
      <c r="A234" s="18" t="s">
        <v>138</v>
      </c>
      <c r="B234" s="19" t="s">
        <v>18</v>
      </c>
      <c r="C234" s="18" t="s">
        <v>335</v>
      </c>
      <c r="D234" s="19">
        <v>6.292145612E7</v>
      </c>
      <c r="E234" s="19">
        <v>4408411.48</v>
      </c>
      <c r="F234" s="19">
        <f t="shared" ref="F234:F238" si="794">+D234/$D$239</f>
        <v>0.9935104383</v>
      </c>
      <c r="G234" s="19" t="str">
        <f t="shared" ref="G234:G238" si="795">VLOOKUP(A234,'[1]ESFUERZO PROPIO ANTIOQUIA'!$E$4:$AB$130,5,0)</f>
        <v>#REF!</v>
      </c>
      <c r="H234" s="19" t="str">
        <f t="shared" ref="H234:H238" si="796">VLOOKUP(A234,'[1]ESFUERZO PROPIO ANTIOQUIA'!$E$4:$AB$130,2,0)</f>
        <v>#REF!</v>
      </c>
      <c r="I234" s="19" t="str">
        <f t="shared" ref="I234:I238" si="797">VLOOKUP(A234,'[1]ESFUERZO PROPIO ANTIOQUIA'!$E$4:$AB$130,24,0)</f>
        <v>#REF!</v>
      </c>
      <c r="J234" s="19" t="str">
        <f t="shared" ref="J234:J238" si="798">+I234/4</f>
        <v>#REF!</v>
      </c>
      <c r="K234" s="19" t="str">
        <f t="shared" ref="K234:K238" si="799">+F234*J234</f>
        <v>#REF!</v>
      </c>
      <c r="L234" s="19" t="str">
        <f t="shared" ref="L234:L238" si="800">IF(K234=0,0,D234-Q234)</f>
        <v>#REF!</v>
      </c>
      <c r="M234" s="19" t="str">
        <f t="shared" ref="M234:M238" si="801">VLOOKUP(A234,'[1]ESFUERZO PROPIO ANTIOQUIA'!$E$4:$AB$130,14,0)</f>
        <v>#REF!</v>
      </c>
      <c r="N234" s="19" t="str">
        <f t="shared" ref="N234:N238" si="802">VLOOKUP(A234,'[1]ESFUERZO PROPIO ANTIOQUIA'!$E$4:$AB$130,11,0)</f>
        <v>#REF!</v>
      </c>
      <c r="O234" s="38"/>
      <c r="P234" s="19" t="str">
        <f>+D234-K234</f>
        <v>#REF!</v>
      </c>
      <c r="Q234" s="19" t="str">
        <f t="shared" ref="Q234:Q238" si="803">+ROUND(P234,0)</f>
        <v>#REF!</v>
      </c>
      <c r="R234" s="19" t="str">
        <f t="shared" ref="R234:R238" si="804">+L234+Q234</f>
        <v>#REF!</v>
      </c>
      <c r="S234" s="38" t="str">
        <f t="shared" ref="S234:S238" si="805">+IF(D234-L234-Q234&gt;1,D234-L234-Q234,0)</f>
        <v>#REF!</v>
      </c>
      <c r="T234" s="19">
        <v>0.0</v>
      </c>
      <c r="U234" s="19">
        <v>0.0</v>
      </c>
      <c r="V234" s="19">
        <f t="shared" ref="V234:V238" si="806">+T234+U234</f>
        <v>0</v>
      </c>
      <c r="W234" s="19" t="str">
        <f t="shared" ref="W234:W238" si="807">+IF(S234+V234&gt;100000,S234+V234,0)</f>
        <v>#REF!</v>
      </c>
      <c r="X234" s="19" t="str">
        <f t="shared" ref="X234:X238" si="808">+Q234+W234</f>
        <v>#REF!</v>
      </c>
      <c r="Y234" s="38"/>
      <c r="Z234" s="38"/>
      <c r="AA234" s="38"/>
      <c r="AB234" s="38"/>
      <c r="AC234" s="38"/>
      <c r="AD234" s="38"/>
      <c r="AE234" s="38"/>
      <c r="AG234" s="39" t="b">
        <f t="shared" ref="AG234:AG238" si="809">+AND(A234=AH234,C234=AJ234)</f>
        <v>1</v>
      </c>
      <c r="AH234" s="38" t="s">
        <v>138</v>
      </c>
      <c r="AI234" s="40" t="s">
        <v>18</v>
      </c>
      <c r="AJ234" s="38" t="s">
        <v>335</v>
      </c>
      <c r="AK234" s="19">
        <v>0.0</v>
      </c>
      <c r="AL234" s="18">
        <v>0.0</v>
      </c>
      <c r="AM234" s="19">
        <f t="shared" ref="AM234:AM238" si="810">+AK234+AL234</f>
        <v>0</v>
      </c>
    </row>
    <row r="235" ht="15.75" hidden="1" customHeight="1" outlineLevel="2">
      <c r="A235" s="18" t="s">
        <v>138</v>
      </c>
      <c r="B235" s="19" t="s">
        <v>22</v>
      </c>
      <c r="C235" s="18" t="s">
        <v>23</v>
      </c>
      <c r="D235" s="19">
        <v>15324.9</v>
      </c>
      <c r="E235" s="19">
        <v>1073.69</v>
      </c>
      <c r="F235" s="19">
        <f t="shared" si="794"/>
        <v>0.0002419754573</v>
      </c>
      <c r="G235" s="19" t="str">
        <f t="shared" si="795"/>
        <v>#REF!</v>
      </c>
      <c r="H235" s="19" t="str">
        <f t="shared" si="796"/>
        <v>#REF!</v>
      </c>
      <c r="I235" s="19" t="str">
        <f t="shared" si="797"/>
        <v>#REF!</v>
      </c>
      <c r="J235" s="19" t="str">
        <f t="shared" si="798"/>
        <v>#REF!</v>
      </c>
      <c r="K235" s="19" t="str">
        <f t="shared" si="799"/>
        <v>#REF!</v>
      </c>
      <c r="L235" s="19" t="str">
        <f t="shared" si="800"/>
        <v>#REF!</v>
      </c>
      <c r="M235" s="19" t="str">
        <f t="shared" si="801"/>
        <v>#REF!</v>
      </c>
      <c r="N235" s="19" t="str">
        <f t="shared" si="802"/>
        <v>#REF!</v>
      </c>
      <c r="O235" s="38"/>
      <c r="P235" s="19">
        <v>0.0</v>
      </c>
      <c r="Q235" s="19">
        <f t="shared" si="803"/>
        <v>0</v>
      </c>
      <c r="R235" s="19" t="str">
        <f t="shared" si="804"/>
        <v>#REF!</v>
      </c>
      <c r="S235" s="38" t="str">
        <f t="shared" si="805"/>
        <v>#REF!</v>
      </c>
      <c r="T235" s="19">
        <v>0.0</v>
      </c>
      <c r="U235" s="19">
        <v>0.0</v>
      </c>
      <c r="V235" s="19">
        <f t="shared" si="806"/>
        <v>0</v>
      </c>
      <c r="W235" s="19" t="str">
        <f t="shared" si="807"/>
        <v>#REF!</v>
      </c>
      <c r="X235" s="19" t="str">
        <f t="shared" si="808"/>
        <v>#REF!</v>
      </c>
      <c r="Y235" s="38"/>
      <c r="Z235" s="38"/>
      <c r="AA235" s="38"/>
      <c r="AB235" s="38"/>
      <c r="AC235" s="38"/>
      <c r="AD235" s="38"/>
      <c r="AE235" s="38"/>
      <c r="AG235" s="39" t="b">
        <f t="shared" si="809"/>
        <v>1</v>
      </c>
      <c r="AH235" s="38" t="s">
        <v>138</v>
      </c>
      <c r="AI235" s="40" t="s">
        <v>22</v>
      </c>
      <c r="AJ235" s="38" t="s">
        <v>23</v>
      </c>
      <c r="AK235" s="19">
        <v>0.0</v>
      </c>
      <c r="AL235" s="18">
        <v>0.0</v>
      </c>
      <c r="AM235" s="19">
        <f t="shared" si="810"/>
        <v>0</v>
      </c>
    </row>
    <row r="236" ht="15.75" hidden="1" customHeight="1" outlineLevel="2">
      <c r="A236" s="18" t="s">
        <v>138</v>
      </c>
      <c r="B236" s="19" t="s">
        <v>28</v>
      </c>
      <c r="C236" s="18" t="s">
        <v>29</v>
      </c>
      <c r="D236" s="19">
        <v>290428.95</v>
      </c>
      <c r="E236" s="19">
        <v>20348.07</v>
      </c>
      <c r="F236" s="19">
        <f t="shared" si="794"/>
        <v>0.004585783788</v>
      </c>
      <c r="G236" s="19" t="str">
        <f t="shared" si="795"/>
        <v>#REF!</v>
      </c>
      <c r="H236" s="19" t="str">
        <f t="shared" si="796"/>
        <v>#REF!</v>
      </c>
      <c r="I236" s="19" t="str">
        <f t="shared" si="797"/>
        <v>#REF!</v>
      </c>
      <c r="J236" s="19" t="str">
        <f t="shared" si="798"/>
        <v>#REF!</v>
      </c>
      <c r="K236" s="19" t="str">
        <f t="shared" si="799"/>
        <v>#REF!</v>
      </c>
      <c r="L236" s="19" t="str">
        <f t="shared" si="800"/>
        <v>#REF!</v>
      </c>
      <c r="M236" s="19" t="str">
        <f t="shared" si="801"/>
        <v>#REF!</v>
      </c>
      <c r="N236" s="19" t="str">
        <f t="shared" si="802"/>
        <v>#REF!</v>
      </c>
      <c r="O236" s="38"/>
      <c r="P236" s="19" t="str">
        <f>+D236-K236</f>
        <v>#REF!</v>
      </c>
      <c r="Q236" s="19" t="str">
        <f t="shared" si="803"/>
        <v>#REF!</v>
      </c>
      <c r="R236" s="19" t="str">
        <f t="shared" si="804"/>
        <v>#REF!</v>
      </c>
      <c r="S236" s="38" t="str">
        <f t="shared" si="805"/>
        <v>#REF!</v>
      </c>
      <c r="T236" s="19">
        <v>0.0</v>
      </c>
      <c r="U236" s="19">
        <v>0.0</v>
      </c>
      <c r="V236" s="19">
        <f t="shared" si="806"/>
        <v>0</v>
      </c>
      <c r="W236" s="19" t="str">
        <f t="shared" si="807"/>
        <v>#REF!</v>
      </c>
      <c r="X236" s="19" t="str">
        <f t="shared" si="808"/>
        <v>#REF!</v>
      </c>
      <c r="Y236" s="38"/>
      <c r="Z236" s="38"/>
      <c r="AA236" s="38"/>
      <c r="AB236" s="38"/>
      <c r="AC236" s="38"/>
      <c r="AD236" s="38"/>
      <c r="AE236" s="38"/>
      <c r="AG236" s="39" t="b">
        <f t="shared" si="809"/>
        <v>1</v>
      </c>
      <c r="AH236" s="38" t="s">
        <v>138</v>
      </c>
      <c r="AI236" s="40" t="s">
        <v>28</v>
      </c>
      <c r="AJ236" s="38" t="s">
        <v>29</v>
      </c>
      <c r="AK236" s="19">
        <v>0.0</v>
      </c>
      <c r="AL236" s="18">
        <v>0.0</v>
      </c>
      <c r="AM236" s="19">
        <f t="shared" si="810"/>
        <v>0</v>
      </c>
    </row>
    <row r="237" ht="15.75" hidden="1" customHeight="1" outlineLevel="2">
      <c r="A237" s="18" t="s">
        <v>138</v>
      </c>
      <c r="B237" s="19" t="s">
        <v>30</v>
      </c>
      <c r="C237" s="18" t="s">
        <v>31</v>
      </c>
      <c r="D237" s="19">
        <v>55920.47</v>
      </c>
      <c r="E237" s="19">
        <v>3917.91</v>
      </c>
      <c r="F237" s="19">
        <f t="shared" si="794"/>
        <v>0.0008829670209</v>
      </c>
      <c r="G237" s="19" t="str">
        <f t="shared" si="795"/>
        <v>#REF!</v>
      </c>
      <c r="H237" s="19" t="str">
        <f t="shared" si="796"/>
        <v>#REF!</v>
      </c>
      <c r="I237" s="19" t="str">
        <f t="shared" si="797"/>
        <v>#REF!</v>
      </c>
      <c r="J237" s="19" t="str">
        <f t="shared" si="798"/>
        <v>#REF!</v>
      </c>
      <c r="K237" s="19" t="str">
        <f t="shared" si="799"/>
        <v>#REF!</v>
      </c>
      <c r="L237" s="19" t="str">
        <f t="shared" si="800"/>
        <v>#REF!</v>
      </c>
      <c r="M237" s="19" t="str">
        <f t="shared" si="801"/>
        <v>#REF!</v>
      </c>
      <c r="N237" s="19" t="str">
        <f t="shared" si="802"/>
        <v>#REF!</v>
      </c>
      <c r="O237" s="38"/>
      <c r="P237" s="19">
        <v>0.0</v>
      </c>
      <c r="Q237" s="19">
        <f t="shared" si="803"/>
        <v>0</v>
      </c>
      <c r="R237" s="19" t="str">
        <f t="shared" si="804"/>
        <v>#REF!</v>
      </c>
      <c r="S237" s="38" t="str">
        <f t="shared" si="805"/>
        <v>#REF!</v>
      </c>
      <c r="T237" s="19">
        <v>0.0</v>
      </c>
      <c r="U237" s="19">
        <v>0.0</v>
      </c>
      <c r="V237" s="19">
        <f t="shared" si="806"/>
        <v>0</v>
      </c>
      <c r="W237" s="19" t="str">
        <f t="shared" si="807"/>
        <v>#REF!</v>
      </c>
      <c r="X237" s="19" t="str">
        <f t="shared" si="808"/>
        <v>#REF!</v>
      </c>
      <c r="Y237" s="38"/>
      <c r="Z237" s="38"/>
      <c r="AA237" s="38"/>
      <c r="AB237" s="38"/>
      <c r="AC237" s="38"/>
      <c r="AD237" s="38"/>
      <c r="AE237" s="38"/>
      <c r="AG237" s="39" t="b">
        <f t="shared" si="809"/>
        <v>1</v>
      </c>
      <c r="AH237" s="18" t="s">
        <v>138</v>
      </c>
      <c r="AI237" s="19" t="s">
        <v>30</v>
      </c>
      <c r="AJ237" s="18" t="s">
        <v>31</v>
      </c>
      <c r="AK237" s="19"/>
      <c r="AL237" s="18"/>
      <c r="AM237" s="19">
        <f t="shared" si="810"/>
        <v>0</v>
      </c>
    </row>
    <row r="238" ht="15.75" hidden="1" customHeight="1" outlineLevel="2">
      <c r="A238" s="18" t="s">
        <v>138</v>
      </c>
      <c r="B238" s="19" t="s">
        <v>38</v>
      </c>
      <c r="C238" s="18" t="s">
        <v>39</v>
      </c>
      <c r="D238" s="19">
        <v>49325.56</v>
      </c>
      <c r="E238" s="19">
        <v>3455.85</v>
      </c>
      <c r="F238" s="19">
        <f t="shared" si="794"/>
        <v>0.0007788354205</v>
      </c>
      <c r="G238" s="19" t="str">
        <f t="shared" si="795"/>
        <v>#REF!</v>
      </c>
      <c r="H238" s="19" t="str">
        <f t="shared" si="796"/>
        <v>#REF!</v>
      </c>
      <c r="I238" s="19" t="str">
        <f t="shared" si="797"/>
        <v>#REF!</v>
      </c>
      <c r="J238" s="19" t="str">
        <f t="shared" si="798"/>
        <v>#REF!</v>
      </c>
      <c r="K238" s="19" t="str">
        <f t="shared" si="799"/>
        <v>#REF!</v>
      </c>
      <c r="L238" s="19" t="str">
        <f t="shared" si="800"/>
        <v>#REF!</v>
      </c>
      <c r="M238" s="19" t="str">
        <f t="shared" si="801"/>
        <v>#REF!</v>
      </c>
      <c r="N238" s="19" t="str">
        <f t="shared" si="802"/>
        <v>#REF!</v>
      </c>
      <c r="O238" s="38"/>
      <c r="P238" s="19">
        <v>0.0</v>
      </c>
      <c r="Q238" s="19">
        <f t="shared" si="803"/>
        <v>0</v>
      </c>
      <c r="R238" s="19" t="str">
        <f t="shared" si="804"/>
        <v>#REF!</v>
      </c>
      <c r="S238" s="38" t="str">
        <f t="shared" si="805"/>
        <v>#REF!</v>
      </c>
      <c r="T238" s="19">
        <v>0.0</v>
      </c>
      <c r="U238" s="19">
        <v>0.0</v>
      </c>
      <c r="V238" s="19">
        <f t="shared" si="806"/>
        <v>0</v>
      </c>
      <c r="W238" s="19" t="str">
        <f t="shared" si="807"/>
        <v>#REF!</v>
      </c>
      <c r="X238" s="19" t="str">
        <f t="shared" si="808"/>
        <v>#REF!</v>
      </c>
      <c r="Y238" s="38"/>
      <c r="Z238" s="38"/>
      <c r="AA238" s="38"/>
      <c r="AB238" s="38"/>
      <c r="AC238" s="38"/>
      <c r="AD238" s="38"/>
      <c r="AE238" s="38"/>
      <c r="AG238" s="39" t="b">
        <f t="shared" si="809"/>
        <v>1</v>
      </c>
      <c r="AH238" s="38" t="s">
        <v>138</v>
      </c>
      <c r="AI238" s="40" t="s">
        <v>38</v>
      </c>
      <c r="AJ238" s="38" t="s">
        <v>39</v>
      </c>
      <c r="AK238" s="19">
        <v>0.0</v>
      </c>
      <c r="AL238" s="18">
        <v>0.0</v>
      </c>
      <c r="AM238" s="19">
        <f t="shared" si="810"/>
        <v>0</v>
      </c>
    </row>
    <row r="239" ht="15.75" hidden="1" customHeight="1" outlineLevel="1">
      <c r="A239" s="43" t="s">
        <v>380</v>
      </c>
      <c r="B239" s="19"/>
      <c r="C239" s="18"/>
      <c r="D239" s="19">
        <f t="shared" ref="D239:F239" si="811">SUBTOTAL(9,D234:D238)</f>
        <v>63332456</v>
      </c>
      <c r="E239" s="19">
        <f t="shared" si="811"/>
        <v>4437207</v>
      </c>
      <c r="F239" s="19">
        <f t="shared" si="811"/>
        <v>1</v>
      </c>
      <c r="G239" s="19"/>
      <c r="H239" s="19"/>
      <c r="I239" s="19"/>
      <c r="J239" s="19"/>
      <c r="K239" s="19" t="str">
        <f t="shared" ref="K239:L239" si="812">SUBTOTAL(9,K234:K238)</f>
        <v>#REF!</v>
      </c>
      <c r="L239" s="19" t="str">
        <f t="shared" si="812"/>
        <v>#REF!</v>
      </c>
      <c r="M239" s="19"/>
      <c r="N239" s="19"/>
      <c r="O239" s="38"/>
      <c r="P239" s="19" t="str">
        <f t="shared" ref="P239:X239" si="813">SUBTOTAL(9,P234:P238)</f>
        <v>#REF!</v>
      </c>
      <c r="Q239" s="19" t="str">
        <f t="shared" si="813"/>
        <v>#REF!</v>
      </c>
      <c r="R239" s="19" t="str">
        <f t="shared" si="813"/>
        <v>#REF!</v>
      </c>
      <c r="S239" s="38" t="str">
        <f t="shared" si="813"/>
        <v>#REF!</v>
      </c>
      <c r="T239" s="19">
        <f t="shared" si="813"/>
        <v>0</v>
      </c>
      <c r="U239" s="19">
        <f t="shared" si="813"/>
        <v>0</v>
      </c>
      <c r="V239" s="19">
        <f t="shared" si="813"/>
        <v>0</v>
      </c>
      <c r="W239" s="19" t="str">
        <f t="shared" si="813"/>
        <v>#REF!</v>
      </c>
      <c r="X239" s="19" t="str">
        <f t="shared" si="813"/>
        <v>#REF!</v>
      </c>
      <c r="Y239" s="38"/>
      <c r="Z239" s="38"/>
      <c r="AA239" s="38"/>
      <c r="AB239" s="38"/>
      <c r="AC239" s="38"/>
      <c r="AD239" s="38"/>
      <c r="AE239" s="38"/>
      <c r="AH239" s="38"/>
      <c r="AI239" s="40"/>
      <c r="AJ239" s="38"/>
      <c r="AK239" s="19"/>
      <c r="AL239" s="18"/>
      <c r="AM239" s="19"/>
    </row>
    <row r="240" ht="15.75" hidden="1" customHeight="1" outlineLevel="2">
      <c r="A240" s="18" t="s">
        <v>140</v>
      </c>
      <c r="B240" s="19" t="s">
        <v>44</v>
      </c>
      <c r="C240" s="18" t="s">
        <v>45</v>
      </c>
      <c r="D240" s="19">
        <v>296113.87</v>
      </c>
      <c r="E240" s="19">
        <v>540936.35</v>
      </c>
      <c r="F240" s="19">
        <v>0.0</v>
      </c>
      <c r="G240" s="19" t="str">
        <f t="shared" ref="G240:G244" si="814">VLOOKUP(A240,'[1]ESFUERZO PROPIO ANTIOQUIA'!$E$4:$AB$130,5,0)</f>
        <v>#REF!</v>
      </c>
      <c r="H240" s="19" t="str">
        <f t="shared" ref="H240:H244" si="815">VLOOKUP(A240,'[1]ESFUERZO PROPIO ANTIOQUIA'!$E$4:$AB$130,2,0)</f>
        <v>#REF!</v>
      </c>
      <c r="I240" s="19" t="str">
        <f t="shared" ref="I240:I244" si="816">VLOOKUP(A240,'[1]ESFUERZO PROPIO ANTIOQUIA'!$E$4:$AB$130,24,0)</f>
        <v>#REF!</v>
      </c>
      <c r="J240" s="19" t="str">
        <f t="shared" ref="J240:J244" si="817">+I240/4</f>
        <v>#REF!</v>
      </c>
      <c r="K240" s="19" t="str">
        <f t="shared" ref="K240:K244" si="818">+F240*J240</f>
        <v>#REF!</v>
      </c>
      <c r="L240" s="19" t="str">
        <f t="shared" ref="L240:L244" si="819">IF(K240=0,0,D240-Q240)</f>
        <v>#REF!</v>
      </c>
      <c r="M240" s="19" t="str">
        <f t="shared" ref="M240:M244" si="820">VLOOKUP(A240,'[1]ESFUERZO PROPIO ANTIOQUIA'!$E$4:$AB$130,14,0)</f>
        <v>#REF!</v>
      </c>
      <c r="N240" s="19" t="str">
        <f t="shared" ref="N240:N244" si="821">VLOOKUP(A240,'[1]ESFUERZO PROPIO ANTIOQUIA'!$E$4:$AB$130,11,0)</f>
        <v>#REF!</v>
      </c>
      <c r="O240" s="38"/>
      <c r="P240" s="19" t="str">
        <f t="shared" ref="P240:P241" si="822">+D240-K240</f>
        <v>#REF!</v>
      </c>
      <c r="Q240" s="19" t="str">
        <f t="shared" ref="Q240:Q244" si="823">+ROUND(P240,0)</f>
        <v>#REF!</v>
      </c>
      <c r="R240" s="19" t="str">
        <f t="shared" ref="R240:R244" si="824">+L240+Q240</f>
        <v>#REF!</v>
      </c>
      <c r="S240" s="38" t="str">
        <f t="shared" ref="S240:S244" si="825">+IF(D240-L240-Q240&gt;1,D240-L240-Q240,0)</f>
        <v>#REF!</v>
      </c>
      <c r="T240" s="19">
        <v>0.0</v>
      </c>
      <c r="U240" s="19">
        <v>0.0</v>
      </c>
      <c r="V240" s="19">
        <f t="shared" ref="V240:V244" si="826">+T240+U240</f>
        <v>0</v>
      </c>
      <c r="W240" s="19" t="str">
        <f t="shared" ref="W240:W244" si="827">+IF(S240+V240&gt;100000,S240+V240,0)</f>
        <v>#REF!</v>
      </c>
      <c r="X240" s="19" t="str">
        <f t="shared" ref="X240:X244" si="828">+Q240+W240</f>
        <v>#REF!</v>
      </c>
      <c r="Y240" s="38"/>
      <c r="Z240" s="38"/>
      <c r="AA240" s="38"/>
      <c r="AB240" s="38"/>
      <c r="AC240" s="38"/>
      <c r="AD240" s="38"/>
      <c r="AE240" s="38"/>
      <c r="AG240" s="39" t="b">
        <f t="shared" ref="AG240:AG244" si="829">+AND(A240=AH240,C240=AJ240)</f>
        <v>1</v>
      </c>
      <c r="AH240" s="38" t="s">
        <v>140</v>
      </c>
      <c r="AI240" s="40" t="s">
        <v>44</v>
      </c>
      <c r="AJ240" s="38" t="s">
        <v>45</v>
      </c>
      <c r="AK240" s="19">
        <v>0.0</v>
      </c>
      <c r="AL240" s="18">
        <v>0.0</v>
      </c>
      <c r="AM240" s="19">
        <f t="shared" ref="AM240:AM244" si="830">+AK240+AL240</f>
        <v>0</v>
      </c>
    </row>
    <row r="241" ht="15.75" hidden="1" customHeight="1" outlineLevel="2">
      <c r="A241" s="18" t="s">
        <v>140</v>
      </c>
      <c r="B241" s="19" t="s">
        <v>73</v>
      </c>
      <c r="C241" s="18" t="s">
        <v>74</v>
      </c>
      <c r="D241" s="19">
        <v>338944.19</v>
      </c>
      <c r="E241" s="19">
        <v>619178.13</v>
      </c>
      <c r="F241" s="19">
        <v>0.0</v>
      </c>
      <c r="G241" s="19" t="str">
        <f t="shared" si="814"/>
        <v>#REF!</v>
      </c>
      <c r="H241" s="19" t="str">
        <f t="shared" si="815"/>
        <v>#REF!</v>
      </c>
      <c r="I241" s="19" t="str">
        <f t="shared" si="816"/>
        <v>#REF!</v>
      </c>
      <c r="J241" s="19" t="str">
        <f t="shared" si="817"/>
        <v>#REF!</v>
      </c>
      <c r="K241" s="19" t="str">
        <f t="shared" si="818"/>
        <v>#REF!</v>
      </c>
      <c r="L241" s="19" t="str">
        <f t="shared" si="819"/>
        <v>#REF!</v>
      </c>
      <c r="M241" s="19" t="str">
        <f t="shared" si="820"/>
        <v>#REF!</v>
      </c>
      <c r="N241" s="19" t="str">
        <f t="shared" si="821"/>
        <v>#REF!</v>
      </c>
      <c r="O241" s="38"/>
      <c r="P241" s="19" t="str">
        <f t="shared" si="822"/>
        <v>#REF!</v>
      </c>
      <c r="Q241" s="19" t="str">
        <f t="shared" si="823"/>
        <v>#REF!</v>
      </c>
      <c r="R241" s="19" t="str">
        <f t="shared" si="824"/>
        <v>#REF!</v>
      </c>
      <c r="S241" s="38" t="str">
        <f t="shared" si="825"/>
        <v>#REF!</v>
      </c>
      <c r="T241" s="19">
        <v>0.0</v>
      </c>
      <c r="U241" s="19">
        <v>0.0</v>
      </c>
      <c r="V241" s="19">
        <f t="shared" si="826"/>
        <v>0</v>
      </c>
      <c r="W241" s="19" t="str">
        <f t="shared" si="827"/>
        <v>#REF!</v>
      </c>
      <c r="X241" s="19" t="str">
        <f t="shared" si="828"/>
        <v>#REF!</v>
      </c>
      <c r="Y241" s="38"/>
      <c r="Z241" s="38"/>
      <c r="AA241" s="38"/>
      <c r="AB241" s="38"/>
      <c r="AC241" s="38"/>
      <c r="AD241" s="38"/>
      <c r="AE241" s="38"/>
      <c r="AG241" s="39" t="b">
        <f t="shared" si="829"/>
        <v>1</v>
      </c>
      <c r="AH241" s="38" t="s">
        <v>140</v>
      </c>
      <c r="AI241" s="40" t="s">
        <v>73</v>
      </c>
      <c r="AJ241" s="38" t="s">
        <v>74</v>
      </c>
      <c r="AK241" s="19">
        <v>0.0</v>
      </c>
      <c r="AL241" s="18">
        <v>0.0</v>
      </c>
      <c r="AM241" s="19">
        <f t="shared" si="830"/>
        <v>0</v>
      </c>
    </row>
    <row r="242" ht="15.75" hidden="1" customHeight="1" outlineLevel="2">
      <c r="A242" s="18" t="s">
        <v>140</v>
      </c>
      <c r="B242" s="19" t="s">
        <v>30</v>
      </c>
      <c r="C242" s="18" t="s">
        <v>31</v>
      </c>
      <c r="D242" s="19">
        <v>2356.13</v>
      </c>
      <c r="E242" s="19">
        <v>4304.15</v>
      </c>
      <c r="F242" s="19">
        <v>0.0</v>
      </c>
      <c r="G242" s="19" t="str">
        <f t="shared" si="814"/>
        <v>#REF!</v>
      </c>
      <c r="H242" s="19" t="str">
        <f t="shared" si="815"/>
        <v>#REF!</v>
      </c>
      <c r="I242" s="19" t="str">
        <f t="shared" si="816"/>
        <v>#REF!</v>
      </c>
      <c r="J242" s="19" t="str">
        <f t="shared" si="817"/>
        <v>#REF!</v>
      </c>
      <c r="K242" s="19" t="str">
        <f t="shared" si="818"/>
        <v>#REF!</v>
      </c>
      <c r="L242" s="19" t="str">
        <f t="shared" si="819"/>
        <v>#REF!</v>
      </c>
      <c r="M242" s="19" t="str">
        <f t="shared" si="820"/>
        <v>#REF!</v>
      </c>
      <c r="N242" s="19" t="str">
        <f t="shared" si="821"/>
        <v>#REF!</v>
      </c>
      <c r="O242" s="38"/>
      <c r="P242" s="19">
        <v>0.0</v>
      </c>
      <c r="Q242" s="19">
        <f t="shared" si="823"/>
        <v>0</v>
      </c>
      <c r="R242" s="19" t="str">
        <f t="shared" si="824"/>
        <v>#REF!</v>
      </c>
      <c r="S242" s="38" t="str">
        <f t="shared" si="825"/>
        <v>#REF!</v>
      </c>
      <c r="T242" s="19">
        <v>0.0</v>
      </c>
      <c r="U242" s="19">
        <v>176.36</v>
      </c>
      <c r="V242" s="19">
        <f t="shared" si="826"/>
        <v>176.36</v>
      </c>
      <c r="W242" s="19" t="str">
        <f t="shared" si="827"/>
        <v>#REF!</v>
      </c>
      <c r="X242" s="19" t="str">
        <f t="shared" si="828"/>
        <v>#REF!</v>
      </c>
      <c r="Y242" s="38"/>
      <c r="Z242" s="38"/>
      <c r="AA242" s="38"/>
      <c r="AB242" s="38"/>
      <c r="AC242" s="38"/>
      <c r="AD242" s="38"/>
      <c r="AE242" s="38"/>
      <c r="AG242" s="39" t="b">
        <f t="shared" si="829"/>
        <v>1</v>
      </c>
      <c r="AH242" s="38" t="s">
        <v>140</v>
      </c>
      <c r="AI242" s="40" t="s">
        <v>30</v>
      </c>
      <c r="AJ242" s="38" t="s">
        <v>336</v>
      </c>
      <c r="AK242" s="19">
        <v>0.0</v>
      </c>
      <c r="AL242" s="18">
        <v>176.36</v>
      </c>
      <c r="AM242" s="19">
        <f t="shared" si="830"/>
        <v>176.36</v>
      </c>
    </row>
    <row r="243" ht="15.75" hidden="1" customHeight="1" outlineLevel="2">
      <c r="A243" s="18" t="s">
        <v>140</v>
      </c>
      <c r="B243" s="19" t="s">
        <v>38</v>
      </c>
      <c r="C243" s="18" t="s">
        <v>39</v>
      </c>
      <c r="D243" s="19">
        <v>2147.71</v>
      </c>
      <c r="E243" s="19">
        <v>3923.4</v>
      </c>
      <c r="F243" s="19">
        <v>0.0</v>
      </c>
      <c r="G243" s="19" t="str">
        <f t="shared" si="814"/>
        <v>#REF!</v>
      </c>
      <c r="H243" s="19" t="str">
        <f t="shared" si="815"/>
        <v>#REF!</v>
      </c>
      <c r="I243" s="19" t="str">
        <f t="shared" si="816"/>
        <v>#REF!</v>
      </c>
      <c r="J243" s="19" t="str">
        <f t="shared" si="817"/>
        <v>#REF!</v>
      </c>
      <c r="K243" s="19" t="str">
        <f t="shared" si="818"/>
        <v>#REF!</v>
      </c>
      <c r="L243" s="19" t="str">
        <f t="shared" si="819"/>
        <v>#REF!</v>
      </c>
      <c r="M243" s="19" t="str">
        <f t="shared" si="820"/>
        <v>#REF!</v>
      </c>
      <c r="N243" s="19" t="str">
        <f t="shared" si="821"/>
        <v>#REF!</v>
      </c>
      <c r="O243" s="38"/>
      <c r="P243" s="19">
        <v>0.0</v>
      </c>
      <c r="Q243" s="19">
        <f t="shared" si="823"/>
        <v>0</v>
      </c>
      <c r="R243" s="19" t="str">
        <f t="shared" si="824"/>
        <v>#REF!</v>
      </c>
      <c r="S243" s="38" t="str">
        <f t="shared" si="825"/>
        <v>#REF!</v>
      </c>
      <c r="T243" s="19">
        <v>0.0</v>
      </c>
      <c r="U243" s="19">
        <v>1152.51</v>
      </c>
      <c r="V243" s="19">
        <f t="shared" si="826"/>
        <v>1152.51</v>
      </c>
      <c r="W243" s="19" t="str">
        <f t="shared" si="827"/>
        <v>#REF!</v>
      </c>
      <c r="X243" s="19" t="str">
        <f t="shared" si="828"/>
        <v>#REF!</v>
      </c>
      <c r="Y243" s="38"/>
      <c r="Z243" s="38"/>
      <c r="AA243" s="38"/>
      <c r="AB243" s="38"/>
      <c r="AC243" s="38"/>
      <c r="AD243" s="38"/>
      <c r="AE243" s="38"/>
      <c r="AG243" s="39" t="b">
        <f t="shared" si="829"/>
        <v>1</v>
      </c>
      <c r="AH243" s="38" t="s">
        <v>140</v>
      </c>
      <c r="AI243" s="40" t="s">
        <v>38</v>
      </c>
      <c r="AJ243" s="38" t="s">
        <v>39</v>
      </c>
      <c r="AK243" s="19">
        <v>0.0</v>
      </c>
      <c r="AL243" s="18">
        <v>1152.51</v>
      </c>
      <c r="AM243" s="19">
        <f t="shared" si="830"/>
        <v>1152.51</v>
      </c>
    </row>
    <row r="244" ht="15.75" hidden="1" customHeight="1" outlineLevel="2">
      <c r="A244" s="18" t="s">
        <v>140</v>
      </c>
      <c r="B244" s="19" t="s">
        <v>48</v>
      </c>
      <c r="C244" s="18" t="s">
        <v>49</v>
      </c>
      <c r="D244" s="19">
        <v>1792709.1</v>
      </c>
      <c r="E244" s="19">
        <v>3274893.97</v>
      </c>
      <c r="F244" s="19">
        <v>0.0</v>
      </c>
      <c r="G244" s="19" t="str">
        <f t="shared" si="814"/>
        <v>#REF!</v>
      </c>
      <c r="H244" s="19" t="str">
        <f t="shared" si="815"/>
        <v>#REF!</v>
      </c>
      <c r="I244" s="19" t="str">
        <f t="shared" si="816"/>
        <v>#REF!</v>
      </c>
      <c r="J244" s="19" t="str">
        <f t="shared" si="817"/>
        <v>#REF!</v>
      </c>
      <c r="K244" s="19" t="str">
        <f t="shared" si="818"/>
        <v>#REF!</v>
      </c>
      <c r="L244" s="19" t="str">
        <f t="shared" si="819"/>
        <v>#REF!</v>
      </c>
      <c r="M244" s="19" t="str">
        <f t="shared" si="820"/>
        <v>#REF!</v>
      </c>
      <c r="N244" s="19" t="str">
        <f t="shared" si="821"/>
        <v>#REF!</v>
      </c>
      <c r="O244" s="38"/>
      <c r="P244" s="19" t="str">
        <f>+D244-K244</f>
        <v>#REF!</v>
      </c>
      <c r="Q244" s="19" t="str">
        <f t="shared" si="823"/>
        <v>#REF!</v>
      </c>
      <c r="R244" s="19" t="str">
        <f t="shared" si="824"/>
        <v>#REF!</v>
      </c>
      <c r="S244" s="38" t="str">
        <f t="shared" si="825"/>
        <v>#REF!</v>
      </c>
      <c r="T244" s="19">
        <v>0.0</v>
      </c>
      <c r="U244" s="19">
        <v>0.0</v>
      </c>
      <c r="V244" s="19">
        <f t="shared" si="826"/>
        <v>0</v>
      </c>
      <c r="W244" s="19" t="str">
        <f t="shared" si="827"/>
        <v>#REF!</v>
      </c>
      <c r="X244" s="19" t="str">
        <f t="shared" si="828"/>
        <v>#REF!</v>
      </c>
      <c r="Y244" s="38"/>
      <c r="Z244" s="38"/>
      <c r="AA244" s="38"/>
      <c r="AB244" s="38"/>
      <c r="AC244" s="38"/>
      <c r="AD244" s="38"/>
      <c r="AE244" s="38"/>
      <c r="AG244" s="39" t="b">
        <f t="shared" si="829"/>
        <v>1</v>
      </c>
      <c r="AH244" s="38" t="s">
        <v>140</v>
      </c>
      <c r="AI244" s="40" t="s">
        <v>48</v>
      </c>
      <c r="AJ244" s="38" t="s">
        <v>49</v>
      </c>
      <c r="AK244" s="19">
        <v>0.0</v>
      </c>
      <c r="AL244" s="18">
        <v>0.0</v>
      </c>
      <c r="AM244" s="19">
        <f t="shared" si="830"/>
        <v>0</v>
      </c>
    </row>
    <row r="245" ht="15.75" hidden="1" customHeight="1" outlineLevel="1">
      <c r="A245" s="43" t="s">
        <v>381</v>
      </c>
      <c r="B245" s="19"/>
      <c r="C245" s="18"/>
      <c r="D245" s="19">
        <f t="shared" ref="D245:E245" si="831">SUBTOTAL(9,D240:D244)</f>
        <v>2432271</v>
      </c>
      <c r="E245" s="19">
        <f t="shared" si="831"/>
        <v>4443236</v>
      </c>
      <c r="F245" s="19">
        <v>1.0</v>
      </c>
      <c r="G245" s="19"/>
      <c r="H245" s="19"/>
      <c r="I245" s="19"/>
      <c r="J245" s="19"/>
      <c r="K245" s="19" t="str">
        <f t="shared" ref="K245:L245" si="832">SUBTOTAL(9,K240:K244)</f>
        <v>#REF!</v>
      </c>
      <c r="L245" s="19" t="str">
        <f t="shared" si="832"/>
        <v>#REF!</v>
      </c>
      <c r="M245" s="19"/>
      <c r="N245" s="19"/>
      <c r="O245" s="38"/>
      <c r="P245" s="19" t="str">
        <f t="shared" ref="P245:X245" si="833">SUBTOTAL(9,P240:P244)</f>
        <v>#REF!</v>
      </c>
      <c r="Q245" s="19" t="str">
        <f t="shared" si="833"/>
        <v>#REF!</v>
      </c>
      <c r="R245" s="19" t="str">
        <f t="shared" si="833"/>
        <v>#REF!</v>
      </c>
      <c r="S245" s="38" t="str">
        <f t="shared" si="833"/>
        <v>#REF!</v>
      </c>
      <c r="T245" s="19">
        <f t="shared" si="833"/>
        <v>0</v>
      </c>
      <c r="U245" s="19">
        <f t="shared" si="833"/>
        <v>1328.87</v>
      </c>
      <c r="V245" s="19">
        <f t="shared" si="833"/>
        <v>1328.87</v>
      </c>
      <c r="W245" s="19" t="str">
        <f t="shared" si="833"/>
        <v>#REF!</v>
      </c>
      <c r="X245" s="19" t="str">
        <f t="shared" si="833"/>
        <v>#REF!</v>
      </c>
      <c r="Y245" s="38"/>
      <c r="Z245" s="38"/>
      <c r="AA245" s="38"/>
      <c r="AB245" s="38"/>
      <c r="AC245" s="38"/>
      <c r="AD245" s="38"/>
      <c r="AE245" s="38"/>
      <c r="AH245" s="38"/>
      <c r="AI245" s="40"/>
      <c r="AJ245" s="38"/>
      <c r="AK245" s="19"/>
      <c r="AL245" s="18"/>
      <c r="AM245" s="19"/>
    </row>
    <row r="246" ht="15.75" hidden="1" customHeight="1" outlineLevel="2">
      <c r="A246" s="18" t="s">
        <v>142</v>
      </c>
      <c r="B246" s="19" t="s">
        <v>18</v>
      </c>
      <c r="C246" s="18" t="s">
        <v>335</v>
      </c>
      <c r="D246" s="19">
        <v>3.72190549E7</v>
      </c>
      <c r="E246" s="19">
        <v>1.235475688E7</v>
      </c>
      <c r="F246" s="19">
        <v>0.0</v>
      </c>
      <c r="G246" s="19" t="str">
        <f t="shared" ref="G246:G249" si="834">VLOOKUP(A246,'[1]ESFUERZO PROPIO ANTIOQUIA'!$E$4:$AB$130,5,0)</f>
        <v>#REF!</v>
      </c>
      <c r="H246" s="19" t="str">
        <f t="shared" ref="H246:H249" si="835">VLOOKUP(A246,'[1]ESFUERZO PROPIO ANTIOQUIA'!$E$4:$AB$130,2,0)</f>
        <v>#REF!</v>
      </c>
      <c r="I246" s="19" t="str">
        <f t="shared" ref="I246:I249" si="836">VLOOKUP(A246,'[1]ESFUERZO PROPIO ANTIOQUIA'!$E$4:$AB$130,24,0)</f>
        <v>#REF!</v>
      </c>
      <c r="J246" s="19" t="str">
        <f t="shared" ref="J246:J249" si="837">+I246/4</f>
        <v>#REF!</v>
      </c>
      <c r="K246" s="19" t="str">
        <f t="shared" ref="K246:K249" si="838">+F246*J246</f>
        <v>#REF!</v>
      </c>
      <c r="L246" s="19" t="str">
        <f t="shared" ref="L246:L249" si="839">IF(K246=0,0,D246-Q246)</f>
        <v>#REF!</v>
      </c>
      <c r="M246" s="19" t="str">
        <f t="shared" ref="M246:M249" si="840">VLOOKUP(A246,'[1]ESFUERZO PROPIO ANTIOQUIA'!$E$4:$AB$130,14,0)</f>
        <v>#REF!</v>
      </c>
      <c r="N246" s="19" t="str">
        <f t="shared" ref="N246:N249" si="841">VLOOKUP(A246,'[1]ESFUERZO PROPIO ANTIOQUIA'!$E$4:$AB$130,11,0)</f>
        <v>#REF!</v>
      </c>
      <c r="O246" s="38"/>
      <c r="P246" s="19" t="str">
        <f t="shared" ref="P246:P248" si="842">+D246-K246</f>
        <v>#REF!</v>
      </c>
      <c r="Q246" s="19" t="str">
        <f t="shared" ref="Q246:Q249" si="843">+ROUND(P246,0)</f>
        <v>#REF!</v>
      </c>
      <c r="R246" s="19" t="str">
        <f t="shared" ref="R246:R249" si="844">+L246+Q246</f>
        <v>#REF!</v>
      </c>
      <c r="S246" s="38" t="str">
        <f t="shared" ref="S246:S249" si="845">+IF(D246-L246-Q246&gt;1,D246-L246-Q246,0)</f>
        <v>#REF!</v>
      </c>
      <c r="T246" s="19">
        <v>0.0</v>
      </c>
      <c r="U246" s="19">
        <v>0.0</v>
      </c>
      <c r="V246" s="19">
        <f t="shared" ref="V246:V249" si="846">+T246+U246</f>
        <v>0</v>
      </c>
      <c r="W246" s="19" t="str">
        <f t="shared" ref="W246:W249" si="847">+IF(S246+V246&gt;100000,S246+V246,0)</f>
        <v>#REF!</v>
      </c>
      <c r="X246" s="19" t="str">
        <f t="shared" ref="X246:X249" si="848">+Q246+W246</f>
        <v>#REF!</v>
      </c>
      <c r="Y246" s="38"/>
      <c r="Z246" s="38"/>
      <c r="AA246" s="38"/>
      <c r="AB246" s="38"/>
      <c r="AC246" s="38"/>
      <c r="AD246" s="38"/>
      <c r="AE246" s="38"/>
      <c r="AG246" s="39" t="b">
        <f t="shared" ref="AG246:AG249" si="849">+AND(A246=AH246,C246=AJ246)</f>
        <v>1</v>
      </c>
      <c r="AH246" s="38" t="s">
        <v>142</v>
      </c>
      <c r="AI246" s="40" t="s">
        <v>18</v>
      </c>
      <c r="AJ246" s="38" t="s">
        <v>335</v>
      </c>
      <c r="AK246" s="19">
        <v>0.0</v>
      </c>
      <c r="AL246" s="18">
        <v>0.0</v>
      </c>
      <c r="AM246" s="19">
        <f t="shared" ref="AM246:AM249" si="850">+AK246+AL246</f>
        <v>0</v>
      </c>
    </row>
    <row r="247" ht="15.75" hidden="1" customHeight="1" outlineLevel="2">
      <c r="A247" s="18" t="s">
        <v>142</v>
      </c>
      <c r="B247" s="19" t="s">
        <v>28</v>
      </c>
      <c r="C247" s="18" t="s">
        <v>29</v>
      </c>
      <c r="D247" s="19">
        <v>115431.83</v>
      </c>
      <c r="E247" s="19">
        <v>38317.26</v>
      </c>
      <c r="F247" s="19">
        <v>0.0</v>
      </c>
      <c r="G247" s="19" t="str">
        <f t="shared" si="834"/>
        <v>#REF!</v>
      </c>
      <c r="H247" s="19" t="str">
        <f t="shared" si="835"/>
        <v>#REF!</v>
      </c>
      <c r="I247" s="19" t="str">
        <f t="shared" si="836"/>
        <v>#REF!</v>
      </c>
      <c r="J247" s="19" t="str">
        <f t="shared" si="837"/>
        <v>#REF!</v>
      </c>
      <c r="K247" s="19" t="str">
        <f t="shared" si="838"/>
        <v>#REF!</v>
      </c>
      <c r="L247" s="19" t="str">
        <f t="shared" si="839"/>
        <v>#REF!</v>
      </c>
      <c r="M247" s="19" t="str">
        <f t="shared" si="840"/>
        <v>#REF!</v>
      </c>
      <c r="N247" s="19" t="str">
        <f t="shared" si="841"/>
        <v>#REF!</v>
      </c>
      <c r="O247" s="38"/>
      <c r="P247" s="19" t="str">
        <f t="shared" si="842"/>
        <v>#REF!</v>
      </c>
      <c r="Q247" s="19" t="str">
        <f t="shared" si="843"/>
        <v>#REF!</v>
      </c>
      <c r="R247" s="19" t="str">
        <f t="shared" si="844"/>
        <v>#REF!</v>
      </c>
      <c r="S247" s="38" t="str">
        <f t="shared" si="845"/>
        <v>#REF!</v>
      </c>
      <c r="T247" s="19">
        <v>0.0</v>
      </c>
      <c r="U247" s="19">
        <v>79231.84</v>
      </c>
      <c r="V247" s="19">
        <f t="shared" si="846"/>
        <v>79231.84</v>
      </c>
      <c r="W247" s="19" t="str">
        <f t="shared" si="847"/>
        <v>#REF!</v>
      </c>
      <c r="X247" s="19" t="str">
        <f t="shared" si="848"/>
        <v>#REF!</v>
      </c>
      <c r="Y247" s="38"/>
      <c r="Z247" s="38"/>
      <c r="AA247" s="38"/>
      <c r="AB247" s="38"/>
      <c r="AC247" s="38"/>
      <c r="AD247" s="38"/>
      <c r="AE247" s="38"/>
      <c r="AG247" s="39" t="b">
        <f t="shared" si="849"/>
        <v>1</v>
      </c>
      <c r="AH247" s="38" t="s">
        <v>142</v>
      </c>
      <c r="AI247" s="40" t="s">
        <v>28</v>
      </c>
      <c r="AJ247" s="38" t="s">
        <v>29</v>
      </c>
      <c r="AK247" s="19">
        <v>0.0</v>
      </c>
      <c r="AL247" s="18">
        <v>79231.84</v>
      </c>
      <c r="AM247" s="19">
        <f t="shared" si="850"/>
        <v>79231.84</v>
      </c>
    </row>
    <row r="248" ht="15.75" hidden="1" customHeight="1" outlineLevel="2">
      <c r="A248" s="18" t="s">
        <v>142</v>
      </c>
      <c r="B248" s="19" t="s">
        <v>30</v>
      </c>
      <c r="C248" s="18" t="s">
        <v>31</v>
      </c>
      <c r="D248" s="19">
        <v>101824.6</v>
      </c>
      <c r="E248" s="19">
        <v>33800.38</v>
      </c>
      <c r="F248" s="19">
        <v>0.0</v>
      </c>
      <c r="G248" s="19" t="str">
        <f t="shared" si="834"/>
        <v>#REF!</v>
      </c>
      <c r="H248" s="19" t="str">
        <f t="shared" si="835"/>
        <v>#REF!</v>
      </c>
      <c r="I248" s="19" t="str">
        <f t="shared" si="836"/>
        <v>#REF!</v>
      </c>
      <c r="J248" s="19" t="str">
        <f t="shared" si="837"/>
        <v>#REF!</v>
      </c>
      <c r="K248" s="19" t="str">
        <f t="shared" si="838"/>
        <v>#REF!</v>
      </c>
      <c r="L248" s="19" t="str">
        <f t="shared" si="839"/>
        <v>#REF!</v>
      </c>
      <c r="M248" s="19" t="str">
        <f t="shared" si="840"/>
        <v>#REF!</v>
      </c>
      <c r="N248" s="19" t="str">
        <f t="shared" si="841"/>
        <v>#REF!</v>
      </c>
      <c r="O248" s="38"/>
      <c r="P248" s="19" t="str">
        <f t="shared" si="842"/>
        <v>#REF!</v>
      </c>
      <c r="Q248" s="19" t="str">
        <f t="shared" si="843"/>
        <v>#REF!</v>
      </c>
      <c r="R248" s="19" t="str">
        <f t="shared" si="844"/>
        <v>#REF!</v>
      </c>
      <c r="S248" s="38" t="str">
        <f t="shared" si="845"/>
        <v>#REF!</v>
      </c>
      <c r="T248" s="19">
        <v>0.0</v>
      </c>
      <c r="U248" s="19">
        <v>0.0</v>
      </c>
      <c r="V248" s="19">
        <f t="shared" si="846"/>
        <v>0</v>
      </c>
      <c r="W248" s="19" t="str">
        <f t="shared" si="847"/>
        <v>#REF!</v>
      </c>
      <c r="X248" s="19" t="str">
        <f t="shared" si="848"/>
        <v>#REF!</v>
      </c>
      <c r="Y248" s="38"/>
      <c r="Z248" s="38"/>
      <c r="AA248" s="38"/>
      <c r="AB248" s="38"/>
      <c r="AC248" s="38"/>
      <c r="AD248" s="38"/>
      <c r="AE248" s="38"/>
      <c r="AG248" s="39" t="b">
        <f t="shared" si="849"/>
        <v>1</v>
      </c>
      <c r="AH248" s="18" t="s">
        <v>142</v>
      </c>
      <c r="AI248" s="19" t="s">
        <v>30</v>
      </c>
      <c r="AJ248" s="18" t="s">
        <v>31</v>
      </c>
      <c r="AK248" s="19"/>
      <c r="AL248" s="18"/>
      <c r="AM248" s="19">
        <f t="shared" si="850"/>
        <v>0</v>
      </c>
    </row>
    <row r="249" ht="15.75" hidden="1" customHeight="1" outlineLevel="2">
      <c r="A249" s="18" t="s">
        <v>142</v>
      </c>
      <c r="B249" s="19" t="s">
        <v>38</v>
      </c>
      <c r="C249" s="18" t="s">
        <v>39</v>
      </c>
      <c r="D249" s="19">
        <v>7511.67</v>
      </c>
      <c r="E249" s="19">
        <v>2493.48</v>
      </c>
      <c r="F249" s="19">
        <v>0.0</v>
      </c>
      <c r="G249" s="19" t="str">
        <f t="shared" si="834"/>
        <v>#REF!</v>
      </c>
      <c r="H249" s="19" t="str">
        <f t="shared" si="835"/>
        <v>#REF!</v>
      </c>
      <c r="I249" s="19" t="str">
        <f t="shared" si="836"/>
        <v>#REF!</v>
      </c>
      <c r="J249" s="19" t="str">
        <f t="shared" si="837"/>
        <v>#REF!</v>
      </c>
      <c r="K249" s="19" t="str">
        <f t="shared" si="838"/>
        <v>#REF!</v>
      </c>
      <c r="L249" s="19" t="str">
        <f t="shared" si="839"/>
        <v>#REF!</v>
      </c>
      <c r="M249" s="19" t="str">
        <f t="shared" si="840"/>
        <v>#REF!</v>
      </c>
      <c r="N249" s="19" t="str">
        <f t="shared" si="841"/>
        <v>#REF!</v>
      </c>
      <c r="O249" s="38"/>
      <c r="P249" s="19">
        <v>0.0</v>
      </c>
      <c r="Q249" s="19">
        <f t="shared" si="843"/>
        <v>0</v>
      </c>
      <c r="R249" s="19" t="str">
        <f t="shared" si="844"/>
        <v>#REF!</v>
      </c>
      <c r="S249" s="38" t="str">
        <f t="shared" si="845"/>
        <v>#REF!</v>
      </c>
      <c r="T249" s="19">
        <v>0.0</v>
      </c>
      <c r="U249" s="19">
        <v>8665.41</v>
      </c>
      <c r="V249" s="19">
        <f t="shared" si="846"/>
        <v>8665.41</v>
      </c>
      <c r="W249" s="19" t="str">
        <f t="shared" si="847"/>
        <v>#REF!</v>
      </c>
      <c r="X249" s="19" t="str">
        <f t="shared" si="848"/>
        <v>#REF!</v>
      </c>
      <c r="Y249" s="38"/>
      <c r="Z249" s="38"/>
      <c r="AA249" s="38"/>
      <c r="AB249" s="38"/>
      <c r="AC249" s="38"/>
      <c r="AD249" s="38"/>
      <c r="AE249" s="38"/>
      <c r="AG249" s="39" t="b">
        <f t="shared" si="849"/>
        <v>1</v>
      </c>
      <c r="AH249" s="38" t="s">
        <v>142</v>
      </c>
      <c r="AI249" s="40" t="s">
        <v>38</v>
      </c>
      <c r="AJ249" s="38" t="s">
        <v>39</v>
      </c>
      <c r="AK249" s="19">
        <v>0.0</v>
      </c>
      <c r="AL249" s="18">
        <v>8665.41</v>
      </c>
      <c r="AM249" s="19">
        <f t="shared" si="850"/>
        <v>8665.41</v>
      </c>
    </row>
    <row r="250" ht="15.75" hidden="1" customHeight="1" outlineLevel="1">
      <c r="A250" s="43" t="s">
        <v>382</v>
      </c>
      <c r="B250" s="19"/>
      <c r="C250" s="18"/>
      <c r="D250" s="19">
        <f t="shared" ref="D250:E250" si="851">SUBTOTAL(9,D246:D249)</f>
        <v>37443823</v>
      </c>
      <c r="E250" s="19">
        <f t="shared" si="851"/>
        <v>12429368</v>
      </c>
      <c r="F250" s="19">
        <v>1.0</v>
      </c>
      <c r="G250" s="19"/>
      <c r="H250" s="19"/>
      <c r="I250" s="19"/>
      <c r="J250" s="19"/>
      <c r="K250" s="19" t="str">
        <f t="shared" ref="K250:L250" si="852">SUBTOTAL(9,K246:K249)</f>
        <v>#REF!</v>
      </c>
      <c r="L250" s="19" t="str">
        <f t="shared" si="852"/>
        <v>#REF!</v>
      </c>
      <c r="M250" s="19"/>
      <c r="N250" s="19"/>
      <c r="O250" s="38"/>
      <c r="P250" s="19" t="str">
        <f t="shared" ref="P250:X250" si="853">SUBTOTAL(9,P246:P249)</f>
        <v>#REF!</v>
      </c>
      <c r="Q250" s="19" t="str">
        <f t="shared" si="853"/>
        <v>#REF!</v>
      </c>
      <c r="R250" s="19" t="str">
        <f t="shared" si="853"/>
        <v>#REF!</v>
      </c>
      <c r="S250" s="38" t="str">
        <f t="shared" si="853"/>
        <v>#REF!</v>
      </c>
      <c r="T250" s="19">
        <f t="shared" si="853"/>
        <v>0</v>
      </c>
      <c r="U250" s="19">
        <f t="shared" si="853"/>
        <v>87897.25</v>
      </c>
      <c r="V250" s="19">
        <f t="shared" si="853"/>
        <v>87897.25</v>
      </c>
      <c r="W250" s="19" t="str">
        <f t="shared" si="853"/>
        <v>#REF!</v>
      </c>
      <c r="X250" s="19" t="str">
        <f t="shared" si="853"/>
        <v>#REF!</v>
      </c>
      <c r="Y250" s="38"/>
      <c r="Z250" s="38"/>
      <c r="AA250" s="38"/>
      <c r="AB250" s="38"/>
      <c r="AC250" s="38"/>
      <c r="AD250" s="38"/>
      <c r="AE250" s="38"/>
      <c r="AH250" s="38"/>
      <c r="AI250" s="40"/>
      <c r="AJ250" s="38"/>
      <c r="AK250" s="19"/>
      <c r="AL250" s="18"/>
      <c r="AM250" s="19"/>
    </row>
    <row r="251" ht="15.75" hidden="1" customHeight="1" outlineLevel="2">
      <c r="A251" s="18" t="s">
        <v>144</v>
      </c>
      <c r="B251" s="19" t="s">
        <v>18</v>
      </c>
      <c r="C251" s="18" t="s">
        <v>335</v>
      </c>
      <c r="D251" s="19">
        <v>5.843999383E7</v>
      </c>
      <c r="E251" s="19">
        <v>3364321.69</v>
      </c>
      <c r="F251" s="19">
        <v>0.0</v>
      </c>
      <c r="G251" s="19" t="str">
        <f t="shared" ref="G251:G253" si="854">VLOOKUP(A251,'[1]ESFUERZO PROPIO ANTIOQUIA'!$E$4:$AB$130,5,0)</f>
        <v>#REF!</v>
      </c>
      <c r="H251" s="19" t="str">
        <f t="shared" ref="H251:H253" si="855">VLOOKUP(A251,'[1]ESFUERZO PROPIO ANTIOQUIA'!$E$4:$AB$130,2,0)</f>
        <v>#REF!</v>
      </c>
      <c r="I251" s="19" t="str">
        <f t="shared" ref="I251:I253" si="856">VLOOKUP(A251,'[1]ESFUERZO PROPIO ANTIOQUIA'!$E$4:$AB$130,24,0)</f>
        <v>#REF!</v>
      </c>
      <c r="J251" s="19" t="str">
        <f t="shared" ref="J251:J253" si="857">+I251/4</f>
        <v>#REF!</v>
      </c>
      <c r="K251" s="19" t="str">
        <f t="shared" ref="K251:K253" si="858">+F251*J251</f>
        <v>#REF!</v>
      </c>
      <c r="L251" s="19" t="str">
        <f t="shared" ref="L251:L253" si="859">IF(K251=0,0,D251-Q251)</f>
        <v>#REF!</v>
      </c>
      <c r="M251" s="19" t="str">
        <f t="shared" ref="M251:M253" si="860">VLOOKUP(A251,'[1]ESFUERZO PROPIO ANTIOQUIA'!$E$4:$AB$130,14,0)</f>
        <v>#REF!</v>
      </c>
      <c r="N251" s="19" t="str">
        <f t="shared" ref="N251:N253" si="861">VLOOKUP(A251,'[1]ESFUERZO PROPIO ANTIOQUIA'!$E$4:$AB$130,11,0)</f>
        <v>#REF!</v>
      </c>
      <c r="O251" s="38"/>
      <c r="P251" s="19" t="str">
        <f>+D251-K251</f>
        <v>#REF!</v>
      </c>
      <c r="Q251" s="19" t="str">
        <f t="shared" ref="Q251:Q253" si="862">+ROUND(P251,0)</f>
        <v>#REF!</v>
      </c>
      <c r="R251" s="19" t="str">
        <f t="shared" ref="R251:R253" si="863">+L251+Q251</f>
        <v>#REF!</v>
      </c>
      <c r="S251" s="38" t="str">
        <f t="shared" ref="S251:S253" si="864">+IF(D251-L251-Q251&gt;1,D251-L251-Q251,0)</f>
        <v>#REF!</v>
      </c>
      <c r="T251" s="19">
        <v>0.0</v>
      </c>
      <c r="U251" s="19">
        <v>0.0</v>
      </c>
      <c r="V251" s="19">
        <f t="shared" ref="V251:V253" si="865">+T251+U251</f>
        <v>0</v>
      </c>
      <c r="W251" s="19" t="str">
        <f t="shared" ref="W251:W253" si="866">+IF(S251+V251&gt;100000,S251+V251,0)</f>
        <v>#REF!</v>
      </c>
      <c r="X251" s="19" t="str">
        <f t="shared" ref="X251:X253" si="867">+Q251+W251</f>
        <v>#REF!</v>
      </c>
      <c r="Y251" s="38"/>
      <c r="Z251" s="38"/>
      <c r="AA251" s="38"/>
      <c r="AB251" s="38"/>
      <c r="AC251" s="38"/>
      <c r="AD251" s="38"/>
      <c r="AE251" s="38"/>
      <c r="AG251" s="39" t="b">
        <f t="shared" ref="AG251:AG253" si="868">+AND(A251=AH251,C251=AJ251)</f>
        <v>1</v>
      </c>
      <c r="AH251" s="38" t="s">
        <v>144</v>
      </c>
      <c r="AI251" s="40" t="s">
        <v>18</v>
      </c>
      <c r="AJ251" s="38" t="s">
        <v>335</v>
      </c>
      <c r="AK251" s="19">
        <v>0.0</v>
      </c>
      <c r="AL251" s="18">
        <v>0.0</v>
      </c>
      <c r="AM251" s="19">
        <f t="shared" ref="AM251:AM253" si="869">+AK251+AL251</f>
        <v>0</v>
      </c>
    </row>
    <row r="252" ht="15.75" hidden="1" customHeight="1" outlineLevel="2">
      <c r="A252" s="18" t="s">
        <v>144</v>
      </c>
      <c r="B252" s="19" t="s">
        <v>30</v>
      </c>
      <c r="C252" s="18" t="s">
        <v>31</v>
      </c>
      <c r="D252" s="19">
        <v>44310.53</v>
      </c>
      <c r="E252" s="19">
        <v>2550.91</v>
      </c>
      <c r="F252" s="19">
        <v>0.0</v>
      </c>
      <c r="G252" s="19" t="str">
        <f t="shared" si="854"/>
        <v>#REF!</v>
      </c>
      <c r="H252" s="19" t="str">
        <f t="shared" si="855"/>
        <v>#REF!</v>
      </c>
      <c r="I252" s="19" t="str">
        <f t="shared" si="856"/>
        <v>#REF!</v>
      </c>
      <c r="J252" s="19" t="str">
        <f t="shared" si="857"/>
        <v>#REF!</v>
      </c>
      <c r="K252" s="19" t="str">
        <f t="shared" si="858"/>
        <v>#REF!</v>
      </c>
      <c r="L252" s="19" t="str">
        <f t="shared" si="859"/>
        <v>#REF!</v>
      </c>
      <c r="M252" s="19" t="str">
        <f t="shared" si="860"/>
        <v>#REF!</v>
      </c>
      <c r="N252" s="19" t="str">
        <f t="shared" si="861"/>
        <v>#REF!</v>
      </c>
      <c r="O252" s="38"/>
      <c r="P252" s="19">
        <v>0.0</v>
      </c>
      <c r="Q252" s="19">
        <f t="shared" si="862"/>
        <v>0</v>
      </c>
      <c r="R252" s="19" t="str">
        <f t="shared" si="863"/>
        <v>#REF!</v>
      </c>
      <c r="S252" s="38" t="str">
        <f t="shared" si="864"/>
        <v>#REF!</v>
      </c>
      <c r="T252" s="19">
        <v>0.0</v>
      </c>
      <c r="U252" s="19">
        <v>0.0</v>
      </c>
      <c r="V252" s="19">
        <f t="shared" si="865"/>
        <v>0</v>
      </c>
      <c r="W252" s="19" t="str">
        <f t="shared" si="866"/>
        <v>#REF!</v>
      </c>
      <c r="X252" s="19" t="str">
        <f t="shared" si="867"/>
        <v>#REF!</v>
      </c>
      <c r="Y252" s="38"/>
      <c r="Z252" s="38"/>
      <c r="AA252" s="38"/>
      <c r="AB252" s="38"/>
      <c r="AC252" s="38"/>
      <c r="AD252" s="38"/>
      <c r="AE252" s="38"/>
      <c r="AG252" s="39" t="b">
        <f t="shared" si="868"/>
        <v>1</v>
      </c>
      <c r="AH252" s="18" t="s">
        <v>144</v>
      </c>
      <c r="AI252" s="19" t="s">
        <v>30</v>
      </c>
      <c r="AJ252" s="18" t="s">
        <v>31</v>
      </c>
      <c r="AK252" s="19"/>
      <c r="AL252" s="18"/>
      <c r="AM252" s="19">
        <f t="shared" si="869"/>
        <v>0</v>
      </c>
    </row>
    <row r="253" ht="15.75" hidden="1" customHeight="1" outlineLevel="2">
      <c r="A253" s="18" t="s">
        <v>144</v>
      </c>
      <c r="B253" s="19" t="s">
        <v>38</v>
      </c>
      <c r="C253" s="18" t="s">
        <v>39</v>
      </c>
      <c r="D253" s="19">
        <v>39281.64</v>
      </c>
      <c r="E253" s="19">
        <v>2261.4</v>
      </c>
      <c r="F253" s="19">
        <v>0.0</v>
      </c>
      <c r="G253" s="19" t="str">
        <f t="shared" si="854"/>
        <v>#REF!</v>
      </c>
      <c r="H253" s="19" t="str">
        <f t="shared" si="855"/>
        <v>#REF!</v>
      </c>
      <c r="I253" s="19" t="str">
        <f t="shared" si="856"/>
        <v>#REF!</v>
      </c>
      <c r="J253" s="19" t="str">
        <f t="shared" si="857"/>
        <v>#REF!</v>
      </c>
      <c r="K253" s="19" t="str">
        <f t="shared" si="858"/>
        <v>#REF!</v>
      </c>
      <c r="L253" s="19" t="str">
        <f t="shared" si="859"/>
        <v>#REF!</v>
      </c>
      <c r="M253" s="19" t="str">
        <f t="shared" si="860"/>
        <v>#REF!</v>
      </c>
      <c r="N253" s="19" t="str">
        <f t="shared" si="861"/>
        <v>#REF!</v>
      </c>
      <c r="O253" s="38"/>
      <c r="P253" s="19">
        <v>0.0</v>
      </c>
      <c r="Q253" s="19">
        <f t="shared" si="862"/>
        <v>0</v>
      </c>
      <c r="R253" s="19" t="str">
        <f t="shared" si="863"/>
        <v>#REF!</v>
      </c>
      <c r="S253" s="38" t="str">
        <f t="shared" si="864"/>
        <v>#REF!</v>
      </c>
      <c r="T253" s="19">
        <v>0.0</v>
      </c>
      <c r="U253" s="19">
        <v>19260.52</v>
      </c>
      <c r="V253" s="19">
        <f t="shared" si="865"/>
        <v>19260.52</v>
      </c>
      <c r="W253" s="19" t="str">
        <f t="shared" si="866"/>
        <v>#REF!</v>
      </c>
      <c r="X253" s="19" t="str">
        <f t="shared" si="867"/>
        <v>#REF!</v>
      </c>
      <c r="Y253" s="38"/>
      <c r="Z253" s="38"/>
      <c r="AA253" s="38"/>
      <c r="AB253" s="38"/>
      <c r="AC253" s="38"/>
      <c r="AD253" s="38"/>
      <c r="AE253" s="38"/>
      <c r="AG253" s="39" t="b">
        <f t="shared" si="868"/>
        <v>1</v>
      </c>
      <c r="AH253" s="38" t="s">
        <v>144</v>
      </c>
      <c r="AI253" s="40" t="s">
        <v>38</v>
      </c>
      <c r="AJ253" s="38" t="s">
        <v>39</v>
      </c>
      <c r="AK253" s="19">
        <v>0.0</v>
      </c>
      <c r="AL253" s="18">
        <v>19260.52</v>
      </c>
      <c r="AM253" s="19">
        <f t="shared" si="869"/>
        <v>19260.52</v>
      </c>
    </row>
    <row r="254" ht="15.75" hidden="1" customHeight="1" outlineLevel="1">
      <c r="A254" s="43" t="s">
        <v>383</v>
      </c>
      <c r="B254" s="19"/>
      <c r="C254" s="18"/>
      <c r="D254" s="19">
        <f t="shared" ref="D254:E254" si="870">SUBTOTAL(9,D251:D253)</f>
        <v>58523586</v>
      </c>
      <c r="E254" s="19">
        <f t="shared" si="870"/>
        <v>3369134</v>
      </c>
      <c r="F254" s="19">
        <v>1.0</v>
      </c>
      <c r="G254" s="19"/>
      <c r="H254" s="19"/>
      <c r="I254" s="19"/>
      <c r="J254" s="19"/>
      <c r="K254" s="19" t="str">
        <f t="shared" ref="K254:L254" si="871">SUBTOTAL(9,K251:K253)</f>
        <v>#REF!</v>
      </c>
      <c r="L254" s="19" t="str">
        <f t="shared" si="871"/>
        <v>#REF!</v>
      </c>
      <c r="M254" s="19"/>
      <c r="N254" s="19"/>
      <c r="O254" s="38"/>
      <c r="P254" s="19" t="str">
        <f t="shared" ref="P254:X254" si="872">SUBTOTAL(9,P251:P253)</f>
        <v>#REF!</v>
      </c>
      <c r="Q254" s="19" t="str">
        <f t="shared" si="872"/>
        <v>#REF!</v>
      </c>
      <c r="R254" s="19" t="str">
        <f t="shared" si="872"/>
        <v>#REF!</v>
      </c>
      <c r="S254" s="38" t="str">
        <f t="shared" si="872"/>
        <v>#REF!</v>
      </c>
      <c r="T254" s="19">
        <f t="shared" si="872"/>
        <v>0</v>
      </c>
      <c r="U254" s="19">
        <f t="shared" si="872"/>
        <v>19260.52</v>
      </c>
      <c r="V254" s="19">
        <f t="shared" si="872"/>
        <v>19260.52</v>
      </c>
      <c r="W254" s="19" t="str">
        <f t="shared" si="872"/>
        <v>#REF!</v>
      </c>
      <c r="X254" s="19" t="str">
        <f t="shared" si="872"/>
        <v>#REF!</v>
      </c>
      <c r="Y254" s="38"/>
      <c r="Z254" s="38"/>
      <c r="AA254" s="38"/>
      <c r="AB254" s="38"/>
      <c r="AC254" s="38"/>
      <c r="AD254" s="38"/>
      <c r="AE254" s="38"/>
      <c r="AH254" s="38"/>
      <c r="AI254" s="40"/>
      <c r="AJ254" s="38"/>
      <c r="AK254" s="19"/>
      <c r="AL254" s="18"/>
      <c r="AM254" s="19"/>
    </row>
    <row r="255" ht="15.75" hidden="1" customHeight="1" outlineLevel="2">
      <c r="A255" s="18" t="s">
        <v>146</v>
      </c>
      <c r="B255" s="19" t="s">
        <v>18</v>
      </c>
      <c r="C255" s="18" t="s">
        <v>335</v>
      </c>
      <c r="D255" s="19">
        <v>1.248669668E7</v>
      </c>
      <c r="E255" s="19">
        <v>945889.36</v>
      </c>
      <c r="F255" s="19">
        <v>0.0</v>
      </c>
      <c r="G255" s="19" t="str">
        <f t="shared" ref="G255:G260" si="873">VLOOKUP(A255,'[1]ESFUERZO PROPIO ANTIOQUIA'!$E$4:$AB$130,5,0)</f>
        <v>#REF!</v>
      </c>
      <c r="H255" s="19" t="str">
        <f t="shared" ref="H255:H260" si="874">VLOOKUP(A255,'[1]ESFUERZO PROPIO ANTIOQUIA'!$E$4:$AB$130,2,0)</f>
        <v>#REF!</v>
      </c>
      <c r="I255" s="19" t="str">
        <f t="shared" ref="I255:I260" si="875">VLOOKUP(A255,'[1]ESFUERZO PROPIO ANTIOQUIA'!$E$4:$AB$130,24,0)</f>
        <v>#REF!</v>
      </c>
      <c r="J255" s="19" t="str">
        <f t="shared" ref="J255:J260" si="876">+I255/4</f>
        <v>#REF!</v>
      </c>
      <c r="K255" s="19" t="str">
        <f t="shared" ref="K255:K260" si="877">+F255*J255</f>
        <v>#REF!</v>
      </c>
      <c r="L255" s="19" t="str">
        <f t="shared" ref="L255:L260" si="878">IF(K255=0,0,D255-Q255)</f>
        <v>#REF!</v>
      </c>
      <c r="M255" s="19" t="str">
        <f t="shared" ref="M255:M260" si="879">VLOOKUP(A255,'[1]ESFUERZO PROPIO ANTIOQUIA'!$E$4:$AB$130,14,0)</f>
        <v>#REF!</v>
      </c>
      <c r="N255" s="19" t="str">
        <f t="shared" ref="N255:N260" si="880">VLOOKUP(A255,'[1]ESFUERZO PROPIO ANTIOQUIA'!$E$4:$AB$130,11,0)</f>
        <v>#REF!</v>
      </c>
      <c r="O255" s="38"/>
      <c r="P255" s="19" t="str">
        <f t="shared" ref="P255:P258" si="881">+D255-K255</f>
        <v>#REF!</v>
      </c>
      <c r="Q255" s="19" t="str">
        <f t="shared" ref="Q255:Q260" si="882">+ROUND(P255,0)</f>
        <v>#REF!</v>
      </c>
      <c r="R255" s="19" t="str">
        <f t="shared" ref="R255:R260" si="883">+L255+Q255</f>
        <v>#REF!</v>
      </c>
      <c r="S255" s="38" t="str">
        <f t="shared" ref="S255:S260" si="884">+IF(D255-L255-Q255&gt;1,D255-L255-Q255,0)</f>
        <v>#REF!</v>
      </c>
      <c r="T255" s="19">
        <v>0.0</v>
      </c>
      <c r="U255" s="19">
        <v>0.0</v>
      </c>
      <c r="V255" s="19">
        <f t="shared" ref="V255:V260" si="885">+T255+U255</f>
        <v>0</v>
      </c>
      <c r="W255" s="19" t="str">
        <f t="shared" ref="W255:W260" si="886">+IF(S255+V255&gt;100000,S255+V255,0)</f>
        <v>#REF!</v>
      </c>
      <c r="X255" s="19" t="str">
        <f t="shared" ref="X255:X260" si="887">+Q255+W255</f>
        <v>#REF!</v>
      </c>
      <c r="Y255" s="38"/>
      <c r="Z255" s="38"/>
      <c r="AA255" s="38"/>
      <c r="AB255" s="38"/>
      <c r="AC255" s="38"/>
      <c r="AD255" s="38"/>
      <c r="AE255" s="38"/>
      <c r="AG255" s="39" t="b">
        <f t="shared" ref="AG255:AG260" si="888">+AND(A255=AH255,C255=AJ255)</f>
        <v>1</v>
      </c>
      <c r="AH255" s="38" t="s">
        <v>146</v>
      </c>
      <c r="AI255" s="40" t="s">
        <v>18</v>
      </c>
      <c r="AJ255" s="38" t="s">
        <v>335</v>
      </c>
      <c r="AK255" s="19">
        <v>0.0</v>
      </c>
      <c r="AL255" s="18">
        <v>0.0</v>
      </c>
      <c r="AM255" s="19">
        <f t="shared" ref="AM255:AM260" si="889">+AK255+AL255</f>
        <v>0</v>
      </c>
    </row>
    <row r="256" ht="15.75" hidden="1" customHeight="1" outlineLevel="2">
      <c r="A256" s="18" t="s">
        <v>146</v>
      </c>
      <c r="B256" s="19" t="s">
        <v>44</v>
      </c>
      <c r="C256" s="18" t="s">
        <v>45</v>
      </c>
      <c r="D256" s="19">
        <v>2.65014294E7</v>
      </c>
      <c r="E256" s="19">
        <v>2007530.16</v>
      </c>
      <c r="F256" s="19">
        <v>0.0</v>
      </c>
      <c r="G256" s="19" t="str">
        <f t="shared" si="873"/>
        <v>#REF!</v>
      </c>
      <c r="H256" s="19" t="str">
        <f t="shared" si="874"/>
        <v>#REF!</v>
      </c>
      <c r="I256" s="19" t="str">
        <f t="shared" si="875"/>
        <v>#REF!</v>
      </c>
      <c r="J256" s="19" t="str">
        <f t="shared" si="876"/>
        <v>#REF!</v>
      </c>
      <c r="K256" s="19" t="str">
        <f t="shared" si="877"/>
        <v>#REF!</v>
      </c>
      <c r="L256" s="19" t="str">
        <f t="shared" si="878"/>
        <v>#REF!</v>
      </c>
      <c r="M256" s="19" t="str">
        <f t="shared" si="879"/>
        <v>#REF!</v>
      </c>
      <c r="N256" s="19" t="str">
        <f t="shared" si="880"/>
        <v>#REF!</v>
      </c>
      <c r="O256" s="38"/>
      <c r="P256" s="19" t="str">
        <f t="shared" si="881"/>
        <v>#REF!</v>
      </c>
      <c r="Q256" s="19" t="str">
        <f t="shared" si="882"/>
        <v>#REF!</v>
      </c>
      <c r="R256" s="19" t="str">
        <f t="shared" si="883"/>
        <v>#REF!</v>
      </c>
      <c r="S256" s="38" t="str">
        <f t="shared" si="884"/>
        <v>#REF!</v>
      </c>
      <c r="T256" s="19">
        <v>0.0</v>
      </c>
      <c r="U256" s="19">
        <v>0.0</v>
      </c>
      <c r="V256" s="19">
        <f t="shared" si="885"/>
        <v>0</v>
      </c>
      <c r="W256" s="19" t="str">
        <f t="shared" si="886"/>
        <v>#REF!</v>
      </c>
      <c r="X256" s="19" t="str">
        <f t="shared" si="887"/>
        <v>#REF!</v>
      </c>
      <c r="Y256" s="38"/>
      <c r="Z256" s="38"/>
      <c r="AA256" s="38"/>
      <c r="AB256" s="38"/>
      <c r="AC256" s="38"/>
      <c r="AD256" s="38"/>
      <c r="AE256" s="38"/>
      <c r="AG256" s="39" t="b">
        <f t="shared" si="888"/>
        <v>1</v>
      </c>
      <c r="AH256" s="38" t="s">
        <v>146</v>
      </c>
      <c r="AI256" s="40" t="s">
        <v>44</v>
      </c>
      <c r="AJ256" s="38" t="s">
        <v>45</v>
      </c>
      <c r="AK256" s="19">
        <v>0.0</v>
      </c>
      <c r="AL256" s="18">
        <v>0.0</v>
      </c>
      <c r="AM256" s="19">
        <f t="shared" si="889"/>
        <v>0</v>
      </c>
    </row>
    <row r="257" ht="15.75" hidden="1" customHeight="1" outlineLevel="2">
      <c r="A257" s="18" t="s">
        <v>146</v>
      </c>
      <c r="B257" s="19" t="s">
        <v>73</v>
      </c>
      <c r="C257" s="18" t="s">
        <v>74</v>
      </c>
      <c r="D257" s="19">
        <v>6282114.75</v>
      </c>
      <c r="E257" s="19">
        <v>475881.31</v>
      </c>
      <c r="F257" s="19">
        <v>0.0</v>
      </c>
      <c r="G257" s="19" t="str">
        <f t="shared" si="873"/>
        <v>#REF!</v>
      </c>
      <c r="H257" s="19" t="str">
        <f t="shared" si="874"/>
        <v>#REF!</v>
      </c>
      <c r="I257" s="19" t="str">
        <f t="shared" si="875"/>
        <v>#REF!</v>
      </c>
      <c r="J257" s="19" t="str">
        <f t="shared" si="876"/>
        <v>#REF!</v>
      </c>
      <c r="K257" s="19" t="str">
        <f t="shared" si="877"/>
        <v>#REF!</v>
      </c>
      <c r="L257" s="19" t="str">
        <f t="shared" si="878"/>
        <v>#REF!</v>
      </c>
      <c r="M257" s="19" t="str">
        <f t="shared" si="879"/>
        <v>#REF!</v>
      </c>
      <c r="N257" s="19" t="str">
        <f t="shared" si="880"/>
        <v>#REF!</v>
      </c>
      <c r="O257" s="38"/>
      <c r="P257" s="19" t="str">
        <f t="shared" si="881"/>
        <v>#REF!</v>
      </c>
      <c r="Q257" s="19" t="str">
        <f t="shared" si="882"/>
        <v>#REF!</v>
      </c>
      <c r="R257" s="19" t="str">
        <f t="shared" si="883"/>
        <v>#REF!</v>
      </c>
      <c r="S257" s="38" t="str">
        <f t="shared" si="884"/>
        <v>#REF!</v>
      </c>
      <c r="T257" s="19">
        <v>0.0</v>
      </c>
      <c r="U257" s="19">
        <v>0.0</v>
      </c>
      <c r="V257" s="19">
        <f t="shared" si="885"/>
        <v>0</v>
      </c>
      <c r="W257" s="19" t="str">
        <f t="shared" si="886"/>
        <v>#REF!</v>
      </c>
      <c r="X257" s="19" t="str">
        <f t="shared" si="887"/>
        <v>#REF!</v>
      </c>
      <c r="Y257" s="38"/>
      <c r="Z257" s="38"/>
      <c r="AA257" s="38"/>
      <c r="AB257" s="38"/>
      <c r="AC257" s="38"/>
      <c r="AD257" s="38"/>
      <c r="AE257" s="38"/>
      <c r="AG257" s="39" t="b">
        <f t="shared" si="888"/>
        <v>1</v>
      </c>
      <c r="AH257" s="38" t="s">
        <v>146</v>
      </c>
      <c r="AI257" s="40" t="s">
        <v>73</v>
      </c>
      <c r="AJ257" s="38" t="s">
        <v>74</v>
      </c>
      <c r="AK257" s="19">
        <v>0.0</v>
      </c>
      <c r="AL257" s="18">
        <v>0.0</v>
      </c>
      <c r="AM257" s="19">
        <f t="shared" si="889"/>
        <v>0</v>
      </c>
    </row>
    <row r="258" ht="15.75" hidden="1" customHeight="1" outlineLevel="2">
      <c r="A258" s="18" t="s">
        <v>146</v>
      </c>
      <c r="B258" s="19" t="s">
        <v>30</v>
      </c>
      <c r="C258" s="18" t="s">
        <v>31</v>
      </c>
      <c r="D258" s="19">
        <v>475416.08</v>
      </c>
      <c r="E258" s="19">
        <v>36013.61</v>
      </c>
      <c r="F258" s="19">
        <v>0.0</v>
      </c>
      <c r="G258" s="19" t="str">
        <f t="shared" si="873"/>
        <v>#REF!</v>
      </c>
      <c r="H258" s="19" t="str">
        <f t="shared" si="874"/>
        <v>#REF!</v>
      </c>
      <c r="I258" s="19" t="str">
        <f t="shared" si="875"/>
        <v>#REF!</v>
      </c>
      <c r="J258" s="19" t="str">
        <f t="shared" si="876"/>
        <v>#REF!</v>
      </c>
      <c r="K258" s="19" t="str">
        <f t="shared" si="877"/>
        <v>#REF!</v>
      </c>
      <c r="L258" s="19" t="str">
        <f t="shared" si="878"/>
        <v>#REF!</v>
      </c>
      <c r="M258" s="19" t="str">
        <f t="shared" si="879"/>
        <v>#REF!</v>
      </c>
      <c r="N258" s="19" t="str">
        <f t="shared" si="880"/>
        <v>#REF!</v>
      </c>
      <c r="O258" s="38"/>
      <c r="P258" s="19" t="str">
        <f t="shared" si="881"/>
        <v>#REF!</v>
      </c>
      <c r="Q258" s="19" t="str">
        <f t="shared" si="882"/>
        <v>#REF!</v>
      </c>
      <c r="R258" s="19" t="str">
        <f t="shared" si="883"/>
        <v>#REF!</v>
      </c>
      <c r="S258" s="38" t="str">
        <f t="shared" si="884"/>
        <v>#REF!</v>
      </c>
      <c r="T258" s="19">
        <v>0.0</v>
      </c>
      <c r="U258" s="19">
        <v>0.0</v>
      </c>
      <c r="V258" s="19">
        <f t="shared" si="885"/>
        <v>0</v>
      </c>
      <c r="W258" s="19" t="str">
        <f t="shared" si="886"/>
        <v>#REF!</v>
      </c>
      <c r="X258" s="19" t="str">
        <f t="shared" si="887"/>
        <v>#REF!</v>
      </c>
      <c r="Y258" s="38"/>
      <c r="Z258" s="38"/>
      <c r="AA258" s="38"/>
      <c r="AB258" s="38"/>
      <c r="AC258" s="38"/>
      <c r="AD258" s="38"/>
      <c r="AE258" s="38"/>
      <c r="AG258" s="39" t="b">
        <f t="shared" si="888"/>
        <v>1</v>
      </c>
      <c r="AH258" s="38" t="s">
        <v>146</v>
      </c>
      <c r="AI258" s="40" t="s">
        <v>30</v>
      </c>
      <c r="AJ258" s="38" t="s">
        <v>336</v>
      </c>
      <c r="AK258" s="19">
        <v>0.0</v>
      </c>
      <c r="AL258" s="18">
        <v>0.0</v>
      </c>
      <c r="AM258" s="19">
        <f t="shared" si="889"/>
        <v>0</v>
      </c>
    </row>
    <row r="259" ht="15.75" hidden="1" customHeight="1" outlineLevel="2">
      <c r="A259" s="18" t="s">
        <v>146</v>
      </c>
      <c r="B259" s="19" t="s">
        <v>38</v>
      </c>
      <c r="C259" s="18" t="s">
        <v>39</v>
      </c>
      <c r="D259" s="19">
        <v>50974.45</v>
      </c>
      <c r="E259" s="19">
        <v>3861.4</v>
      </c>
      <c r="F259" s="19">
        <v>0.0</v>
      </c>
      <c r="G259" s="19" t="str">
        <f t="shared" si="873"/>
        <v>#REF!</v>
      </c>
      <c r="H259" s="19" t="str">
        <f t="shared" si="874"/>
        <v>#REF!</v>
      </c>
      <c r="I259" s="19" t="str">
        <f t="shared" si="875"/>
        <v>#REF!</v>
      </c>
      <c r="J259" s="19" t="str">
        <f t="shared" si="876"/>
        <v>#REF!</v>
      </c>
      <c r="K259" s="19" t="str">
        <f t="shared" si="877"/>
        <v>#REF!</v>
      </c>
      <c r="L259" s="19" t="str">
        <f t="shared" si="878"/>
        <v>#REF!</v>
      </c>
      <c r="M259" s="19" t="str">
        <f t="shared" si="879"/>
        <v>#REF!</v>
      </c>
      <c r="N259" s="19" t="str">
        <f t="shared" si="880"/>
        <v>#REF!</v>
      </c>
      <c r="O259" s="38"/>
      <c r="P259" s="19">
        <v>0.0</v>
      </c>
      <c r="Q259" s="19">
        <f t="shared" si="882"/>
        <v>0</v>
      </c>
      <c r="R259" s="19" t="str">
        <f t="shared" si="883"/>
        <v>#REF!</v>
      </c>
      <c r="S259" s="38" t="str">
        <f t="shared" si="884"/>
        <v>#REF!</v>
      </c>
      <c r="T259" s="19">
        <v>0.0</v>
      </c>
      <c r="U259" s="19">
        <v>36973.28</v>
      </c>
      <c r="V259" s="19">
        <f t="shared" si="885"/>
        <v>36973.28</v>
      </c>
      <c r="W259" s="19" t="str">
        <f t="shared" si="886"/>
        <v>#REF!</v>
      </c>
      <c r="X259" s="19" t="str">
        <f t="shared" si="887"/>
        <v>#REF!</v>
      </c>
      <c r="Y259" s="38"/>
      <c r="Z259" s="38"/>
      <c r="AA259" s="38"/>
      <c r="AB259" s="38"/>
      <c r="AC259" s="38"/>
      <c r="AD259" s="38"/>
      <c r="AE259" s="38"/>
      <c r="AG259" s="39" t="b">
        <f t="shared" si="888"/>
        <v>1</v>
      </c>
      <c r="AH259" s="38" t="s">
        <v>146</v>
      </c>
      <c r="AI259" s="40" t="s">
        <v>38</v>
      </c>
      <c r="AJ259" s="38" t="s">
        <v>39</v>
      </c>
      <c r="AK259" s="19">
        <v>0.0</v>
      </c>
      <c r="AL259" s="18">
        <v>36973.28</v>
      </c>
      <c r="AM259" s="19">
        <f t="shared" si="889"/>
        <v>36973.28</v>
      </c>
    </row>
    <row r="260" ht="15.75" hidden="1" customHeight="1" outlineLevel="2">
      <c r="A260" s="18" t="s">
        <v>146</v>
      </c>
      <c r="B260" s="19" t="s">
        <v>48</v>
      </c>
      <c r="C260" s="18" t="s">
        <v>49</v>
      </c>
      <c r="D260" s="19">
        <v>1.7160530164E8</v>
      </c>
      <c r="E260" s="19">
        <v>1.299940516E7</v>
      </c>
      <c r="F260" s="19">
        <v>0.0</v>
      </c>
      <c r="G260" s="19" t="str">
        <f t="shared" si="873"/>
        <v>#REF!</v>
      </c>
      <c r="H260" s="19" t="str">
        <f t="shared" si="874"/>
        <v>#REF!</v>
      </c>
      <c r="I260" s="19" t="str">
        <f t="shared" si="875"/>
        <v>#REF!</v>
      </c>
      <c r="J260" s="19" t="str">
        <f t="shared" si="876"/>
        <v>#REF!</v>
      </c>
      <c r="K260" s="19" t="str">
        <f t="shared" si="877"/>
        <v>#REF!</v>
      </c>
      <c r="L260" s="19" t="str">
        <f t="shared" si="878"/>
        <v>#REF!</v>
      </c>
      <c r="M260" s="19" t="str">
        <f t="shared" si="879"/>
        <v>#REF!</v>
      </c>
      <c r="N260" s="19" t="str">
        <f t="shared" si="880"/>
        <v>#REF!</v>
      </c>
      <c r="O260" s="38"/>
      <c r="P260" s="19" t="str">
        <f>+D260-K260</f>
        <v>#REF!</v>
      </c>
      <c r="Q260" s="19" t="str">
        <f t="shared" si="882"/>
        <v>#REF!</v>
      </c>
      <c r="R260" s="19" t="str">
        <f t="shared" si="883"/>
        <v>#REF!</v>
      </c>
      <c r="S260" s="38" t="str">
        <f t="shared" si="884"/>
        <v>#REF!</v>
      </c>
      <c r="T260" s="19">
        <v>0.0</v>
      </c>
      <c r="U260" s="19">
        <v>0.0</v>
      </c>
      <c r="V260" s="19">
        <f t="shared" si="885"/>
        <v>0</v>
      </c>
      <c r="W260" s="19" t="str">
        <f t="shared" si="886"/>
        <v>#REF!</v>
      </c>
      <c r="X260" s="19" t="str">
        <f t="shared" si="887"/>
        <v>#REF!</v>
      </c>
      <c r="Y260" s="38"/>
      <c r="Z260" s="38"/>
      <c r="AA260" s="38"/>
      <c r="AB260" s="38"/>
      <c r="AC260" s="38"/>
      <c r="AD260" s="38"/>
      <c r="AE260" s="38"/>
      <c r="AG260" s="39" t="b">
        <f t="shared" si="888"/>
        <v>1</v>
      </c>
      <c r="AH260" s="38" t="s">
        <v>146</v>
      </c>
      <c r="AI260" s="40" t="s">
        <v>48</v>
      </c>
      <c r="AJ260" s="38" t="s">
        <v>49</v>
      </c>
      <c r="AK260" s="19">
        <v>0.0</v>
      </c>
      <c r="AL260" s="18">
        <v>0.0</v>
      </c>
      <c r="AM260" s="19">
        <f t="shared" si="889"/>
        <v>0</v>
      </c>
    </row>
    <row r="261" ht="15.75" hidden="1" customHeight="1" outlineLevel="1">
      <c r="A261" s="43" t="s">
        <v>384</v>
      </c>
      <c r="B261" s="19"/>
      <c r="C261" s="18"/>
      <c r="D261" s="19">
        <f t="shared" ref="D261:E261" si="890">SUBTOTAL(9,D255:D260)</f>
        <v>217401933</v>
      </c>
      <c r="E261" s="19">
        <f t="shared" si="890"/>
        <v>16468581</v>
      </c>
      <c r="F261" s="19">
        <v>1.0</v>
      </c>
      <c r="G261" s="19"/>
      <c r="H261" s="19"/>
      <c r="I261" s="19"/>
      <c r="J261" s="19"/>
      <c r="K261" s="19" t="str">
        <f t="shared" ref="K261:L261" si="891">SUBTOTAL(9,K255:K260)</f>
        <v>#REF!</v>
      </c>
      <c r="L261" s="19" t="str">
        <f t="shared" si="891"/>
        <v>#REF!</v>
      </c>
      <c r="M261" s="19"/>
      <c r="N261" s="19"/>
      <c r="O261" s="38"/>
      <c r="P261" s="19" t="str">
        <f t="shared" ref="P261:X261" si="892">SUBTOTAL(9,P255:P260)</f>
        <v>#REF!</v>
      </c>
      <c r="Q261" s="19" t="str">
        <f t="shared" si="892"/>
        <v>#REF!</v>
      </c>
      <c r="R261" s="19" t="str">
        <f t="shared" si="892"/>
        <v>#REF!</v>
      </c>
      <c r="S261" s="38" t="str">
        <f t="shared" si="892"/>
        <v>#REF!</v>
      </c>
      <c r="T261" s="19">
        <f t="shared" si="892"/>
        <v>0</v>
      </c>
      <c r="U261" s="19">
        <f t="shared" si="892"/>
        <v>36973.28</v>
      </c>
      <c r="V261" s="19">
        <f t="shared" si="892"/>
        <v>36973.28</v>
      </c>
      <c r="W261" s="19" t="str">
        <f t="shared" si="892"/>
        <v>#REF!</v>
      </c>
      <c r="X261" s="19" t="str">
        <f t="shared" si="892"/>
        <v>#REF!</v>
      </c>
      <c r="Y261" s="38"/>
      <c r="Z261" s="38"/>
      <c r="AA261" s="38"/>
      <c r="AB261" s="38"/>
      <c r="AC261" s="38"/>
      <c r="AD261" s="38"/>
      <c r="AE261" s="38"/>
      <c r="AH261" s="38"/>
      <c r="AI261" s="40"/>
      <c r="AJ261" s="38"/>
      <c r="AK261" s="19"/>
      <c r="AL261" s="18"/>
      <c r="AM261" s="19"/>
    </row>
    <row r="262" ht="15.75" hidden="1" customHeight="1" outlineLevel="2">
      <c r="A262" s="18" t="s">
        <v>148</v>
      </c>
      <c r="B262" s="19" t="s">
        <v>18</v>
      </c>
      <c r="C262" s="18" t="s">
        <v>335</v>
      </c>
      <c r="D262" s="19">
        <v>2598341.1</v>
      </c>
      <c r="E262" s="19">
        <v>726390.81</v>
      </c>
      <c r="F262" s="19">
        <v>0.0</v>
      </c>
      <c r="G262" s="19" t="str">
        <f t="shared" ref="G262:G264" si="893">VLOOKUP(A262,'[1]ESFUERZO PROPIO ANTIOQUIA'!$E$4:$AB$130,5,0)</f>
        <v>#REF!</v>
      </c>
      <c r="H262" s="19" t="str">
        <f t="shared" ref="H262:H264" si="894">VLOOKUP(A262,'[1]ESFUERZO PROPIO ANTIOQUIA'!$E$4:$AB$130,2,0)</f>
        <v>#REF!</v>
      </c>
      <c r="I262" s="19" t="str">
        <f t="shared" ref="I262:I264" si="895">VLOOKUP(A262,'[1]ESFUERZO PROPIO ANTIOQUIA'!$E$4:$AB$130,24,0)</f>
        <v>#REF!</v>
      </c>
      <c r="J262" s="19" t="str">
        <f t="shared" ref="J262:J264" si="896">+I262/4</f>
        <v>#REF!</v>
      </c>
      <c r="K262" s="19" t="str">
        <f t="shared" ref="K262:K264" si="897">+F262*J262</f>
        <v>#REF!</v>
      </c>
      <c r="L262" s="19" t="str">
        <f t="shared" ref="L262:L264" si="898">IF(K262=0,0,D262-Q262)</f>
        <v>#REF!</v>
      </c>
      <c r="M262" s="19" t="str">
        <f t="shared" ref="M262:M264" si="899">VLOOKUP(A262,'[1]ESFUERZO PROPIO ANTIOQUIA'!$E$4:$AB$130,14,0)</f>
        <v>#REF!</v>
      </c>
      <c r="N262" s="19" t="str">
        <f t="shared" ref="N262:N264" si="900">VLOOKUP(A262,'[1]ESFUERZO PROPIO ANTIOQUIA'!$E$4:$AB$130,11,0)</f>
        <v>#REF!</v>
      </c>
      <c r="O262" s="38"/>
      <c r="P262" s="19" t="str">
        <f>+D262-K262</f>
        <v>#REF!</v>
      </c>
      <c r="Q262" s="19" t="str">
        <f t="shared" ref="Q262:Q264" si="901">+ROUND(P262,0)</f>
        <v>#REF!</v>
      </c>
      <c r="R262" s="19" t="str">
        <f t="shared" ref="R262:R264" si="902">+L262+Q262</f>
        <v>#REF!</v>
      </c>
      <c r="S262" s="38" t="str">
        <f t="shared" ref="S262:S264" si="903">+IF(D262-L262-Q262&gt;1,D262-L262-Q262,0)</f>
        <v>#REF!</v>
      </c>
      <c r="T262" s="19">
        <v>268956.0</v>
      </c>
      <c r="U262" s="19">
        <v>0.0</v>
      </c>
      <c r="V262" s="19">
        <f t="shared" ref="V262:V264" si="904">+T262+U262</f>
        <v>268956</v>
      </c>
      <c r="W262" s="19" t="str">
        <f t="shared" ref="W262:W264" si="905">+IF(S262+V262&gt;100000,S262+V262,0)</f>
        <v>#REF!</v>
      </c>
      <c r="X262" s="19" t="str">
        <f t="shared" ref="X262:X264" si="906">+Q262+W262</f>
        <v>#REF!</v>
      </c>
      <c r="Y262" s="38"/>
      <c r="Z262" s="38"/>
      <c r="AA262" s="38"/>
      <c r="AB262" s="38"/>
      <c r="AC262" s="38"/>
      <c r="AD262" s="38"/>
      <c r="AE262" s="38"/>
      <c r="AG262" s="39" t="b">
        <f t="shared" ref="AG262:AG264" si="907">+AND(A262=AH262,C262=AJ262)</f>
        <v>1</v>
      </c>
      <c r="AH262" s="38" t="s">
        <v>148</v>
      </c>
      <c r="AI262" s="40" t="s">
        <v>18</v>
      </c>
      <c r="AJ262" s="38" t="s">
        <v>335</v>
      </c>
      <c r="AK262" s="19">
        <v>268956.0</v>
      </c>
      <c r="AL262" s="18">
        <v>0.0</v>
      </c>
      <c r="AM262" s="19">
        <f t="shared" ref="AM262:AM264" si="908">+AK262+AL262</f>
        <v>268956</v>
      </c>
    </row>
    <row r="263" ht="15.75" hidden="1" customHeight="1" outlineLevel="2">
      <c r="A263" s="18" t="s">
        <v>148</v>
      </c>
      <c r="B263" s="19" t="s">
        <v>30</v>
      </c>
      <c r="C263" s="18" t="s">
        <v>31</v>
      </c>
      <c r="D263" s="19">
        <v>5059.4</v>
      </c>
      <c r="E263" s="19">
        <v>1414.4</v>
      </c>
      <c r="F263" s="19">
        <v>0.0</v>
      </c>
      <c r="G263" s="19" t="str">
        <f t="shared" si="893"/>
        <v>#REF!</v>
      </c>
      <c r="H263" s="19" t="str">
        <f t="shared" si="894"/>
        <v>#REF!</v>
      </c>
      <c r="I263" s="19" t="str">
        <f t="shared" si="895"/>
        <v>#REF!</v>
      </c>
      <c r="J263" s="19" t="str">
        <f t="shared" si="896"/>
        <v>#REF!</v>
      </c>
      <c r="K263" s="19" t="str">
        <f t="shared" si="897"/>
        <v>#REF!</v>
      </c>
      <c r="L263" s="19" t="str">
        <f t="shared" si="898"/>
        <v>#REF!</v>
      </c>
      <c r="M263" s="19" t="str">
        <f t="shared" si="899"/>
        <v>#REF!</v>
      </c>
      <c r="N263" s="19" t="str">
        <f t="shared" si="900"/>
        <v>#REF!</v>
      </c>
      <c r="O263" s="38"/>
      <c r="P263" s="19">
        <v>0.0</v>
      </c>
      <c r="Q263" s="19">
        <f t="shared" si="901"/>
        <v>0</v>
      </c>
      <c r="R263" s="19" t="str">
        <f t="shared" si="902"/>
        <v>#REF!</v>
      </c>
      <c r="S263" s="38" t="str">
        <f t="shared" si="903"/>
        <v>#REF!</v>
      </c>
      <c r="T263" s="19">
        <v>0.0</v>
      </c>
      <c r="U263" s="19">
        <v>0.0</v>
      </c>
      <c r="V263" s="19">
        <f t="shared" si="904"/>
        <v>0</v>
      </c>
      <c r="W263" s="19" t="str">
        <f t="shared" si="905"/>
        <v>#REF!</v>
      </c>
      <c r="X263" s="19" t="str">
        <f t="shared" si="906"/>
        <v>#REF!</v>
      </c>
      <c r="Y263" s="38"/>
      <c r="Z263" s="38"/>
      <c r="AA263" s="38"/>
      <c r="AB263" s="38"/>
      <c r="AC263" s="38"/>
      <c r="AD263" s="38"/>
      <c r="AE263" s="38"/>
      <c r="AG263" s="39" t="b">
        <f t="shared" si="907"/>
        <v>1</v>
      </c>
      <c r="AH263" s="18" t="s">
        <v>148</v>
      </c>
      <c r="AI263" s="19" t="s">
        <v>30</v>
      </c>
      <c r="AJ263" s="18" t="s">
        <v>31</v>
      </c>
      <c r="AK263" s="19">
        <v>0.0</v>
      </c>
      <c r="AL263" s="18">
        <v>0.0</v>
      </c>
      <c r="AM263" s="19">
        <f t="shared" si="908"/>
        <v>0</v>
      </c>
    </row>
    <row r="264" ht="15.75" hidden="1" customHeight="1" outlineLevel="2">
      <c r="A264" s="18" t="s">
        <v>148</v>
      </c>
      <c r="B264" s="19" t="s">
        <v>38</v>
      </c>
      <c r="C264" s="18" t="s">
        <v>39</v>
      </c>
      <c r="D264" s="19">
        <v>614.5</v>
      </c>
      <c r="E264" s="19">
        <v>171.79</v>
      </c>
      <c r="F264" s="19">
        <v>0.0</v>
      </c>
      <c r="G264" s="19" t="str">
        <f t="shared" si="893"/>
        <v>#REF!</v>
      </c>
      <c r="H264" s="19" t="str">
        <f t="shared" si="894"/>
        <v>#REF!</v>
      </c>
      <c r="I264" s="19" t="str">
        <f t="shared" si="895"/>
        <v>#REF!</v>
      </c>
      <c r="J264" s="19" t="str">
        <f t="shared" si="896"/>
        <v>#REF!</v>
      </c>
      <c r="K264" s="19" t="str">
        <f t="shared" si="897"/>
        <v>#REF!</v>
      </c>
      <c r="L264" s="19" t="str">
        <f t="shared" si="898"/>
        <v>#REF!</v>
      </c>
      <c r="M264" s="19" t="str">
        <f t="shared" si="899"/>
        <v>#REF!</v>
      </c>
      <c r="N264" s="19" t="str">
        <f t="shared" si="900"/>
        <v>#REF!</v>
      </c>
      <c r="O264" s="38"/>
      <c r="P264" s="19">
        <v>0.0</v>
      </c>
      <c r="Q264" s="19">
        <f t="shared" si="901"/>
        <v>0</v>
      </c>
      <c r="R264" s="19" t="str">
        <f t="shared" si="902"/>
        <v>#REF!</v>
      </c>
      <c r="S264" s="38" t="str">
        <f t="shared" si="903"/>
        <v>#REF!</v>
      </c>
      <c r="T264" s="19">
        <v>0.0</v>
      </c>
      <c r="U264" s="19">
        <v>1199.75</v>
      </c>
      <c r="V264" s="19">
        <f t="shared" si="904"/>
        <v>1199.75</v>
      </c>
      <c r="W264" s="19" t="str">
        <f t="shared" si="905"/>
        <v>#REF!</v>
      </c>
      <c r="X264" s="19" t="str">
        <f t="shared" si="906"/>
        <v>#REF!</v>
      </c>
      <c r="Y264" s="38"/>
      <c r="Z264" s="38"/>
      <c r="AA264" s="38"/>
      <c r="AB264" s="38"/>
      <c r="AC264" s="38"/>
      <c r="AD264" s="38"/>
      <c r="AE264" s="38"/>
      <c r="AG264" s="39" t="b">
        <f t="shared" si="907"/>
        <v>1</v>
      </c>
      <c r="AH264" s="38" t="s">
        <v>148</v>
      </c>
      <c r="AI264" s="40" t="s">
        <v>38</v>
      </c>
      <c r="AJ264" s="38" t="s">
        <v>39</v>
      </c>
      <c r="AK264" s="19">
        <v>0.0</v>
      </c>
      <c r="AL264" s="18">
        <v>1199.75</v>
      </c>
      <c r="AM264" s="19">
        <f t="shared" si="908"/>
        <v>1199.75</v>
      </c>
    </row>
    <row r="265" ht="15.75" hidden="1" customHeight="1" outlineLevel="1">
      <c r="A265" s="43" t="s">
        <v>385</v>
      </c>
      <c r="B265" s="19"/>
      <c r="C265" s="18"/>
      <c r="D265" s="19">
        <f t="shared" ref="D265:E265" si="909">SUBTOTAL(9,D262:D264)</f>
        <v>2604015</v>
      </c>
      <c r="E265" s="19">
        <f t="shared" si="909"/>
        <v>727977</v>
      </c>
      <c r="F265" s="19">
        <v>1.0</v>
      </c>
      <c r="G265" s="19"/>
      <c r="H265" s="19"/>
      <c r="I265" s="19"/>
      <c r="J265" s="19"/>
      <c r="K265" s="19" t="str">
        <f t="shared" ref="K265:L265" si="910">SUBTOTAL(9,K262:K264)</f>
        <v>#REF!</v>
      </c>
      <c r="L265" s="19" t="str">
        <f t="shared" si="910"/>
        <v>#REF!</v>
      </c>
      <c r="M265" s="19"/>
      <c r="N265" s="19"/>
      <c r="O265" s="38"/>
      <c r="P265" s="19" t="str">
        <f t="shared" ref="P265:X265" si="911">SUBTOTAL(9,P262:P264)</f>
        <v>#REF!</v>
      </c>
      <c r="Q265" s="19" t="str">
        <f t="shared" si="911"/>
        <v>#REF!</v>
      </c>
      <c r="R265" s="19" t="str">
        <f t="shared" si="911"/>
        <v>#REF!</v>
      </c>
      <c r="S265" s="38" t="str">
        <f t="shared" si="911"/>
        <v>#REF!</v>
      </c>
      <c r="T265" s="19">
        <f t="shared" si="911"/>
        <v>268956</v>
      </c>
      <c r="U265" s="19">
        <f t="shared" si="911"/>
        <v>1199.75</v>
      </c>
      <c r="V265" s="19">
        <f t="shared" si="911"/>
        <v>270155.75</v>
      </c>
      <c r="W265" s="19" t="str">
        <f t="shared" si="911"/>
        <v>#REF!</v>
      </c>
      <c r="X265" s="19" t="str">
        <f t="shared" si="911"/>
        <v>#REF!</v>
      </c>
      <c r="Y265" s="38"/>
      <c r="Z265" s="38"/>
      <c r="AA265" s="38"/>
      <c r="AB265" s="38"/>
      <c r="AC265" s="38"/>
      <c r="AD265" s="38"/>
      <c r="AE265" s="38"/>
      <c r="AH265" s="38"/>
      <c r="AI265" s="40"/>
      <c r="AJ265" s="38"/>
      <c r="AK265" s="19"/>
      <c r="AL265" s="18"/>
      <c r="AM265" s="19"/>
    </row>
    <row r="266" ht="15.75" hidden="1" customHeight="1" outlineLevel="2">
      <c r="A266" s="18" t="s">
        <v>150</v>
      </c>
      <c r="B266" s="19" t="s">
        <v>18</v>
      </c>
      <c r="C266" s="18" t="s">
        <v>335</v>
      </c>
      <c r="D266" s="19">
        <v>1641363.42</v>
      </c>
      <c r="E266" s="19">
        <v>3.667595649E7</v>
      </c>
      <c r="F266" s="19">
        <f t="shared" ref="F266:F271" si="912">+D266/$D$272</f>
        <v>0.9850495386</v>
      </c>
      <c r="G266" s="19" t="str">
        <f t="shared" ref="G266:G271" si="913">VLOOKUP(A266,'[1]ESFUERZO PROPIO ANTIOQUIA'!$E$4:$AB$130,5,0)</f>
        <v>#REF!</v>
      </c>
      <c r="H266" s="19" t="str">
        <f t="shared" ref="H266:H271" si="914">VLOOKUP(A266,'[1]ESFUERZO PROPIO ANTIOQUIA'!$E$4:$AB$130,2,0)</f>
        <v>#REF!</v>
      </c>
      <c r="I266" s="19" t="str">
        <f t="shared" ref="I266:I271" si="915">VLOOKUP(A266,'[1]ESFUERZO PROPIO ANTIOQUIA'!$E$4:$AB$130,24,0)</f>
        <v>#REF!</v>
      </c>
      <c r="J266" s="19" t="str">
        <f t="shared" ref="J266:J271" si="916">+I266/4</f>
        <v>#REF!</v>
      </c>
      <c r="K266" s="19" t="str">
        <f t="shared" ref="K266:K271" si="917">+F266*J266</f>
        <v>#REF!</v>
      </c>
      <c r="L266" s="19" t="str">
        <f t="shared" ref="L266:L271" si="918">IF(K266=0,0,D266-Q266)</f>
        <v>#REF!</v>
      </c>
      <c r="M266" s="19" t="str">
        <f t="shared" ref="M266:M271" si="919">VLOOKUP(A266,'[1]ESFUERZO PROPIO ANTIOQUIA'!$E$4:$AB$130,14,0)</f>
        <v>#REF!</v>
      </c>
      <c r="N266" s="19" t="str">
        <f t="shared" ref="N266:N271" si="920">VLOOKUP(A266,'[1]ESFUERZO PROPIO ANTIOQUIA'!$E$4:$AB$130,11,0)</f>
        <v>#REF!</v>
      </c>
      <c r="O266" s="38"/>
      <c r="P266" s="19" t="str">
        <f t="shared" ref="P266:P271" si="921">+D266-K266</f>
        <v>#REF!</v>
      </c>
      <c r="Q266" s="19" t="str">
        <f t="shared" ref="Q266:Q271" si="922">+ROUND(P266,0)</f>
        <v>#REF!</v>
      </c>
      <c r="R266" s="19" t="str">
        <f t="shared" ref="R266:R271" si="923">+L266+Q266</f>
        <v>#REF!</v>
      </c>
      <c r="S266" s="38" t="str">
        <f t="shared" ref="S266:S271" si="924">+IF(D266-L266-Q266&gt;1,D266-L266-Q266,0)</f>
        <v>#REF!</v>
      </c>
      <c r="T266" s="19">
        <v>0.0</v>
      </c>
      <c r="U266" s="19">
        <v>0.0</v>
      </c>
      <c r="V266" s="19">
        <f t="shared" ref="V266:V271" si="925">+T266+U266</f>
        <v>0</v>
      </c>
      <c r="W266" s="19" t="str">
        <f t="shared" ref="W266:W271" si="926">+IF(S266+V266&gt;100000,S266+V266,0)</f>
        <v>#REF!</v>
      </c>
      <c r="X266" s="19" t="str">
        <f t="shared" ref="X266:X271" si="927">+Q266+W266</f>
        <v>#REF!</v>
      </c>
      <c r="Y266" s="38"/>
      <c r="Z266" s="38"/>
      <c r="AA266" s="38"/>
      <c r="AB266" s="38"/>
      <c r="AC266" s="38"/>
      <c r="AD266" s="38"/>
      <c r="AE266" s="38"/>
      <c r="AG266" s="39" t="b">
        <f t="shared" ref="AG266:AG271" si="928">+AND(A266=AH266,C266=AJ266)</f>
        <v>1</v>
      </c>
      <c r="AH266" s="38" t="s">
        <v>150</v>
      </c>
      <c r="AI266" s="40" t="s">
        <v>18</v>
      </c>
      <c r="AJ266" s="38" t="s">
        <v>335</v>
      </c>
      <c r="AK266" s="19">
        <v>0.0</v>
      </c>
      <c r="AL266" s="18">
        <v>0.0</v>
      </c>
      <c r="AM266" s="19">
        <f t="shared" ref="AM266:AM271" si="929">+AK266+AL266</f>
        <v>0</v>
      </c>
    </row>
    <row r="267" ht="15.75" hidden="1" customHeight="1" outlineLevel="2">
      <c r="A267" s="18" t="s">
        <v>150</v>
      </c>
      <c r="B267" s="19" t="s">
        <v>44</v>
      </c>
      <c r="C267" s="18" t="s">
        <v>45</v>
      </c>
      <c r="D267" s="19">
        <v>10916.19</v>
      </c>
      <c r="E267" s="19">
        <v>243920.19</v>
      </c>
      <c r="F267" s="19">
        <f t="shared" si="912"/>
        <v>0.006551253545</v>
      </c>
      <c r="G267" s="19" t="str">
        <f t="shared" si="913"/>
        <v>#REF!</v>
      </c>
      <c r="H267" s="19" t="str">
        <f t="shared" si="914"/>
        <v>#REF!</v>
      </c>
      <c r="I267" s="19" t="str">
        <f t="shared" si="915"/>
        <v>#REF!</v>
      </c>
      <c r="J267" s="19" t="str">
        <f t="shared" si="916"/>
        <v>#REF!</v>
      </c>
      <c r="K267" s="19" t="str">
        <f t="shared" si="917"/>
        <v>#REF!</v>
      </c>
      <c r="L267" s="19" t="str">
        <f t="shared" si="918"/>
        <v>#REF!</v>
      </c>
      <c r="M267" s="19" t="str">
        <f t="shared" si="919"/>
        <v>#REF!</v>
      </c>
      <c r="N267" s="19" t="str">
        <f t="shared" si="920"/>
        <v>#REF!</v>
      </c>
      <c r="O267" s="38"/>
      <c r="P267" s="19" t="str">
        <f t="shared" si="921"/>
        <v>#REF!</v>
      </c>
      <c r="Q267" s="19" t="str">
        <f t="shared" si="922"/>
        <v>#REF!</v>
      </c>
      <c r="R267" s="19" t="str">
        <f t="shared" si="923"/>
        <v>#REF!</v>
      </c>
      <c r="S267" s="38" t="str">
        <f t="shared" si="924"/>
        <v>#REF!</v>
      </c>
      <c r="T267" s="19">
        <v>0.0</v>
      </c>
      <c r="U267" s="19">
        <v>0.0</v>
      </c>
      <c r="V267" s="19">
        <f t="shared" si="925"/>
        <v>0</v>
      </c>
      <c r="W267" s="19" t="str">
        <f t="shared" si="926"/>
        <v>#REF!</v>
      </c>
      <c r="X267" s="19" t="str">
        <f t="shared" si="927"/>
        <v>#REF!</v>
      </c>
      <c r="Y267" s="38"/>
      <c r="Z267" s="38"/>
      <c r="AA267" s="38"/>
      <c r="AB267" s="38"/>
      <c r="AC267" s="38"/>
      <c r="AD267" s="38"/>
      <c r="AE267" s="38"/>
      <c r="AG267" s="39" t="b">
        <f t="shared" si="928"/>
        <v>1</v>
      </c>
      <c r="AH267" s="38" t="s">
        <v>150</v>
      </c>
      <c r="AI267" s="40" t="s">
        <v>44</v>
      </c>
      <c r="AJ267" s="38" t="s">
        <v>45</v>
      </c>
      <c r="AK267" s="19">
        <v>0.0</v>
      </c>
      <c r="AL267" s="18">
        <v>0.0</v>
      </c>
      <c r="AM267" s="19">
        <f t="shared" si="929"/>
        <v>0</v>
      </c>
    </row>
    <row r="268" ht="15.75" hidden="1" customHeight="1" outlineLevel="2">
      <c r="A268" s="18" t="s">
        <v>150</v>
      </c>
      <c r="B268" s="19" t="s">
        <v>22</v>
      </c>
      <c r="C268" s="18" t="s">
        <v>23</v>
      </c>
      <c r="D268" s="19">
        <v>2501.8</v>
      </c>
      <c r="E268" s="19">
        <v>55902.16</v>
      </c>
      <c r="F268" s="19">
        <f t="shared" si="912"/>
        <v>0.001501432837</v>
      </c>
      <c r="G268" s="19" t="str">
        <f t="shared" si="913"/>
        <v>#REF!</v>
      </c>
      <c r="H268" s="19" t="str">
        <f t="shared" si="914"/>
        <v>#REF!</v>
      </c>
      <c r="I268" s="19" t="str">
        <f t="shared" si="915"/>
        <v>#REF!</v>
      </c>
      <c r="J268" s="19" t="str">
        <f t="shared" si="916"/>
        <v>#REF!</v>
      </c>
      <c r="K268" s="19" t="str">
        <f t="shared" si="917"/>
        <v>#REF!</v>
      </c>
      <c r="L268" s="19" t="str">
        <f t="shared" si="918"/>
        <v>#REF!</v>
      </c>
      <c r="M268" s="19" t="str">
        <f t="shared" si="919"/>
        <v>#REF!</v>
      </c>
      <c r="N268" s="19" t="str">
        <f t="shared" si="920"/>
        <v>#REF!</v>
      </c>
      <c r="O268" s="38"/>
      <c r="P268" s="19" t="str">
        <f t="shared" si="921"/>
        <v>#REF!</v>
      </c>
      <c r="Q268" s="19" t="str">
        <f t="shared" si="922"/>
        <v>#REF!</v>
      </c>
      <c r="R268" s="19" t="str">
        <f t="shared" si="923"/>
        <v>#REF!</v>
      </c>
      <c r="S268" s="38" t="str">
        <f t="shared" si="924"/>
        <v>#REF!</v>
      </c>
      <c r="T268" s="19">
        <v>0.0</v>
      </c>
      <c r="U268" s="19">
        <v>0.0</v>
      </c>
      <c r="V268" s="19">
        <f t="shared" si="925"/>
        <v>0</v>
      </c>
      <c r="W268" s="19" t="str">
        <f t="shared" si="926"/>
        <v>#REF!</v>
      </c>
      <c r="X268" s="19" t="str">
        <f t="shared" si="927"/>
        <v>#REF!</v>
      </c>
      <c r="Y268" s="38"/>
      <c r="Z268" s="38"/>
      <c r="AA268" s="38"/>
      <c r="AB268" s="38"/>
      <c r="AC268" s="38"/>
      <c r="AD268" s="38"/>
      <c r="AE268" s="38"/>
      <c r="AG268" s="39" t="b">
        <f t="shared" si="928"/>
        <v>1</v>
      </c>
      <c r="AH268" s="38" t="s">
        <v>150</v>
      </c>
      <c r="AI268" s="40" t="s">
        <v>22</v>
      </c>
      <c r="AJ268" s="38" t="s">
        <v>23</v>
      </c>
      <c r="AK268" s="19">
        <v>0.0</v>
      </c>
      <c r="AL268" s="18">
        <v>0.0</v>
      </c>
      <c r="AM268" s="19">
        <f t="shared" si="929"/>
        <v>0</v>
      </c>
    </row>
    <row r="269" ht="15.75" hidden="1" customHeight="1" outlineLevel="2">
      <c r="A269" s="18" t="s">
        <v>150</v>
      </c>
      <c r="B269" s="19" t="s">
        <v>28</v>
      </c>
      <c r="C269" s="18" t="s">
        <v>29</v>
      </c>
      <c r="D269" s="19">
        <v>7725.69</v>
      </c>
      <c r="E269" s="19">
        <v>172629.02</v>
      </c>
      <c r="F269" s="19">
        <f t="shared" si="912"/>
        <v>0.004636503578</v>
      </c>
      <c r="G269" s="19" t="str">
        <f t="shared" si="913"/>
        <v>#REF!</v>
      </c>
      <c r="H269" s="19" t="str">
        <f t="shared" si="914"/>
        <v>#REF!</v>
      </c>
      <c r="I269" s="19" t="str">
        <f t="shared" si="915"/>
        <v>#REF!</v>
      </c>
      <c r="J269" s="19" t="str">
        <f t="shared" si="916"/>
        <v>#REF!</v>
      </c>
      <c r="K269" s="19" t="str">
        <f t="shared" si="917"/>
        <v>#REF!</v>
      </c>
      <c r="L269" s="19" t="str">
        <f t="shared" si="918"/>
        <v>#REF!</v>
      </c>
      <c r="M269" s="19" t="str">
        <f t="shared" si="919"/>
        <v>#REF!</v>
      </c>
      <c r="N269" s="19" t="str">
        <f t="shared" si="920"/>
        <v>#REF!</v>
      </c>
      <c r="O269" s="38"/>
      <c r="P269" s="19" t="str">
        <f t="shared" si="921"/>
        <v>#REF!</v>
      </c>
      <c r="Q269" s="19" t="str">
        <f t="shared" si="922"/>
        <v>#REF!</v>
      </c>
      <c r="R269" s="19" t="str">
        <f t="shared" si="923"/>
        <v>#REF!</v>
      </c>
      <c r="S269" s="38" t="str">
        <f t="shared" si="924"/>
        <v>#REF!</v>
      </c>
      <c r="T269" s="19">
        <v>0.0</v>
      </c>
      <c r="U269" s="19">
        <v>0.0</v>
      </c>
      <c r="V269" s="19">
        <f t="shared" si="925"/>
        <v>0</v>
      </c>
      <c r="W269" s="19" t="str">
        <f t="shared" si="926"/>
        <v>#REF!</v>
      </c>
      <c r="X269" s="19" t="str">
        <f t="shared" si="927"/>
        <v>#REF!</v>
      </c>
      <c r="Y269" s="38"/>
      <c r="Z269" s="38"/>
      <c r="AA269" s="38"/>
      <c r="AB269" s="38"/>
      <c r="AC269" s="38"/>
      <c r="AD269" s="38"/>
      <c r="AE269" s="38"/>
      <c r="AG269" s="39" t="b">
        <f t="shared" si="928"/>
        <v>1</v>
      </c>
      <c r="AH269" s="38" t="s">
        <v>150</v>
      </c>
      <c r="AI269" s="40" t="s">
        <v>28</v>
      </c>
      <c r="AJ269" s="38" t="s">
        <v>29</v>
      </c>
      <c r="AK269" s="19">
        <v>0.0</v>
      </c>
      <c r="AL269" s="18">
        <v>0.0</v>
      </c>
      <c r="AM269" s="19">
        <f t="shared" si="929"/>
        <v>0</v>
      </c>
    </row>
    <row r="270" ht="15.75" hidden="1" customHeight="1" outlineLevel="2">
      <c r="A270" s="18" t="s">
        <v>150</v>
      </c>
      <c r="B270" s="19" t="s">
        <v>30</v>
      </c>
      <c r="C270" s="18" t="s">
        <v>31</v>
      </c>
      <c r="D270" s="19">
        <v>1920.27</v>
      </c>
      <c r="E270" s="19">
        <v>42908.09</v>
      </c>
      <c r="F270" s="19">
        <f t="shared" si="912"/>
        <v>0.001152432822</v>
      </c>
      <c r="G270" s="19" t="str">
        <f t="shared" si="913"/>
        <v>#REF!</v>
      </c>
      <c r="H270" s="19" t="str">
        <f t="shared" si="914"/>
        <v>#REF!</v>
      </c>
      <c r="I270" s="19" t="str">
        <f t="shared" si="915"/>
        <v>#REF!</v>
      </c>
      <c r="J270" s="19" t="str">
        <f t="shared" si="916"/>
        <v>#REF!</v>
      </c>
      <c r="K270" s="19" t="str">
        <f t="shared" si="917"/>
        <v>#REF!</v>
      </c>
      <c r="L270" s="19" t="str">
        <f t="shared" si="918"/>
        <v>#REF!</v>
      </c>
      <c r="M270" s="19" t="str">
        <f t="shared" si="919"/>
        <v>#REF!</v>
      </c>
      <c r="N270" s="19" t="str">
        <f t="shared" si="920"/>
        <v>#REF!</v>
      </c>
      <c r="O270" s="38"/>
      <c r="P270" s="19" t="str">
        <f t="shared" si="921"/>
        <v>#REF!</v>
      </c>
      <c r="Q270" s="19" t="str">
        <f t="shared" si="922"/>
        <v>#REF!</v>
      </c>
      <c r="R270" s="19" t="str">
        <f t="shared" si="923"/>
        <v>#REF!</v>
      </c>
      <c r="S270" s="38" t="str">
        <f t="shared" si="924"/>
        <v>#REF!</v>
      </c>
      <c r="T270" s="19">
        <v>0.0</v>
      </c>
      <c r="U270" s="19">
        <v>0.0</v>
      </c>
      <c r="V270" s="19">
        <f t="shared" si="925"/>
        <v>0</v>
      </c>
      <c r="W270" s="19" t="str">
        <f t="shared" si="926"/>
        <v>#REF!</v>
      </c>
      <c r="X270" s="19" t="str">
        <f t="shared" si="927"/>
        <v>#REF!</v>
      </c>
      <c r="Y270" s="38"/>
      <c r="Z270" s="38"/>
      <c r="AA270" s="38"/>
      <c r="AB270" s="38"/>
      <c r="AC270" s="38"/>
      <c r="AD270" s="38"/>
      <c r="AE270" s="38"/>
      <c r="AG270" s="39" t="b">
        <f t="shared" si="928"/>
        <v>1</v>
      </c>
      <c r="AH270" s="38" t="s">
        <v>150</v>
      </c>
      <c r="AI270" s="40" t="s">
        <v>30</v>
      </c>
      <c r="AJ270" s="38" t="s">
        <v>336</v>
      </c>
      <c r="AK270" s="19">
        <v>0.0</v>
      </c>
      <c r="AL270" s="18">
        <v>0.0</v>
      </c>
      <c r="AM270" s="19">
        <f t="shared" si="929"/>
        <v>0</v>
      </c>
    </row>
    <row r="271" ht="15.75" hidden="1" customHeight="1" outlineLevel="2">
      <c r="A271" s="18" t="s">
        <v>150</v>
      </c>
      <c r="B271" s="19" t="s">
        <v>38</v>
      </c>
      <c r="C271" s="18" t="s">
        <v>39</v>
      </c>
      <c r="D271" s="19">
        <v>1847.63</v>
      </c>
      <c r="E271" s="19">
        <v>41285.05</v>
      </c>
      <c r="F271" s="19">
        <f t="shared" si="912"/>
        <v>0.001108838577</v>
      </c>
      <c r="G271" s="19" t="str">
        <f t="shared" si="913"/>
        <v>#REF!</v>
      </c>
      <c r="H271" s="19" t="str">
        <f t="shared" si="914"/>
        <v>#REF!</v>
      </c>
      <c r="I271" s="19" t="str">
        <f t="shared" si="915"/>
        <v>#REF!</v>
      </c>
      <c r="J271" s="19" t="str">
        <f t="shared" si="916"/>
        <v>#REF!</v>
      </c>
      <c r="K271" s="19" t="str">
        <f t="shared" si="917"/>
        <v>#REF!</v>
      </c>
      <c r="L271" s="19" t="str">
        <f t="shared" si="918"/>
        <v>#REF!</v>
      </c>
      <c r="M271" s="19" t="str">
        <f t="shared" si="919"/>
        <v>#REF!</v>
      </c>
      <c r="N271" s="19" t="str">
        <f t="shared" si="920"/>
        <v>#REF!</v>
      </c>
      <c r="O271" s="38"/>
      <c r="P271" s="19" t="str">
        <f t="shared" si="921"/>
        <v>#REF!</v>
      </c>
      <c r="Q271" s="19" t="str">
        <f t="shared" si="922"/>
        <v>#REF!</v>
      </c>
      <c r="R271" s="19" t="str">
        <f t="shared" si="923"/>
        <v>#REF!</v>
      </c>
      <c r="S271" s="38" t="str">
        <f t="shared" si="924"/>
        <v>#REF!</v>
      </c>
      <c r="T271" s="19">
        <v>0.0</v>
      </c>
      <c r="U271" s="19">
        <v>0.0</v>
      </c>
      <c r="V271" s="19">
        <f t="shared" si="925"/>
        <v>0</v>
      </c>
      <c r="W271" s="19" t="str">
        <f t="shared" si="926"/>
        <v>#REF!</v>
      </c>
      <c r="X271" s="19" t="str">
        <f t="shared" si="927"/>
        <v>#REF!</v>
      </c>
      <c r="Y271" s="38"/>
      <c r="Z271" s="38"/>
      <c r="AA271" s="38"/>
      <c r="AB271" s="38"/>
      <c r="AC271" s="38"/>
      <c r="AD271" s="38"/>
      <c r="AE271" s="38"/>
      <c r="AG271" s="39" t="b">
        <f t="shared" si="928"/>
        <v>1</v>
      </c>
      <c r="AH271" s="38" t="s">
        <v>150</v>
      </c>
      <c r="AI271" s="40" t="s">
        <v>38</v>
      </c>
      <c r="AJ271" s="38" t="s">
        <v>39</v>
      </c>
      <c r="AK271" s="19">
        <v>0.0</v>
      </c>
      <c r="AL271" s="18">
        <v>0.0</v>
      </c>
      <c r="AM271" s="19">
        <f t="shared" si="929"/>
        <v>0</v>
      </c>
    </row>
    <row r="272" ht="15.75" hidden="1" customHeight="1" outlineLevel="1">
      <c r="A272" s="43" t="s">
        <v>386</v>
      </c>
      <c r="B272" s="19"/>
      <c r="C272" s="18"/>
      <c r="D272" s="19">
        <f t="shared" ref="D272:F272" si="930">SUBTOTAL(9,D266:D271)</f>
        <v>1666275</v>
      </c>
      <c r="E272" s="19">
        <f t="shared" si="930"/>
        <v>37232601</v>
      </c>
      <c r="F272" s="19">
        <f t="shared" si="930"/>
        <v>1</v>
      </c>
      <c r="G272" s="19"/>
      <c r="H272" s="19"/>
      <c r="I272" s="19"/>
      <c r="J272" s="19"/>
      <c r="K272" s="19" t="str">
        <f t="shared" ref="K272:L272" si="931">SUBTOTAL(9,K266:K271)</f>
        <v>#REF!</v>
      </c>
      <c r="L272" s="19" t="str">
        <f t="shared" si="931"/>
        <v>#REF!</v>
      </c>
      <c r="M272" s="19"/>
      <c r="N272" s="19"/>
      <c r="O272" s="38"/>
      <c r="P272" s="19" t="str">
        <f t="shared" ref="P272:X272" si="932">SUBTOTAL(9,P266:P271)</f>
        <v>#REF!</v>
      </c>
      <c r="Q272" s="19" t="str">
        <f t="shared" si="932"/>
        <v>#REF!</v>
      </c>
      <c r="R272" s="19" t="str">
        <f t="shared" si="932"/>
        <v>#REF!</v>
      </c>
      <c r="S272" s="38" t="str">
        <f t="shared" si="932"/>
        <v>#REF!</v>
      </c>
      <c r="T272" s="19">
        <f t="shared" si="932"/>
        <v>0</v>
      </c>
      <c r="U272" s="19">
        <f t="shared" si="932"/>
        <v>0</v>
      </c>
      <c r="V272" s="19">
        <f t="shared" si="932"/>
        <v>0</v>
      </c>
      <c r="W272" s="19" t="str">
        <f t="shared" si="932"/>
        <v>#REF!</v>
      </c>
      <c r="X272" s="19" t="str">
        <f t="shared" si="932"/>
        <v>#REF!</v>
      </c>
      <c r="Y272" s="38"/>
      <c r="Z272" s="38"/>
      <c r="AA272" s="38"/>
      <c r="AB272" s="38"/>
      <c r="AC272" s="38"/>
      <c r="AD272" s="38"/>
      <c r="AE272" s="38"/>
      <c r="AH272" s="38"/>
      <c r="AI272" s="40"/>
      <c r="AJ272" s="38"/>
      <c r="AK272" s="19"/>
      <c r="AL272" s="18"/>
      <c r="AM272" s="19"/>
    </row>
    <row r="273" ht="15.75" hidden="1" customHeight="1" outlineLevel="2">
      <c r="A273" s="18" t="s">
        <v>152</v>
      </c>
      <c r="B273" s="19" t="s">
        <v>18</v>
      </c>
      <c r="C273" s="18" t="s">
        <v>335</v>
      </c>
      <c r="D273" s="19">
        <v>3.948511232E7</v>
      </c>
      <c r="E273" s="19">
        <v>3016657.45</v>
      </c>
      <c r="F273" s="19">
        <v>0.0</v>
      </c>
      <c r="G273" s="19" t="str">
        <f t="shared" ref="G273:G276" si="933">VLOOKUP(A273,'[1]ESFUERZO PROPIO ANTIOQUIA'!$E$4:$AB$130,5,0)</f>
        <v>#REF!</v>
      </c>
      <c r="H273" s="19" t="str">
        <f t="shared" ref="H273:H276" si="934">VLOOKUP(A273,'[1]ESFUERZO PROPIO ANTIOQUIA'!$E$4:$AB$130,2,0)</f>
        <v>#REF!</v>
      </c>
      <c r="I273" s="19" t="str">
        <f t="shared" ref="I273:I276" si="935">VLOOKUP(A273,'[1]ESFUERZO PROPIO ANTIOQUIA'!$E$4:$AB$130,24,0)</f>
        <v>#REF!</v>
      </c>
      <c r="J273" s="19" t="str">
        <f t="shared" ref="J273:J276" si="936">+I273/4</f>
        <v>#REF!</v>
      </c>
      <c r="K273" s="19" t="str">
        <f t="shared" ref="K273:K276" si="937">+F273*J273</f>
        <v>#REF!</v>
      </c>
      <c r="L273" s="19" t="str">
        <f t="shared" ref="L273:L276" si="938">IF(K273=0,0,D273-Q273)</f>
        <v>#REF!</v>
      </c>
      <c r="M273" s="19" t="str">
        <f t="shared" ref="M273:M276" si="939">VLOOKUP(A273,'[1]ESFUERZO PROPIO ANTIOQUIA'!$E$4:$AB$130,14,0)</f>
        <v>#REF!</v>
      </c>
      <c r="N273" s="19" t="str">
        <f t="shared" ref="N273:N276" si="940">VLOOKUP(A273,'[1]ESFUERZO PROPIO ANTIOQUIA'!$E$4:$AB$130,11,0)</f>
        <v>#REF!</v>
      </c>
      <c r="O273" s="38"/>
      <c r="P273" s="19" t="str">
        <f t="shared" ref="P273:P275" si="941">+D273-K273</f>
        <v>#REF!</v>
      </c>
      <c r="Q273" s="19" t="str">
        <f t="shared" ref="Q273:Q276" si="942">+ROUND(P273,0)</f>
        <v>#REF!</v>
      </c>
      <c r="R273" s="19" t="str">
        <f t="shared" ref="R273:R276" si="943">+L273+Q273</f>
        <v>#REF!</v>
      </c>
      <c r="S273" s="38" t="str">
        <f t="shared" ref="S273:S276" si="944">+IF(D273-L273-Q273&gt;1,D273-L273-Q273,0)</f>
        <v>#REF!</v>
      </c>
      <c r="T273" s="19">
        <v>0.0</v>
      </c>
      <c r="U273" s="19">
        <v>0.0</v>
      </c>
      <c r="V273" s="19">
        <f t="shared" ref="V273:V276" si="945">+T273+U273</f>
        <v>0</v>
      </c>
      <c r="W273" s="19" t="str">
        <f t="shared" ref="W273:W276" si="946">+IF(S273+V273&gt;100000,S273+V273,0)</f>
        <v>#REF!</v>
      </c>
      <c r="X273" s="19" t="str">
        <f t="shared" ref="X273:X276" si="947">+Q273+W273</f>
        <v>#REF!</v>
      </c>
      <c r="Y273" s="38"/>
      <c r="Z273" s="38"/>
      <c r="AA273" s="38"/>
      <c r="AB273" s="38"/>
      <c r="AC273" s="38"/>
      <c r="AD273" s="38"/>
      <c r="AE273" s="38"/>
      <c r="AG273" s="39" t="b">
        <f t="shared" ref="AG273:AG276" si="948">+AND(A273=AH273,C273=AJ273)</f>
        <v>1</v>
      </c>
      <c r="AH273" s="38" t="s">
        <v>152</v>
      </c>
      <c r="AI273" s="40" t="s">
        <v>18</v>
      </c>
      <c r="AJ273" s="38" t="s">
        <v>335</v>
      </c>
      <c r="AK273" s="19">
        <v>0.0</v>
      </c>
      <c r="AL273" s="18">
        <v>0.0</v>
      </c>
      <c r="AM273" s="19">
        <f t="shared" ref="AM273:AM276" si="949">+AK273+AL273</f>
        <v>0</v>
      </c>
    </row>
    <row r="274" ht="15.75" hidden="1" customHeight="1" outlineLevel="2">
      <c r="A274" s="18" t="s">
        <v>152</v>
      </c>
      <c r="B274" s="19" t="s">
        <v>44</v>
      </c>
      <c r="C274" s="18" t="s">
        <v>45</v>
      </c>
      <c r="D274" s="19">
        <v>6485402.03</v>
      </c>
      <c r="E274" s="19">
        <v>495483.87</v>
      </c>
      <c r="F274" s="19">
        <v>0.0</v>
      </c>
      <c r="G274" s="19" t="str">
        <f t="shared" si="933"/>
        <v>#REF!</v>
      </c>
      <c r="H274" s="19" t="str">
        <f t="shared" si="934"/>
        <v>#REF!</v>
      </c>
      <c r="I274" s="19" t="str">
        <f t="shared" si="935"/>
        <v>#REF!</v>
      </c>
      <c r="J274" s="19" t="str">
        <f t="shared" si="936"/>
        <v>#REF!</v>
      </c>
      <c r="K274" s="19" t="str">
        <f t="shared" si="937"/>
        <v>#REF!</v>
      </c>
      <c r="L274" s="19" t="str">
        <f t="shared" si="938"/>
        <v>#REF!</v>
      </c>
      <c r="M274" s="19" t="str">
        <f t="shared" si="939"/>
        <v>#REF!</v>
      </c>
      <c r="N274" s="19" t="str">
        <f t="shared" si="940"/>
        <v>#REF!</v>
      </c>
      <c r="O274" s="38"/>
      <c r="P274" s="19" t="str">
        <f t="shared" si="941"/>
        <v>#REF!</v>
      </c>
      <c r="Q274" s="19" t="str">
        <f t="shared" si="942"/>
        <v>#REF!</v>
      </c>
      <c r="R274" s="19" t="str">
        <f t="shared" si="943"/>
        <v>#REF!</v>
      </c>
      <c r="S274" s="38" t="str">
        <f t="shared" si="944"/>
        <v>#REF!</v>
      </c>
      <c r="T274" s="19">
        <v>0.0</v>
      </c>
      <c r="U274" s="19">
        <v>0.0</v>
      </c>
      <c r="V274" s="19">
        <f t="shared" si="945"/>
        <v>0</v>
      </c>
      <c r="W274" s="19" t="str">
        <f t="shared" si="946"/>
        <v>#REF!</v>
      </c>
      <c r="X274" s="19" t="str">
        <f t="shared" si="947"/>
        <v>#REF!</v>
      </c>
      <c r="Y274" s="38"/>
      <c r="Z274" s="38"/>
      <c r="AA274" s="38"/>
      <c r="AB274" s="38"/>
      <c r="AC274" s="38"/>
      <c r="AD274" s="38"/>
      <c r="AE274" s="38"/>
      <c r="AG274" s="39" t="b">
        <f t="shared" si="948"/>
        <v>1</v>
      </c>
      <c r="AH274" s="38" t="s">
        <v>152</v>
      </c>
      <c r="AI274" s="40" t="s">
        <v>44</v>
      </c>
      <c r="AJ274" s="38" t="s">
        <v>45</v>
      </c>
      <c r="AK274" s="19">
        <v>0.0</v>
      </c>
      <c r="AL274" s="18">
        <v>0.0</v>
      </c>
      <c r="AM274" s="19">
        <f t="shared" si="949"/>
        <v>0</v>
      </c>
    </row>
    <row r="275" ht="15.75" hidden="1" customHeight="1" outlineLevel="2">
      <c r="A275" s="18" t="s">
        <v>152</v>
      </c>
      <c r="B275" s="19" t="s">
        <v>30</v>
      </c>
      <c r="C275" s="18" t="s">
        <v>31</v>
      </c>
      <c r="D275" s="19">
        <v>114174.05</v>
      </c>
      <c r="E275" s="19">
        <v>8722.88</v>
      </c>
      <c r="F275" s="19">
        <v>0.0</v>
      </c>
      <c r="G275" s="19" t="str">
        <f t="shared" si="933"/>
        <v>#REF!</v>
      </c>
      <c r="H275" s="19" t="str">
        <f t="shared" si="934"/>
        <v>#REF!</v>
      </c>
      <c r="I275" s="19" t="str">
        <f t="shared" si="935"/>
        <v>#REF!</v>
      </c>
      <c r="J275" s="19" t="str">
        <f t="shared" si="936"/>
        <v>#REF!</v>
      </c>
      <c r="K275" s="19" t="str">
        <f t="shared" si="937"/>
        <v>#REF!</v>
      </c>
      <c r="L275" s="19" t="str">
        <f t="shared" si="938"/>
        <v>#REF!</v>
      </c>
      <c r="M275" s="19" t="str">
        <f t="shared" si="939"/>
        <v>#REF!</v>
      </c>
      <c r="N275" s="19" t="str">
        <f t="shared" si="940"/>
        <v>#REF!</v>
      </c>
      <c r="O275" s="38"/>
      <c r="P275" s="19" t="str">
        <f t="shared" si="941"/>
        <v>#REF!</v>
      </c>
      <c r="Q275" s="19" t="str">
        <f t="shared" si="942"/>
        <v>#REF!</v>
      </c>
      <c r="R275" s="19" t="str">
        <f t="shared" si="943"/>
        <v>#REF!</v>
      </c>
      <c r="S275" s="38" t="str">
        <f t="shared" si="944"/>
        <v>#REF!</v>
      </c>
      <c r="T275" s="19">
        <v>0.0</v>
      </c>
      <c r="U275" s="19">
        <v>8620.94</v>
      </c>
      <c r="V275" s="19">
        <f t="shared" si="945"/>
        <v>8620.94</v>
      </c>
      <c r="W275" s="19" t="str">
        <f t="shared" si="946"/>
        <v>#REF!</v>
      </c>
      <c r="X275" s="19" t="str">
        <f t="shared" si="947"/>
        <v>#REF!</v>
      </c>
      <c r="Y275" s="38"/>
      <c r="Z275" s="38"/>
      <c r="AA275" s="38"/>
      <c r="AB275" s="38"/>
      <c r="AC275" s="38"/>
      <c r="AD275" s="38"/>
      <c r="AE275" s="38"/>
      <c r="AG275" s="39" t="b">
        <f t="shared" si="948"/>
        <v>1</v>
      </c>
      <c r="AH275" s="38" t="s">
        <v>152</v>
      </c>
      <c r="AI275" s="40" t="s">
        <v>30</v>
      </c>
      <c r="AJ275" s="38" t="s">
        <v>336</v>
      </c>
      <c r="AK275" s="19">
        <v>0.0</v>
      </c>
      <c r="AL275" s="18">
        <v>8620.94</v>
      </c>
      <c r="AM275" s="19">
        <f t="shared" si="949"/>
        <v>8620.94</v>
      </c>
    </row>
    <row r="276" ht="15.75" hidden="1" customHeight="1" outlineLevel="2">
      <c r="A276" s="18" t="s">
        <v>152</v>
      </c>
      <c r="B276" s="19" t="s">
        <v>38</v>
      </c>
      <c r="C276" s="18" t="s">
        <v>39</v>
      </c>
      <c r="D276" s="19">
        <v>64709.6</v>
      </c>
      <c r="E276" s="19">
        <v>4943.8</v>
      </c>
      <c r="F276" s="19">
        <v>0.0</v>
      </c>
      <c r="G276" s="19" t="str">
        <f t="shared" si="933"/>
        <v>#REF!</v>
      </c>
      <c r="H276" s="19" t="str">
        <f t="shared" si="934"/>
        <v>#REF!</v>
      </c>
      <c r="I276" s="19" t="str">
        <f t="shared" si="935"/>
        <v>#REF!</v>
      </c>
      <c r="J276" s="19" t="str">
        <f t="shared" si="936"/>
        <v>#REF!</v>
      </c>
      <c r="K276" s="19" t="str">
        <f t="shared" si="937"/>
        <v>#REF!</v>
      </c>
      <c r="L276" s="19" t="str">
        <f t="shared" si="938"/>
        <v>#REF!</v>
      </c>
      <c r="M276" s="19" t="str">
        <f t="shared" si="939"/>
        <v>#REF!</v>
      </c>
      <c r="N276" s="19" t="str">
        <f t="shared" si="940"/>
        <v>#REF!</v>
      </c>
      <c r="O276" s="38"/>
      <c r="P276" s="19">
        <v>0.0</v>
      </c>
      <c r="Q276" s="19">
        <f t="shared" si="942"/>
        <v>0</v>
      </c>
      <c r="R276" s="19" t="str">
        <f t="shared" si="943"/>
        <v>#REF!</v>
      </c>
      <c r="S276" s="38" t="str">
        <f t="shared" si="944"/>
        <v>#REF!</v>
      </c>
      <c r="T276" s="19">
        <v>0.0</v>
      </c>
      <c r="U276" s="19">
        <v>34694.41</v>
      </c>
      <c r="V276" s="19">
        <f t="shared" si="945"/>
        <v>34694.41</v>
      </c>
      <c r="W276" s="19" t="str">
        <f t="shared" si="946"/>
        <v>#REF!</v>
      </c>
      <c r="X276" s="19" t="str">
        <f t="shared" si="947"/>
        <v>#REF!</v>
      </c>
      <c r="Y276" s="38"/>
      <c r="Z276" s="38"/>
      <c r="AA276" s="38"/>
      <c r="AB276" s="38"/>
      <c r="AC276" s="38"/>
      <c r="AD276" s="38"/>
      <c r="AE276" s="38"/>
      <c r="AG276" s="39" t="b">
        <f t="shared" si="948"/>
        <v>1</v>
      </c>
      <c r="AH276" s="38" t="s">
        <v>152</v>
      </c>
      <c r="AI276" s="40" t="s">
        <v>38</v>
      </c>
      <c r="AJ276" s="38" t="s">
        <v>39</v>
      </c>
      <c r="AK276" s="19">
        <v>0.0</v>
      </c>
      <c r="AL276" s="18">
        <v>34694.41</v>
      </c>
      <c r="AM276" s="19">
        <f t="shared" si="949"/>
        <v>34694.41</v>
      </c>
    </row>
    <row r="277" ht="15.75" hidden="1" customHeight="1" outlineLevel="1">
      <c r="A277" s="43" t="s">
        <v>387</v>
      </c>
      <c r="B277" s="19"/>
      <c r="C277" s="18"/>
      <c r="D277" s="19">
        <f t="shared" ref="D277:E277" si="950">SUBTOTAL(9,D273:D276)</f>
        <v>46149398</v>
      </c>
      <c r="E277" s="19">
        <f t="shared" si="950"/>
        <v>3525808</v>
      </c>
      <c r="F277" s="19">
        <v>1.0</v>
      </c>
      <c r="G277" s="19"/>
      <c r="H277" s="19"/>
      <c r="I277" s="19"/>
      <c r="J277" s="19"/>
      <c r="K277" s="19" t="str">
        <f t="shared" ref="K277:L277" si="951">SUBTOTAL(9,K273:K276)</f>
        <v>#REF!</v>
      </c>
      <c r="L277" s="19" t="str">
        <f t="shared" si="951"/>
        <v>#REF!</v>
      </c>
      <c r="M277" s="19"/>
      <c r="N277" s="19"/>
      <c r="O277" s="38"/>
      <c r="P277" s="19" t="str">
        <f t="shared" ref="P277:X277" si="952">SUBTOTAL(9,P273:P276)</f>
        <v>#REF!</v>
      </c>
      <c r="Q277" s="19" t="str">
        <f t="shared" si="952"/>
        <v>#REF!</v>
      </c>
      <c r="R277" s="19" t="str">
        <f t="shared" si="952"/>
        <v>#REF!</v>
      </c>
      <c r="S277" s="38" t="str">
        <f t="shared" si="952"/>
        <v>#REF!</v>
      </c>
      <c r="T277" s="19">
        <f t="shared" si="952"/>
        <v>0</v>
      </c>
      <c r="U277" s="19">
        <f t="shared" si="952"/>
        <v>43315.35</v>
      </c>
      <c r="V277" s="19">
        <f t="shared" si="952"/>
        <v>43315.35</v>
      </c>
      <c r="W277" s="19" t="str">
        <f t="shared" si="952"/>
        <v>#REF!</v>
      </c>
      <c r="X277" s="19" t="str">
        <f t="shared" si="952"/>
        <v>#REF!</v>
      </c>
      <c r="Y277" s="38"/>
      <c r="Z277" s="38"/>
      <c r="AA277" s="38"/>
      <c r="AB277" s="38"/>
      <c r="AC277" s="38"/>
      <c r="AD277" s="38"/>
      <c r="AE277" s="38"/>
      <c r="AH277" s="38"/>
      <c r="AI277" s="40"/>
      <c r="AJ277" s="38"/>
      <c r="AK277" s="19"/>
      <c r="AL277" s="18"/>
      <c r="AM277" s="19"/>
    </row>
    <row r="278" ht="15.75" hidden="1" customHeight="1" outlineLevel="2">
      <c r="A278" s="18" t="s">
        <v>154</v>
      </c>
      <c r="B278" s="19" t="s">
        <v>18</v>
      </c>
      <c r="C278" s="18" t="s">
        <v>335</v>
      </c>
      <c r="D278" s="19">
        <v>852925.63</v>
      </c>
      <c r="E278" s="19">
        <v>680356.81</v>
      </c>
      <c r="F278" s="19">
        <v>0.0</v>
      </c>
      <c r="G278" s="19" t="str">
        <f t="shared" ref="G278:G283" si="953">VLOOKUP(A278,'[1]ESFUERZO PROPIO ANTIOQUIA'!$E$4:$AB$130,5,0)</f>
        <v>#REF!</v>
      </c>
      <c r="H278" s="19" t="str">
        <f t="shared" ref="H278:H283" si="954">VLOOKUP(A278,'[1]ESFUERZO PROPIO ANTIOQUIA'!$E$4:$AB$130,2,0)</f>
        <v>#REF!</v>
      </c>
      <c r="I278" s="19" t="str">
        <f t="shared" ref="I278:I283" si="955">VLOOKUP(A278,'[1]ESFUERZO PROPIO ANTIOQUIA'!$E$4:$AB$130,24,0)</f>
        <v>#REF!</v>
      </c>
      <c r="J278" s="19" t="str">
        <f t="shared" ref="J278:J283" si="956">+I278/4</f>
        <v>#REF!</v>
      </c>
      <c r="K278" s="19" t="str">
        <f t="shared" ref="K278:K283" si="957">+F278*J278</f>
        <v>#REF!</v>
      </c>
      <c r="L278" s="19" t="str">
        <f t="shared" ref="L278:L283" si="958">IF(K278=0,0,D278-Q278)</f>
        <v>#REF!</v>
      </c>
      <c r="M278" s="19" t="str">
        <f t="shared" ref="M278:M283" si="959">VLOOKUP(A278,'[1]ESFUERZO PROPIO ANTIOQUIA'!$E$4:$AB$130,14,0)</f>
        <v>#REF!</v>
      </c>
      <c r="N278" s="19" t="str">
        <f t="shared" ref="N278:N283" si="960">VLOOKUP(A278,'[1]ESFUERZO PROPIO ANTIOQUIA'!$E$4:$AB$130,11,0)</f>
        <v>#REF!</v>
      </c>
      <c r="O278" s="38"/>
      <c r="P278" s="19" t="str">
        <f t="shared" ref="P278:P280" si="961">+D278-K278</f>
        <v>#REF!</v>
      </c>
      <c r="Q278" s="19" t="str">
        <f t="shared" ref="Q278:Q283" si="962">+ROUND(P278,0)</f>
        <v>#REF!</v>
      </c>
      <c r="R278" s="19" t="str">
        <f t="shared" ref="R278:R283" si="963">+L278+Q278</f>
        <v>#REF!</v>
      </c>
      <c r="S278" s="38" t="str">
        <f t="shared" ref="S278:S283" si="964">+IF(D278-L278-Q278&gt;1,D278-L278-Q278,0)</f>
        <v>#REF!</v>
      </c>
      <c r="T278" s="19">
        <v>0.0</v>
      </c>
      <c r="U278" s="19">
        <v>0.0</v>
      </c>
      <c r="V278" s="19">
        <f t="shared" ref="V278:V283" si="965">+T278+U278</f>
        <v>0</v>
      </c>
      <c r="W278" s="19" t="str">
        <f t="shared" ref="W278:W283" si="966">+IF(S278+V278&gt;100000,S278+V278,0)</f>
        <v>#REF!</v>
      </c>
      <c r="X278" s="19" t="str">
        <f t="shared" ref="X278:X283" si="967">+Q278+W278</f>
        <v>#REF!</v>
      </c>
      <c r="Y278" s="38"/>
      <c r="Z278" s="38"/>
      <c r="AA278" s="38"/>
      <c r="AB278" s="38"/>
      <c r="AC278" s="38"/>
      <c r="AD278" s="38"/>
      <c r="AE278" s="38"/>
      <c r="AG278" s="39" t="b">
        <f t="shared" ref="AG278:AG283" si="968">+AND(A278=AH278,C278=AJ278)</f>
        <v>1</v>
      </c>
      <c r="AH278" s="38" t="s">
        <v>154</v>
      </c>
      <c r="AI278" s="40" t="s">
        <v>18</v>
      </c>
      <c r="AJ278" s="38" t="s">
        <v>335</v>
      </c>
      <c r="AK278" s="19">
        <v>0.0</v>
      </c>
      <c r="AL278" s="18">
        <v>0.0</v>
      </c>
      <c r="AM278" s="19">
        <f t="shared" ref="AM278:AM283" si="969">+AK278+AL278</f>
        <v>0</v>
      </c>
    </row>
    <row r="279" ht="15.75" hidden="1" customHeight="1" outlineLevel="2">
      <c r="A279" s="18" t="s">
        <v>154</v>
      </c>
      <c r="B279" s="19" t="s">
        <v>44</v>
      </c>
      <c r="C279" s="18" t="s">
        <v>45</v>
      </c>
      <c r="D279" s="19">
        <v>279148.57</v>
      </c>
      <c r="E279" s="19">
        <v>222669.62</v>
      </c>
      <c r="F279" s="19">
        <v>0.0</v>
      </c>
      <c r="G279" s="19" t="str">
        <f t="shared" si="953"/>
        <v>#REF!</v>
      </c>
      <c r="H279" s="19" t="str">
        <f t="shared" si="954"/>
        <v>#REF!</v>
      </c>
      <c r="I279" s="19" t="str">
        <f t="shared" si="955"/>
        <v>#REF!</v>
      </c>
      <c r="J279" s="19" t="str">
        <f t="shared" si="956"/>
        <v>#REF!</v>
      </c>
      <c r="K279" s="19" t="str">
        <f t="shared" si="957"/>
        <v>#REF!</v>
      </c>
      <c r="L279" s="19" t="str">
        <f t="shared" si="958"/>
        <v>#REF!</v>
      </c>
      <c r="M279" s="19" t="str">
        <f t="shared" si="959"/>
        <v>#REF!</v>
      </c>
      <c r="N279" s="19" t="str">
        <f t="shared" si="960"/>
        <v>#REF!</v>
      </c>
      <c r="O279" s="38"/>
      <c r="P279" s="19" t="str">
        <f t="shared" si="961"/>
        <v>#REF!</v>
      </c>
      <c r="Q279" s="19" t="str">
        <f t="shared" si="962"/>
        <v>#REF!</v>
      </c>
      <c r="R279" s="19" t="str">
        <f t="shared" si="963"/>
        <v>#REF!</v>
      </c>
      <c r="S279" s="38" t="str">
        <f t="shared" si="964"/>
        <v>#REF!</v>
      </c>
      <c r="T279" s="19">
        <v>0.0</v>
      </c>
      <c r="U279" s="19">
        <v>0.0</v>
      </c>
      <c r="V279" s="19">
        <f t="shared" si="965"/>
        <v>0</v>
      </c>
      <c r="W279" s="19" t="str">
        <f t="shared" si="966"/>
        <v>#REF!</v>
      </c>
      <c r="X279" s="19" t="str">
        <f t="shared" si="967"/>
        <v>#REF!</v>
      </c>
      <c r="Y279" s="38"/>
      <c r="Z279" s="38"/>
      <c r="AA279" s="38"/>
      <c r="AB279" s="38"/>
      <c r="AC279" s="38"/>
      <c r="AD279" s="38"/>
      <c r="AE279" s="38"/>
      <c r="AG279" s="39" t="b">
        <f t="shared" si="968"/>
        <v>1</v>
      </c>
      <c r="AH279" s="38" t="s">
        <v>154</v>
      </c>
      <c r="AI279" s="40" t="s">
        <v>44</v>
      </c>
      <c r="AJ279" s="38" t="s">
        <v>45</v>
      </c>
      <c r="AK279" s="19">
        <v>0.0</v>
      </c>
      <c r="AL279" s="18">
        <v>0.0</v>
      </c>
      <c r="AM279" s="19">
        <f t="shared" si="969"/>
        <v>0</v>
      </c>
    </row>
    <row r="280" ht="15.75" hidden="1" customHeight="1" outlineLevel="2">
      <c r="A280" s="18" t="s">
        <v>154</v>
      </c>
      <c r="B280" s="19" t="s">
        <v>73</v>
      </c>
      <c r="C280" s="18" t="s">
        <v>74</v>
      </c>
      <c r="D280" s="19">
        <v>661327.89</v>
      </c>
      <c r="E280" s="19">
        <v>527524.24</v>
      </c>
      <c r="F280" s="19">
        <v>0.0</v>
      </c>
      <c r="G280" s="19" t="str">
        <f t="shared" si="953"/>
        <v>#REF!</v>
      </c>
      <c r="H280" s="19" t="str">
        <f t="shared" si="954"/>
        <v>#REF!</v>
      </c>
      <c r="I280" s="19" t="str">
        <f t="shared" si="955"/>
        <v>#REF!</v>
      </c>
      <c r="J280" s="19" t="str">
        <f t="shared" si="956"/>
        <v>#REF!</v>
      </c>
      <c r="K280" s="19" t="str">
        <f t="shared" si="957"/>
        <v>#REF!</v>
      </c>
      <c r="L280" s="19" t="str">
        <f t="shared" si="958"/>
        <v>#REF!</v>
      </c>
      <c r="M280" s="19" t="str">
        <f t="shared" si="959"/>
        <v>#REF!</v>
      </c>
      <c r="N280" s="19" t="str">
        <f t="shared" si="960"/>
        <v>#REF!</v>
      </c>
      <c r="O280" s="38"/>
      <c r="P280" s="19" t="str">
        <f t="shared" si="961"/>
        <v>#REF!</v>
      </c>
      <c r="Q280" s="19" t="str">
        <f t="shared" si="962"/>
        <v>#REF!</v>
      </c>
      <c r="R280" s="19" t="str">
        <f t="shared" si="963"/>
        <v>#REF!</v>
      </c>
      <c r="S280" s="38" t="str">
        <f t="shared" si="964"/>
        <v>#REF!</v>
      </c>
      <c r="T280" s="19">
        <v>0.0</v>
      </c>
      <c r="U280" s="19">
        <v>0.0</v>
      </c>
      <c r="V280" s="19">
        <f t="shared" si="965"/>
        <v>0</v>
      </c>
      <c r="W280" s="19" t="str">
        <f t="shared" si="966"/>
        <v>#REF!</v>
      </c>
      <c r="X280" s="19" t="str">
        <f t="shared" si="967"/>
        <v>#REF!</v>
      </c>
      <c r="Y280" s="38"/>
      <c r="Z280" s="38"/>
      <c r="AA280" s="38"/>
      <c r="AB280" s="38"/>
      <c r="AC280" s="38"/>
      <c r="AD280" s="38"/>
      <c r="AE280" s="38"/>
      <c r="AG280" s="39" t="b">
        <f t="shared" si="968"/>
        <v>1</v>
      </c>
      <c r="AH280" s="38" t="s">
        <v>154</v>
      </c>
      <c r="AI280" s="40" t="s">
        <v>73</v>
      </c>
      <c r="AJ280" s="38" t="s">
        <v>74</v>
      </c>
      <c r="AK280" s="19">
        <v>0.0</v>
      </c>
      <c r="AL280" s="18">
        <v>0.0</v>
      </c>
      <c r="AM280" s="19">
        <f t="shared" si="969"/>
        <v>0</v>
      </c>
    </row>
    <row r="281" ht="15.75" hidden="1" customHeight="1" outlineLevel="2">
      <c r="A281" s="18" t="s">
        <v>154</v>
      </c>
      <c r="B281" s="19" t="s">
        <v>30</v>
      </c>
      <c r="C281" s="18" t="s">
        <v>31</v>
      </c>
      <c r="D281" s="19">
        <v>1638.0</v>
      </c>
      <c r="E281" s="19">
        <v>1306.59</v>
      </c>
      <c r="F281" s="19">
        <v>0.0</v>
      </c>
      <c r="G281" s="19" t="str">
        <f t="shared" si="953"/>
        <v>#REF!</v>
      </c>
      <c r="H281" s="19" t="str">
        <f t="shared" si="954"/>
        <v>#REF!</v>
      </c>
      <c r="I281" s="19" t="str">
        <f t="shared" si="955"/>
        <v>#REF!</v>
      </c>
      <c r="J281" s="19" t="str">
        <f t="shared" si="956"/>
        <v>#REF!</v>
      </c>
      <c r="K281" s="19" t="str">
        <f t="shared" si="957"/>
        <v>#REF!</v>
      </c>
      <c r="L281" s="19" t="str">
        <f t="shared" si="958"/>
        <v>#REF!</v>
      </c>
      <c r="M281" s="19" t="str">
        <f t="shared" si="959"/>
        <v>#REF!</v>
      </c>
      <c r="N281" s="19" t="str">
        <f t="shared" si="960"/>
        <v>#REF!</v>
      </c>
      <c r="O281" s="38"/>
      <c r="P281" s="19">
        <v>0.0</v>
      </c>
      <c r="Q281" s="19">
        <f t="shared" si="962"/>
        <v>0</v>
      </c>
      <c r="R281" s="19" t="str">
        <f t="shared" si="963"/>
        <v>#REF!</v>
      </c>
      <c r="S281" s="38" t="str">
        <f t="shared" si="964"/>
        <v>#REF!</v>
      </c>
      <c r="T281" s="19">
        <v>0.0</v>
      </c>
      <c r="U281" s="19">
        <v>1016.14</v>
      </c>
      <c r="V281" s="19">
        <f t="shared" si="965"/>
        <v>1016.14</v>
      </c>
      <c r="W281" s="19" t="str">
        <f t="shared" si="966"/>
        <v>#REF!</v>
      </c>
      <c r="X281" s="19" t="str">
        <f t="shared" si="967"/>
        <v>#REF!</v>
      </c>
      <c r="Y281" s="38"/>
      <c r="Z281" s="38"/>
      <c r="AA281" s="38"/>
      <c r="AB281" s="38"/>
      <c r="AC281" s="38"/>
      <c r="AD281" s="38"/>
      <c r="AE281" s="38"/>
      <c r="AG281" s="39" t="b">
        <f t="shared" si="968"/>
        <v>1</v>
      </c>
      <c r="AH281" s="38" t="s">
        <v>154</v>
      </c>
      <c r="AI281" s="40" t="s">
        <v>30</v>
      </c>
      <c r="AJ281" s="38" t="s">
        <v>336</v>
      </c>
      <c r="AK281" s="19">
        <v>0.0</v>
      </c>
      <c r="AL281" s="18">
        <v>1016.14</v>
      </c>
      <c r="AM281" s="19">
        <f t="shared" si="969"/>
        <v>1016.14</v>
      </c>
    </row>
    <row r="282" ht="15.75" hidden="1" customHeight="1" outlineLevel="2">
      <c r="A282" s="18" t="s">
        <v>154</v>
      </c>
      <c r="B282" s="19" t="s">
        <v>38</v>
      </c>
      <c r="C282" s="18" t="s">
        <v>39</v>
      </c>
      <c r="D282" s="19">
        <v>377.71</v>
      </c>
      <c r="E282" s="19">
        <v>301.29</v>
      </c>
      <c r="F282" s="19">
        <v>0.0</v>
      </c>
      <c r="G282" s="19" t="str">
        <f t="shared" si="953"/>
        <v>#REF!</v>
      </c>
      <c r="H282" s="19" t="str">
        <f t="shared" si="954"/>
        <v>#REF!</v>
      </c>
      <c r="I282" s="19" t="str">
        <f t="shared" si="955"/>
        <v>#REF!</v>
      </c>
      <c r="J282" s="19" t="str">
        <f t="shared" si="956"/>
        <v>#REF!</v>
      </c>
      <c r="K282" s="19" t="str">
        <f t="shared" si="957"/>
        <v>#REF!</v>
      </c>
      <c r="L282" s="19" t="str">
        <f t="shared" si="958"/>
        <v>#REF!</v>
      </c>
      <c r="M282" s="19" t="str">
        <f t="shared" si="959"/>
        <v>#REF!</v>
      </c>
      <c r="N282" s="19" t="str">
        <f t="shared" si="960"/>
        <v>#REF!</v>
      </c>
      <c r="O282" s="38"/>
      <c r="P282" s="19">
        <v>0.0</v>
      </c>
      <c r="Q282" s="19">
        <f t="shared" si="962"/>
        <v>0</v>
      </c>
      <c r="R282" s="19" t="str">
        <f t="shared" si="963"/>
        <v>#REF!</v>
      </c>
      <c r="S282" s="38" t="str">
        <f t="shared" si="964"/>
        <v>#REF!</v>
      </c>
      <c r="T282" s="19">
        <v>0.0</v>
      </c>
      <c r="U282" s="19">
        <v>259.81</v>
      </c>
      <c r="V282" s="19">
        <f t="shared" si="965"/>
        <v>259.81</v>
      </c>
      <c r="W282" s="19" t="str">
        <f t="shared" si="966"/>
        <v>#REF!</v>
      </c>
      <c r="X282" s="19" t="str">
        <f t="shared" si="967"/>
        <v>#REF!</v>
      </c>
      <c r="Y282" s="38"/>
      <c r="Z282" s="38"/>
      <c r="AA282" s="38"/>
      <c r="AB282" s="38"/>
      <c r="AC282" s="38"/>
      <c r="AD282" s="38"/>
      <c r="AE282" s="38"/>
      <c r="AG282" s="39" t="b">
        <f t="shared" si="968"/>
        <v>1</v>
      </c>
      <c r="AH282" s="38" t="s">
        <v>154</v>
      </c>
      <c r="AI282" s="40" t="s">
        <v>38</v>
      </c>
      <c r="AJ282" s="38" t="s">
        <v>39</v>
      </c>
      <c r="AK282" s="19">
        <v>0.0</v>
      </c>
      <c r="AL282" s="18">
        <v>259.81</v>
      </c>
      <c r="AM282" s="19">
        <f t="shared" si="969"/>
        <v>259.81</v>
      </c>
    </row>
    <row r="283" ht="15.75" hidden="1" customHeight="1" outlineLevel="2">
      <c r="A283" s="18" t="s">
        <v>154</v>
      </c>
      <c r="B283" s="19" t="s">
        <v>48</v>
      </c>
      <c r="C283" s="18" t="s">
        <v>49</v>
      </c>
      <c r="D283" s="19">
        <v>3145535.2</v>
      </c>
      <c r="E283" s="19">
        <v>2509112.45</v>
      </c>
      <c r="F283" s="19">
        <v>0.0</v>
      </c>
      <c r="G283" s="19" t="str">
        <f t="shared" si="953"/>
        <v>#REF!</v>
      </c>
      <c r="H283" s="19" t="str">
        <f t="shared" si="954"/>
        <v>#REF!</v>
      </c>
      <c r="I283" s="19" t="str">
        <f t="shared" si="955"/>
        <v>#REF!</v>
      </c>
      <c r="J283" s="19" t="str">
        <f t="shared" si="956"/>
        <v>#REF!</v>
      </c>
      <c r="K283" s="19" t="str">
        <f t="shared" si="957"/>
        <v>#REF!</v>
      </c>
      <c r="L283" s="19" t="str">
        <f t="shared" si="958"/>
        <v>#REF!</v>
      </c>
      <c r="M283" s="19" t="str">
        <f t="shared" si="959"/>
        <v>#REF!</v>
      </c>
      <c r="N283" s="19" t="str">
        <f t="shared" si="960"/>
        <v>#REF!</v>
      </c>
      <c r="O283" s="38"/>
      <c r="P283" s="19" t="str">
        <f>+D283-K283</f>
        <v>#REF!</v>
      </c>
      <c r="Q283" s="19" t="str">
        <f t="shared" si="962"/>
        <v>#REF!</v>
      </c>
      <c r="R283" s="19" t="str">
        <f t="shared" si="963"/>
        <v>#REF!</v>
      </c>
      <c r="S283" s="38" t="str">
        <f t="shared" si="964"/>
        <v>#REF!</v>
      </c>
      <c r="T283" s="19">
        <v>0.0</v>
      </c>
      <c r="U283" s="19">
        <v>0.0</v>
      </c>
      <c r="V283" s="19">
        <f t="shared" si="965"/>
        <v>0</v>
      </c>
      <c r="W283" s="19" t="str">
        <f t="shared" si="966"/>
        <v>#REF!</v>
      </c>
      <c r="X283" s="19" t="str">
        <f t="shared" si="967"/>
        <v>#REF!</v>
      </c>
      <c r="Y283" s="38"/>
      <c r="Z283" s="38"/>
      <c r="AA283" s="38"/>
      <c r="AB283" s="38"/>
      <c r="AC283" s="38"/>
      <c r="AD283" s="38"/>
      <c r="AE283" s="38"/>
      <c r="AG283" s="39" t="b">
        <f t="shared" si="968"/>
        <v>1</v>
      </c>
      <c r="AH283" s="38" t="s">
        <v>154</v>
      </c>
      <c r="AI283" s="40" t="s">
        <v>48</v>
      </c>
      <c r="AJ283" s="38" t="s">
        <v>49</v>
      </c>
      <c r="AK283" s="19">
        <v>0.0</v>
      </c>
      <c r="AL283" s="18">
        <v>0.0</v>
      </c>
      <c r="AM283" s="19">
        <f t="shared" si="969"/>
        <v>0</v>
      </c>
    </row>
    <row r="284" ht="15.75" hidden="1" customHeight="1" outlineLevel="1">
      <c r="A284" s="43" t="s">
        <v>388</v>
      </c>
      <c r="B284" s="19"/>
      <c r="C284" s="18"/>
      <c r="D284" s="19">
        <f t="shared" ref="D284:E284" si="970">SUBTOTAL(9,D278:D283)</f>
        <v>4940953</v>
      </c>
      <c r="E284" s="19">
        <f t="shared" si="970"/>
        <v>3941271</v>
      </c>
      <c r="F284" s="19">
        <v>1.0</v>
      </c>
      <c r="G284" s="19"/>
      <c r="H284" s="19"/>
      <c r="I284" s="19"/>
      <c r="J284" s="19"/>
      <c r="K284" s="19" t="str">
        <f t="shared" ref="K284:L284" si="971">SUBTOTAL(9,K278:K283)</f>
        <v>#REF!</v>
      </c>
      <c r="L284" s="19" t="str">
        <f t="shared" si="971"/>
        <v>#REF!</v>
      </c>
      <c r="M284" s="19"/>
      <c r="N284" s="19"/>
      <c r="O284" s="38"/>
      <c r="P284" s="19" t="str">
        <f t="shared" ref="P284:X284" si="972">SUBTOTAL(9,P278:P283)</f>
        <v>#REF!</v>
      </c>
      <c r="Q284" s="19" t="str">
        <f t="shared" si="972"/>
        <v>#REF!</v>
      </c>
      <c r="R284" s="19" t="str">
        <f t="shared" si="972"/>
        <v>#REF!</v>
      </c>
      <c r="S284" s="38" t="str">
        <f t="shared" si="972"/>
        <v>#REF!</v>
      </c>
      <c r="T284" s="19">
        <f t="shared" si="972"/>
        <v>0</v>
      </c>
      <c r="U284" s="19">
        <f t="shared" si="972"/>
        <v>1275.95</v>
      </c>
      <c r="V284" s="19">
        <f t="shared" si="972"/>
        <v>1275.95</v>
      </c>
      <c r="W284" s="19" t="str">
        <f t="shared" si="972"/>
        <v>#REF!</v>
      </c>
      <c r="X284" s="19" t="str">
        <f t="shared" si="972"/>
        <v>#REF!</v>
      </c>
      <c r="Y284" s="38"/>
      <c r="Z284" s="38"/>
      <c r="AA284" s="38"/>
      <c r="AB284" s="38"/>
      <c r="AC284" s="38"/>
      <c r="AD284" s="38"/>
      <c r="AE284" s="38"/>
      <c r="AH284" s="38"/>
      <c r="AI284" s="40"/>
      <c r="AJ284" s="38"/>
      <c r="AK284" s="19"/>
      <c r="AL284" s="18"/>
      <c r="AM284" s="19"/>
    </row>
    <row r="285" ht="15.75" hidden="1" customHeight="1" outlineLevel="2">
      <c r="A285" s="18" t="s">
        <v>156</v>
      </c>
      <c r="B285" s="19" t="s">
        <v>44</v>
      </c>
      <c r="C285" s="18" t="s">
        <v>45</v>
      </c>
      <c r="D285" s="19">
        <v>6752685.78</v>
      </c>
      <c r="E285" s="19">
        <v>697250.37</v>
      </c>
      <c r="F285" s="19">
        <v>0.0</v>
      </c>
      <c r="G285" s="19" t="str">
        <f t="shared" ref="G285:G289" si="973">VLOOKUP(A285,'[1]ESFUERZO PROPIO ANTIOQUIA'!$E$4:$AB$130,5,0)</f>
        <v>#REF!</v>
      </c>
      <c r="H285" s="19" t="str">
        <f t="shared" ref="H285:H289" si="974">VLOOKUP(A285,'[1]ESFUERZO PROPIO ANTIOQUIA'!$E$4:$AB$130,2,0)</f>
        <v>#REF!</v>
      </c>
      <c r="I285" s="19" t="str">
        <f t="shared" ref="I285:I289" si="975">VLOOKUP(A285,'[1]ESFUERZO PROPIO ANTIOQUIA'!$E$4:$AB$130,24,0)</f>
        <v>#REF!</v>
      </c>
      <c r="J285" s="19" t="str">
        <f t="shared" ref="J285:J289" si="976">+I285/4</f>
        <v>#REF!</v>
      </c>
      <c r="K285" s="19" t="str">
        <f t="shared" ref="K285:K289" si="977">+F285*J285</f>
        <v>#REF!</v>
      </c>
      <c r="L285" s="19" t="str">
        <f t="shared" ref="L285:L289" si="978">IF(K285=0,0,D285-Q285)</f>
        <v>#REF!</v>
      </c>
      <c r="M285" s="19" t="str">
        <f t="shared" ref="M285:M289" si="979">VLOOKUP(A285,'[1]ESFUERZO PROPIO ANTIOQUIA'!$E$4:$AB$130,14,0)</f>
        <v>#REF!</v>
      </c>
      <c r="N285" s="19" t="str">
        <f t="shared" ref="N285:N289" si="980">VLOOKUP(A285,'[1]ESFUERZO PROPIO ANTIOQUIA'!$E$4:$AB$130,11,0)</f>
        <v>#REF!</v>
      </c>
      <c r="O285" s="38"/>
      <c r="P285" s="19" t="str">
        <f>+D285-K285</f>
        <v>#REF!</v>
      </c>
      <c r="Q285" s="19" t="str">
        <f t="shared" ref="Q285:Q289" si="981">+ROUND(P285,0)</f>
        <v>#REF!</v>
      </c>
      <c r="R285" s="19" t="str">
        <f t="shared" ref="R285:R289" si="982">+L285+Q285</f>
        <v>#REF!</v>
      </c>
      <c r="S285" s="38" t="str">
        <f t="shared" ref="S285:S289" si="983">+IF(D285-L285-Q285&gt;1,D285-L285-Q285,0)</f>
        <v>#REF!</v>
      </c>
      <c r="T285" s="19">
        <v>1620502.0</v>
      </c>
      <c r="U285" s="19">
        <v>0.0</v>
      </c>
      <c r="V285" s="19">
        <f t="shared" ref="V285:V289" si="984">+T285+U285</f>
        <v>1620502</v>
      </c>
      <c r="W285" s="19" t="str">
        <f t="shared" ref="W285:W289" si="985">+IF(S285+V285&gt;100000,S285+V285,0)</f>
        <v>#REF!</v>
      </c>
      <c r="X285" s="19" t="str">
        <f t="shared" ref="X285:X289" si="986">+Q285+W285</f>
        <v>#REF!</v>
      </c>
      <c r="Y285" s="38"/>
      <c r="Z285" s="38"/>
      <c r="AA285" s="38"/>
      <c r="AB285" s="38"/>
      <c r="AC285" s="38"/>
      <c r="AD285" s="38"/>
      <c r="AE285" s="38"/>
      <c r="AG285" s="39" t="b">
        <f t="shared" ref="AG285:AG289" si="987">+AND(A285=AH285,C285=AJ285)</f>
        <v>1</v>
      </c>
      <c r="AH285" s="38" t="s">
        <v>156</v>
      </c>
      <c r="AI285" s="40" t="s">
        <v>44</v>
      </c>
      <c r="AJ285" s="38" t="s">
        <v>45</v>
      </c>
      <c r="AK285" s="19">
        <v>1620502.0</v>
      </c>
      <c r="AL285" s="18">
        <v>0.0</v>
      </c>
      <c r="AM285" s="19">
        <f t="shared" ref="AM285:AM289" si="988">+AK285+AL285</f>
        <v>1620502</v>
      </c>
    </row>
    <row r="286" ht="15.75" hidden="1" customHeight="1" outlineLevel="2">
      <c r="A286" s="18" t="s">
        <v>156</v>
      </c>
      <c r="B286" s="19" t="s">
        <v>30</v>
      </c>
      <c r="C286" s="18" t="s">
        <v>31</v>
      </c>
      <c r="D286" s="19">
        <v>26049.31</v>
      </c>
      <c r="E286" s="19">
        <v>2689.73</v>
      </c>
      <c r="F286" s="19">
        <v>0.0</v>
      </c>
      <c r="G286" s="19" t="str">
        <f t="shared" si="973"/>
        <v>#REF!</v>
      </c>
      <c r="H286" s="19" t="str">
        <f t="shared" si="974"/>
        <v>#REF!</v>
      </c>
      <c r="I286" s="19" t="str">
        <f t="shared" si="975"/>
        <v>#REF!</v>
      </c>
      <c r="J286" s="19" t="str">
        <f t="shared" si="976"/>
        <v>#REF!</v>
      </c>
      <c r="K286" s="19" t="str">
        <f t="shared" si="977"/>
        <v>#REF!</v>
      </c>
      <c r="L286" s="19" t="str">
        <f t="shared" si="978"/>
        <v>#REF!</v>
      </c>
      <c r="M286" s="19" t="str">
        <f t="shared" si="979"/>
        <v>#REF!</v>
      </c>
      <c r="N286" s="19" t="str">
        <f t="shared" si="980"/>
        <v>#REF!</v>
      </c>
      <c r="O286" s="38"/>
      <c r="P286" s="19">
        <v>0.0</v>
      </c>
      <c r="Q286" s="19">
        <f t="shared" si="981"/>
        <v>0</v>
      </c>
      <c r="R286" s="19" t="str">
        <f t="shared" si="982"/>
        <v>#REF!</v>
      </c>
      <c r="S286" s="38" t="str">
        <f t="shared" si="983"/>
        <v>#REF!</v>
      </c>
      <c r="T286" s="19">
        <v>0.0</v>
      </c>
      <c r="U286" s="19">
        <v>0.0</v>
      </c>
      <c r="V286" s="19">
        <f t="shared" si="984"/>
        <v>0</v>
      </c>
      <c r="W286" s="19" t="str">
        <f t="shared" si="985"/>
        <v>#REF!</v>
      </c>
      <c r="X286" s="19" t="str">
        <f t="shared" si="986"/>
        <v>#REF!</v>
      </c>
      <c r="Y286" s="38"/>
      <c r="Z286" s="38"/>
      <c r="AA286" s="38"/>
      <c r="AB286" s="38"/>
      <c r="AC286" s="38"/>
      <c r="AD286" s="38"/>
      <c r="AE286" s="38"/>
      <c r="AG286" s="39" t="b">
        <f t="shared" si="987"/>
        <v>1</v>
      </c>
      <c r="AH286" s="18" t="s">
        <v>156</v>
      </c>
      <c r="AI286" s="19" t="s">
        <v>30</v>
      </c>
      <c r="AJ286" s="18" t="s">
        <v>31</v>
      </c>
      <c r="AK286" s="19"/>
      <c r="AL286" s="18"/>
      <c r="AM286" s="19">
        <f t="shared" si="988"/>
        <v>0</v>
      </c>
    </row>
    <row r="287" ht="15.75" hidden="1" customHeight="1" outlineLevel="2">
      <c r="A287" s="18" t="s">
        <v>156</v>
      </c>
      <c r="B287" s="19" t="s">
        <v>34</v>
      </c>
      <c r="C287" s="18" t="s">
        <v>35</v>
      </c>
      <c r="D287" s="19">
        <v>6134.12</v>
      </c>
      <c r="E287" s="19">
        <v>633.38</v>
      </c>
      <c r="F287" s="19">
        <v>0.0</v>
      </c>
      <c r="G287" s="19" t="str">
        <f t="shared" si="973"/>
        <v>#REF!</v>
      </c>
      <c r="H287" s="19" t="str">
        <f t="shared" si="974"/>
        <v>#REF!</v>
      </c>
      <c r="I287" s="19" t="str">
        <f t="shared" si="975"/>
        <v>#REF!</v>
      </c>
      <c r="J287" s="19" t="str">
        <f t="shared" si="976"/>
        <v>#REF!</v>
      </c>
      <c r="K287" s="19" t="str">
        <f t="shared" si="977"/>
        <v>#REF!</v>
      </c>
      <c r="L287" s="19" t="str">
        <f t="shared" si="978"/>
        <v>#REF!</v>
      </c>
      <c r="M287" s="19" t="str">
        <f t="shared" si="979"/>
        <v>#REF!</v>
      </c>
      <c r="N287" s="19" t="str">
        <f t="shared" si="980"/>
        <v>#REF!</v>
      </c>
      <c r="O287" s="38"/>
      <c r="P287" s="19">
        <v>0.0</v>
      </c>
      <c r="Q287" s="19">
        <f t="shared" si="981"/>
        <v>0</v>
      </c>
      <c r="R287" s="19" t="str">
        <f t="shared" si="982"/>
        <v>#REF!</v>
      </c>
      <c r="S287" s="38" t="str">
        <f t="shared" si="983"/>
        <v>#REF!</v>
      </c>
      <c r="T287" s="19">
        <v>0.0</v>
      </c>
      <c r="U287" s="19">
        <v>0.0</v>
      </c>
      <c r="V287" s="19">
        <f t="shared" si="984"/>
        <v>0</v>
      </c>
      <c r="W287" s="19" t="str">
        <f t="shared" si="985"/>
        <v>#REF!</v>
      </c>
      <c r="X287" s="19" t="str">
        <f t="shared" si="986"/>
        <v>#REF!</v>
      </c>
      <c r="Y287" s="38"/>
      <c r="Z287" s="38"/>
      <c r="AA287" s="38"/>
      <c r="AB287" s="38"/>
      <c r="AC287" s="38"/>
      <c r="AD287" s="38"/>
      <c r="AE287" s="38"/>
      <c r="AG287" s="39" t="b">
        <f t="shared" si="987"/>
        <v>1</v>
      </c>
      <c r="AH287" s="18" t="s">
        <v>156</v>
      </c>
      <c r="AI287" s="19" t="s">
        <v>34</v>
      </c>
      <c r="AJ287" s="18" t="s">
        <v>35</v>
      </c>
      <c r="AK287" s="19"/>
      <c r="AL287" s="18"/>
      <c r="AM287" s="19">
        <f t="shared" si="988"/>
        <v>0</v>
      </c>
    </row>
    <row r="288" ht="15.75" hidden="1" customHeight="1" outlineLevel="2">
      <c r="A288" s="18" t="s">
        <v>156</v>
      </c>
      <c r="B288" s="19" t="s">
        <v>38</v>
      </c>
      <c r="C288" s="18" t="s">
        <v>39</v>
      </c>
      <c r="D288" s="19">
        <v>2932.01</v>
      </c>
      <c r="E288" s="19">
        <v>302.75</v>
      </c>
      <c r="F288" s="19">
        <v>0.0</v>
      </c>
      <c r="G288" s="19" t="str">
        <f t="shared" si="973"/>
        <v>#REF!</v>
      </c>
      <c r="H288" s="19" t="str">
        <f t="shared" si="974"/>
        <v>#REF!</v>
      </c>
      <c r="I288" s="19" t="str">
        <f t="shared" si="975"/>
        <v>#REF!</v>
      </c>
      <c r="J288" s="19" t="str">
        <f t="shared" si="976"/>
        <v>#REF!</v>
      </c>
      <c r="K288" s="19" t="str">
        <f t="shared" si="977"/>
        <v>#REF!</v>
      </c>
      <c r="L288" s="19" t="str">
        <f t="shared" si="978"/>
        <v>#REF!</v>
      </c>
      <c r="M288" s="19" t="str">
        <f t="shared" si="979"/>
        <v>#REF!</v>
      </c>
      <c r="N288" s="19" t="str">
        <f t="shared" si="980"/>
        <v>#REF!</v>
      </c>
      <c r="O288" s="38"/>
      <c r="P288" s="19">
        <v>0.0</v>
      </c>
      <c r="Q288" s="19">
        <f t="shared" si="981"/>
        <v>0</v>
      </c>
      <c r="R288" s="19" t="str">
        <f t="shared" si="982"/>
        <v>#REF!</v>
      </c>
      <c r="S288" s="38" t="str">
        <f t="shared" si="983"/>
        <v>#REF!</v>
      </c>
      <c r="T288" s="19">
        <v>0.0</v>
      </c>
      <c r="U288" s="19">
        <v>0.0</v>
      </c>
      <c r="V288" s="19">
        <f t="shared" si="984"/>
        <v>0</v>
      </c>
      <c r="W288" s="19" t="str">
        <f t="shared" si="985"/>
        <v>#REF!</v>
      </c>
      <c r="X288" s="19" t="str">
        <f t="shared" si="986"/>
        <v>#REF!</v>
      </c>
      <c r="Y288" s="38"/>
      <c r="Z288" s="38"/>
      <c r="AA288" s="38"/>
      <c r="AB288" s="38"/>
      <c r="AC288" s="38"/>
      <c r="AD288" s="38"/>
      <c r="AE288" s="38"/>
      <c r="AG288" s="39" t="b">
        <f t="shared" si="987"/>
        <v>1</v>
      </c>
      <c r="AH288" s="18" t="s">
        <v>156</v>
      </c>
      <c r="AI288" s="19" t="s">
        <v>38</v>
      </c>
      <c r="AJ288" s="18" t="s">
        <v>39</v>
      </c>
      <c r="AK288" s="19"/>
      <c r="AL288" s="18"/>
      <c r="AM288" s="19">
        <f t="shared" si="988"/>
        <v>0</v>
      </c>
    </row>
    <row r="289" ht="15.75" hidden="1" customHeight="1" outlineLevel="2">
      <c r="A289" s="18" t="s">
        <v>156</v>
      </c>
      <c r="B289" s="19" t="s">
        <v>60</v>
      </c>
      <c r="C289" s="18" t="s">
        <v>61</v>
      </c>
      <c r="D289" s="19">
        <v>1753370.78</v>
      </c>
      <c r="E289" s="19">
        <v>181044.77</v>
      </c>
      <c r="F289" s="19">
        <v>0.0</v>
      </c>
      <c r="G289" s="19" t="str">
        <f t="shared" si="973"/>
        <v>#REF!</v>
      </c>
      <c r="H289" s="19" t="str">
        <f t="shared" si="974"/>
        <v>#REF!</v>
      </c>
      <c r="I289" s="19" t="str">
        <f t="shared" si="975"/>
        <v>#REF!</v>
      </c>
      <c r="J289" s="19" t="str">
        <f t="shared" si="976"/>
        <v>#REF!</v>
      </c>
      <c r="K289" s="19" t="str">
        <f t="shared" si="977"/>
        <v>#REF!</v>
      </c>
      <c r="L289" s="19" t="str">
        <f t="shared" si="978"/>
        <v>#REF!</v>
      </c>
      <c r="M289" s="19" t="str">
        <f t="shared" si="979"/>
        <v>#REF!</v>
      </c>
      <c r="N289" s="19" t="str">
        <f t="shared" si="980"/>
        <v>#REF!</v>
      </c>
      <c r="O289" s="38"/>
      <c r="P289" s="19" t="str">
        <f>+D289-K289</f>
        <v>#REF!</v>
      </c>
      <c r="Q289" s="19" t="str">
        <f t="shared" si="981"/>
        <v>#REF!</v>
      </c>
      <c r="R289" s="19" t="str">
        <f t="shared" si="982"/>
        <v>#REF!</v>
      </c>
      <c r="S289" s="38" t="str">
        <f t="shared" si="983"/>
        <v>#REF!</v>
      </c>
      <c r="T289" s="19">
        <v>419450.0</v>
      </c>
      <c r="U289" s="19">
        <v>0.0</v>
      </c>
      <c r="V289" s="19">
        <f t="shared" si="984"/>
        <v>419450</v>
      </c>
      <c r="W289" s="19" t="str">
        <f t="shared" si="985"/>
        <v>#REF!</v>
      </c>
      <c r="X289" s="19" t="str">
        <f t="shared" si="986"/>
        <v>#REF!</v>
      </c>
      <c r="Y289" s="38"/>
      <c r="Z289" s="38"/>
      <c r="AA289" s="38"/>
      <c r="AB289" s="38"/>
      <c r="AC289" s="38"/>
      <c r="AD289" s="38"/>
      <c r="AE289" s="38"/>
      <c r="AG289" s="39" t="b">
        <f t="shared" si="987"/>
        <v>1</v>
      </c>
      <c r="AH289" s="38" t="s">
        <v>156</v>
      </c>
      <c r="AI289" s="40" t="s">
        <v>60</v>
      </c>
      <c r="AJ289" s="38" t="s">
        <v>61</v>
      </c>
      <c r="AK289" s="19">
        <v>419450.0</v>
      </c>
      <c r="AL289" s="18">
        <v>0.0</v>
      </c>
      <c r="AM289" s="19">
        <f t="shared" si="988"/>
        <v>419450</v>
      </c>
    </row>
    <row r="290" ht="15.75" hidden="1" customHeight="1" outlineLevel="1">
      <c r="A290" s="43" t="s">
        <v>389</v>
      </c>
      <c r="B290" s="19"/>
      <c r="C290" s="18"/>
      <c r="D290" s="19">
        <f t="shared" ref="D290:E290" si="989">SUBTOTAL(9,D285:D289)</f>
        <v>8541172</v>
      </c>
      <c r="E290" s="19">
        <f t="shared" si="989"/>
        <v>881921</v>
      </c>
      <c r="F290" s="19">
        <v>1.0</v>
      </c>
      <c r="G290" s="19"/>
      <c r="H290" s="19"/>
      <c r="I290" s="19"/>
      <c r="J290" s="19"/>
      <c r="K290" s="19" t="str">
        <f t="shared" ref="K290:L290" si="990">SUBTOTAL(9,K285:K289)</f>
        <v>#REF!</v>
      </c>
      <c r="L290" s="19" t="str">
        <f t="shared" si="990"/>
        <v>#REF!</v>
      </c>
      <c r="M290" s="19"/>
      <c r="N290" s="19"/>
      <c r="O290" s="38"/>
      <c r="P290" s="19" t="str">
        <f t="shared" ref="P290:X290" si="991">SUBTOTAL(9,P285:P289)</f>
        <v>#REF!</v>
      </c>
      <c r="Q290" s="19" t="str">
        <f t="shared" si="991"/>
        <v>#REF!</v>
      </c>
      <c r="R290" s="19" t="str">
        <f t="shared" si="991"/>
        <v>#REF!</v>
      </c>
      <c r="S290" s="38" t="str">
        <f t="shared" si="991"/>
        <v>#REF!</v>
      </c>
      <c r="T290" s="19">
        <f t="shared" si="991"/>
        <v>2039952</v>
      </c>
      <c r="U290" s="19">
        <f t="shared" si="991"/>
        <v>0</v>
      </c>
      <c r="V290" s="19">
        <f t="shared" si="991"/>
        <v>2039952</v>
      </c>
      <c r="W290" s="19" t="str">
        <f t="shared" si="991"/>
        <v>#REF!</v>
      </c>
      <c r="X290" s="19" t="str">
        <f t="shared" si="991"/>
        <v>#REF!</v>
      </c>
      <c r="Y290" s="38"/>
      <c r="Z290" s="38"/>
      <c r="AA290" s="38"/>
      <c r="AB290" s="38"/>
      <c r="AC290" s="38"/>
      <c r="AD290" s="38"/>
      <c r="AE290" s="38"/>
      <c r="AH290" s="38"/>
      <c r="AI290" s="40"/>
      <c r="AJ290" s="38"/>
      <c r="AK290" s="19"/>
      <c r="AL290" s="18"/>
      <c r="AM290" s="19"/>
    </row>
    <row r="291" ht="15.75" hidden="1" customHeight="1" outlineLevel="2">
      <c r="A291" s="18" t="s">
        <v>158</v>
      </c>
      <c r="B291" s="19" t="s">
        <v>18</v>
      </c>
      <c r="C291" s="18" t="s">
        <v>335</v>
      </c>
      <c r="D291" s="19">
        <v>6.630385668E7</v>
      </c>
      <c r="E291" s="19">
        <v>1.366892761E7</v>
      </c>
      <c r="F291" s="19">
        <v>0.0</v>
      </c>
      <c r="G291" s="19" t="str">
        <f t="shared" ref="G291:G296" si="992">VLOOKUP(A291,'[1]ESFUERZO PROPIO ANTIOQUIA'!$E$4:$AB$130,5,0)</f>
        <v>#REF!</v>
      </c>
      <c r="H291" s="19" t="str">
        <f t="shared" ref="H291:H296" si="993">VLOOKUP(A291,'[1]ESFUERZO PROPIO ANTIOQUIA'!$E$4:$AB$130,2,0)</f>
        <v>#REF!</v>
      </c>
      <c r="I291" s="19" t="str">
        <f t="shared" ref="I291:I296" si="994">VLOOKUP(A291,'[1]ESFUERZO PROPIO ANTIOQUIA'!$E$4:$AB$130,24,0)</f>
        <v>#REF!</v>
      </c>
      <c r="J291" s="19" t="str">
        <f t="shared" ref="J291:J296" si="995">+I291/4</f>
        <v>#REF!</v>
      </c>
      <c r="K291" s="19" t="str">
        <f t="shared" ref="K291:K296" si="996">+F291*J291</f>
        <v>#REF!</v>
      </c>
      <c r="L291" s="19" t="str">
        <f t="shared" ref="L291:L296" si="997">IF(K291=0,0,D291-Q291)</f>
        <v>#REF!</v>
      </c>
      <c r="M291" s="19" t="str">
        <f t="shared" ref="M291:M296" si="998">VLOOKUP(A291,'[1]ESFUERZO PROPIO ANTIOQUIA'!$E$4:$AB$130,14,0)</f>
        <v>#REF!</v>
      </c>
      <c r="N291" s="19" t="str">
        <f t="shared" ref="N291:N296" si="999">VLOOKUP(A291,'[1]ESFUERZO PROPIO ANTIOQUIA'!$E$4:$AB$130,11,0)</f>
        <v>#REF!</v>
      </c>
      <c r="O291" s="38"/>
      <c r="P291" s="19" t="str">
        <f t="shared" ref="P291:P294" si="1000">+D291-K291</f>
        <v>#REF!</v>
      </c>
      <c r="Q291" s="19" t="str">
        <f t="shared" ref="Q291:Q296" si="1001">+ROUND(P291,0)</f>
        <v>#REF!</v>
      </c>
      <c r="R291" s="19" t="str">
        <f t="shared" ref="R291:R296" si="1002">+L291+Q291</f>
        <v>#REF!</v>
      </c>
      <c r="S291" s="38" t="str">
        <f t="shared" ref="S291:S296" si="1003">+IF(D291-L291-Q291&gt;1,D291-L291-Q291,0)</f>
        <v>#REF!</v>
      </c>
      <c r="T291" s="19">
        <v>0.0</v>
      </c>
      <c r="U291" s="19">
        <v>0.0</v>
      </c>
      <c r="V291" s="19">
        <f t="shared" ref="V291:V296" si="1004">+T291+U291</f>
        <v>0</v>
      </c>
      <c r="W291" s="19" t="str">
        <f t="shared" ref="W291:W296" si="1005">+IF(S291+V291&gt;100000,S291+V291,0)</f>
        <v>#REF!</v>
      </c>
      <c r="X291" s="19" t="str">
        <f t="shared" ref="X291:X296" si="1006">+Q291+W291</f>
        <v>#REF!</v>
      </c>
      <c r="Y291" s="38"/>
      <c r="Z291" s="38"/>
      <c r="AA291" s="38"/>
      <c r="AB291" s="38"/>
      <c r="AC291" s="38"/>
      <c r="AD291" s="38"/>
      <c r="AE291" s="38"/>
      <c r="AG291" s="39" t="b">
        <f t="shared" ref="AG291:AG296" si="1007">+AND(A291=AH291,C291=AJ291)</f>
        <v>1</v>
      </c>
      <c r="AH291" s="38" t="s">
        <v>158</v>
      </c>
      <c r="AI291" s="40" t="s">
        <v>18</v>
      </c>
      <c r="AJ291" s="38" t="s">
        <v>335</v>
      </c>
      <c r="AK291" s="19">
        <v>0.0</v>
      </c>
      <c r="AL291" s="18">
        <v>0.0</v>
      </c>
      <c r="AM291" s="19">
        <f t="shared" ref="AM291:AM296" si="1008">+AK291+AL291</f>
        <v>0</v>
      </c>
    </row>
    <row r="292" ht="15.75" hidden="1" customHeight="1" outlineLevel="2">
      <c r="A292" s="18" t="s">
        <v>158</v>
      </c>
      <c r="B292" s="19" t="s">
        <v>44</v>
      </c>
      <c r="C292" s="18" t="s">
        <v>45</v>
      </c>
      <c r="D292" s="19">
        <v>123203.78</v>
      </c>
      <c r="E292" s="19">
        <v>25399.18</v>
      </c>
      <c r="F292" s="19">
        <v>0.0</v>
      </c>
      <c r="G292" s="19" t="str">
        <f t="shared" si="992"/>
        <v>#REF!</v>
      </c>
      <c r="H292" s="19" t="str">
        <f t="shared" si="993"/>
        <v>#REF!</v>
      </c>
      <c r="I292" s="19" t="str">
        <f t="shared" si="994"/>
        <v>#REF!</v>
      </c>
      <c r="J292" s="19" t="str">
        <f t="shared" si="995"/>
        <v>#REF!</v>
      </c>
      <c r="K292" s="19" t="str">
        <f t="shared" si="996"/>
        <v>#REF!</v>
      </c>
      <c r="L292" s="19" t="str">
        <f t="shared" si="997"/>
        <v>#REF!</v>
      </c>
      <c r="M292" s="19" t="str">
        <f t="shared" si="998"/>
        <v>#REF!</v>
      </c>
      <c r="N292" s="19" t="str">
        <f t="shared" si="999"/>
        <v>#REF!</v>
      </c>
      <c r="O292" s="38"/>
      <c r="P292" s="19" t="str">
        <f t="shared" si="1000"/>
        <v>#REF!</v>
      </c>
      <c r="Q292" s="19" t="str">
        <f t="shared" si="1001"/>
        <v>#REF!</v>
      </c>
      <c r="R292" s="19" t="str">
        <f t="shared" si="1002"/>
        <v>#REF!</v>
      </c>
      <c r="S292" s="38" t="str">
        <f t="shared" si="1003"/>
        <v>#REF!</v>
      </c>
      <c r="T292" s="19">
        <v>0.0</v>
      </c>
      <c r="U292" s="19">
        <v>0.0</v>
      </c>
      <c r="V292" s="19">
        <f t="shared" si="1004"/>
        <v>0</v>
      </c>
      <c r="W292" s="19" t="str">
        <f t="shared" si="1005"/>
        <v>#REF!</v>
      </c>
      <c r="X292" s="19" t="str">
        <f t="shared" si="1006"/>
        <v>#REF!</v>
      </c>
      <c r="Y292" s="38"/>
      <c r="Z292" s="38"/>
      <c r="AA292" s="38"/>
      <c r="AB292" s="38"/>
      <c r="AC292" s="38"/>
      <c r="AD292" s="38"/>
      <c r="AE292" s="38"/>
      <c r="AG292" s="39" t="b">
        <f t="shared" si="1007"/>
        <v>1</v>
      </c>
      <c r="AH292" s="38" t="s">
        <v>158</v>
      </c>
      <c r="AI292" s="40" t="s">
        <v>44</v>
      </c>
      <c r="AJ292" s="38" t="s">
        <v>45</v>
      </c>
      <c r="AK292" s="19">
        <v>0.0</v>
      </c>
      <c r="AL292" s="18">
        <v>0.0</v>
      </c>
      <c r="AM292" s="19">
        <f t="shared" si="1008"/>
        <v>0</v>
      </c>
    </row>
    <row r="293" ht="15.75" hidden="1" customHeight="1" outlineLevel="2">
      <c r="A293" s="18" t="s">
        <v>158</v>
      </c>
      <c r="B293" s="19" t="s">
        <v>22</v>
      </c>
      <c r="C293" s="18" t="s">
        <v>23</v>
      </c>
      <c r="D293" s="19">
        <v>142192.06</v>
      </c>
      <c r="E293" s="19">
        <v>29313.72</v>
      </c>
      <c r="F293" s="19">
        <v>0.0</v>
      </c>
      <c r="G293" s="19" t="str">
        <f t="shared" si="992"/>
        <v>#REF!</v>
      </c>
      <c r="H293" s="19" t="str">
        <f t="shared" si="993"/>
        <v>#REF!</v>
      </c>
      <c r="I293" s="19" t="str">
        <f t="shared" si="994"/>
        <v>#REF!</v>
      </c>
      <c r="J293" s="19" t="str">
        <f t="shared" si="995"/>
        <v>#REF!</v>
      </c>
      <c r="K293" s="19" t="str">
        <f t="shared" si="996"/>
        <v>#REF!</v>
      </c>
      <c r="L293" s="19" t="str">
        <f t="shared" si="997"/>
        <v>#REF!</v>
      </c>
      <c r="M293" s="19" t="str">
        <f t="shared" si="998"/>
        <v>#REF!</v>
      </c>
      <c r="N293" s="19" t="str">
        <f t="shared" si="999"/>
        <v>#REF!</v>
      </c>
      <c r="O293" s="38"/>
      <c r="P293" s="19" t="str">
        <f t="shared" si="1000"/>
        <v>#REF!</v>
      </c>
      <c r="Q293" s="19" t="str">
        <f t="shared" si="1001"/>
        <v>#REF!</v>
      </c>
      <c r="R293" s="19" t="str">
        <f t="shared" si="1002"/>
        <v>#REF!</v>
      </c>
      <c r="S293" s="38" t="str">
        <f t="shared" si="1003"/>
        <v>#REF!</v>
      </c>
      <c r="T293" s="19">
        <v>0.0</v>
      </c>
      <c r="U293" s="19">
        <v>20254.66</v>
      </c>
      <c r="V293" s="19">
        <f t="shared" si="1004"/>
        <v>20254.66</v>
      </c>
      <c r="W293" s="19" t="str">
        <f t="shared" si="1005"/>
        <v>#REF!</v>
      </c>
      <c r="X293" s="19" t="str">
        <f t="shared" si="1006"/>
        <v>#REF!</v>
      </c>
      <c r="Y293" s="38"/>
      <c r="Z293" s="38"/>
      <c r="AA293" s="38"/>
      <c r="AB293" s="38"/>
      <c r="AC293" s="38"/>
      <c r="AD293" s="38"/>
      <c r="AE293" s="38"/>
      <c r="AG293" s="39" t="b">
        <f t="shared" si="1007"/>
        <v>1</v>
      </c>
      <c r="AH293" s="38" t="s">
        <v>158</v>
      </c>
      <c r="AI293" s="40" t="s">
        <v>22</v>
      </c>
      <c r="AJ293" s="38" t="s">
        <v>23</v>
      </c>
      <c r="AK293" s="19">
        <v>0.0</v>
      </c>
      <c r="AL293" s="18">
        <v>20254.66</v>
      </c>
      <c r="AM293" s="19">
        <f t="shared" si="1008"/>
        <v>20254.66</v>
      </c>
    </row>
    <row r="294" ht="15.75" hidden="1" customHeight="1" outlineLevel="2">
      <c r="A294" s="18" t="s">
        <v>158</v>
      </c>
      <c r="B294" s="19" t="s">
        <v>28</v>
      </c>
      <c r="C294" s="18" t="s">
        <v>29</v>
      </c>
      <c r="D294" s="19">
        <v>501053.3</v>
      </c>
      <c r="E294" s="19">
        <v>103295.07</v>
      </c>
      <c r="F294" s="19">
        <v>0.0</v>
      </c>
      <c r="G294" s="19" t="str">
        <f t="shared" si="992"/>
        <v>#REF!</v>
      </c>
      <c r="H294" s="19" t="str">
        <f t="shared" si="993"/>
        <v>#REF!</v>
      </c>
      <c r="I294" s="19" t="str">
        <f t="shared" si="994"/>
        <v>#REF!</v>
      </c>
      <c r="J294" s="19" t="str">
        <f t="shared" si="995"/>
        <v>#REF!</v>
      </c>
      <c r="K294" s="19" t="str">
        <f t="shared" si="996"/>
        <v>#REF!</v>
      </c>
      <c r="L294" s="19" t="str">
        <f t="shared" si="997"/>
        <v>#REF!</v>
      </c>
      <c r="M294" s="19" t="str">
        <f t="shared" si="998"/>
        <v>#REF!</v>
      </c>
      <c r="N294" s="19" t="str">
        <f t="shared" si="999"/>
        <v>#REF!</v>
      </c>
      <c r="O294" s="38"/>
      <c r="P294" s="19" t="str">
        <f t="shared" si="1000"/>
        <v>#REF!</v>
      </c>
      <c r="Q294" s="19" t="str">
        <f t="shared" si="1001"/>
        <v>#REF!</v>
      </c>
      <c r="R294" s="19" t="str">
        <f t="shared" si="1002"/>
        <v>#REF!</v>
      </c>
      <c r="S294" s="38" t="str">
        <f t="shared" si="1003"/>
        <v>#REF!</v>
      </c>
      <c r="T294" s="19">
        <v>0.0</v>
      </c>
      <c r="U294" s="19">
        <v>0.0</v>
      </c>
      <c r="V294" s="19">
        <f t="shared" si="1004"/>
        <v>0</v>
      </c>
      <c r="W294" s="19" t="str">
        <f t="shared" si="1005"/>
        <v>#REF!</v>
      </c>
      <c r="X294" s="19" t="str">
        <f t="shared" si="1006"/>
        <v>#REF!</v>
      </c>
      <c r="Y294" s="38"/>
      <c r="Z294" s="38"/>
      <c r="AA294" s="38"/>
      <c r="AB294" s="38"/>
      <c r="AC294" s="38"/>
      <c r="AD294" s="38"/>
      <c r="AE294" s="38"/>
      <c r="AG294" s="39" t="b">
        <f t="shared" si="1007"/>
        <v>1</v>
      </c>
      <c r="AH294" s="38" t="s">
        <v>158</v>
      </c>
      <c r="AI294" s="40" t="s">
        <v>28</v>
      </c>
      <c r="AJ294" s="38" t="s">
        <v>29</v>
      </c>
      <c r="AK294" s="19">
        <v>0.0</v>
      </c>
      <c r="AL294" s="18">
        <v>0.0</v>
      </c>
      <c r="AM294" s="19">
        <f t="shared" si="1008"/>
        <v>0</v>
      </c>
    </row>
    <row r="295" ht="15.75" hidden="1" customHeight="1" outlineLevel="2">
      <c r="A295" s="18" t="s">
        <v>158</v>
      </c>
      <c r="B295" s="19" t="s">
        <v>30</v>
      </c>
      <c r="C295" s="18" t="s">
        <v>31</v>
      </c>
      <c r="D295" s="19">
        <v>54882.6</v>
      </c>
      <c r="E295" s="19">
        <v>11314.37</v>
      </c>
      <c r="F295" s="19">
        <v>0.0</v>
      </c>
      <c r="G295" s="19" t="str">
        <f t="shared" si="992"/>
        <v>#REF!</v>
      </c>
      <c r="H295" s="19" t="str">
        <f t="shared" si="993"/>
        <v>#REF!</v>
      </c>
      <c r="I295" s="19" t="str">
        <f t="shared" si="994"/>
        <v>#REF!</v>
      </c>
      <c r="J295" s="19" t="str">
        <f t="shared" si="995"/>
        <v>#REF!</v>
      </c>
      <c r="K295" s="19" t="str">
        <f t="shared" si="996"/>
        <v>#REF!</v>
      </c>
      <c r="L295" s="19" t="str">
        <f t="shared" si="997"/>
        <v>#REF!</v>
      </c>
      <c r="M295" s="19" t="str">
        <f t="shared" si="998"/>
        <v>#REF!</v>
      </c>
      <c r="N295" s="19" t="str">
        <f t="shared" si="999"/>
        <v>#REF!</v>
      </c>
      <c r="O295" s="38"/>
      <c r="P295" s="19">
        <v>0.0</v>
      </c>
      <c r="Q295" s="19">
        <f t="shared" si="1001"/>
        <v>0</v>
      </c>
      <c r="R295" s="19" t="str">
        <f t="shared" si="1002"/>
        <v>#REF!</v>
      </c>
      <c r="S295" s="38" t="str">
        <f t="shared" si="1003"/>
        <v>#REF!</v>
      </c>
      <c r="T295" s="19">
        <v>0.0</v>
      </c>
      <c r="U295" s="19">
        <v>0.0</v>
      </c>
      <c r="V295" s="19">
        <f t="shared" si="1004"/>
        <v>0</v>
      </c>
      <c r="W295" s="19" t="str">
        <f t="shared" si="1005"/>
        <v>#REF!</v>
      </c>
      <c r="X295" s="19" t="str">
        <f t="shared" si="1006"/>
        <v>#REF!</v>
      </c>
      <c r="Y295" s="38"/>
      <c r="Z295" s="38"/>
      <c r="AA295" s="38"/>
      <c r="AB295" s="38"/>
      <c r="AC295" s="38"/>
      <c r="AD295" s="38"/>
      <c r="AE295" s="38"/>
      <c r="AG295" s="39" t="b">
        <f t="shared" si="1007"/>
        <v>1</v>
      </c>
      <c r="AH295" s="18" t="s">
        <v>158</v>
      </c>
      <c r="AI295" s="19" t="s">
        <v>30</v>
      </c>
      <c r="AJ295" s="18" t="s">
        <v>31</v>
      </c>
      <c r="AK295" s="19"/>
      <c r="AL295" s="18"/>
      <c r="AM295" s="19">
        <f t="shared" si="1008"/>
        <v>0</v>
      </c>
    </row>
    <row r="296" ht="15.75" hidden="1" customHeight="1" outlineLevel="2">
      <c r="A296" s="18" t="s">
        <v>158</v>
      </c>
      <c r="B296" s="19" t="s">
        <v>38</v>
      </c>
      <c r="C296" s="18" t="s">
        <v>39</v>
      </c>
      <c r="D296" s="19">
        <v>108146.58</v>
      </c>
      <c r="E296" s="19">
        <v>22295.05</v>
      </c>
      <c r="F296" s="19">
        <v>0.0</v>
      </c>
      <c r="G296" s="19" t="str">
        <f t="shared" si="992"/>
        <v>#REF!</v>
      </c>
      <c r="H296" s="19" t="str">
        <f t="shared" si="993"/>
        <v>#REF!</v>
      </c>
      <c r="I296" s="19" t="str">
        <f t="shared" si="994"/>
        <v>#REF!</v>
      </c>
      <c r="J296" s="19" t="str">
        <f t="shared" si="995"/>
        <v>#REF!</v>
      </c>
      <c r="K296" s="19" t="str">
        <f t="shared" si="996"/>
        <v>#REF!</v>
      </c>
      <c r="L296" s="19" t="str">
        <f t="shared" si="997"/>
        <v>#REF!</v>
      </c>
      <c r="M296" s="19" t="str">
        <f t="shared" si="998"/>
        <v>#REF!</v>
      </c>
      <c r="N296" s="19" t="str">
        <f t="shared" si="999"/>
        <v>#REF!</v>
      </c>
      <c r="O296" s="38"/>
      <c r="P296" s="19" t="str">
        <f>+D296-K296</f>
        <v>#REF!</v>
      </c>
      <c r="Q296" s="19" t="str">
        <f t="shared" si="1001"/>
        <v>#REF!</v>
      </c>
      <c r="R296" s="19" t="str">
        <f t="shared" si="1002"/>
        <v>#REF!</v>
      </c>
      <c r="S296" s="38" t="str">
        <f t="shared" si="1003"/>
        <v>#REF!</v>
      </c>
      <c r="T296" s="19">
        <v>0.0</v>
      </c>
      <c r="U296" s="19">
        <v>74681.52</v>
      </c>
      <c r="V296" s="19">
        <f t="shared" si="1004"/>
        <v>74681.52</v>
      </c>
      <c r="W296" s="19" t="str">
        <f t="shared" si="1005"/>
        <v>#REF!</v>
      </c>
      <c r="X296" s="19" t="str">
        <f t="shared" si="1006"/>
        <v>#REF!</v>
      </c>
      <c r="Y296" s="38"/>
      <c r="Z296" s="38"/>
      <c r="AA296" s="38"/>
      <c r="AB296" s="38"/>
      <c r="AC296" s="38"/>
      <c r="AD296" s="38"/>
      <c r="AE296" s="38"/>
      <c r="AG296" s="39" t="b">
        <f t="shared" si="1007"/>
        <v>1</v>
      </c>
      <c r="AH296" s="38" t="s">
        <v>158</v>
      </c>
      <c r="AI296" s="40" t="s">
        <v>38</v>
      </c>
      <c r="AJ296" s="38" t="s">
        <v>39</v>
      </c>
      <c r="AK296" s="19">
        <v>0.0</v>
      </c>
      <c r="AL296" s="18">
        <v>74681.52</v>
      </c>
      <c r="AM296" s="19">
        <f t="shared" si="1008"/>
        <v>74681.52</v>
      </c>
    </row>
    <row r="297" ht="15.75" hidden="1" customHeight="1" outlineLevel="1">
      <c r="A297" s="43" t="s">
        <v>390</v>
      </c>
      <c r="B297" s="19"/>
      <c r="C297" s="18"/>
      <c r="D297" s="19">
        <f t="shared" ref="D297:E297" si="1009">SUBTOTAL(9,D291:D296)</f>
        <v>67233335</v>
      </c>
      <c r="E297" s="19">
        <f t="shared" si="1009"/>
        <v>13860545</v>
      </c>
      <c r="F297" s="19">
        <v>1.0</v>
      </c>
      <c r="G297" s="19"/>
      <c r="H297" s="19"/>
      <c r="I297" s="19"/>
      <c r="J297" s="19"/>
      <c r="K297" s="19" t="str">
        <f t="shared" ref="K297:L297" si="1010">SUBTOTAL(9,K291:K296)</f>
        <v>#REF!</v>
      </c>
      <c r="L297" s="19" t="str">
        <f t="shared" si="1010"/>
        <v>#REF!</v>
      </c>
      <c r="M297" s="19"/>
      <c r="N297" s="19"/>
      <c r="O297" s="38"/>
      <c r="P297" s="19" t="str">
        <f t="shared" ref="P297:X297" si="1011">SUBTOTAL(9,P291:P296)</f>
        <v>#REF!</v>
      </c>
      <c r="Q297" s="19" t="str">
        <f t="shared" si="1011"/>
        <v>#REF!</v>
      </c>
      <c r="R297" s="19" t="str">
        <f t="shared" si="1011"/>
        <v>#REF!</v>
      </c>
      <c r="S297" s="38" t="str">
        <f t="shared" si="1011"/>
        <v>#REF!</v>
      </c>
      <c r="T297" s="19">
        <f t="shared" si="1011"/>
        <v>0</v>
      </c>
      <c r="U297" s="19">
        <f t="shared" si="1011"/>
        <v>94936.18</v>
      </c>
      <c r="V297" s="19">
        <f t="shared" si="1011"/>
        <v>94936.18</v>
      </c>
      <c r="W297" s="19" t="str">
        <f t="shared" si="1011"/>
        <v>#REF!</v>
      </c>
      <c r="X297" s="19" t="str">
        <f t="shared" si="1011"/>
        <v>#REF!</v>
      </c>
      <c r="Y297" s="38"/>
      <c r="Z297" s="38"/>
      <c r="AA297" s="38"/>
      <c r="AB297" s="38"/>
      <c r="AC297" s="38"/>
      <c r="AD297" s="38"/>
      <c r="AE297" s="38"/>
      <c r="AH297" s="38"/>
      <c r="AI297" s="40"/>
      <c r="AJ297" s="38"/>
      <c r="AK297" s="19"/>
      <c r="AL297" s="18"/>
      <c r="AM297" s="19"/>
    </row>
    <row r="298" ht="15.75" hidden="1" customHeight="1" outlineLevel="2">
      <c r="A298" s="18" t="s">
        <v>160</v>
      </c>
      <c r="B298" s="19" t="s">
        <v>18</v>
      </c>
      <c r="C298" s="18" t="s">
        <v>335</v>
      </c>
      <c r="D298" s="19">
        <v>4.672995279E7</v>
      </c>
      <c r="E298" s="19">
        <v>1358422.51</v>
      </c>
      <c r="F298" s="19">
        <v>0.0</v>
      </c>
      <c r="G298" s="19" t="str">
        <f t="shared" ref="G298:G300" si="1012">VLOOKUP(A298,'[1]ESFUERZO PROPIO ANTIOQUIA'!$E$4:$AB$130,5,0)</f>
        <v>#REF!</v>
      </c>
      <c r="H298" s="19" t="str">
        <f t="shared" ref="H298:H300" si="1013">VLOOKUP(A298,'[1]ESFUERZO PROPIO ANTIOQUIA'!$E$4:$AB$130,2,0)</f>
        <v>#REF!</v>
      </c>
      <c r="I298" s="19" t="str">
        <f t="shared" ref="I298:I300" si="1014">VLOOKUP(A298,'[1]ESFUERZO PROPIO ANTIOQUIA'!$E$4:$AB$130,24,0)</f>
        <v>#REF!</v>
      </c>
      <c r="J298" s="19" t="str">
        <f t="shared" ref="J298:J300" si="1015">+I298/4</f>
        <v>#REF!</v>
      </c>
      <c r="K298" s="19" t="str">
        <f t="shared" ref="K298:K300" si="1016">+F298*J298</f>
        <v>#REF!</v>
      </c>
      <c r="L298" s="19" t="str">
        <f t="shared" ref="L298:L300" si="1017">IF(K298=0,0,D298-Q298)</f>
        <v>#REF!</v>
      </c>
      <c r="M298" s="19" t="str">
        <f t="shared" ref="M298:M300" si="1018">VLOOKUP(A298,'[1]ESFUERZO PROPIO ANTIOQUIA'!$E$4:$AB$130,14,0)</f>
        <v>#REF!</v>
      </c>
      <c r="N298" s="19" t="str">
        <f t="shared" ref="N298:N300" si="1019">VLOOKUP(A298,'[1]ESFUERZO PROPIO ANTIOQUIA'!$E$4:$AB$130,11,0)</f>
        <v>#REF!</v>
      </c>
      <c r="O298" s="38"/>
      <c r="P298" s="19" t="str">
        <f t="shared" ref="P298:P299" si="1020">+D298-K298</f>
        <v>#REF!</v>
      </c>
      <c r="Q298" s="19" t="str">
        <f t="shared" ref="Q298:Q300" si="1021">+ROUND(P298,0)</f>
        <v>#REF!</v>
      </c>
      <c r="R298" s="19" t="str">
        <f t="shared" ref="R298:R300" si="1022">+L298+Q298</f>
        <v>#REF!</v>
      </c>
      <c r="S298" s="38" t="str">
        <f t="shared" ref="S298:S300" si="1023">+IF(D298-L298-Q298&gt;1,D298-L298-Q298,0)</f>
        <v>#REF!</v>
      </c>
      <c r="T298" s="19">
        <v>4360701.0</v>
      </c>
      <c r="U298" s="19">
        <v>0.0</v>
      </c>
      <c r="V298" s="19">
        <f t="shared" ref="V298:V300" si="1024">+T298+U298</f>
        <v>4360701</v>
      </c>
      <c r="W298" s="19" t="str">
        <f t="shared" ref="W298:W300" si="1025">+IF(S298+V298&gt;100000,S298+V298,0)</f>
        <v>#REF!</v>
      </c>
      <c r="X298" s="19" t="str">
        <f t="shared" ref="X298:X300" si="1026">+Q298+W298</f>
        <v>#REF!</v>
      </c>
      <c r="Y298" s="38"/>
      <c r="Z298" s="38"/>
      <c r="AA298" s="38"/>
      <c r="AB298" s="38"/>
      <c r="AC298" s="38"/>
      <c r="AD298" s="38"/>
      <c r="AE298" s="38"/>
      <c r="AG298" s="39" t="b">
        <f t="shared" ref="AG298:AG300" si="1027">+AND(A298=AH298,C298=AJ298)</f>
        <v>1</v>
      </c>
      <c r="AH298" s="38" t="s">
        <v>160</v>
      </c>
      <c r="AI298" s="40" t="s">
        <v>18</v>
      </c>
      <c r="AJ298" s="38" t="s">
        <v>335</v>
      </c>
      <c r="AK298" s="19">
        <v>4360701.0</v>
      </c>
      <c r="AL298" s="18">
        <v>0.0</v>
      </c>
      <c r="AM298" s="19">
        <f t="shared" ref="AM298:AM300" si="1028">+AK298+AL298</f>
        <v>4360701</v>
      </c>
    </row>
    <row r="299" ht="15.75" hidden="1" customHeight="1" outlineLevel="2">
      <c r="A299" s="18" t="s">
        <v>160</v>
      </c>
      <c r="B299" s="19" t="s">
        <v>30</v>
      </c>
      <c r="C299" s="18" t="s">
        <v>31</v>
      </c>
      <c r="D299" s="19">
        <v>125233.75</v>
      </c>
      <c r="E299" s="19">
        <v>3640.5</v>
      </c>
      <c r="F299" s="19">
        <v>0.0</v>
      </c>
      <c r="G299" s="19" t="str">
        <f t="shared" si="1012"/>
        <v>#REF!</v>
      </c>
      <c r="H299" s="19" t="str">
        <f t="shared" si="1013"/>
        <v>#REF!</v>
      </c>
      <c r="I299" s="19" t="str">
        <f t="shared" si="1014"/>
        <v>#REF!</v>
      </c>
      <c r="J299" s="19" t="str">
        <f t="shared" si="1015"/>
        <v>#REF!</v>
      </c>
      <c r="K299" s="19" t="str">
        <f t="shared" si="1016"/>
        <v>#REF!</v>
      </c>
      <c r="L299" s="19" t="str">
        <f t="shared" si="1017"/>
        <v>#REF!</v>
      </c>
      <c r="M299" s="19" t="str">
        <f t="shared" si="1018"/>
        <v>#REF!</v>
      </c>
      <c r="N299" s="19" t="str">
        <f t="shared" si="1019"/>
        <v>#REF!</v>
      </c>
      <c r="O299" s="38"/>
      <c r="P299" s="19" t="str">
        <f t="shared" si="1020"/>
        <v>#REF!</v>
      </c>
      <c r="Q299" s="19" t="str">
        <f t="shared" si="1021"/>
        <v>#REF!</v>
      </c>
      <c r="R299" s="19" t="str">
        <f t="shared" si="1022"/>
        <v>#REF!</v>
      </c>
      <c r="S299" s="38" t="str">
        <f t="shared" si="1023"/>
        <v>#REF!</v>
      </c>
      <c r="T299" s="19">
        <v>0.0</v>
      </c>
      <c r="U299" s="19">
        <v>15919.35</v>
      </c>
      <c r="V299" s="19">
        <f t="shared" si="1024"/>
        <v>15919.35</v>
      </c>
      <c r="W299" s="19" t="str">
        <f t="shared" si="1025"/>
        <v>#REF!</v>
      </c>
      <c r="X299" s="19" t="str">
        <f t="shared" si="1026"/>
        <v>#REF!</v>
      </c>
      <c r="Y299" s="38"/>
      <c r="Z299" s="38"/>
      <c r="AA299" s="38"/>
      <c r="AB299" s="38"/>
      <c r="AC299" s="38"/>
      <c r="AD299" s="38"/>
      <c r="AE299" s="38"/>
      <c r="AG299" s="39" t="b">
        <f t="shared" si="1027"/>
        <v>1</v>
      </c>
      <c r="AH299" s="38" t="s">
        <v>160</v>
      </c>
      <c r="AI299" s="40" t="s">
        <v>30</v>
      </c>
      <c r="AJ299" s="38" t="s">
        <v>336</v>
      </c>
      <c r="AK299" s="19">
        <v>0.0</v>
      </c>
      <c r="AL299" s="18">
        <v>15919.35</v>
      </c>
      <c r="AM299" s="19">
        <f t="shared" si="1028"/>
        <v>15919.35</v>
      </c>
    </row>
    <row r="300" ht="15.75" hidden="1" customHeight="1" outlineLevel="2">
      <c r="A300" s="18" t="s">
        <v>160</v>
      </c>
      <c r="B300" s="19" t="s">
        <v>38</v>
      </c>
      <c r="C300" s="18" t="s">
        <v>39</v>
      </c>
      <c r="D300" s="19">
        <v>28448.46</v>
      </c>
      <c r="E300" s="19">
        <v>826.99</v>
      </c>
      <c r="F300" s="19">
        <v>0.0</v>
      </c>
      <c r="G300" s="19" t="str">
        <f t="shared" si="1012"/>
        <v>#REF!</v>
      </c>
      <c r="H300" s="19" t="str">
        <f t="shared" si="1013"/>
        <v>#REF!</v>
      </c>
      <c r="I300" s="19" t="str">
        <f t="shared" si="1014"/>
        <v>#REF!</v>
      </c>
      <c r="J300" s="19" t="str">
        <f t="shared" si="1015"/>
        <v>#REF!</v>
      </c>
      <c r="K300" s="19" t="str">
        <f t="shared" si="1016"/>
        <v>#REF!</v>
      </c>
      <c r="L300" s="19" t="str">
        <f t="shared" si="1017"/>
        <v>#REF!</v>
      </c>
      <c r="M300" s="19" t="str">
        <f t="shared" si="1018"/>
        <v>#REF!</v>
      </c>
      <c r="N300" s="19" t="str">
        <f t="shared" si="1019"/>
        <v>#REF!</v>
      </c>
      <c r="O300" s="38"/>
      <c r="P300" s="19">
        <v>0.0</v>
      </c>
      <c r="Q300" s="19">
        <f t="shared" si="1021"/>
        <v>0</v>
      </c>
      <c r="R300" s="19" t="str">
        <f t="shared" si="1022"/>
        <v>#REF!</v>
      </c>
      <c r="S300" s="38" t="str">
        <f t="shared" si="1023"/>
        <v>#REF!</v>
      </c>
      <c r="T300" s="19">
        <v>0.0</v>
      </c>
      <c r="U300" s="19">
        <v>36503.56</v>
      </c>
      <c r="V300" s="19">
        <f t="shared" si="1024"/>
        <v>36503.56</v>
      </c>
      <c r="W300" s="19" t="str">
        <f t="shared" si="1025"/>
        <v>#REF!</v>
      </c>
      <c r="X300" s="19" t="str">
        <f t="shared" si="1026"/>
        <v>#REF!</v>
      </c>
      <c r="Y300" s="38"/>
      <c r="Z300" s="38"/>
      <c r="AA300" s="38"/>
      <c r="AB300" s="38"/>
      <c r="AC300" s="38"/>
      <c r="AD300" s="38"/>
      <c r="AE300" s="38"/>
      <c r="AG300" s="39" t="b">
        <f t="shared" si="1027"/>
        <v>1</v>
      </c>
      <c r="AH300" s="38" t="s">
        <v>160</v>
      </c>
      <c r="AI300" s="40" t="s">
        <v>38</v>
      </c>
      <c r="AJ300" s="38" t="s">
        <v>39</v>
      </c>
      <c r="AK300" s="19">
        <v>0.0</v>
      </c>
      <c r="AL300" s="18">
        <v>36503.56</v>
      </c>
      <c r="AM300" s="19">
        <f t="shared" si="1028"/>
        <v>36503.56</v>
      </c>
    </row>
    <row r="301" ht="15.75" hidden="1" customHeight="1" outlineLevel="1">
      <c r="A301" s="43" t="s">
        <v>391</v>
      </c>
      <c r="B301" s="19"/>
      <c r="C301" s="18"/>
      <c r="D301" s="19">
        <f t="shared" ref="D301:E301" si="1029">SUBTOTAL(9,D298:D300)</f>
        <v>46883635</v>
      </c>
      <c r="E301" s="19">
        <f t="shared" si="1029"/>
        <v>1362890</v>
      </c>
      <c r="F301" s="19">
        <v>1.0</v>
      </c>
      <c r="G301" s="19"/>
      <c r="H301" s="19"/>
      <c r="I301" s="19"/>
      <c r="J301" s="19"/>
      <c r="K301" s="19" t="str">
        <f t="shared" ref="K301:L301" si="1030">SUBTOTAL(9,K298:K300)</f>
        <v>#REF!</v>
      </c>
      <c r="L301" s="19" t="str">
        <f t="shared" si="1030"/>
        <v>#REF!</v>
      </c>
      <c r="M301" s="19"/>
      <c r="N301" s="19"/>
      <c r="O301" s="38"/>
      <c r="P301" s="19" t="str">
        <f t="shared" ref="P301:X301" si="1031">SUBTOTAL(9,P298:P300)</f>
        <v>#REF!</v>
      </c>
      <c r="Q301" s="19" t="str">
        <f t="shared" si="1031"/>
        <v>#REF!</v>
      </c>
      <c r="R301" s="19" t="str">
        <f t="shared" si="1031"/>
        <v>#REF!</v>
      </c>
      <c r="S301" s="38" t="str">
        <f t="shared" si="1031"/>
        <v>#REF!</v>
      </c>
      <c r="T301" s="19">
        <f t="shared" si="1031"/>
        <v>4360701</v>
      </c>
      <c r="U301" s="19">
        <f t="shared" si="1031"/>
        <v>52422.91</v>
      </c>
      <c r="V301" s="19">
        <f t="shared" si="1031"/>
        <v>4413123.91</v>
      </c>
      <c r="W301" s="19" t="str">
        <f t="shared" si="1031"/>
        <v>#REF!</v>
      </c>
      <c r="X301" s="19" t="str">
        <f t="shared" si="1031"/>
        <v>#REF!</v>
      </c>
      <c r="Y301" s="38"/>
      <c r="Z301" s="38"/>
      <c r="AA301" s="38"/>
      <c r="AB301" s="38"/>
      <c r="AC301" s="38"/>
      <c r="AD301" s="38"/>
      <c r="AE301" s="38"/>
      <c r="AH301" s="38"/>
      <c r="AI301" s="40"/>
      <c r="AJ301" s="38"/>
      <c r="AK301" s="19"/>
      <c r="AL301" s="18"/>
      <c r="AM301" s="19"/>
    </row>
    <row r="302" ht="15.75" hidden="1" customHeight="1" outlineLevel="2">
      <c r="A302" s="18" t="s">
        <v>162</v>
      </c>
      <c r="B302" s="19" t="s">
        <v>18</v>
      </c>
      <c r="C302" s="18" t="s">
        <v>335</v>
      </c>
      <c r="D302" s="19">
        <v>774348.78</v>
      </c>
      <c r="E302" s="19">
        <v>1233599.94</v>
      </c>
      <c r="F302" s="19">
        <v>0.0</v>
      </c>
      <c r="G302" s="19" t="str">
        <f t="shared" ref="G302:G306" si="1032">VLOOKUP(A302,'[1]ESFUERZO PROPIO ANTIOQUIA'!$E$4:$AB$130,5,0)</f>
        <v>#REF!</v>
      </c>
      <c r="H302" s="19" t="str">
        <f t="shared" ref="H302:H306" si="1033">VLOOKUP(A302,'[1]ESFUERZO PROPIO ANTIOQUIA'!$E$4:$AB$130,2,0)</f>
        <v>#REF!</v>
      </c>
      <c r="I302" s="19" t="str">
        <f t="shared" ref="I302:I306" si="1034">VLOOKUP(A302,'[1]ESFUERZO PROPIO ANTIOQUIA'!$E$4:$AB$130,24,0)</f>
        <v>#REF!</v>
      </c>
      <c r="J302" s="19" t="str">
        <f t="shared" ref="J302:J306" si="1035">+I302/4</f>
        <v>#REF!</v>
      </c>
      <c r="K302" s="19" t="str">
        <f t="shared" ref="K302:K306" si="1036">+F302*J302</f>
        <v>#REF!</v>
      </c>
      <c r="L302" s="19" t="str">
        <f t="shared" ref="L302:L306" si="1037">IF(K302=0,0,D302-Q302)</f>
        <v>#REF!</v>
      </c>
      <c r="M302" s="19" t="str">
        <f t="shared" ref="M302:M306" si="1038">VLOOKUP(A302,'[1]ESFUERZO PROPIO ANTIOQUIA'!$E$4:$AB$130,14,0)</f>
        <v>#REF!</v>
      </c>
      <c r="N302" s="19" t="str">
        <f t="shared" ref="N302:N306" si="1039">VLOOKUP(A302,'[1]ESFUERZO PROPIO ANTIOQUIA'!$E$4:$AB$130,11,0)</f>
        <v>#REF!</v>
      </c>
      <c r="O302" s="38"/>
      <c r="P302" s="19" t="str">
        <f>+D302-K302</f>
        <v>#REF!</v>
      </c>
      <c r="Q302" s="19" t="str">
        <f t="shared" ref="Q302:Q306" si="1040">+ROUND(P302,0)</f>
        <v>#REF!</v>
      </c>
      <c r="R302" s="19" t="str">
        <f t="shared" ref="R302:R306" si="1041">+L302+Q302</f>
        <v>#REF!</v>
      </c>
      <c r="S302" s="38" t="str">
        <f t="shared" ref="S302:S306" si="1042">+IF(D302-L302-Q302&gt;1,D302-L302-Q302,0)</f>
        <v>#REF!</v>
      </c>
      <c r="T302" s="19">
        <v>0.0</v>
      </c>
      <c r="U302" s="19">
        <v>0.0</v>
      </c>
      <c r="V302" s="19">
        <f t="shared" ref="V302:V306" si="1043">+T302+U302</f>
        <v>0</v>
      </c>
      <c r="W302" s="19" t="str">
        <f t="shared" ref="W302:W306" si="1044">+IF(S302+V302&gt;100000,S302+V302,0)</f>
        <v>#REF!</v>
      </c>
      <c r="X302" s="19" t="str">
        <f t="shared" ref="X302:X306" si="1045">+Q302+W302</f>
        <v>#REF!</v>
      </c>
      <c r="Y302" s="38"/>
      <c r="Z302" s="38"/>
      <c r="AA302" s="38"/>
      <c r="AB302" s="38"/>
      <c r="AC302" s="38"/>
      <c r="AD302" s="38"/>
      <c r="AE302" s="38"/>
      <c r="AG302" s="39" t="b">
        <f t="shared" ref="AG302:AG306" si="1046">+AND(A302=AH302,C302=AJ302)</f>
        <v>1</v>
      </c>
      <c r="AH302" s="38" t="s">
        <v>162</v>
      </c>
      <c r="AI302" s="40" t="s">
        <v>18</v>
      </c>
      <c r="AJ302" s="38" t="s">
        <v>335</v>
      </c>
      <c r="AK302" s="19">
        <v>0.0</v>
      </c>
      <c r="AL302" s="18">
        <v>0.0</v>
      </c>
      <c r="AM302" s="19">
        <f t="shared" ref="AM302:AM306" si="1047">+AK302+AL302</f>
        <v>0</v>
      </c>
    </row>
    <row r="303" ht="15.75" hidden="1" customHeight="1" outlineLevel="2">
      <c r="A303" s="18" t="s">
        <v>162</v>
      </c>
      <c r="B303" s="19" t="s">
        <v>30</v>
      </c>
      <c r="C303" s="18" t="s">
        <v>31</v>
      </c>
      <c r="D303" s="19">
        <v>737.83</v>
      </c>
      <c r="E303" s="19">
        <v>1175.42</v>
      </c>
      <c r="F303" s="19">
        <v>0.0</v>
      </c>
      <c r="G303" s="19" t="str">
        <f t="shared" si="1032"/>
        <v>#REF!</v>
      </c>
      <c r="H303" s="19" t="str">
        <f t="shared" si="1033"/>
        <v>#REF!</v>
      </c>
      <c r="I303" s="19" t="str">
        <f t="shared" si="1034"/>
        <v>#REF!</v>
      </c>
      <c r="J303" s="19" t="str">
        <f t="shared" si="1035"/>
        <v>#REF!</v>
      </c>
      <c r="K303" s="19" t="str">
        <f t="shared" si="1036"/>
        <v>#REF!</v>
      </c>
      <c r="L303" s="19" t="str">
        <f t="shared" si="1037"/>
        <v>#REF!</v>
      </c>
      <c r="M303" s="19" t="str">
        <f t="shared" si="1038"/>
        <v>#REF!</v>
      </c>
      <c r="N303" s="19" t="str">
        <f t="shared" si="1039"/>
        <v>#REF!</v>
      </c>
      <c r="O303" s="38"/>
      <c r="P303" s="19">
        <v>0.0</v>
      </c>
      <c r="Q303" s="19">
        <f t="shared" si="1040"/>
        <v>0</v>
      </c>
      <c r="R303" s="19" t="str">
        <f t="shared" si="1041"/>
        <v>#REF!</v>
      </c>
      <c r="S303" s="38" t="str">
        <f t="shared" si="1042"/>
        <v>#REF!</v>
      </c>
      <c r="T303" s="19">
        <v>0.0</v>
      </c>
      <c r="U303" s="19">
        <v>0.0</v>
      </c>
      <c r="V303" s="19">
        <f t="shared" si="1043"/>
        <v>0</v>
      </c>
      <c r="W303" s="19" t="str">
        <f t="shared" si="1044"/>
        <v>#REF!</v>
      </c>
      <c r="X303" s="19" t="str">
        <f t="shared" si="1045"/>
        <v>#REF!</v>
      </c>
      <c r="Y303" s="38"/>
      <c r="Z303" s="38"/>
      <c r="AA303" s="38"/>
      <c r="AB303" s="38"/>
      <c r="AC303" s="38"/>
      <c r="AD303" s="38"/>
      <c r="AE303" s="38"/>
      <c r="AG303" s="39" t="b">
        <f t="shared" si="1046"/>
        <v>1</v>
      </c>
      <c r="AH303" s="18" t="s">
        <v>162</v>
      </c>
      <c r="AI303" s="19" t="s">
        <v>30</v>
      </c>
      <c r="AJ303" s="18" t="s">
        <v>31</v>
      </c>
      <c r="AK303" s="19"/>
      <c r="AL303" s="18"/>
      <c r="AM303" s="19">
        <f t="shared" si="1047"/>
        <v>0</v>
      </c>
    </row>
    <row r="304" ht="15.75" hidden="1" customHeight="1" outlineLevel="2">
      <c r="A304" s="18" t="s">
        <v>162</v>
      </c>
      <c r="B304" s="19" t="s">
        <v>34</v>
      </c>
      <c r="C304" s="18" t="s">
        <v>35</v>
      </c>
      <c r="D304" s="19">
        <v>127.39</v>
      </c>
      <c r="E304" s="19">
        <v>202.95</v>
      </c>
      <c r="F304" s="19">
        <v>0.0</v>
      </c>
      <c r="G304" s="19" t="str">
        <f t="shared" si="1032"/>
        <v>#REF!</v>
      </c>
      <c r="H304" s="19" t="str">
        <f t="shared" si="1033"/>
        <v>#REF!</v>
      </c>
      <c r="I304" s="19" t="str">
        <f t="shared" si="1034"/>
        <v>#REF!</v>
      </c>
      <c r="J304" s="19" t="str">
        <f t="shared" si="1035"/>
        <v>#REF!</v>
      </c>
      <c r="K304" s="19" t="str">
        <f t="shared" si="1036"/>
        <v>#REF!</v>
      </c>
      <c r="L304" s="19" t="str">
        <f t="shared" si="1037"/>
        <v>#REF!</v>
      </c>
      <c r="M304" s="19" t="str">
        <f t="shared" si="1038"/>
        <v>#REF!</v>
      </c>
      <c r="N304" s="19" t="str">
        <f t="shared" si="1039"/>
        <v>#REF!</v>
      </c>
      <c r="O304" s="38"/>
      <c r="P304" s="19">
        <v>0.0</v>
      </c>
      <c r="Q304" s="19">
        <f t="shared" si="1040"/>
        <v>0</v>
      </c>
      <c r="R304" s="19" t="str">
        <f t="shared" si="1041"/>
        <v>#REF!</v>
      </c>
      <c r="S304" s="38" t="str">
        <f t="shared" si="1042"/>
        <v>#REF!</v>
      </c>
      <c r="T304" s="19">
        <v>0.0</v>
      </c>
      <c r="U304" s="19">
        <v>385.52</v>
      </c>
      <c r="V304" s="19">
        <f t="shared" si="1043"/>
        <v>385.52</v>
      </c>
      <c r="W304" s="19" t="str">
        <f t="shared" si="1044"/>
        <v>#REF!</v>
      </c>
      <c r="X304" s="19" t="str">
        <f t="shared" si="1045"/>
        <v>#REF!</v>
      </c>
      <c r="Y304" s="38"/>
      <c r="Z304" s="38"/>
      <c r="AA304" s="38"/>
      <c r="AB304" s="38"/>
      <c r="AC304" s="38"/>
      <c r="AD304" s="38"/>
      <c r="AE304" s="38"/>
      <c r="AG304" s="39" t="b">
        <f t="shared" si="1046"/>
        <v>1</v>
      </c>
      <c r="AH304" s="38" t="s">
        <v>162</v>
      </c>
      <c r="AI304" s="40" t="s">
        <v>34</v>
      </c>
      <c r="AJ304" s="38" t="s">
        <v>35</v>
      </c>
      <c r="AK304" s="19">
        <v>0.0</v>
      </c>
      <c r="AL304" s="18">
        <v>385.52</v>
      </c>
      <c r="AM304" s="19">
        <f t="shared" si="1047"/>
        <v>385.52</v>
      </c>
    </row>
    <row r="305" ht="15.75" hidden="1" customHeight="1" outlineLevel="2">
      <c r="A305" s="18" t="s">
        <v>162</v>
      </c>
      <c r="B305" s="19" t="s">
        <v>38</v>
      </c>
      <c r="C305" s="18" t="s">
        <v>39</v>
      </c>
      <c r="D305" s="19">
        <v>703.88</v>
      </c>
      <c r="E305" s="19">
        <v>1121.35</v>
      </c>
      <c r="F305" s="19">
        <v>0.0</v>
      </c>
      <c r="G305" s="19" t="str">
        <f t="shared" si="1032"/>
        <v>#REF!</v>
      </c>
      <c r="H305" s="19" t="str">
        <f t="shared" si="1033"/>
        <v>#REF!</v>
      </c>
      <c r="I305" s="19" t="str">
        <f t="shared" si="1034"/>
        <v>#REF!</v>
      </c>
      <c r="J305" s="19" t="str">
        <f t="shared" si="1035"/>
        <v>#REF!</v>
      </c>
      <c r="K305" s="19" t="str">
        <f t="shared" si="1036"/>
        <v>#REF!</v>
      </c>
      <c r="L305" s="19" t="str">
        <f t="shared" si="1037"/>
        <v>#REF!</v>
      </c>
      <c r="M305" s="19" t="str">
        <f t="shared" si="1038"/>
        <v>#REF!</v>
      </c>
      <c r="N305" s="19" t="str">
        <f t="shared" si="1039"/>
        <v>#REF!</v>
      </c>
      <c r="O305" s="38"/>
      <c r="P305" s="19">
        <v>0.0</v>
      </c>
      <c r="Q305" s="19">
        <f t="shared" si="1040"/>
        <v>0</v>
      </c>
      <c r="R305" s="19" t="str">
        <f t="shared" si="1041"/>
        <v>#REF!</v>
      </c>
      <c r="S305" s="38" t="str">
        <f t="shared" si="1042"/>
        <v>#REF!</v>
      </c>
      <c r="T305" s="19">
        <v>0.0</v>
      </c>
      <c r="U305" s="19">
        <v>1000.54</v>
      </c>
      <c r="V305" s="19">
        <f t="shared" si="1043"/>
        <v>1000.54</v>
      </c>
      <c r="W305" s="19" t="str">
        <f t="shared" si="1044"/>
        <v>#REF!</v>
      </c>
      <c r="X305" s="19" t="str">
        <f t="shared" si="1045"/>
        <v>#REF!</v>
      </c>
      <c r="Y305" s="38"/>
      <c r="Z305" s="38"/>
      <c r="AA305" s="38"/>
      <c r="AB305" s="38"/>
      <c r="AC305" s="38"/>
      <c r="AD305" s="38"/>
      <c r="AE305" s="38"/>
      <c r="AG305" s="39" t="b">
        <f t="shared" si="1046"/>
        <v>1</v>
      </c>
      <c r="AH305" s="38" t="s">
        <v>162</v>
      </c>
      <c r="AI305" s="40" t="s">
        <v>38</v>
      </c>
      <c r="AJ305" s="38" t="s">
        <v>39</v>
      </c>
      <c r="AK305" s="19">
        <v>0.0</v>
      </c>
      <c r="AL305" s="18">
        <v>1000.54</v>
      </c>
      <c r="AM305" s="19">
        <f t="shared" si="1047"/>
        <v>1000.54</v>
      </c>
    </row>
    <row r="306" ht="15.75" hidden="1" customHeight="1" outlineLevel="2">
      <c r="A306" s="18" t="s">
        <v>162</v>
      </c>
      <c r="B306" s="19" t="s">
        <v>60</v>
      </c>
      <c r="C306" s="18" t="s">
        <v>61</v>
      </c>
      <c r="D306" s="19">
        <v>377465.12</v>
      </c>
      <c r="E306" s="19">
        <v>601332.34</v>
      </c>
      <c r="F306" s="19">
        <v>0.0</v>
      </c>
      <c r="G306" s="19" t="str">
        <f t="shared" si="1032"/>
        <v>#REF!</v>
      </c>
      <c r="H306" s="19" t="str">
        <f t="shared" si="1033"/>
        <v>#REF!</v>
      </c>
      <c r="I306" s="19" t="str">
        <f t="shared" si="1034"/>
        <v>#REF!</v>
      </c>
      <c r="J306" s="19" t="str">
        <f t="shared" si="1035"/>
        <v>#REF!</v>
      </c>
      <c r="K306" s="19" t="str">
        <f t="shared" si="1036"/>
        <v>#REF!</v>
      </c>
      <c r="L306" s="19" t="str">
        <f t="shared" si="1037"/>
        <v>#REF!</v>
      </c>
      <c r="M306" s="19" t="str">
        <f t="shared" si="1038"/>
        <v>#REF!</v>
      </c>
      <c r="N306" s="19" t="str">
        <f t="shared" si="1039"/>
        <v>#REF!</v>
      </c>
      <c r="O306" s="38"/>
      <c r="P306" s="19" t="str">
        <f>+D306-K306</f>
        <v>#REF!</v>
      </c>
      <c r="Q306" s="19" t="str">
        <f t="shared" si="1040"/>
        <v>#REF!</v>
      </c>
      <c r="R306" s="19" t="str">
        <f t="shared" si="1041"/>
        <v>#REF!</v>
      </c>
      <c r="S306" s="38" t="str">
        <f t="shared" si="1042"/>
        <v>#REF!</v>
      </c>
      <c r="T306" s="19">
        <v>0.0</v>
      </c>
      <c r="U306" s="19">
        <v>0.0</v>
      </c>
      <c r="V306" s="19">
        <f t="shared" si="1043"/>
        <v>0</v>
      </c>
      <c r="W306" s="19" t="str">
        <f t="shared" si="1044"/>
        <v>#REF!</v>
      </c>
      <c r="X306" s="19" t="str">
        <f t="shared" si="1045"/>
        <v>#REF!</v>
      </c>
      <c r="Y306" s="38"/>
      <c r="Z306" s="38"/>
      <c r="AA306" s="38"/>
      <c r="AB306" s="38"/>
      <c r="AC306" s="38"/>
      <c r="AD306" s="38"/>
      <c r="AE306" s="38"/>
      <c r="AG306" s="39" t="b">
        <f t="shared" si="1046"/>
        <v>1</v>
      </c>
      <c r="AH306" s="38" t="s">
        <v>162</v>
      </c>
      <c r="AI306" s="40" t="s">
        <v>60</v>
      </c>
      <c r="AJ306" s="38" t="s">
        <v>61</v>
      </c>
      <c r="AK306" s="19">
        <v>0.0</v>
      </c>
      <c r="AL306" s="18">
        <v>0.0</v>
      </c>
      <c r="AM306" s="19">
        <f t="shared" si="1047"/>
        <v>0</v>
      </c>
    </row>
    <row r="307" ht="15.75" hidden="1" customHeight="1" outlineLevel="1">
      <c r="A307" s="43" t="s">
        <v>392</v>
      </c>
      <c r="B307" s="19"/>
      <c r="C307" s="18"/>
      <c r="D307" s="19">
        <f t="shared" ref="D307:E307" si="1048">SUBTOTAL(9,D302:D306)</f>
        <v>1153383</v>
      </c>
      <c r="E307" s="19">
        <f t="shared" si="1048"/>
        <v>1837432</v>
      </c>
      <c r="F307" s="19">
        <v>1.0</v>
      </c>
      <c r="G307" s="19"/>
      <c r="H307" s="19"/>
      <c r="I307" s="19"/>
      <c r="J307" s="19"/>
      <c r="K307" s="19" t="str">
        <f t="shared" ref="K307:L307" si="1049">SUBTOTAL(9,K302:K306)</f>
        <v>#REF!</v>
      </c>
      <c r="L307" s="19" t="str">
        <f t="shared" si="1049"/>
        <v>#REF!</v>
      </c>
      <c r="M307" s="19"/>
      <c r="N307" s="19"/>
      <c r="O307" s="38"/>
      <c r="P307" s="19" t="str">
        <f t="shared" ref="P307:X307" si="1050">SUBTOTAL(9,P302:P306)</f>
        <v>#REF!</v>
      </c>
      <c r="Q307" s="19" t="str">
        <f t="shared" si="1050"/>
        <v>#REF!</v>
      </c>
      <c r="R307" s="19" t="str">
        <f t="shared" si="1050"/>
        <v>#REF!</v>
      </c>
      <c r="S307" s="38" t="str">
        <f t="shared" si="1050"/>
        <v>#REF!</v>
      </c>
      <c r="T307" s="19">
        <f t="shared" si="1050"/>
        <v>0</v>
      </c>
      <c r="U307" s="19">
        <f t="shared" si="1050"/>
        <v>1386.06</v>
      </c>
      <c r="V307" s="19">
        <f t="shared" si="1050"/>
        <v>1386.06</v>
      </c>
      <c r="W307" s="19" t="str">
        <f t="shared" si="1050"/>
        <v>#REF!</v>
      </c>
      <c r="X307" s="19" t="str">
        <f t="shared" si="1050"/>
        <v>#REF!</v>
      </c>
      <c r="Y307" s="38"/>
      <c r="Z307" s="38"/>
      <c r="AA307" s="38"/>
      <c r="AB307" s="38"/>
      <c r="AC307" s="38"/>
      <c r="AD307" s="38"/>
      <c r="AE307" s="38"/>
      <c r="AH307" s="38"/>
      <c r="AI307" s="40"/>
      <c r="AJ307" s="38"/>
      <c r="AK307" s="19"/>
      <c r="AL307" s="18"/>
      <c r="AM307" s="19"/>
    </row>
    <row r="308" ht="15.75" hidden="1" customHeight="1" outlineLevel="2">
      <c r="A308" s="18" t="s">
        <v>164</v>
      </c>
      <c r="B308" s="19" t="s">
        <v>18</v>
      </c>
      <c r="C308" s="18" t="s">
        <v>335</v>
      </c>
      <c r="D308" s="19">
        <v>4638520.77</v>
      </c>
      <c r="E308" s="19">
        <v>1268286.03</v>
      </c>
      <c r="F308" s="19">
        <v>0.0</v>
      </c>
      <c r="G308" s="19" t="str">
        <f t="shared" ref="G308:G311" si="1051">VLOOKUP(A308,'[1]ESFUERZO PROPIO ANTIOQUIA'!$E$4:$AB$130,5,0)</f>
        <v>#REF!</v>
      </c>
      <c r="H308" s="19" t="str">
        <f t="shared" ref="H308:H311" si="1052">VLOOKUP(A308,'[1]ESFUERZO PROPIO ANTIOQUIA'!$E$4:$AB$130,2,0)</f>
        <v>#REF!</v>
      </c>
      <c r="I308" s="19" t="str">
        <f t="shared" ref="I308:I311" si="1053">VLOOKUP(A308,'[1]ESFUERZO PROPIO ANTIOQUIA'!$E$4:$AB$130,24,0)</f>
        <v>#REF!</v>
      </c>
      <c r="J308" s="19" t="str">
        <f t="shared" ref="J308:J311" si="1054">+I308/4</f>
        <v>#REF!</v>
      </c>
      <c r="K308" s="19" t="str">
        <f t="shared" ref="K308:K311" si="1055">+F308*J308</f>
        <v>#REF!</v>
      </c>
      <c r="L308" s="19" t="str">
        <f t="shared" ref="L308:L311" si="1056">IF(K308=0,0,D308-Q308)</f>
        <v>#REF!</v>
      </c>
      <c r="M308" s="19" t="str">
        <f t="shared" ref="M308:M311" si="1057">VLOOKUP(A308,'[1]ESFUERZO PROPIO ANTIOQUIA'!$E$4:$AB$130,14,0)</f>
        <v>#REF!</v>
      </c>
      <c r="N308" s="19" t="str">
        <f t="shared" ref="N308:N311" si="1058">VLOOKUP(A308,'[1]ESFUERZO PROPIO ANTIOQUIA'!$E$4:$AB$130,11,0)</f>
        <v>#REF!</v>
      </c>
      <c r="O308" s="38"/>
      <c r="P308" s="19" t="str">
        <f t="shared" ref="P308:P309" si="1059">+D308-K308</f>
        <v>#REF!</v>
      </c>
      <c r="Q308" s="19" t="str">
        <f t="shared" ref="Q308:Q311" si="1060">+ROUND(P308,0)</f>
        <v>#REF!</v>
      </c>
      <c r="R308" s="19" t="str">
        <f t="shared" ref="R308:R311" si="1061">+L308+Q308</f>
        <v>#REF!</v>
      </c>
      <c r="S308" s="38" t="str">
        <f t="shared" ref="S308:S311" si="1062">+IF(D308-L308-Q308&gt;1,D308-L308-Q308,0)</f>
        <v>#REF!</v>
      </c>
      <c r="T308" s="19">
        <v>99571.0</v>
      </c>
      <c r="U308" s="19">
        <v>0.0</v>
      </c>
      <c r="V308" s="19">
        <f t="shared" ref="V308:V311" si="1063">+T308+U308</f>
        <v>99571</v>
      </c>
      <c r="W308" s="19" t="str">
        <f t="shared" ref="W308:W311" si="1064">+IF(S308+V308&gt;100000,S308+V308,0)</f>
        <v>#REF!</v>
      </c>
      <c r="X308" s="19" t="str">
        <f t="shared" ref="X308:X311" si="1065">+Q308+W308</f>
        <v>#REF!</v>
      </c>
      <c r="Y308" s="38"/>
      <c r="Z308" s="38"/>
      <c r="AA308" s="38"/>
      <c r="AB308" s="38"/>
      <c r="AC308" s="38"/>
      <c r="AD308" s="38"/>
      <c r="AE308" s="38"/>
      <c r="AG308" s="39" t="b">
        <f t="shared" ref="AG308:AG311" si="1066">+AND(A308=AH308,C308=AJ308)</f>
        <v>1</v>
      </c>
      <c r="AH308" s="38" t="s">
        <v>164</v>
      </c>
      <c r="AI308" s="40" t="s">
        <v>18</v>
      </c>
      <c r="AJ308" s="38" t="s">
        <v>335</v>
      </c>
      <c r="AK308" s="19">
        <v>99571.0</v>
      </c>
      <c r="AL308" s="18">
        <v>0.0</v>
      </c>
      <c r="AM308" s="19">
        <f t="shared" ref="AM308:AM311" si="1067">+AK308+AL308</f>
        <v>99571</v>
      </c>
    </row>
    <row r="309" ht="15.75" hidden="1" customHeight="1" outlineLevel="2">
      <c r="A309" s="18" t="s">
        <v>164</v>
      </c>
      <c r="B309" s="19" t="s">
        <v>44</v>
      </c>
      <c r="C309" s="18" t="s">
        <v>45</v>
      </c>
      <c r="D309" s="19">
        <v>1756541.85</v>
      </c>
      <c r="E309" s="19">
        <v>480281.88</v>
      </c>
      <c r="F309" s="19">
        <v>0.0</v>
      </c>
      <c r="G309" s="19" t="str">
        <f t="shared" si="1051"/>
        <v>#REF!</v>
      </c>
      <c r="H309" s="19" t="str">
        <f t="shared" si="1052"/>
        <v>#REF!</v>
      </c>
      <c r="I309" s="19" t="str">
        <f t="shared" si="1053"/>
        <v>#REF!</v>
      </c>
      <c r="J309" s="19" t="str">
        <f t="shared" si="1054"/>
        <v>#REF!</v>
      </c>
      <c r="K309" s="19" t="str">
        <f t="shared" si="1055"/>
        <v>#REF!</v>
      </c>
      <c r="L309" s="19" t="str">
        <f t="shared" si="1056"/>
        <v>#REF!</v>
      </c>
      <c r="M309" s="19" t="str">
        <f t="shared" si="1057"/>
        <v>#REF!</v>
      </c>
      <c r="N309" s="19" t="str">
        <f t="shared" si="1058"/>
        <v>#REF!</v>
      </c>
      <c r="O309" s="38"/>
      <c r="P309" s="19" t="str">
        <f t="shared" si="1059"/>
        <v>#REF!</v>
      </c>
      <c r="Q309" s="19" t="str">
        <f t="shared" si="1060"/>
        <v>#REF!</v>
      </c>
      <c r="R309" s="19" t="str">
        <f t="shared" si="1061"/>
        <v>#REF!</v>
      </c>
      <c r="S309" s="38" t="str">
        <f t="shared" si="1062"/>
        <v>#REF!</v>
      </c>
      <c r="T309" s="19">
        <v>45581.0</v>
      </c>
      <c r="U309" s="19">
        <v>0.0</v>
      </c>
      <c r="V309" s="19">
        <f t="shared" si="1063"/>
        <v>45581</v>
      </c>
      <c r="W309" s="19" t="str">
        <f t="shared" si="1064"/>
        <v>#REF!</v>
      </c>
      <c r="X309" s="19" t="str">
        <f t="shared" si="1065"/>
        <v>#REF!</v>
      </c>
      <c r="Y309" s="38"/>
      <c r="Z309" s="38"/>
      <c r="AA309" s="38"/>
      <c r="AB309" s="38"/>
      <c r="AC309" s="38"/>
      <c r="AD309" s="38"/>
      <c r="AE309" s="38"/>
      <c r="AG309" s="39" t="b">
        <f t="shared" si="1066"/>
        <v>1</v>
      </c>
      <c r="AH309" s="38" t="s">
        <v>164</v>
      </c>
      <c r="AI309" s="40" t="s">
        <v>44</v>
      </c>
      <c r="AJ309" s="38" t="s">
        <v>45</v>
      </c>
      <c r="AK309" s="19">
        <v>45581.0</v>
      </c>
      <c r="AL309" s="18">
        <v>0.0</v>
      </c>
      <c r="AM309" s="19">
        <f t="shared" si="1067"/>
        <v>45581</v>
      </c>
    </row>
    <row r="310" ht="15.75" hidden="1" customHeight="1" outlineLevel="2">
      <c r="A310" s="18" t="s">
        <v>164</v>
      </c>
      <c r="B310" s="19" t="s">
        <v>30</v>
      </c>
      <c r="C310" s="18" t="s">
        <v>31</v>
      </c>
      <c r="D310" s="19">
        <v>21550.97</v>
      </c>
      <c r="E310" s="19">
        <v>5892.57</v>
      </c>
      <c r="F310" s="19">
        <v>0.0</v>
      </c>
      <c r="G310" s="19" t="str">
        <f t="shared" si="1051"/>
        <v>#REF!</v>
      </c>
      <c r="H310" s="19" t="str">
        <f t="shared" si="1052"/>
        <v>#REF!</v>
      </c>
      <c r="I310" s="19" t="str">
        <f t="shared" si="1053"/>
        <v>#REF!</v>
      </c>
      <c r="J310" s="19" t="str">
        <f t="shared" si="1054"/>
        <v>#REF!</v>
      </c>
      <c r="K310" s="19" t="str">
        <f t="shared" si="1055"/>
        <v>#REF!</v>
      </c>
      <c r="L310" s="19" t="str">
        <f t="shared" si="1056"/>
        <v>#REF!</v>
      </c>
      <c r="M310" s="19" t="str">
        <f t="shared" si="1057"/>
        <v>#REF!</v>
      </c>
      <c r="N310" s="19" t="str">
        <f t="shared" si="1058"/>
        <v>#REF!</v>
      </c>
      <c r="O310" s="38"/>
      <c r="P310" s="19">
        <v>0.0</v>
      </c>
      <c r="Q310" s="19">
        <f t="shared" si="1060"/>
        <v>0</v>
      </c>
      <c r="R310" s="19" t="str">
        <f t="shared" si="1061"/>
        <v>#REF!</v>
      </c>
      <c r="S310" s="38" t="str">
        <f t="shared" si="1062"/>
        <v>#REF!</v>
      </c>
      <c r="T310" s="19">
        <v>0.0</v>
      </c>
      <c r="U310" s="19">
        <v>0.0</v>
      </c>
      <c r="V310" s="19">
        <f t="shared" si="1063"/>
        <v>0</v>
      </c>
      <c r="W310" s="19" t="str">
        <f t="shared" si="1064"/>
        <v>#REF!</v>
      </c>
      <c r="X310" s="19" t="str">
        <f t="shared" si="1065"/>
        <v>#REF!</v>
      </c>
      <c r="Y310" s="38"/>
      <c r="Z310" s="38"/>
      <c r="AA310" s="38"/>
      <c r="AB310" s="38"/>
      <c r="AC310" s="38"/>
      <c r="AD310" s="38"/>
      <c r="AE310" s="38"/>
      <c r="AG310" s="39" t="b">
        <f t="shared" si="1066"/>
        <v>1</v>
      </c>
      <c r="AH310" s="18" t="s">
        <v>164</v>
      </c>
      <c r="AI310" s="19" t="s">
        <v>30</v>
      </c>
      <c r="AJ310" s="18" t="s">
        <v>31</v>
      </c>
      <c r="AK310" s="19"/>
      <c r="AL310" s="18"/>
      <c r="AM310" s="19">
        <f t="shared" si="1067"/>
        <v>0</v>
      </c>
    </row>
    <row r="311" ht="15.75" hidden="1" customHeight="1" outlineLevel="2">
      <c r="A311" s="18" t="s">
        <v>164</v>
      </c>
      <c r="B311" s="19" t="s">
        <v>38</v>
      </c>
      <c r="C311" s="18" t="s">
        <v>39</v>
      </c>
      <c r="D311" s="19">
        <v>18705.41</v>
      </c>
      <c r="E311" s="19">
        <v>5114.52</v>
      </c>
      <c r="F311" s="19">
        <v>0.0</v>
      </c>
      <c r="G311" s="19" t="str">
        <f t="shared" si="1051"/>
        <v>#REF!</v>
      </c>
      <c r="H311" s="19" t="str">
        <f t="shared" si="1052"/>
        <v>#REF!</v>
      </c>
      <c r="I311" s="19" t="str">
        <f t="shared" si="1053"/>
        <v>#REF!</v>
      </c>
      <c r="J311" s="19" t="str">
        <f t="shared" si="1054"/>
        <v>#REF!</v>
      </c>
      <c r="K311" s="19" t="str">
        <f t="shared" si="1055"/>
        <v>#REF!</v>
      </c>
      <c r="L311" s="19" t="str">
        <f t="shared" si="1056"/>
        <v>#REF!</v>
      </c>
      <c r="M311" s="19" t="str">
        <f t="shared" si="1057"/>
        <v>#REF!</v>
      </c>
      <c r="N311" s="19" t="str">
        <f t="shared" si="1058"/>
        <v>#REF!</v>
      </c>
      <c r="O311" s="38"/>
      <c r="P311" s="19">
        <v>0.0</v>
      </c>
      <c r="Q311" s="19">
        <f t="shared" si="1060"/>
        <v>0</v>
      </c>
      <c r="R311" s="19" t="str">
        <f t="shared" si="1061"/>
        <v>#REF!</v>
      </c>
      <c r="S311" s="38" t="str">
        <f t="shared" si="1062"/>
        <v>#REF!</v>
      </c>
      <c r="T311" s="19">
        <v>0.0</v>
      </c>
      <c r="U311" s="19">
        <v>17449.04</v>
      </c>
      <c r="V311" s="19">
        <f t="shared" si="1063"/>
        <v>17449.04</v>
      </c>
      <c r="W311" s="19" t="str">
        <f t="shared" si="1064"/>
        <v>#REF!</v>
      </c>
      <c r="X311" s="19" t="str">
        <f t="shared" si="1065"/>
        <v>#REF!</v>
      </c>
      <c r="Y311" s="38"/>
      <c r="Z311" s="38"/>
      <c r="AA311" s="38"/>
      <c r="AB311" s="38"/>
      <c r="AC311" s="38"/>
      <c r="AD311" s="38"/>
      <c r="AE311" s="38"/>
      <c r="AG311" s="39" t="b">
        <f t="shared" si="1066"/>
        <v>1</v>
      </c>
      <c r="AH311" s="38" t="s">
        <v>164</v>
      </c>
      <c r="AI311" s="40" t="s">
        <v>38</v>
      </c>
      <c r="AJ311" s="38" t="s">
        <v>39</v>
      </c>
      <c r="AK311" s="19">
        <v>0.0</v>
      </c>
      <c r="AL311" s="18">
        <v>17449.04</v>
      </c>
      <c r="AM311" s="19">
        <f t="shared" si="1067"/>
        <v>17449.04</v>
      </c>
    </row>
    <row r="312" ht="15.75" hidden="1" customHeight="1" outlineLevel="1">
      <c r="A312" s="43" t="s">
        <v>393</v>
      </c>
      <c r="B312" s="19"/>
      <c r="C312" s="18"/>
      <c r="D312" s="19">
        <f t="shared" ref="D312:E312" si="1068">SUBTOTAL(9,D308:D311)</f>
        <v>6435319</v>
      </c>
      <c r="E312" s="19">
        <f t="shared" si="1068"/>
        <v>1759575</v>
      </c>
      <c r="F312" s="19">
        <v>1.0</v>
      </c>
      <c r="G312" s="19"/>
      <c r="H312" s="19"/>
      <c r="I312" s="19"/>
      <c r="J312" s="19"/>
      <c r="K312" s="19" t="str">
        <f t="shared" ref="K312:L312" si="1069">SUBTOTAL(9,K308:K311)</f>
        <v>#REF!</v>
      </c>
      <c r="L312" s="19" t="str">
        <f t="shared" si="1069"/>
        <v>#REF!</v>
      </c>
      <c r="M312" s="19"/>
      <c r="N312" s="19"/>
      <c r="O312" s="38"/>
      <c r="P312" s="19" t="str">
        <f t="shared" ref="P312:X312" si="1070">SUBTOTAL(9,P308:P311)</f>
        <v>#REF!</v>
      </c>
      <c r="Q312" s="19" t="str">
        <f t="shared" si="1070"/>
        <v>#REF!</v>
      </c>
      <c r="R312" s="19" t="str">
        <f t="shared" si="1070"/>
        <v>#REF!</v>
      </c>
      <c r="S312" s="38" t="str">
        <f t="shared" si="1070"/>
        <v>#REF!</v>
      </c>
      <c r="T312" s="19">
        <f t="shared" si="1070"/>
        <v>145152</v>
      </c>
      <c r="U312" s="19">
        <f t="shared" si="1070"/>
        <v>17449.04</v>
      </c>
      <c r="V312" s="19">
        <f t="shared" si="1070"/>
        <v>162601.04</v>
      </c>
      <c r="W312" s="19" t="str">
        <f t="shared" si="1070"/>
        <v>#REF!</v>
      </c>
      <c r="X312" s="19" t="str">
        <f t="shared" si="1070"/>
        <v>#REF!</v>
      </c>
      <c r="Y312" s="38"/>
      <c r="Z312" s="38"/>
      <c r="AA312" s="38"/>
      <c r="AB312" s="38"/>
      <c r="AC312" s="38"/>
      <c r="AD312" s="38"/>
      <c r="AE312" s="38"/>
      <c r="AH312" s="38"/>
      <c r="AI312" s="40"/>
      <c r="AJ312" s="38"/>
      <c r="AK312" s="19"/>
      <c r="AL312" s="18"/>
      <c r="AM312" s="19"/>
    </row>
    <row r="313" ht="15.75" hidden="1" customHeight="1" outlineLevel="2">
      <c r="A313" s="18" t="s">
        <v>166</v>
      </c>
      <c r="B313" s="19" t="s">
        <v>18</v>
      </c>
      <c r="C313" s="18" t="s">
        <v>335</v>
      </c>
      <c r="D313" s="19">
        <v>8334443.44</v>
      </c>
      <c r="E313" s="19">
        <v>1.336686493E7</v>
      </c>
      <c r="F313" s="19">
        <v>0.0</v>
      </c>
      <c r="G313" s="19" t="str">
        <f t="shared" ref="G313:G318" si="1071">VLOOKUP(A313,'[1]ESFUERZO PROPIO ANTIOQUIA'!$E$4:$AB$130,5,0)</f>
        <v>#REF!</v>
      </c>
      <c r="H313" s="19" t="str">
        <f t="shared" ref="H313:H318" si="1072">VLOOKUP(A313,'[1]ESFUERZO PROPIO ANTIOQUIA'!$E$4:$AB$130,2,0)</f>
        <v>#REF!</v>
      </c>
      <c r="I313" s="19" t="str">
        <f t="shared" ref="I313:I318" si="1073">VLOOKUP(A313,'[1]ESFUERZO PROPIO ANTIOQUIA'!$E$4:$AB$130,24,0)</f>
        <v>#REF!</v>
      </c>
      <c r="J313" s="19" t="str">
        <f t="shared" ref="J313:J318" si="1074">+I313/4</f>
        <v>#REF!</v>
      </c>
      <c r="K313" s="19" t="str">
        <f t="shared" ref="K313:K318" si="1075">+F313*J313</f>
        <v>#REF!</v>
      </c>
      <c r="L313" s="19" t="str">
        <f t="shared" ref="L313:L318" si="1076">IF(K313=0,0,D313-Q313)</f>
        <v>#REF!</v>
      </c>
      <c r="M313" s="19" t="str">
        <f t="shared" ref="M313:M318" si="1077">VLOOKUP(A313,'[1]ESFUERZO PROPIO ANTIOQUIA'!$E$4:$AB$130,14,0)</f>
        <v>#REF!</v>
      </c>
      <c r="N313" s="19" t="str">
        <f t="shared" ref="N313:N318" si="1078">VLOOKUP(A313,'[1]ESFUERZO PROPIO ANTIOQUIA'!$E$4:$AB$130,11,0)</f>
        <v>#REF!</v>
      </c>
      <c r="O313" s="38"/>
      <c r="P313" s="19" t="str">
        <f t="shared" ref="P313:P314" si="1079">+D313-K313</f>
        <v>#REF!</v>
      </c>
      <c r="Q313" s="19" t="str">
        <f t="shared" ref="Q313:Q318" si="1080">+ROUND(P313,0)</f>
        <v>#REF!</v>
      </c>
      <c r="R313" s="19" t="str">
        <f t="shared" ref="R313:R318" si="1081">+L313+Q313</f>
        <v>#REF!</v>
      </c>
      <c r="S313" s="38" t="str">
        <f t="shared" ref="S313:S318" si="1082">+IF(D313-L313-Q313&gt;1,D313-L313-Q313,0)</f>
        <v>#REF!</v>
      </c>
      <c r="T313" s="19">
        <v>0.0</v>
      </c>
      <c r="U313" s="19">
        <v>0.0</v>
      </c>
      <c r="V313" s="19">
        <f t="shared" ref="V313:V318" si="1083">+T313+U313</f>
        <v>0</v>
      </c>
      <c r="W313" s="19" t="str">
        <f t="shared" ref="W313:W318" si="1084">+IF(S313+V313&gt;100000,S313+V313,0)</f>
        <v>#REF!</v>
      </c>
      <c r="X313" s="19" t="str">
        <f t="shared" ref="X313:X318" si="1085">+Q313+W313</f>
        <v>#REF!</v>
      </c>
      <c r="Y313" s="38"/>
      <c r="Z313" s="38"/>
      <c r="AA313" s="38"/>
      <c r="AB313" s="38"/>
      <c r="AC313" s="38"/>
      <c r="AD313" s="38"/>
      <c r="AE313" s="38"/>
      <c r="AG313" s="39" t="b">
        <f t="shared" ref="AG313:AG318" si="1086">+AND(A313=AH313,C313=AJ313)</f>
        <v>1</v>
      </c>
      <c r="AH313" s="38" t="s">
        <v>166</v>
      </c>
      <c r="AI313" s="40" t="s">
        <v>18</v>
      </c>
      <c r="AJ313" s="38" t="s">
        <v>335</v>
      </c>
      <c r="AK313" s="19">
        <v>0.0</v>
      </c>
      <c r="AL313" s="18">
        <v>0.0</v>
      </c>
      <c r="AM313" s="19">
        <f t="shared" ref="AM313:AM318" si="1087">+AK313+AL313</f>
        <v>0</v>
      </c>
    </row>
    <row r="314" ht="15.75" hidden="1" customHeight="1" outlineLevel="2">
      <c r="A314" s="18" t="s">
        <v>166</v>
      </c>
      <c r="B314" s="19" t="s">
        <v>44</v>
      </c>
      <c r="C314" s="18" t="s">
        <v>45</v>
      </c>
      <c r="D314" s="19">
        <v>1531485.08</v>
      </c>
      <c r="E314" s="19">
        <v>2456211.32</v>
      </c>
      <c r="F314" s="19">
        <v>0.0</v>
      </c>
      <c r="G314" s="19" t="str">
        <f t="shared" si="1071"/>
        <v>#REF!</v>
      </c>
      <c r="H314" s="19" t="str">
        <f t="shared" si="1072"/>
        <v>#REF!</v>
      </c>
      <c r="I314" s="19" t="str">
        <f t="shared" si="1073"/>
        <v>#REF!</v>
      </c>
      <c r="J314" s="19" t="str">
        <f t="shared" si="1074"/>
        <v>#REF!</v>
      </c>
      <c r="K314" s="19" t="str">
        <f t="shared" si="1075"/>
        <v>#REF!</v>
      </c>
      <c r="L314" s="19" t="str">
        <f t="shared" si="1076"/>
        <v>#REF!</v>
      </c>
      <c r="M314" s="19" t="str">
        <f t="shared" si="1077"/>
        <v>#REF!</v>
      </c>
      <c r="N314" s="19" t="str">
        <f t="shared" si="1078"/>
        <v>#REF!</v>
      </c>
      <c r="O314" s="38"/>
      <c r="P314" s="19" t="str">
        <f t="shared" si="1079"/>
        <v>#REF!</v>
      </c>
      <c r="Q314" s="19" t="str">
        <f t="shared" si="1080"/>
        <v>#REF!</v>
      </c>
      <c r="R314" s="19" t="str">
        <f t="shared" si="1081"/>
        <v>#REF!</v>
      </c>
      <c r="S314" s="38" t="str">
        <f t="shared" si="1082"/>
        <v>#REF!</v>
      </c>
      <c r="T314" s="19">
        <v>0.0</v>
      </c>
      <c r="U314" s="19">
        <v>0.0</v>
      </c>
      <c r="V314" s="19">
        <f t="shared" si="1083"/>
        <v>0</v>
      </c>
      <c r="W314" s="19" t="str">
        <f t="shared" si="1084"/>
        <v>#REF!</v>
      </c>
      <c r="X314" s="19" t="str">
        <f t="shared" si="1085"/>
        <v>#REF!</v>
      </c>
      <c r="Y314" s="38"/>
      <c r="Z314" s="38"/>
      <c r="AA314" s="38"/>
      <c r="AB314" s="38"/>
      <c r="AC314" s="38"/>
      <c r="AD314" s="38"/>
      <c r="AE314" s="38"/>
      <c r="AG314" s="39" t="b">
        <f t="shared" si="1086"/>
        <v>1</v>
      </c>
      <c r="AH314" s="38" t="s">
        <v>166</v>
      </c>
      <c r="AI314" s="40" t="s">
        <v>44</v>
      </c>
      <c r="AJ314" s="38" t="s">
        <v>45</v>
      </c>
      <c r="AK314" s="19">
        <v>0.0</v>
      </c>
      <c r="AL314" s="18">
        <v>0.0</v>
      </c>
      <c r="AM314" s="19">
        <f t="shared" si="1087"/>
        <v>0</v>
      </c>
    </row>
    <row r="315" ht="15.75" hidden="1" customHeight="1" outlineLevel="2">
      <c r="A315" s="18" t="s">
        <v>166</v>
      </c>
      <c r="B315" s="19" t="s">
        <v>28</v>
      </c>
      <c r="C315" s="18" t="s">
        <v>29</v>
      </c>
      <c r="D315" s="19">
        <v>26308.27</v>
      </c>
      <c r="E315" s="19">
        <v>42193.47</v>
      </c>
      <c r="F315" s="19">
        <v>0.0</v>
      </c>
      <c r="G315" s="19" t="str">
        <f t="shared" si="1071"/>
        <v>#REF!</v>
      </c>
      <c r="H315" s="19" t="str">
        <f t="shared" si="1072"/>
        <v>#REF!</v>
      </c>
      <c r="I315" s="19" t="str">
        <f t="shared" si="1073"/>
        <v>#REF!</v>
      </c>
      <c r="J315" s="19" t="str">
        <f t="shared" si="1074"/>
        <v>#REF!</v>
      </c>
      <c r="K315" s="19" t="str">
        <f t="shared" si="1075"/>
        <v>#REF!</v>
      </c>
      <c r="L315" s="19" t="str">
        <f t="shared" si="1076"/>
        <v>#REF!</v>
      </c>
      <c r="M315" s="19" t="str">
        <f t="shared" si="1077"/>
        <v>#REF!</v>
      </c>
      <c r="N315" s="19" t="str">
        <f t="shared" si="1078"/>
        <v>#REF!</v>
      </c>
      <c r="O315" s="38"/>
      <c r="P315" s="19">
        <v>0.0</v>
      </c>
      <c r="Q315" s="19">
        <f t="shared" si="1080"/>
        <v>0</v>
      </c>
      <c r="R315" s="19" t="str">
        <f t="shared" si="1081"/>
        <v>#REF!</v>
      </c>
      <c r="S315" s="38" t="str">
        <f t="shared" si="1082"/>
        <v>#REF!</v>
      </c>
      <c r="T315" s="19">
        <v>0.0</v>
      </c>
      <c r="U315" s="19">
        <v>12399.88</v>
      </c>
      <c r="V315" s="19">
        <f t="shared" si="1083"/>
        <v>12399.88</v>
      </c>
      <c r="W315" s="19" t="str">
        <f t="shared" si="1084"/>
        <v>#REF!</v>
      </c>
      <c r="X315" s="19" t="str">
        <f t="shared" si="1085"/>
        <v>#REF!</v>
      </c>
      <c r="Y315" s="38"/>
      <c r="Z315" s="38"/>
      <c r="AA315" s="38"/>
      <c r="AB315" s="38"/>
      <c r="AC315" s="38"/>
      <c r="AD315" s="38"/>
      <c r="AE315" s="38"/>
      <c r="AG315" s="39" t="b">
        <f t="shared" si="1086"/>
        <v>1</v>
      </c>
      <c r="AH315" s="38" t="s">
        <v>166</v>
      </c>
      <c r="AI315" s="40" t="s">
        <v>28</v>
      </c>
      <c r="AJ315" s="38" t="s">
        <v>29</v>
      </c>
      <c r="AK315" s="19">
        <v>0.0</v>
      </c>
      <c r="AL315" s="18">
        <v>12399.88</v>
      </c>
      <c r="AM315" s="19">
        <f t="shared" si="1087"/>
        <v>12399.88</v>
      </c>
    </row>
    <row r="316" ht="15.75" hidden="1" customHeight="1" outlineLevel="2">
      <c r="A316" s="18" t="s">
        <v>166</v>
      </c>
      <c r="B316" s="19" t="s">
        <v>30</v>
      </c>
      <c r="C316" s="18" t="s">
        <v>31</v>
      </c>
      <c r="D316" s="19">
        <v>8564.48</v>
      </c>
      <c r="E316" s="19">
        <v>13735.81</v>
      </c>
      <c r="F316" s="19">
        <v>0.0</v>
      </c>
      <c r="G316" s="19" t="str">
        <f t="shared" si="1071"/>
        <v>#REF!</v>
      </c>
      <c r="H316" s="19" t="str">
        <f t="shared" si="1072"/>
        <v>#REF!</v>
      </c>
      <c r="I316" s="19" t="str">
        <f t="shared" si="1073"/>
        <v>#REF!</v>
      </c>
      <c r="J316" s="19" t="str">
        <f t="shared" si="1074"/>
        <v>#REF!</v>
      </c>
      <c r="K316" s="19" t="str">
        <f t="shared" si="1075"/>
        <v>#REF!</v>
      </c>
      <c r="L316" s="19" t="str">
        <f t="shared" si="1076"/>
        <v>#REF!</v>
      </c>
      <c r="M316" s="19" t="str">
        <f t="shared" si="1077"/>
        <v>#REF!</v>
      </c>
      <c r="N316" s="19" t="str">
        <f t="shared" si="1078"/>
        <v>#REF!</v>
      </c>
      <c r="O316" s="38"/>
      <c r="P316" s="19">
        <v>0.0</v>
      </c>
      <c r="Q316" s="19">
        <f t="shared" si="1080"/>
        <v>0</v>
      </c>
      <c r="R316" s="19" t="str">
        <f t="shared" si="1081"/>
        <v>#REF!</v>
      </c>
      <c r="S316" s="38" t="str">
        <f t="shared" si="1082"/>
        <v>#REF!</v>
      </c>
      <c r="T316" s="19">
        <v>0.0</v>
      </c>
      <c r="U316" s="19">
        <v>2775.31</v>
      </c>
      <c r="V316" s="19">
        <f t="shared" si="1083"/>
        <v>2775.31</v>
      </c>
      <c r="W316" s="19" t="str">
        <f t="shared" si="1084"/>
        <v>#REF!</v>
      </c>
      <c r="X316" s="19" t="str">
        <f t="shared" si="1085"/>
        <v>#REF!</v>
      </c>
      <c r="Y316" s="38"/>
      <c r="Z316" s="38"/>
      <c r="AA316" s="38"/>
      <c r="AB316" s="38"/>
      <c r="AC316" s="38"/>
      <c r="AD316" s="38"/>
      <c r="AE316" s="38"/>
      <c r="AG316" s="39" t="b">
        <f t="shared" si="1086"/>
        <v>1</v>
      </c>
      <c r="AH316" s="38" t="s">
        <v>166</v>
      </c>
      <c r="AI316" s="40" t="s">
        <v>30</v>
      </c>
      <c r="AJ316" s="38" t="s">
        <v>336</v>
      </c>
      <c r="AK316" s="19">
        <v>0.0</v>
      </c>
      <c r="AL316" s="18">
        <v>2775.31</v>
      </c>
      <c r="AM316" s="19">
        <f t="shared" si="1087"/>
        <v>2775.31</v>
      </c>
    </row>
    <row r="317" ht="15.75" hidden="1" customHeight="1" outlineLevel="2">
      <c r="A317" s="18" t="s">
        <v>166</v>
      </c>
      <c r="B317" s="19" t="s">
        <v>38</v>
      </c>
      <c r="C317" s="18" t="s">
        <v>39</v>
      </c>
      <c r="D317" s="19">
        <v>14121.19</v>
      </c>
      <c r="E317" s="19">
        <v>22647.72</v>
      </c>
      <c r="F317" s="19">
        <v>0.0</v>
      </c>
      <c r="G317" s="19" t="str">
        <f t="shared" si="1071"/>
        <v>#REF!</v>
      </c>
      <c r="H317" s="19" t="str">
        <f t="shared" si="1072"/>
        <v>#REF!</v>
      </c>
      <c r="I317" s="19" t="str">
        <f t="shared" si="1073"/>
        <v>#REF!</v>
      </c>
      <c r="J317" s="19" t="str">
        <f t="shared" si="1074"/>
        <v>#REF!</v>
      </c>
      <c r="K317" s="19" t="str">
        <f t="shared" si="1075"/>
        <v>#REF!</v>
      </c>
      <c r="L317" s="19" t="str">
        <f t="shared" si="1076"/>
        <v>#REF!</v>
      </c>
      <c r="M317" s="19" t="str">
        <f t="shared" si="1077"/>
        <v>#REF!</v>
      </c>
      <c r="N317" s="19" t="str">
        <f t="shared" si="1078"/>
        <v>#REF!</v>
      </c>
      <c r="O317" s="38"/>
      <c r="P317" s="19">
        <v>0.0</v>
      </c>
      <c r="Q317" s="19">
        <f t="shared" si="1080"/>
        <v>0</v>
      </c>
      <c r="R317" s="19" t="str">
        <f t="shared" si="1081"/>
        <v>#REF!</v>
      </c>
      <c r="S317" s="38" t="str">
        <f t="shared" si="1082"/>
        <v>#REF!</v>
      </c>
      <c r="T317" s="19">
        <v>0.0</v>
      </c>
      <c r="U317" s="19">
        <v>15991.19</v>
      </c>
      <c r="V317" s="19">
        <f t="shared" si="1083"/>
        <v>15991.19</v>
      </c>
      <c r="W317" s="19" t="str">
        <f t="shared" si="1084"/>
        <v>#REF!</v>
      </c>
      <c r="X317" s="19" t="str">
        <f t="shared" si="1085"/>
        <v>#REF!</v>
      </c>
      <c r="Y317" s="38"/>
      <c r="Z317" s="38"/>
      <c r="AA317" s="38"/>
      <c r="AB317" s="38"/>
      <c r="AC317" s="38"/>
      <c r="AD317" s="38"/>
      <c r="AE317" s="38"/>
      <c r="AG317" s="39" t="b">
        <f t="shared" si="1086"/>
        <v>1</v>
      </c>
      <c r="AH317" s="38" t="s">
        <v>166</v>
      </c>
      <c r="AI317" s="40" t="s">
        <v>38</v>
      </c>
      <c r="AJ317" s="38" t="s">
        <v>39</v>
      </c>
      <c r="AK317" s="19">
        <v>0.0</v>
      </c>
      <c r="AL317" s="18">
        <v>15991.19</v>
      </c>
      <c r="AM317" s="19">
        <f t="shared" si="1087"/>
        <v>15991.19</v>
      </c>
    </row>
    <row r="318" ht="15.75" hidden="1" customHeight="1" outlineLevel="2">
      <c r="A318" s="18" t="s">
        <v>166</v>
      </c>
      <c r="B318" s="19" t="s">
        <v>60</v>
      </c>
      <c r="C318" s="18" t="s">
        <v>61</v>
      </c>
      <c r="D318" s="19">
        <v>1704.54</v>
      </c>
      <c r="E318" s="19">
        <v>2733.75</v>
      </c>
      <c r="F318" s="19">
        <v>0.0</v>
      </c>
      <c r="G318" s="19" t="str">
        <f t="shared" si="1071"/>
        <v>#REF!</v>
      </c>
      <c r="H318" s="19" t="str">
        <f t="shared" si="1072"/>
        <v>#REF!</v>
      </c>
      <c r="I318" s="19" t="str">
        <f t="shared" si="1073"/>
        <v>#REF!</v>
      </c>
      <c r="J318" s="19" t="str">
        <f t="shared" si="1074"/>
        <v>#REF!</v>
      </c>
      <c r="K318" s="19" t="str">
        <f t="shared" si="1075"/>
        <v>#REF!</v>
      </c>
      <c r="L318" s="19" t="str">
        <f t="shared" si="1076"/>
        <v>#REF!</v>
      </c>
      <c r="M318" s="19" t="str">
        <f t="shared" si="1077"/>
        <v>#REF!</v>
      </c>
      <c r="N318" s="19" t="str">
        <f t="shared" si="1078"/>
        <v>#REF!</v>
      </c>
      <c r="O318" s="38"/>
      <c r="P318" s="19">
        <v>0.0</v>
      </c>
      <c r="Q318" s="19">
        <f t="shared" si="1080"/>
        <v>0</v>
      </c>
      <c r="R318" s="19" t="str">
        <f t="shared" si="1081"/>
        <v>#REF!</v>
      </c>
      <c r="S318" s="38" t="str">
        <f t="shared" si="1082"/>
        <v>#REF!</v>
      </c>
      <c r="T318" s="19">
        <v>0.0</v>
      </c>
      <c r="U318" s="19">
        <v>0.0</v>
      </c>
      <c r="V318" s="19">
        <f t="shared" si="1083"/>
        <v>0</v>
      </c>
      <c r="W318" s="19" t="str">
        <f t="shared" si="1084"/>
        <v>#REF!</v>
      </c>
      <c r="X318" s="19" t="str">
        <f t="shared" si="1085"/>
        <v>#REF!</v>
      </c>
      <c r="Y318" s="38"/>
      <c r="Z318" s="38"/>
      <c r="AA318" s="38"/>
      <c r="AB318" s="38"/>
      <c r="AC318" s="38"/>
      <c r="AD318" s="38"/>
      <c r="AE318" s="38"/>
      <c r="AG318" s="39" t="b">
        <f t="shared" si="1086"/>
        <v>1</v>
      </c>
      <c r="AH318" s="18" t="s">
        <v>166</v>
      </c>
      <c r="AI318" s="19" t="s">
        <v>60</v>
      </c>
      <c r="AJ318" s="18" t="s">
        <v>61</v>
      </c>
      <c r="AK318" s="19"/>
      <c r="AL318" s="18"/>
      <c r="AM318" s="19">
        <f t="shared" si="1087"/>
        <v>0</v>
      </c>
    </row>
    <row r="319" ht="15.75" hidden="1" customHeight="1" outlineLevel="1">
      <c r="A319" s="43" t="s">
        <v>394</v>
      </c>
      <c r="B319" s="19"/>
      <c r="C319" s="18"/>
      <c r="D319" s="19">
        <f t="shared" ref="D319:E319" si="1088">SUBTOTAL(9,D313:D318)</f>
        <v>9916627</v>
      </c>
      <c r="E319" s="19">
        <f t="shared" si="1088"/>
        <v>15904387</v>
      </c>
      <c r="F319" s="19">
        <v>1.0</v>
      </c>
      <c r="G319" s="19"/>
      <c r="H319" s="19"/>
      <c r="I319" s="19"/>
      <c r="J319" s="19"/>
      <c r="K319" s="19" t="str">
        <f t="shared" ref="K319:L319" si="1089">SUBTOTAL(9,K313:K318)</f>
        <v>#REF!</v>
      </c>
      <c r="L319" s="19" t="str">
        <f t="shared" si="1089"/>
        <v>#REF!</v>
      </c>
      <c r="M319" s="19"/>
      <c r="N319" s="19"/>
      <c r="O319" s="38"/>
      <c r="P319" s="19" t="str">
        <f t="shared" ref="P319:X319" si="1090">SUBTOTAL(9,P313:P318)</f>
        <v>#REF!</v>
      </c>
      <c r="Q319" s="19" t="str">
        <f t="shared" si="1090"/>
        <v>#REF!</v>
      </c>
      <c r="R319" s="19" t="str">
        <f t="shared" si="1090"/>
        <v>#REF!</v>
      </c>
      <c r="S319" s="38" t="str">
        <f t="shared" si="1090"/>
        <v>#REF!</v>
      </c>
      <c r="T319" s="19">
        <f t="shared" si="1090"/>
        <v>0</v>
      </c>
      <c r="U319" s="19">
        <f t="shared" si="1090"/>
        <v>31166.38</v>
      </c>
      <c r="V319" s="19">
        <f t="shared" si="1090"/>
        <v>31166.38</v>
      </c>
      <c r="W319" s="19" t="str">
        <f t="shared" si="1090"/>
        <v>#REF!</v>
      </c>
      <c r="X319" s="19" t="str">
        <f t="shared" si="1090"/>
        <v>#REF!</v>
      </c>
      <c r="Y319" s="38"/>
      <c r="Z319" s="38"/>
      <c r="AA319" s="38"/>
      <c r="AB319" s="38"/>
      <c r="AC319" s="38"/>
      <c r="AD319" s="38"/>
      <c r="AE319" s="38"/>
      <c r="AH319" s="18"/>
      <c r="AI319" s="19"/>
      <c r="AJ319" s="18"/>
      <c r="AK319" s="19"/>
      <c r="AL319" s="18"/>
      <c r="AM319" s="19"/>
    </row>
    <row r="320" ht="15.75" hidden="1" customHeight="1" outlineLevel="2">
      <c r="A320" s="18" t="s">
        <v>168</v>
      </c>
      <c r="B320" s="19" t="s">
        <v>18</v>
      </c>
      <c r="C320" s="18" t="s">
        <v>335</v>
      </c>
      <c r="D320" s="19">
        <v>0.0</v>
      </c>
      <c r="E320" s="19">
        <v>744042.6</v>
      </c>
      <c r="F320" s="19">
        <v>0.0</v>
      </c>
      <c r="G320" s="19" t="str">
        <f t="shared" ref="G320:G322" si="1091">VLOOKUP(A320,'[1]ESFUERZO PROPIO ANTIOQUIA'!$E$4:$AB$130,5,0)</f>
        <v>#REF!</v>
      </c>
      <c r="H320" s="19" t="str">
        <f t="shared" ref="H320:H322" si="1092">VLOOKUP(A320,'[1]ESFUERZO PROPIO ANTIOQUIA'!$E$4:$AB$130,2,0)</f>
        <v>#REF!</v>
      </c>
      <c r="I320" s="19" t="str">
        <f t="shared" ref="I320:I322" si="1093">VLOOKUP(A320,'[1]ESFUERZO PROPIO ANTIOQUIA'!$E$4:$AB$130,24,0)</f>
        <v>#REF!</v>
      </c>
      <c r="J320" s="19" t="str">
        <f t="shared" ref="J320:J322" si="1094">+I320/4</f>
        <v>#REF!</v>
      </c>
      <c r="K320" s="19" t="str">
        <f t="shared" ref="K320:K322" si="1095">+F320*J320</f>
        <v>#REF!</v>
      </c>
      <c r="L320" s="19" t="str">
        <f t="shared" ref="L320:L322" si="1096">IF(K320=0,0,D320-Q320)</f>
        <v>#REF!</v>
      </c>
      <c r="M320" s="19" t="str">
        <f t="shared" ref="M320:M322" si="1097">VLOOKUP(A320,'[1]ESFUERZO PROPIO ANTIOQUIA'!$E$4:$AB$130,14,0)</f>
        <v>#REF!</v>
      </c>
      <c r="N320" s="19" t="str">
        <f t="shared" ref="N320:N322" si="1098">VLOOKUP(A320,'[1]ESFUERZO PROPIO ANTIOQUIA'!$E$4:$AB$130,11,0)</f>
        <v>#REF!</v>
      </c>
      <c r="O320" s="38"/>
      <c r="P320" s="19" t="str">
        <f t="shared" ref="P320:P322" si="1099">+D320-K320</f>
        <v>#REF!</v>
      </c>
      <c r="Q320" s="19" t="str">
        <f t="shared" ref="Q320:Q322" si="1100">+ROUND(P320,0)</f>
        <v>#REF!</v>
      </c>
      <c r="R320" s="19" t="str">
        <f t="shared" ref="R320:R322" si="1101">+L320+Q320</f>
        <v>#REF!</v>
      </c>
      <c r="S320" s="38" t="str">
        <f t="shared" ref="S320:S322" si="1102">+IF(D320-L320-Q320&gt;1,D320-L320-Q320,0)</f>
        <v>#REF!</v>
      </c>
      <c r="T320" s="19">
        <v>0.0</v>
      </c>
      <c r="U320" s="19">
        <v>0.0</v>
      </c>
      <c r="V320" s="19">
        <f t="shared" ref="V320:V322" si="1103">+T320+U320</f>
        <v>0</v>
      </c>
      <c r="W320" s="19" t="str">
        <f t="shared" ref="W320:W322" si="1104">+IF(S320+V320&gt;100000,S320+V320,0)</f>
        <v>#REF!</v>
      </c>
      <c r="X320" s="19" t="str">
        <f t="shared" ref="X320:X322" si="1105">+Q320+W320</f>
        <v>#REF!</v>
      </c>
      <c r="Y320" s="38"/>
      <c r="Z320" s="38"/>
      <c r="AA320" s="38"/>
      <c r="AB320" s="38"/>
      <c r="AC320" s="38"/>
      <c r="AD320" s="38"/>
      <c r="AE320" s="38"/>
      <c r="AG320" s="39" t="b">
        <f t="shared" ref="AG320:AG322" si="1106">+AND(A320=AH320,C320=AJ320)</f>
        <v>1</v>
      </c>
      <c r="AH320" s="38" t="s">
        <v>168</v>
      </c>
      <c r="AI320" s="40" t="s">
        <v>18</v>
      </c>
      <c r="AJ320" s="38" t="s">
        <v>335</v>
      </c>
      <c r="AK320" s="19">
        <v>0.0</v>
      </c>
      <c r="AL320" s="18">
        <v>0.0</v>
      </c>
      <c r="AM320" s="19">
        <f t="shared" ref="AM320:AM322" si="1107">+AK320+AL320</f>
        <v>0</v>
      </c>
    </row>
    <row r="321" ht="15.75" hidden="1" customHeight="1" outlineLevel="2">
      <c r="A321" s="18" t="s">
        <v>168</v>
      </c>
      <c r="B321" s="19" t="s">
        <v>30</v>
      </c>
      <c r="C321" s="18" t="s">
        <v>31</v>
      </c>
      <c r="D321" s="19">
        <v>0.0</v>
      </c>
      <c r="E321" s="19">
        <v>1723.74</v>
      </c>
      <c r="F321" s="19">
        <v>0.0</v>
      </c>
      <c r="G321" s="19" t="str">
        <f t="shared" si="1091"/>
        <v>#REF!</v>
      </c>
      <c r="H321" s="19" t="str">
        <f t="shared" si="1092"/>
        <v>#REF!</v>
      </c>
      <c r="I321" s="19" t="str">
        <f t="shared" si="1093"/>
        <v>#REF!</v>
      </c>
      <c r="J321" s="19" t="str">
        <f t="shared" si="1094"/>
        <v>#REF!</v>
      </c>
      <c r="K321" s="19" t="str">
        <f t="shared" si="1095"/>
        <v>#REF!</v>
      </c>
      <c r="L321" s="19" t="str">
        <f t="shared" si="1096"/>
        <v>#REF!</v>
      </c>
      <c r="M321" s="19" t="str">
        <f t="shared" si="1097"/>
        <v>#REF!</v>
      </c>
      <c r="N321" s="19" t="str">
        <f t="shared" si="1098"/>
        <v>#REF!</v>
      </c>
      <c r="O321" s="38"/>
      <c r="P321" s="19" t="str">
        <f t="shared" si="1099"/>
        <v>#REF!</v>
      </c>
      <c r="Q321" s="19" t="str">
        <f t="shared" si="1100"/>
        <v>#REF!</v>
      </c>
      <c r="R321" s="19" t="str">
        <f t="shared" si="1101"/>
        <v>#REF!</v>
      </c>
      <c r="S321" s="38" t="str">
        <f t="shared" si="1102"/>
        <v>#REF!</v>
      </c>
      <c r="T321" s="19">
        <v>0.0</v>
      </c>
      <c r="U321" s="19">
        <v>0.0</v>
      </c>
      <c r="V321" s="19">
        <f t="shared" si="1103"/>
        <v>0</v>
      </c>
      <c r="W321" s="19" t="str">
        <f t="shared" si="1104"/>
        <v>#REF!</v>
      </c>
      <c r="X321" s="19" t="str">
        <f t="shared" si="1105"/>
        <v>#REF!</v>
      </c>
      <c r="Y321" s="38"/>
      <c r="Z321" s="38"/>
      <c r="AA321" s="38"/>
      <c r="AB321" s="38"/>
      <c r="AC321" s="38"/>
      <c r="AD321" s="38"/>
      <c r="AE321" s="38"/>
      <c r="AG321" s="39" t="b">
        <f t="shared" si="1106"/>
        <v>1</v>
      </c>
      <c r="AH321" s="18" t="s">
        <v>168</v>
      </c>
      <c r="AI321" s="19" t="s">
        <v>30</v>
      </c>
      <c r="AJ321" s="18" t="s">
        <v>31</v>
      </c>
      <c r="AK321" s="19"/>
      <c r="AL321" s="18"/>
      <c r="AM321" s="19">
        <f t="shared" si="1107"/>
        <v>0</v>
      </c>
    </row>
    <row r="322" ht="15.75" hidden="1" customHeight="1" outlineLevel="2">
      <c r="A322" s="18" t="s">
        <v>168</v>
      </c>
      <c r="B322" s="19" t="s">
        <v>38</v>
      </c>
      <c r="C322" s="18" t="s">
        <v>39</v>
      </c>
      <c r="D322" s="19">
        <v>0.0</v>
      </c>
      <c r="E322" s="19">
        <v>2291.66</v>
      </c>
      <c r="F322" s="19">
        <v>0.0</v>
      </c>
      <c r="G322" s="19" t="str">
        <f t="shared" si="1091"/>
        <v>#REF!</v>
      </c>
      <c r="H322" s="19" t="str">
        <f t="shared" si="1092"/>
        <v>#REF!</v>
      </c>
      <c r="I322" s="19" t="str">
        <f t="shared" si="1093"/>
        <v>#REF!</v>
      </c>
      <c r="J322" s="19" t="str">
        <f t="shared" si="1094"/>
        <v>#REF!</v>
      </c>
      <c r="K322" s="19" t="str">
        <f t="shared" si="1095"/>
        <v>#REF!</v>
      </c>
      <c r="L322" s="19" t="str">
        <f t="shared" si="1096"/>
        <v>#REF!</v>
      </c>
      <c r="M322" s="19" t="str">
        <f t="shared" si="1097"/>
        <v>#REF!</v>
      </c>
      <c r="N322" s="19" t="str">
        <f t="shared" si="1098"/>
        <v>#REF!</v>
      </c>
      <c r="O322" s="38"/>
      <c r="P322" s="19" t="str">
        <f t="shared" si="1099"/>
        <v>#REF!</v>
      </c>
      <c r="Q322" s="19" t="str">
        <f t="shared" si="1100"/>
        <v>#REF!</v>
      </c>
      <c r="R322" s="19" t="str">
        <f t="shared" si="1101"/>
        <v>#REF!</v>
      </c>
      <c r="S322" s="38" t="str">
        <f t="shared" si="1102"/>
        <v>#REF!</v>
      </c>
      <c r="T322" s="19">
        <v>0.0</v>
      </c>
      <c r="U322" s="19">
        <v>0.0</v>
      </c>
      <c r="V322" s="19">
        <f t="shared" si="1103"/>
        <v>0</v>
      </c>
      <c r="W322" s="19" t="str">
        <f t="shared" si="1104"/>
        <v>#REF!</v>
      </c>
      <c r="X322" s="19" t="str">
        <f t="shared" si="1105"/>
        <v>#REF!</v>
      </c>
      <c r="Y322" s="38"/>
      <c r="Z322" s="38"/>
      <c r="AA322" s="38"/>
      <c r="AB322" s="38"/>
      <c r="AC322" s="38"/>
      <c r="AD322" s="38"/>
      <c r="AE322" s="38"/>
      <c r="AG322" s="39" t="b">
        <f t="shared" si="1106"/>
        <v>1</v>
      </c>
      <c r="AH322" s="38" t="s">
        <v>168</v>
      </c>
      <c r="AI322" s="40" t="s">
        <v>38</v>
      </c>
      <c r="AJ322" s="38" t="s">
        <v>39</v>
      </c>
      <c r="AK322" s="19">
        <v>0.0</v>
      </c>
      <c r="AL322" s="18">
        <v>0.0</v>
      </c>
      <c r="AM322" s="19">
        <f t="shared" si="1107"/>
        <v>0</v>
      </c>
    </row>
    <row r="323" ht="15.75" hidden="1" customHeight="1" outlineLevel="1">
      <c r="A323" s="43" t="s">
        <v>395</v>
      </c>
      <c r="B323" s="19"/>
      <c r="C323" s="18"/>
      <c r="D323" s="19">
        <f t="shared" ref="D323:E323" si="1108">SUBTOTAL(9,D320:D322)</f>
        <v>0</v>
      </c>
      <c r="E323" s="19">
        <f t="shared" si="1108"/>
        <v>748058</v>
      </c>
      <c r="F323" s="19">
        <v>1.0</v>
      </c>
      <c r="G323" s="19"/>
      <c r="H323" s="19"/>
      <c r="I323" s="19"/>
      <c r="J323" s="19"/>
      <c r="K323" s="19" t="str">
        <f t="shared" ref="K323:L323" si="1109">SUBTOTAL(9,K320:K322)</f>
        <v>#REF!</v>
      </c>
      <c r="L323" s="19" t="str">
        <f t="shared" si="1109"/>
        <v>#REF!</v>
      </c>
      <c r="M323" s="19"/>
      <c r="N323" s="19"/>
      <c r="O323" s="38"/>
      <c r="P323" s="19" t="str">
        <f t="shared" ref="P323:X323" si="1110">SUBTOTAL(9,P320:P322)</f>
        <v>#REF!</v>
      </c>
      <c r="Q323" s="19" t="str">
        <f t="shared" si="1110"/>
        <v>#REF!</v>
      </c>
      <c r="R323" s="19" t="str">
        <f t="shared" si="1110"/>
        <v>#REF!</v>
      </c>
      <c r="S323" s="38" t="str">
        <f t="shared" si="1110"/>
        <v>#REF!</v>
      </c>
      <c r="T323" s="19">
        <f t="shared" si="1110"/>
        <v>0</v>
      </c>
      <c r="U323" s="19">
        <f t="shared" si="1110"/>
        <v>0</v>
      </c>
      <c r="V323" s="19">
        <f t="shared" si="1110"/>
        <v>0</v>
      </c>
      <c r="W323" s="19" t="str">
        <f t="shared" si="1110"/>
        <v>#REF!</v>
      </c>
      <c r="X323" s="19" t="str">
        <f t="shared" si="1110"/>
        <v>#REF!</v>
      </c>
      <c r="Y323" s="38"/>
      <c r="Z323" s="38"/>
      <c r="AA323" s="38"/>
      <c r="AB323" s="38"/>
      <c r="AC323" s="38"/>
      <c r="AD323" s="38"/>
      <c r="AE323" s="38"/>
      <c r="AH323" s="38"/>
      <c r="AI323" s="40"/>
      <c r="AJ323" s="38"/>
      <c r="AK323" s="19"/>
      <c r="AL323" s="18"/>
      <c r="AM323" s="19"/>
    </row>
    <row r="324" ht="15.75" hidden="1" customHeight="1" outlineLevel="2">
      <c r="A324" s="18" t="s">
        <v>170</v>
      </c>
      <c r="B324" s="19" t="s">
        <v>18</v>
      </c>
      <c r="C324" s="18" t="s">
        <v>335</v>
      </c>
      <c r="D324" s="19">
        <v>2.184115191E7</v>
      </c>
      <c r="E324" s="19">
        <v>860270.58</v>
      </c>
      <c r="F324" s="19">
        <v>0.0</v>
      </c>
      <c r="G324" s="19" t="str">
        <f t="shared" ref="G324:G327" si="1111">VLOOKUP(A324,'[1]ESFUERZO PROPIO ANTIOQUIA'!$E$4:$AB$130,5,0)</f>
        <v>#REF!</v>
      </c>
      <c r="H324" s="19" t="str">
        <f t="shared" ref="H324:H327" si="1112">VLOOKUP(A324,'[1]ESFUERZO PROPIO ANTIOQUIA'!$E$4:$AB$130,2,0)</f>
        <v>#REF!</v>
      </c>
      <c r="I324" s="19" t="str">
        <f t="shared" ref="I324:I327" si="1113">VLOOKUP(A324,'[1]ESFUERZO PROPIO ANTIOQUIA'!$E$4:$AB$130,24,0)</f>
        <v>#REF!</v>
      </c>
      <c r="J324" s="19" t="str">
        <f t="shared" ref="J324:J327" si="1114">+I324/4</f>
        <v>#REF!</v>
      </c>
      <c r="K324" s="19" t="str">
        <f t="shared" ref="K324:K327" si="1115">+F324*J324</f>
        <v>#REF!</v>
      </c>
      <c r="L324" s="19" t="str">
        <f t="shared" ref="L324:L327" si="1116">IF(K324=0,0,D324-Q324)</f>
        <v>#REF!</v>
      </c>
      <c r="M324" s="19" t="str">
        <f t="shared" ref="M324:M327" si="1117">VLOOKUP(A324,'[1]ESFUERZO PROPIO ANTIOQUIA'!$E$4:$AB$130,14,0)</f>
        <v>#REF!</v>
      </c>
      <c r="N324" s="19" t="str">
        <f t="shared" ref="N324:N327" si="1118">VLOOKUP(A324,'[1]ESFUERZO PROPIO ANTIOQUIA'!$E$4:$AB$130,11,0)</f>
        <v>#REF!</v>
      </c>
      <c r="O324" s="38"/>
      <c r="P324" s="19" t="str">
        <f t="shared" ref="P324:P325" si="1119">+D324-K324</f>
        <v>#REF!</v>
      </c>
      <c r="Q324" s="19" t="str">
        <f t="shared" ref="Q324:Q327" si="1120">+ROUND(P324,0)</f>
        <v>#REF!</v>
      </c>
      <c r="R324" s="19" t="str">
        <f t="shared" ref="R324:R327" si="1121">+L324+Q324</f>
        <v>#REF!</v>
      </c>
      <c r="S324" s="38" t="str">
        <f t="shared" ref="S324:S327" si="1122">+IF(D324-L324-Q324&gt;1,D324-L324-Q324,0)</f>
        <v>#REF!</v>
      </c>
      <c r="T324" s="19">
        <v>1408441.0</v>
      </c>
      <c r="U324" s="19">
        <v>0.0</v>
      </c>
      <c r="V324" s="19">
        <f t="shared" ref="V324:V327" si="1123">+T324+U324</f>
        <v>1408441</v>
      </c>
      <c r="W324" s="19" t="str">
        <f t="shared" ref="W324:W327" si="1124">+IF(S324+V324&gt;100000,S324+V324,0)</f>
        <v>#REF!</v>
      </c>
      <c r="X324" s="19" t="str">
        <f t="shared" ref="X324:X327" si="1125">+Q324+W324</f>
        <v>#REF!</v>
      </c>
      <c r="Y324" s="38"/>
      <c r="Z324" s="38"/>
      <c r="AA324" s="38"/>
      <c r="AB324" s="38"/>
      <c r="AC324" s="38"/>
      <c r="AD324" s="38"/>
      <c r="AE324" s="38"/>
      <c r="AG324" s="39" t="b">
        <f t="shared" ref="AG324:AG327" si="1126">+AND(A324=AH324,C324=AJ324)</f>
        <v>1</v>
      </c>
      <c r="AH324" s="38" t="s">
        <v>170</v>
      </c>
      <c r="AI324" s="40" t="s">
        <v>18</v>
      </c>
      <c r="AJ324" s="38" t="s">
        <v>335</v>
      </c>
      <c r="AK324" s="19">
        <v>1408441.0</v>
      </c>
      <c r="AL324" s="18">
        <v>0.0</v>
      </c>
      <c r="AM324" s="19">
        <f t="shared" ref="AM324:AM327" si="1127">+AK324+AL324</f>
        <v>1408441</v>
      </c>
    </row>
    <row r="325" ht="15.75" hidden="1" customHeight="1" outlineLevel="2">
      <c r="A325" s="18" t="s">
        <v>170</v>
      </c>
      <c r="B325" s="19" t="s">
        <v>44</v>
      </c>
      <c r="C325" s="18" t="s">
        <v>45</v>
      </c>
      <c r="D325" s="19">
        <v>7315796.26</v>
      </c>
      <c r="E325" s="19">
        <v>288151.66</v>
      </c>
      <c r="F325" s="19">
        <v>0.0</v>
      </c>
      <c r="G325" s="19" t="str">
        <f t="shared" si="1111"/>
        <v>#REF!</v>
      </c>
      <c r="H325" s="19" t="str">
        <f t="shared" si="1112"/>
        <v>#REF!</v>
      </c>
      <c r="I325" s="19" t="str">
        <f t="shared" si="1113"/>
        <v>#REF!</v>
      </c>
      <c r="J325" s="19" t="str">
        <f t="shared" si="1114"/>
        <v>#REF!</v>
      </c>
      <c r="K325" s="19" t="str">
        <f t="shared" si="1115"/>
        <v>#REF!</v>
      </c>
      <c r="L325" s="19" t="str">
        <f t="shared" si="1116"/>
        <v>#REF!</v>
      </c>
      <c r="M325" s="19" t="str">
        <f t="shared" si="1117"/>
        <v>#REF!</v>
      </c>
      <c r="N325" s="19" t="str">
        <f t="shared" si="1118"/>
        <v>#REF!</v>
      </c>
      <c r="O325" s="38"/>
      <c r="P325" s="19" t="str">
        <f t="shared" si="1119"/>
        <v>#REF!</v>
      </c>
      <c r="Q325" s="19" t="str">
        <f t="shared" si="1120"/>
        <v>#REF!</v>
      </c>
      <c r="R325" s="19" t="str">
        <f t="shared" si="1121"/>
        <v>#REF!</v>
      </c>
      <c r="S325" s="38" t="str">
        <f t="shared" si="1122"/>
        <v>#REF!</v>
      </c>
      <c r="T325" s="19">
        <v>496265.0</v>
      </c>
      <c r="U325" s="19">
        <v>0.0</v>
      </c>
      <c r="V325" s="19">
        <f t="shared" si="1123"/>
        <v>496265</v>
      </c>
      <c r="W325" s="19" t="str">
        <f t="shared" si="1124"/>
        <v>#REF!</v>
      </c>
      <c r="X325" s="19" t="str">
        <f t="shared" si="1125"/>
        <v>#REF!</v>
      </c>
      <c r="Y325" s="38"/>
      <c r="Z325" s="38"/>
      <c r="AA325" s="38"/>
      <c r="AB325" s="38"/>
      <c r="AC325" s="38"/>
      <c r="AD325" s="38"/>
      <c r="AE325" s="38"/>
      <c r="AG325" s="39" t="b">
        <f t="shared" si="1126"/>
        <v>1</v>
      </c>
      <c r="AH325" s="38" t="s">
        <v>170</v>
      </c>
      <c r="AI325" s="40" t="s">
        <v>44</v>
      </c>
      <c r="AJ325" s="38" t="s">
        <v>45</v>
      </c>
      <c r="AK325" s="19">
        <v>496265.0</v>
      </c>
      <c r="AL325" s="18">
        <v>0.0</v>
      </c>
      <c r="AM325" s="19">
        <f t="shared" si="1127"/>
        <v>496265</v>
      </c>
    </row>
    <row r="326" ht="15.75" hidden="1" customHeight="1" outlineLevel="2">
      <c r="A326" s="18" t="s">
        <v>170</v>
      </c>
      <c r="B326" s="19" t="s">
        <v>30</v>
      </c>
      <c r="C326" s="18" t="s">
        <v>31</v>
      </c>
      <c r="D326" s="19">
        <v>47270.52</v>
      </c>
      <c r="E326" s="19">
        <v>1861.87</v>
      </c>
      <c r="F326" s="19">
        <v>0.0</v>
      </c>
      <c r="G326" s="19" t="str">
        <f t="shared" si="1111"/>
        <v>#REF!</v>
      </c>
      <c r="H326" s="19" t="str">
        <f t="shared" si="1112"/>
        <v>#REF!</v>
      </c>
      <c r="I326" s="19" t="str">
        <f t="shared" si="1113"/>
        <v>#REF!</v>
      </c>
      <c r="J326" s="19" t="str">
        <f t="shared" si="1114"/>
        <v>#REF!</v>
      </c>
      <c r="K326" s="19" t="str">
        <f t="shared" si="1115"/>
        <v>#REF!</v>
      </c>
      <c r="L326" s="19" t="str">
        <f t="shared" si="1116"/>
        <v>#REF!</v>
      </c>
      <c r="M326" s="19" t="str">
        <f t="shared" si="1117"/>
        <v>#REF!</v>
      </c>
      <c r="N326" s="19" t="str">
        <f t="shared" si="1118"/>
        <v>#REF!</v>
      </c>
      <c r="O326" s="38"/>
      <c r="P326" s="19">
        <v>0.0</v>
      </c>
      <c r="Q326" s="19">
        <f t="shared" si="1120"/>
        <v>0</v>
      </c>
      <c r="R326" s="19" t="str">
        <f t="shared" si="1121"/>
        <v>#REF!</v>
      </c>
      <c r="S326" s="38" t="str">
        <f t="shared" si="1122"/>
        <v>#REF!</v>
      </c>
      <c r="T326" s="19">
        <v>0.0</v>
      </c>
      <c r="U326" s="19">
        <v>0.0</v>
      </c>
      <c r="V326" s="19">
        <f t="shared" si="1123"/>
        <v>0</v>
      </c>
      <c r="W326" s="19" t="str">
        <f t="shared" si="1124"/>
        <v>#REF!</v>
      </c>
      <c r="X326" s="19" t="str">
        <f t="shared" si="1125"/>
        <v>#REF!</v>
      </c>
      <c r="Y326" s="38"/>
      <c r="Z326" s="38"/>
      <c r="AA326" s="38"/>
      <c r="AB326" s="38"/>
      <c r="AC326" s="38"/>
      <c r="AD326" s="38"/>
      <c r="AE326" s="38"/>
      <c r="AG326" s="39" t="b">
        <f t="shared" si="1126"/>
        <v>1</v>
      </c>
      <c r="AH326" s="18" t="s">
        <v>170</v>
      </c>
      <c r="AI326" s="19" t="s">
        <v>30</v>
      </c>
      <c r="AJ326" s="18" t="s">
        <v>31</v>
      </c>
      <c r="AK326" s="19"/>
      <c r="AL326" s="18"/>
      <c r="AM326" s="19">
        <f t="shared" si="1127"/>
        <v>0</v>
      </c>
    </row>
    <row r="327" ht="15.75" hidden="1" customHeight="1" outlineLevel="2">
      <c r="A327" s="18" t="s">
        <v>170</v>
      </c>
      <c r="B327" s="19" t="s">
        <v>38</v>
      </c>
      <c r="C327" s="18" t="s">
        <v>39</v>
      </c>
      <c r="D327" s="19">
        <v>7969.31</v>
      </c>
      <c r="E327" s="19">
        <v>313.89</v>
      </c>
      <c r="F327" s="19">
        <v>0.0</v>
      </c>
      <c r="G327" s="19" t="str">
        <f t="shared" si="1111"/>
        <v>#REF!</v>
      </c>
      <c r="H327" s="19" t="str">
        <f t="shared" si="1112"/>
        <v>#REF!</v>
      </c>
      <c r="I327" s="19" t="str">
        <f t="shared" si="1113"/>
        <v>#REF!</v>
      </c>
      <c r="J327" s="19" t="str">
        <f t="shared" si="1114"/>
        <v>#REF!</v>
      </c>
      <c r="K327" s="19" t="str">
        <f t="shared" si="1115"/>
        <v>#REF!</v>
      </c>
      <c r="L327" s="19" t="str">
        <f t="shared" si="1116"/>
        <v>#REF!</v>
      </c>
      <c r="M327" s="19" t="str">
        <f t="shared" si="1117"/>
        <v>#REF!</v>
      </c>
      <c r="N327" s="19" t="str">
        <f t="shared" si="1118"/>
        <v>#REF!</v>
      </c>
      <c r="O327" s="38"/>
      <c r="P327" s="19">
        <v>0.0</v>
      </c>
      <c r="Q327" s="19">
        <f t="shared" si="1120"/>
        <v>0</v>
      </c>
      <c r="R327" s="19" t="str">
        <f t="shared" si="1121"/>
        <v>#REF!</v>
      </c>
      <c r="S327" s="38" t="str">
        <f t="shared" si="1122"/>
        <v>#REF!</v>
      </c>
      <c r="T327" s="19">
        <v>0.0</v>
      </c>
      <c r="U327" s="19">
        <v>14558.62</v>
      </c>
      <c r="V327" s="19">
        <f t="shared" si="1123"/>
        <v>14558.62</v>
      </c>
      <c r="W327" s="19" t="str">
        <f t="shared" si="1124"/>
        <v>#REF!</v>
      </c>
      <c r="X327" s="19" t="str">
        <f t="shared" si="1125"/>
        <v>#REF!</v>
      </c>
      <c r="Y327" s="38"/>
      <c r="Z327" s="38"/>
      <c r="AA327" s="38"/>
      <c r="AB327" s="38"/>
      <c r="AC327" s="38"/>
      <c r="AD327" s="38"/>
      <c r="AE327" s="38"/>
      <c r="AG327" s="39" t="b">
        <f t="shared" si="1126"/>
        <v>1</v>
      </c>
      <c r="AH327" s="38" t="s">
        <v>170</v>
      </c>
      <c r="AI327" s="40" t="s">
        <v>38</v>
      </c>
      <c r="AJ327" s="38" t="s">
        <v>39</v>
      </c>
      <c r="AK327" s="19">
        <v>0.0</v>
      </c>
      <c r="AL327" s="18">
        <v>14558.62</v>
      </c>
      <c r="AM327" s="19">
        <f t="shared" si="1127"/>
        <v>14558.62</v>
      </c>
    </row>
    <row r="328" ht="15.75" hidden="1" customHeight="1" outlineLevel="1">
      <c r="A328" s="43" t="s">
        <v>396</v>
      </c>
      <c r="B328" s="19"/>
      <c r="C328" s="18"/>
      <c r="D328" s="19">
        <f t="shared" ref="D328:E328" si="1128">SUBTOTAL(9,D324:D327)</f>
        <v>29212188</v>
      </c>
      <c r="E328" s="19">
        <f t="shared" si="1128"/>
        <v>1150598</v>
      </c>
      <c r="F328" s="19">
        <v>1.0</v>
      </c>
      <c r="G328" s="19"/>
      <c r="H328" s="19"/>
      <c r="I328" s="19"/>
      <c r="J328" s="19"/>
      <c r="K328" s="19" t="str">
        <f t="shared" ref="K328:L328" si="1129">SUBTOTAL(9,K324:K327)</f>
        <v>#REF!</v>
      </c>
      <c r="L328" s="19" t="str">
        <f t="shared" si="1129"/>
        <v>#REF!</v>
      </c>
      <c r="M328" s="19"/>
      <c r="N328" s="19"/>
      <c r="O328" s="38"/>
      <c r="P328" s="19" t="str">
        <f t="shared" ref="P328:X328" si="1130">SUBTOTAL(9,P324:P327)</f>
        <v>#REF!</v>
      </c>
      <c r="Q328" s="19" t="str">
        <f t="shared" si="1130"/>
        <v>#REF!</v>
      </c>
      <c r="R328" s="19" t="str">
        <f t="shared" si="1130"/>
        <v>#REF!</v>
      </c>
      <c r="S328" s="38" t="str">
        <f t="shared" si="1130"/>
        <v>#REF!</v>
      </c>
      <c r="T328" s="19">
        <f t="shared" si="1130"/>
        <v>1904706</v>
      </c>
      <c r="U328" s="19">
        <f t="shared" si="1130"/>
        <v>14558.62</v>
      </c>
      <c r="V328" s="19">
        <f t="shared" si="1130"/>
        <v>1919264.62</v>
      </c>
      <c r="W328" s="19" t="str">
        <f t="shared" si="1130"/>
        <v>#REF!</v>
      </c>
      <c r="X328" s="19" t="str">
        <f t="shared" si="1130"/>
        <v>#REF!</v>
      </c>
      <c r="Y328" s="38"/>
      <c r="Z328" s="38"/>
      <c r="AA328" s="38"/>
      <c r="AB328" s="38"/>
      <c r="AC328" s="38"/>
      <c r="AD328" s="38"/>
      <c r="AE328" s="38"/>
      <c r="AH328" s="38"/>
      <c r="AI328" s="40"/>
      <c r="AJ328" s="38"/>
      <c r="AK328" s="19"/>
      <c r="AL328" s="18"/>
      <c r="AM328" s="19"/>
    </row>
    <row r="329" ht="15.75" hidden="1" customHeight="1" outlineLevel="2">
      <c r="A329" s="18" t="s">
        <v>172</v>
      </c>
      <c r="B329" s="19" t="s">
        <v>18</v>
      </c>
      <c r="C329" s="18" t="s">
        <v>335</v>
      </c>
      <c r="D329" s="19">
        <v>1135184.25</v>
      </c>
      <c r="E329" s="19">
        <v>366979.9</v>
      </c>
      <c r="F329" s="19">
        <v>0.0</v>
      </c>
      <c r="G329" s="19" t="str">
        <f t="shared" ref="G329:G332" si="1131">VLOOKUP(A329,'[1]ESFUERZO PROPIO ANTIOQUIA'!$E$4:$AB$130,5,0)</f>
        <v>#REF!</v>
      </c>
      <c r="H329" s="19" t="str">
        <f t="shared" ref="H329:H332" si="1132">VLOOKUP(A329,'[1]ESFUERZO PROPIO ANTIOQUIA'!$E$4:$AB$130,2,0)</f>
        <v>#REF!</v>
      </c>
      <c r="I329" s="19" t="str">
        <f t="shared" ref="I329:I332" si="1133">VLOOKUP(A329,'[1]ESFUERZO PROPIO ANTIOQUIA'!$E$4:$AB$130,24,0)</f>
        <v>#REF!</v>
      </c>
      <c r="J329" s="19" t="str">
        <f t="shared" ref="J329:J332" si="1134">+I329/4</f>
        <v>#REF!</v>
      </c>
      <c r="K329" s="19" t="str">
        <f t="shared" ref="K329:K332" si="1135">+F329*J329</f>
        <v>#REF!</v>
      </c>
      <c r="L329" s="19" t="str">
        <f t="shared" ref="L329:L332" si="1136">IF(K329=0,0,D329-Q329)</f>
        <v>#REF!</v>
      </c>
      <c r="M329" s="19" t="str">
        <f t="shared" ref="M329:M332" si="1137">VLOOKUP(A329,'[1]ESFUERZO PROPIO ANTIOQUIA'!$E$4:$AB$130,14,0)</f>
        <v>#REF!</v>
      </c>
      <c r="N329" s="19" t="str">
        <f t="shared" ref="N329:N332" si="1138">VLOOKUP(A329,'[1]ESFUERZO PROPIO ANTIOQUIA'!$E$4:$AB$130,11,0)</f>
        <v>#REF!</v>
      </c>
      <c r="O329" s="38"/>
      <c r="P329" s="19" t="str">
        <f>+D329-K329</f>
        <v>#REF!</v>
      </c>
      <c r="Q329" s="19" t="str">
        <f t="shared" ref="Q329:Q332" si="1139">+ROUND(P329,0)</f>
        <v>#REF!</v>
      </c>
      <c r="R329" s="19" t="str">
        <f t="shared" ref="R329:R332" si="1140">+L329+Q329</f>
        <v>#REF!</v>
      </c>
      <c r="S329" s="38" t="str">
        <f t="shared" ref="S329:S332" si="1141">+IF(D329-L329-Q329&gt;1,D329-L329-Q329,0)</f>
        <v>#REF!</v>
      </c>
      <c r="T329" s="19">
        <v>0.0</v>
      </c>
      <c r="U329" s="19">
        <v>0.0</v>
      </c>
      <c r="V329" s="19">
        <f t="shared" ref="V329:V332" si="1142">+T329+U329</f>
        <v>0</v>
      </c>
      <c r="W329" s="19" t="str">
        <f t="shared" ref="W329:W332" si="1143">+IF(S329+V329&gt;100000,S329+V329,0)</f>
        <v>#REF!</v>
      </c>
      <c r="X329" s="19" t="str">
        <f t="shared" ref="X329:X332" si="1144">+Q329+W329</f>
        <v>#REF!</v>
      </c>
      <c r="Y329" s="38"/>
      <c r="Z329" s="38"/>
      <c r="AA329" s="38"/>
      <c r="AB329" s="38"/>
      <c r="AC329" s="38"/>
      <c r="AD329" s="38"/>
      <c r="AE329" s="38"/>
      <c r="AG329" s="39" t="b">
        <f t="shared" ref="AG329:AG332" si="1145">+AND(A329=AH329,C329=AJ329)</f>
        <v>1</v>
      </c>
      <c r="AH329" s="38" t="s">
        <v>172</v>
      </c>
      <c r="AI329" s="40" t="s">
        <v>18</v>
      </c>
      <c r="AJ329" s="38" t="s">
        <v>335</v>
      </c>
      <c r="AK329" s="19">
        <v>0.0</v>
      </c>
      <c r="AL329" s="18">
        <v>0.0</v>
      </c>
      <c r="AM329" s="19">
        <f t="shared" ref="AM329:AM332" si="1146">+AK329+AL329</f>
        <v>0</v>
      </c>
    </row>
    <row r="330" ht="15.75" hidden="1" customHeight="1" outlineLevel="2">
      <c r="A330" s="18" t="s">
        <v>172</v>
      </c>
      <c r="B330" s="19" t="s">
        <v>30</v>
      </c>
      <c r="C330" s="18" t="s">
        <v>31</v>
      </c>
      <c r="D330" s="19">
        <v>14817.59</v>
      </c>
      <c r="E330" s="19">
        <v>4790.2</v>
      </c>
      <c r="F330" s="19">
        <v>0.0</v>
      </c>
      <c r="G330" s="19" t="str">
        <f t="shared" si="1131"/>
        <v>#REF!</v>
      </c>
      <c r="H330" s="19" t="str">
        <f t="shared" si="1132"/>
        <v>#REF!</v>
      </c>
      <c r="I330" s="19" t="str">
        <f t="shared" si="1133"/>
        <v>#REF!</v>
      </c>
      <c r="J330" s="19" t="str">
        <f t="shared" si="1134"/>
        <v>#REF!</v>
      </c>
      <c r="K330" s="19" t="str">
        <f t="shared" si="1135"/>
        <v>#REF!</v>
      </c>
      <c r="L330" s="19" t="str">
        <f t="shared" si="1136"/>
        <v>#REF!</v>
      </c>
      <c r="M330" s="19" t="str">
        <f t="shared" si="1137"/>
        <v>#REF!</v>
      </c>
      <c r="N330" s="19" t="str">
        <f t="shared" si="1138"/>
        <v>#REF!</v>
      </c>
      <c r="O330" s="38"/>
      <c r="P330" s="19">
        <v>0.0</v>
      </c>
      <c r="Q330" s="19">
        <f t="shared" si="1139"/>
        <v>0</v>
      </c>
      <c r="R330" s="19" t="str">
        <f t="shared" si="1140"/>
        <v>#REF!</v>
      </c>
      <c r="S330" s="38" t="str">
        <f t="shared" si="1141"/>
        <v>#REF!</v>
      </c>
      <c r="T330" s="19">
        <v>0.0</v>
      </c>
      <c r="U330" s="19">
        <v>3380.2</v>
      </c>
      <c r="V330" s="19">
        <f t="shared" si="1142"/>
        <v>3380.2</v>
      </c>
      <c r="W330" s="19" t="str">
        <f t="shared" si="1143"/>
        <v>#REF!</v>
      </c>
      <c r="X330" s="19" t="str">
        <f t="shared" si="1144"/>
        <v>#REF!</v>
      </c>
      <c r="Y330" s="38"/>
      <c r="Z330" s="38"/>
      <c r="AA330" s="38"/>
      <c r="AB330" s="38"/>
      <c r="AC330" s="38"/>
      <c r="AD330" s="38"/>
      <c r="AE330" s="38"/>
      <c r="AG330" s="39" t="b">
        <f t="shared" si="1145"/>
        <v>1</v>
      </c>
      <c r="AH330" s="38" t="s">
        <v>172</v>
      </c>
      <c r="AI330" s="40" t="s">
        <v>30</v>
      </c>
      <c r="AJ330" s="38" t="s">
        <v>336</v>
      </c>
      <c r="AK330" s="19">
        <v>0.0</v>
      </c>
      <c r="AL330" s="18">
        <v>3380.2</v>
      </c>
      <c r="AM330" s="19">
        <f t="shared" si="1146"/>
        <v>3380.2</v>
      </c>
    </row>
    <row r="331" ht="15.75" hidden="1" customHeight="1" outlineLevel="2">
      <c r="A331" s="18" t="s">
        <v>172</v>
      </c>
      <c r="B331" s="19" t="s">
        <v>38</v>
      </c>
      <c r="C331" s="18" t="s">
        <v>39</v>
      </c>
      <c r="D331" s="19">
        <v>5506.37</v>
      </c>
      <c r="E331" s="19">
        <v>1780.09</v>
      </c>
      <c r="F331" s="19">
        <v>0.0</v>
      </c>
      <c r="G331" s="19" t="str">
        <f t="shared" si="1131"/>
        <v>#REF!</v>
      </c>
      <c r="H331" s="19" t="str">
        <f t="shared" si="1132"/>
        <v>#REF!</v>
      </c>
      <c r="I331" s="19" t="str">
        <f t="shared" si="1133"/>
        <v>#REF!</v>
      </c>
      <c r="J331" s="19" t="str">
        <f t="shared" si="1134"/>
        <v>#REF!</v>
      </c>
      <c r="K331" s="19" t="str">
        <f t="shared" si="1135"/>
        <v>#REF!</v>
      </c>
      <c r="L331" s="19" t="str">
        <f t="shared" si="1136"/>
        <v>#REF!</v>
      </c>
      <c r="M331" s="19" t="str">
        <f t="shared" si="1137"/>
        <v>#REF!</v>
      </c>
      <c r="N331" s="19" t="str">
        <f t="shared" si="1138"/>
        <v>#REF!</v>
      </c>
      <c r="O331" s="38"/>
      <c r="P331" s="19">
        <v>0.0</v>
      </c>
      <c r="Q331" s="19">
        <f t="shared" si="1139"/>
        <v>0</v>
      </c>
      <c r="R331" s="19" t="str">
        <f t="shared" si="1140"/>
        <v>#REF!</v>
      </c>
      <c r="S331" s="38" t="str">
        <f t="shared" si="1141"/>
        <v>#REF!</v>
      </c>
      <c r="T331" s="19">
        <v>0.0</v>
      </c>
      <c r="U331" s="19">
        <v>7074.04</v>
      </c>
      <c r="V331" s="19">
        <f t="shared" si="1142"/>
        <v>7074.04</v>
      </c>
      <c r="W331" s="19" t="str">
        <f t="shared" si="1143"/>
        <v>#REF!</v>
      </c>
      <c r="X331" s="19" t="str">
        <f t="shared" si="1144"/>
        <v>#REF!</v>
      </c>
      <c r="Y331" s="38"/>
      <c r="Z331" s="38"/>
      <c r="AA331" s="38"/>
      <c r="AB331" s="38"/>
      <c r="AC331" s="38"/>
      <c r="AD331" s="38"/>
      <c r="AE331" s="38"/>
      <c r="AG331" s="39" t="b">
        <f t="shared" si="1145"/>
        <v>1</v>
      </c>
      <c r="AH331" s="38" t="s">
        <v>172</v>
      </c>
      <c r="AI331" s="40" t="s">
        <v>38</v>
      </c>
      <c r="AJ331" s="38" t="s">
        <v>39</v>
      </c>
      <c r="AK331" s="19">
        <v>0.0</v>
      </c>
      <c r="AL331" s="18">
        <v>7074.04</v>
      </c>
      <c r="AM331" s="19">
        <f t="shared" si="1146"/>
        <v>7074.04</v>
      </c>
    </row>
    <row r="332" ht="15.75" hidden="1" customHeight="1" outlineLevel="2">
      <c r="A332" s="18" t="s">
        <v>172</v>
      </c>
      <c r="B332" s="19" t="s">
        <v>48</v>
      </c>
      <c r="C332" s="18" t="s">
        <v>49</v>
      </c>
      <c r="D332" s="19">
        <v>8328451.79</v>
      </c>
      <c r="E332" s="19">
        <v>2692403.81</v>
      </c>
      <c r="F332" s="19">
        <v>0.0</v>
      </c>
      <c r="G332" s="19" t="str">
        <f t="shared" si="1131"/>
        <v>#REF!</v>
      </c>
      <c r="H332" s="19" t="str">
        <f t="shared" si="1132"/>
        <v>#REF!</v>
      </c>
      <c r="I332" s="19" t="str">
        <f t="shared" si="1133"/>
        <v>#REF!</v>
      </c>
      <c r="J332" s="19" t="str">
        <f t="shared" si="1134"/>
        <v>#REF!</v>
      </c>
      <c r="K332" s="19" t="str">
        <f t="shared" si="1135"/>
        <v>#REF!</v>
      </c>
      <c r="L332" s="19" t="str">
        <f t="shared" si="1136"/>
        <v>#REF!</v>
      </c>
      <c r="M332" s="19" t="str">
        <f t="shared" si="1137"/>
        <v>#REF!</v>
      </c>
      <c r="N332" s="19" t="str">
        <f t="shared" si="1138"/>
        <v>#REF!</v>
      </c>
      <c r="O332" s="38"/>
      <c r="P332" s="19" t="str">
        <f>+D332-K332</f>
        <v>#REF!</v>
      </c>
      <c r="Q332" s="19" t="str">
        <f t="shared" si="1139"/>
        <v>#REF!</v>
      </c>
      <c r="R332" s="19" t="str">
        <f t="shared" si="1140"/>
        <v>#REF!</v>
      </c>
      <c r="S332" s="38" t="str">
        <f t="shared" si="1141"/>
        <v>#REF!</v>
      </c>
      <c r="T332" s="19">
        <v>0.0</v>
      </c>
      <c r="U332" s="19">
        <v>0.0</v>
      </c>
      <c r="V332" s="19">
        <f t="shared" si="1142"/>
        <v>0</v>
      </c>
      <c r="W332" s="19" t="str">
        <f t="shared" si="1143"/>
        <v>#REF!</v>
      </c>
      <c r="X332" s="19" t="str">
        <f t="shared" si="1144"/>
        <v>#REF!</v>
      </c>
      <c r="Y332" s="38"/>
      <c r="Z332" s="38"/>
      <c r="AA332" s="38"/>
      <c r="AB332" s="38"/>
      <c r="AC332" s="38"/>
      <c r="AD332" s="38"/>
      <c r="AE332" s="38"/>
      <c r="AG332" s="39" t="b">
        <f t="shared" si="1145"/>
        <v>1</v>
      </c>
      <c r="AH332" s="38" t="s">
        <v>172</v>
      </c>
      <c r="AI332" s="40" t="s">
        <v>48</v>
      </c>
      <c r="AJ332" s="38" t="s">
        <v>49</v>
      </c>
      <c r="AK332" s="19">
        <v>0.0</v>
      </c>
      <c r="AL332" s="18">
        <v>0.0</v>
      </c>
      <c r="AM332" s="19">
        <f t="shared" si="1146"/>
        <v>0</v>
      </c>
    </row>
    <row r="333" ht="15.75" hidden="1" customHeight="1" outlineLevel="1">
      <c r="A333" s="43" t="s">
        <v>397</v>
      </c>
      <c r="B333" s="19"/>
      <c r="C333" s="18"/>
      <c r="D333" s="19">
        <f t="shared" ref="D333:E333" si="1147">SUBTOTAL(9,D329:D332)</f>
        <v>9483960</v>
      </c>
      <c r="E333" s="19">
        <f t="shared" si="1147"/>
        <v>3065954</v>
      </c>
      <c r="F333" s="19">
        <v>1.0</v>
      </c>
      <c r="G333" s="19"/>
      <c r="H333" s="19"/>
      <c r="I333" s="19"/>
      <c r="J333" s="19"/>
      <c r="K333" s="19" t="str">
        <f t="shared" ref="K333:L333" si="1148">SUBTOTAL(9,K329:K332)</f>
        <v>#REF!</v>
      </c>
      <c r="L333" s="19" t="str">
        <f t="shared" si="1148"/>
        <v>#REF!</v>
      </c>
      <c r="M333" s="19"/>
      <c r="N333" s="19"/>
      <c r="O333" s="38"/>
      <c r="P333" s="19" t="str">
        <f t="shared" ref="P333:X333" si="1149">SUBTOTAL(9,P329:P332)</f>
        <v>#REF!</v>
      </c>
      <c r="Q333" s="19" t="str">
        <f t="shared" si="1149"/>
        <v>#REF!</v>
      </c>
      <c r="R333" s="19" t="str">
        <f t="shared" si="1149"/>
        <v>#REF!</v>
      </c>
      <c r="S333" s="38" t="str">
        <f t="shared" si="1149"/>
        <v>#REF!</v>
      </c>
      <c r="T333" s="19">
        <f t="shared" si="1149"/>
        <v>0</v>
      </c>
      <c r="U333" s="19">
        <f t="shared" si="1149"/>
        <v>10454.24</v>
      </c>
      <c r="V333" s="19">
        <f t="shared" si="1149"/>
        <v>10454.24</v>
      </c>
      <c r="W333" s="19" t="str">
        <f t="shared" si="1149"/>
        <v>#REF!</v>
      </c>
      <c r="X333" s="19" t="str">
        <f t="shared" si="1149"/>
        <v>#REF!</v>
      </c>
      <c r="Y333" s="38"/>
      <c r="Z333" s="38"/>
      <c r="AA333" s="38"/>
      <c r="AB333" s="38"/>
      <c r="AC333" s="38"/>
      <c r="AD333" s="38"/>
      <c r="AE333" s="38"/>
      <c r="AH333" s="38"/>
      <c r="AI333" s="40"/>
      <c r="AJ333" s="38"/>
      <c r="AK333" s="19"/>
      <c r="AL333" s="18"/>
      <c r="AM333" s="19"/>
    </row>
    <row r="334" ht="15.75" hidden="1" customHeight="1" outlineLevel="2">
      <c r="A334" s="18" t="s">
        <v>174</v>
      </c>
      <c r="B334" s="19" t="s">
        <v>18</v>
      </c>
      <c r="C334" s="18" t="s">
        <v>335</v>
      </c>
      <c r="D334" s="19">
        <v>3.1399024576E8</v>
      </c>
      <c r="E334" s="19">
        <v>6.947120318E7</v>
      </c>
      <c r="F334" s="19">
        <f t="shared" ref="F334:F341" si="1150">+D334/$D$342</f>
        <v>0.9136217629</v>
      </c>
      <c r="G334" s="19" t="str">
        <f t="shared" ref="G334:G341" si="1151">VLOOKUP(A334,'[1]ESFUERZO PROPIO ANTIOQUIA'!$E$4:$AB$130,5,0)</f>
        <v>#REF!</v>
      </c>
      <c r="H334" s="19" t="str">
        <f t="shared" ref="H334:H341" si="1152">VLOOKUP(A334,'[1]ESFUERZO PROPIO ANTIOQUIA'!$E$4:$AB$130,2,0)</f>
        <v>#REF!</v>
      </c>
      <c r="I334" s="19" t="str">
        <f t="shared" ref="I334:I341" si="1153">VLOOKUP(A334,'[1]ESFUERZO PROPIO ANTIOQUIA'!$E$4:$AB$130,24,0)</f>
        <v>#REF!</v>
      </c>
      <c r="J334" s="19" t="str">
        <f t="shared" ref="J334:J341" si="1154">+I334/4</f>
        <v>#REF!</v>
      </c>
      <c r="K334" s="19" t="str">
        <f t="shared" ref="K334:K341" si="1155">+F334*J334</f>
        <v>#REF!</v>
      </c>
      <c r="L334" s="19" t="str">
        <f t="shared" ref="L334:L341" si="1156">IF(K334=0,0,D334-Q334)</f>
        <v>#REF!</v>
      </c>
      <c r="M334" s="19" t="str">
        <f t="shared" ref="M334:M341" si="1157">VLOOKUP(A334,'[1]ESFUERZO PROPIO ANTIOQUIA'!$E$4:$AB$130,14,0)</f>
        <v>#REF!</v>
      </c>
      <c r="N334" s="19" t="str">
        <f t="shared" ref="N334:N341" si="1158">VLOOKUP(A334,'[1]ESFUERZO PROPIO ANTIOQUIA'!$E$4:$AB$130,11,0)</f>
        <v>#REF!</v>
      </c>
      <c r="O334" s="38"/>
      <c r="P334" s="19" t="str">
        <f t="shared" ref="P334:P336" si="1159">+D334-K334</f>
        <v>#REF!</v>
      </c>
      <c r="Q334" s="19" t="str">
        <f t="shared" ref="Q334:Q341" si="1160">+ROUND(P334,0)</f>
        <v>#REF!</v>
      </c>
      <c r="R334" s="19" t="str">
        <f t="shared" ref="R334:R341" si="1161">+L334+Q334</f>
        <v>#REF!</v>
      </c>
      <c r="S334" s="38" t="str">
        <f t="shared" ref="S334:S341" si="1162">+IF(D334-L334-Q334&gt;1,D334-L334-Q334,0)</f>
        <v>#REF!</v>
      </c>
      <c r="T334" s="19">
        <v>0.0</v>
      </c>
      <c r="U334" s="19">
        <v>0.0</v>
      </c>
      <c r="V334" s="19">
        <f t="shared" ref="V334:V341" si="1163">+T334+U334</f>
        <v>0</v>
      </c>
      <c r="W334" s="19" t="str">
        <f t="shared" ref="W334:W341" si="1164">+IF(S334+V334&gt;100000,S334+V334,0)</f>
        <v>#REF!</v>
      </c>
      <c r="X334" s="19" t="str">
        <f t="shared" ref="X334:X341" si="1165">+Q334+W334</f>
        <v>#REF!</v>
      </c>
      <c r="Y334" s="38"/>
      <c r="Z334" s="38"/>
      <c r="AA334" s="38"/>
      <c r="AB334" s="38"/>
      <c r="AC334" s="38"/>
      <c r="AD334" s="38"/>
      <c r="AE334" s="38"/>
      <c r="AG334" s="39" t="b">
        <f t="shared" ref="AG334:AG341" si="1166">+AND(A334=AH334,C334=AJ334)</f>
        <v>1</v>
      </c>
      <c r="AH334" s="38" t="s">
        <v>174</v>
      </c>
      <c r="AI334" s="40" t="s">
        <v>18</v>
      </c>
      <c r="AJ334" s="38" t="s">
        <v>335</v>
      </c>
      <c r="AK334" s="19">
        <v>0.0</v>
      </c>
      <c r="AL334" s="18">
        <v>0.0</v>
      </c>
      <c r="AM334" s="19">
        <f t="shared" ref="AM334:AM341" si="1167">+AK334+AL334</f>
        <v>0</v>
      </c>
    </row>
    <row r="335" ht="15.75" hidden="1" customHeight="1" outlineLevel="2">
      <c r="A335" s="18" t="s">
        <v>174</v>
      </c>
      <c r="B335" s="19" t="s">
        <v>44</v>
      </c>
      <c r="C335" s="18" t="s">
        <v>45</v>
      </c>
      <c r="D335" s="19">
        <v>2.418301653E7</v>
      </c>
      <c r="E335" s="19">
        <v>5350558.74</v>
      </c>
      <c r="F335" s="19">
        <f t="shared" si="1150"/>
        <v>0.07036565783</v>
      </c>
      <c r="G335" s="19" t="str">
        <f t="shared" si="1151"/>
        <v>#REF!</v>
      </c>
      <c r="H335" s="19" t="str">
        <f t="shared" si="1152"/>
        <v>#REF!</v>
      </c>
      <c r="I335" s="19" t="str">
        <f t="shared" si="1153"/>
        <v>#REF!</v>
      </c>
      <c r="J335" s="19" t="str">
        <f t="shared" si="1154"/>
        <v>#REF!</v>
      </c>
      <c r="K335" s="19" t="str">
        <f t="shared" si="1155"/>
        <v>#REF!</v>
      </c>
      <c r="L335" s="19" t="str">
        <f t="shared" si="1156"/>
        <v>#REF!</v>
      </c>
      <c r="M335" s="19" t="str">
        <f t="shared" si="1157"/>
        <v>#REF!</v>
      </c>
      <c r="N335" s="19" t="str">
        <f t="shared" si="1158"/>
        <v>#REF!</v>
      </c>
      <c r="O335" s="38"/>
      <c r="P335" s="19" t="str">
        <f t="shared" si="1159"/>
        <v>#REF!</v>
      </c>
      <c r="Q335" s="19" t="str">
        <f t="shared" si="1160"/>
        <v>#REF!</v>
      </c>
      <c r="R335" s="19" t="str">
        <f t="shared" si="1161"/>
        <v>#REF!</v>
      </c>
      <c r="S335" s="38" t="str">
        <f t="shared" si="1162"/>
        <v>#REF!</v>
      </c>
      <c r="T335" s="19">
        <v>0.0</v>
      </c>
      <c r="U335" s="19">
        <v>0.0</v>
      </c>
      <c r="V335" s="19">
        <f t="shared" si="1163"/>
        <v>0</v>
      </c>
      <c r="W335" s="19" t="str">
        <f t="shared" si="1164"/>
        <v>#REF!</v>
      </c>
      <c r="X335" s="19" t="str">
        <f t="shared" si="1165"/>
        <v>#REF!</v>
      </c>
      <c r="Y335" s="38"/>
      <c r="Z335" s="38"/>
      <c r="AA335" s="38"/>
      <c r="AB335" s="38"/>
      <c r="AC335" s="38"/>
      <c r="AD335" s="38"/>
      <c r="AE335" s="38"/>
      <c r="AG335" s="39" t="b">
        <f t="shared" si="1166"/>
        <v>1</v>
      </c>
      <c r="AH335" s="38" t="s">
        <v>174</v>
      </c>
      <c r="AI335" s="40" t="s">
        <v>44</v>
      </c>
      <c r="AJ335" s="38" t="s">
        <v>45</v>
      </c>
      <c r="AK335" s="19">
        <v>0.0</v>
      </c>
      <c r="AL335" s="18">
        <v>0.0</v>
      </c>
      <c r="AM335" s="19">
        <f t="shared" si="1167"/>
        <v>0</v>
      </c>
    </row>
    <row r="336" ht="15.75" hidden="1" customHeight="1" outlineLevel="2">
      <c r="A336" s="18" t="s">
        <v>174</v>
      </c>
      <c r="B336" s="19" t="s">
        <v>22</v>
      </c>
      <c r="C336" s="18" t="s">
        <v>23</v>
      </c>
      <c r="D336" s="19">
        <v>1878413.02</v>
      </c>
      <c r="E336" s="19">
        <v>415604.03</v>
      </c>
      <c r="F336" s="19">
        <f t="shared" si="1150"/>
        <v>0.005465644357</v>
      </c>
      <c r="G336" s="19" t="str">
        <f t="shared" si="1151"/>
        <v>#REF!</v>
      </c>
      <c r="H336" s="19" t="str">
        <f t="shared" si="1152"/>
        <v>#REF!</v>
      </c>
      <c r="I336" s="19" t="str">
        <f t="shared" si="1153"/>
        <v>#REF!</v>
      </c>
      <c r="J336" s="19" t="str">
        <f t="shared" si="1154"/>
        <v>#REF!</v>
      </c>
      <c r="K336" s="19" t="str">
        <f t="shared" si="1155"/>
        <v>#REF!</v>
      </c>
      <c r="L336" s="19" t="str">
        <f t="shared" si="1156"/>
        <v>#REF!</v>
      </c>
      <c r="M336" s="19" t="str">
        <f t="shared" si="1157"/>
        <v>#REF!</v>
      </c>
      <c r="N336" s="19" t="str">
        <f t="shared" si="1158"/>
        <v>#REF!</v>
      </c>
      <c r="O336" s="38"/>
      <c r="P336" s="19" t="str">
        <f t="shared" si="1159"/>
        <v>#REF!</v>
      </c>
      <c r="Q336" s="19" t="str">
        <f t="shared" si="1160"/>
        <v>#REF!</v>
      </c>
      <c r="R336" s="19" t="str">
        <f t="shared" si="1161"/>
        <v>#REF!</v>
      </c>
      <c r="S336" s="38" t="str">
        <f t="shared" si="1162"/>
        <v>#REF!</v>
      </c>
      <c r="T336" s="19">
        <v>0.0</v>
      </c>
      <c r="U336" s="19">
        <v>0.0</v>
      </c>
      <c r="V336" s="19">
        <f t="shared" si="1163"/>
        <v>0</v>
      </c>
      <c r="W336" s="19" t="str">
        <f t="shared" si="1164"/>
        <v>#REF!</v>
      </c>
      <c r="X336" s="19" t="str">
        <f t="shared" si="1165"/>
        <v>#REF!</v>
      </c>
      <c r="Y336" s="38"/>
      <c r="Z336" s="38"/>
      <c r="AA336" s="38"/>
      <c r="AB336" s="38"/>
      <c r="AC336" s="38"/>
      <c r="AD336" s="38"/>
      <c r="AE336" s="38"/>
      <c r="AG336" s="39" t="b">
        <f t="shared" si="1166"/>
        <v>1</v>
      </c>
      <c r="AH336" s="38" t="s">
        <v>174</v>
      </c>
      <c r="AI336" s="40" t="s">
        <v>22</v>
      </c>
      <c r="AJ336" s="38" t="s">
        <v>23</v>
      </c>
      <c r="AK336" s="19">
        <v>0.0</v>
      </c>
      <c r="AL336" s="18">
        <v>0.0</v>
      </c>
      <c r="AM336" s="19">
        <f t="shared" si="1167"/>
        <v>0</v>
      </c>
    </row>
    <row r="337" ht="15.75" hidden="1" customHeight="1" outlineLevel="2">
      <c r="A337" s="18" t="s">
        <v>174</v>
      </c>
      <c r="B337" s="19" t="s">
        <v>26</v>
      </c>
      <c r="C337" s="18" t="s">
        <v>27</v>
      </c>
      <c r="D337" s="19">
        <v>6572.41</v>
      </c>
      <c r="E337" s="19">
        <v>1454.16</v>
      </c>
      <c r="F337" s="19">
        <f t="shared" si="1150"/>
        <v>0.00001912383232</v>
      </c>
      <c r="G337" s="19" t="str">
        <f t="shared" si="1151"/>
        <v>#REF!</v>
      </c>
      <c r="H337" s="19" t="str">
        <f t="shared" si="1152"/>
        <v>#REF!</v>
      </c>
      <c r="I337" s="19" t="str">
        <f t="shared" si="1153"/>
        <v>#REF!</v>
      </c>
      <c r="J337" s="19" t="str">
        <f t="shared" si="1154"/>
        <v>#REF!</v>
      </c>
      <c r="K337" s="19" t="str">
        <f t="shared" si="1155"/>
        <v>#REF!</v>
      </c>
      <c r="L337" s="19" t="str">
        <f t="shared" si="1156"/>
        <v>#REF!</v>
      </c>
      <c r="M337" s="19" t="str">
        <f t="shared" si="1157"/>
        <v>#REF!</v>
      </c>
      <c r="N337" s="19" t="str">
        <f t="shared" si="1158"/>
        <v>#REF!</v>
      </c>
      <c r="O337" s="38"/>
      <c r="P337" s="19">
        <v>0.0</v>
      </c>
      <c r="Q337" s="19">
        <f t="shared" si="1160"/>
        <v>0</v>
      </c>
      <c r="R337" s="19" t="str">
        <f t="shared" si="1161"/>
        <v>#REF!</v>
      </c>
      <c r="S337" s="38" t="str">
        <f t="shared" si="1162"/>
        <v>#REF!</v>
      </c>
      <c r="T337" s="19">
        <v>0.0</v>
      </c>
      <c r="U337" s="19">
        <v>0.0</v>
      </c>
      <c r="V337" s="19">
        <f t="shared" si="1163"/>
        <v>0</v>
      </c>
      <c r="W337" s="19" t="str">
        <f t="shared" si="1164"/>
        <v>#REF!</v>
      </c>
      <c r="X337" s="19" t="str">
        <f t="shared" si="1165"/>
        <v>#REF!</v>
      </c>
      <c r="Y337" s="38"/>
      <c r="Z337" s="38"/>
      <c r="AA337" s="38"/>
      <c r="AB337" s="38"/>
      <c r="AC337" s="38"/>
      <c r="AD337" s="38"/>
      <c r="AE337" s="38"/>
      <c r="AG337" s="39" t="b">
        <f t="shared" si="1166"/>
        <v>1</v>
      </c>
      <c r="AH337" s="38" t="s">
        <v>174</v>
      </c>
      <c r="AI337" s="40" t="s">
        <v>26</v>
      </c>
      <c r="AJ337" s="38" t="s">
        <v>27</v>
      </c>
      <c r="AK337" s="19">
        <v>0.0</v>
      </c>
      <c r="AL337" s="18">
        <v>0.0</v>
      </c>
      <c r="AM337" s="19">
        <f t="shared" si="1167"/>
        <v>0</v>
      </c>
    </row>
    <row r="338" ht="15.75" hidden="1" customHeight="1" outlineLevel="2">
      <c r="A338" s="18" t="s">
        <v>174</v>
      </c>
      <c r="B338" s="19" t="s">
        <v>28</v>
      </c>
      <c r="C338" s="18" t="s">
        <v>29</v>
      </c>
      <c r="D338" s="19">
        <v>2401189.6</v>
      </c>
      <c r="E338" s="19">
        <v>531269.78</v>
      </c>
      <c r="F338" s="19">
        <f t="shared" si="1150"/>
        <v>0.006986774606</v>
      </c>
      <c r="G338" s="19" t="str">
        <f t="shared" si="1151"/>
        <v>#REF!</v>
      </c>
      <c r="H338" s="19" t="str">
        <f t="shared" si="1152"/>
        <v>#REF!</v>
      </c>
      <c r="I338" s="19" t="str">
        <f t="shared" si="1153"/>
        <v>#REF!</v>
      </c>
      <c r="J338" s="19" t="str">
        <f t="shared" si="1154"/>
        <v>#REF!</v>
      </c>
      <c r="K338" s="19" t="str">
        <f t="shared" si="1155"/>
        <v>#REF!</v>
      </c>
      <c r="L338" s="19" t="str">
        <f t="shared" si="1156"/>
        <v>#REF!</v>
      </c>
      <c r="M338" s="19" t="str">
        <f t="shared" si="1157"/>
        <v>#REF!</v>
      </c>
      <c r="N338" s="19" t="str">
        <f t="shared" si="1158"/>
        <v>#REF!</v>
      </c>
      <c r="O338" s="38"/>
      <c r="P338" s="19" t="str">
        <f t="shared" ref="P338:P341" si="1168">+D338-K338</f>
        <v>#REF!</v>
      </c>
      <c r="Q338" s="19" t="str">
        <f t="shared" si="1160"/>
        <v>#REF!</v>
      </c>
      <c r="R338" s="19" t="str">
        <f t="shared" si="1161"/>
        <v>#REF!</v>
      </c>
      <c r="S338" s="38" t="str">
        <f t="shared" si="1162"/>
        <v>#REF!</v>
      </c>
      <c r="T338" s="19">
        <v>0.0</v>
      </c>
      <c r="U338" s="19">
        <v>0.0</v>
      </c>
      <c r="V338" s="19">
        <f t="shared" si="1163"/>
        <v>0</v>
      </c>
      <c r="W338" s="19" t="str">
        <f t="shared" si="1164"/>
        <v>#REF!</v>
      </c>
      <c r="X338" s="19" t="str">
        <f t="shared" si="1165"/>
        <v>#REF!</v>
      </c>
      <c r="Y338" s="38"/>
      <c r="Z338" s="38"/>
      <c r="AA338" s="38"/>
      <c r="AB338" s="38"/>
      <c r="AC338" s="38"/>
      <c r="AD338" s="38"/>
      <c r="AE338" s="38"/>
      <c r="AG338" s="39" t="b">
        <f t="shared" si="1166"/>
        <v>1</v>
      </c>
      <c r="AH338" s="38" t="s">
        <v>174</v>
      </c>
      <c r="AI338" s="40" t="s">
        <v>28</v>
      </c>
      <c r="AJ338" s="38" t="s">
        <v>29</v>
      </c>
      <c r="AK338" s="19">
        <v>0.0</v>
      </c>
      <c r="AL338" s="18">
        <v>0.0</v>
      </c>
      <c r="AM338" s="19">
        <f t="shared" si="1167"/>
        <v>0</v>
      </c>
    </row>
    <row r="339" ht="15.75" hidden="1" customHeight="1" outlineLevel="2">
      <c r="A339" s="18" t="s">
        <v>174</v>
      </c>
      <c r="B339" s="19" t="s">
        <v>30</v>
      </c>
      <c r="C339" s="18" t="s">
        <v>31</v>
      </c>
      <c r="D339" s="19">
        <v>661268.72</v>
      </c>
      <c r="E339" s="19">
        <v>146307.52</v>
      </c>
      <c r="F339" s="19">
        <f t="shared" si="1150"/>
        <v>0.001924102745</v>
      </c>
      <c r="G339" s="19" t="str">
        <f t="shared" si="1151"/>
        <v>#REF!</v>
      </c>
      <c r="H339" s="19" t="str">
        <f t="shared" si="1152"/>
        <v>#REF!</v>
      </c>
      <c r="I339" s="19" t="str">
        <f t="shared" si="1153"/>
        <v>#REF!</v>
      </c>
      <c r="J339" s="19" t="str">
        <f t="shared" si="1154"/>
        <v>#REF!</v>
      </c>
      <c r="K339" s="19" t="str">
        <f t="shared" si="1155"/>
        <v>#REF!</v>
      </c>
      <c r="L339" s="19" t="str">
        <f t="shared" si="1156"/>
        <v>#REF!</v>
      </c>
      <c r="M339" s="19" t="str">
        <f t="shared" si="1157"/>
        <v>#REF!</v>
      </c>
      <c r="N339" s="19" t="str">
        <f t="shared" si="1158"/>
        <v>#REF!</v>
      </c>
      <c r="O339" s="38"/>
      <c r="P339" s="19" t="str">
        <f t="shared" si="1168"/>
        <v>#REF!</v>
      </c>
      <c r="Q339" s="19" t="str">
        <f t="shared" si="1160"/>
        <v>#REF!</v>
      </c>
      <c r="R339" s="19" t="str">
        <f t="shared" si="1161"/>
        <v>#REF!</v>
      </c>
      <c r="S339" s="38" t="str">
        <f t="shared" si="1162"/>
        <v>#REF!</v>
      </c>
      <c r="T339" s="19">
        <v>0.0</v>
      </c>
      <c r="U339" s="19">
        <v>0.0</v>
      </c>
      <c r="V339" s="19">
        <f t="shared" si="1163"/>
        <v>0</v>
      </c>
      <c r="W339" s="19" t="str">
        <f t="shared" si="1164"/>
        <v>#REF!</v>
      </c>
      <c r="X339" s="19" t="str">
        <f t="shared" si="1165"/>
        <v>#REF!</v>
      </c>
      <c r="Y339" s="38"/>
      <c r="Z339" s="38"/>
      <c r="AA339" s="38"/>
      <c r="AB339" s="38"/>
      <c r="AC339" s="38"/>
      <c r="AD339" s="38"/>
      <c r="AE339" s="38"/>
      <c r="AG339" s="39" t="b">
        <f t="shared" si="1166"/>
        <v>1</v>
      </c>
      <c r="AH339" s="38" t="s">
        <v>174</v>
      </c>
      <c r="AI339" s="40" t="s">
        <v>30</v>
      </c>
      <c r="AJ339" s="38" t="s">
        <v>336</v>
      </c>
      <c r="AK339" s="19">
        <v>0.0</v>
      </c>
      <c r="AL339" s="18">
        <v>0.0</v>
      </c>
      <c r="AM339" s="19">
        <f t="shared" si="1167"/>
        <v>0</v>
      </c>
    </row>
    <row r="340" ht="15.75" hidden="1" customHeight="1" outlineLevel="2">
      <c r="A340" s="18" t="s">
        <v>174</v>
      </c>
      <c r="B340" s="19" t="s">
        <v>36</v>
      </c>
      <c r="C340" s="18" t="s">
        <v>37</v>
      </c>
      <c r="D340" s="19">
        <v>123321.99</v>
      </c>
      <c r="E340" s="19">
        <v>27285.33</v>
      </c>
      <c r="F340" s="19">
        <f t="shared" si="1150"/>
        <v>0.0003588317008</v>
      </c>
      <c r="G340" s="19" t="str">
        <f t="shared" si="1151"/>
        <v>#REF!</v>
      </c>
      <c r="H340" s="19" t="str">
        <f t="shared" si="1152"/>
        <v>#REF!</v>
      </c>
      <c r="I340" s="19" t="str">
        <f t="shared" si="1153"/>
        <v>#REF!</v>
      </c>
      <c r="J340" s="19" t="str">
        <f t="shared" si="1154"/>
        <v>#REF!</v>
      </c>
      <c r="K340" s="19" t="str">
        <f t="shared" si="1155"/>
        <v>#REF!</v>
      </c>
      <c r="L340" s="19" t="str">
        <f t="shared" si="1156"/>
        <v>#REF!</v>
      </c>
      <c r="M340" s="19" t="str">
        <f t="shared" si="1157"/>
        <v>#REF!</v>
      </c>
      <c r="N340" s="19" t="str">
        <f t="shared" si="1158"/>
        <v>#REF!</v>
      </c>
      <c r="O340" s="38"/>
      <c r="P340" s="19" t="str">
        <f t="shared" si="1168"/>
        <v>#REF!</v>
      </c>
      <c r="Q340" s="19" t="str">
        <f t="shared" si="1160"/>
        <v>#REF!</v>
      </c>
      <c r="R340" s="19" t="str">
        <f t="shared" si="1161"/>
        <v>#REF!</v>
      </c>
      <c r="S340" s="38" t="str">
        <f t="shared" si="1162"/>
        <v>#REF!</v>
      </c>
      <c r="T340" s="19">
        <v>0.0</v>
      </c>
      <c r="U340" s="19">
        <v>0.0</v>
      </c>
      <c r="V340" s="19">
        <f t="shared" si="1163"/>
        <v>0</v>
      </c>
      <c r="W340" s="19" t="str">
        <f t="shared" si="1164"/>
        <v>#REF!</v>
      </c>
      <c r="X340" s="19" t="str">
        <f t="shared" si="1165"/>
        <v>#REF!</v>
      </c>
      <c r="Y340" s="38"/>
      <c r="Z340" s="38"/>
      <c r="AA340" s="38"/>
      <c r="AB340" s="38"/>
      <c r="AC340" s="38"/>
      <c r="AD340" s="38"/>
      <c r="AE340" s="38"/>
      <c r="AG340" s="39" t="b">
        <f t="shared" si="1166"/>
        <v>1</v>
      </c>
      <c r="AH340" s="18" t="s">
        <v>174</v>
      </c>
      <c r="AI340" s="19" t="s">
        <v>36</v>
      </c>
      <c r="AJ340" s="18" t="s">
        <v>37</v>
      </c>
      <c r="AK340" s="19"/>
      <c r="AL340" s="18"/>
      <c r="AM340" s="19">
        <f t="shared" si="1167"/>
        <v>0</v>
      </c>
    </row>
    <row r="341" ht="15.75" hidden="1" customHeight="1" outlineLevel="2">
      <c r="A341" s="18" t="s">
        <v>174</v>
      </c>
      <c r="B341" s="19" t="s">
        <v>38</v>
      </c>
      <c r="C341" s="18" t="s">
        <v>39</v>
      </c>
      <c r="D341" s="19">
        <v>432379.97</v>
      </c>
      <c r="E341" s="19">
        <v>95665.26</v>
      </c>
      <c r="F341" s="19">
        <f t="shared" si="1150"/>
        <v>0.001258101982</v>
      </c>
      <c r="G341" s="19" t="str">
        <f t="shared" si="1151"/>
        <v>#REF!</v>
      </c>
      <c r="H341" s="19" t="str">
        <f t="shared" si="1152"/>
        <v>#REF!</v>
      </c>
      <c r="I341" s="19" t="str">
        <f t="shared" si="1153"/>
        <v>#REF!</v>
      </c>
      <c r="J341" s="19" t="str">
        <f t="shared" si="1154"/>
        <v>#REF!</v>
      </c>
      <c r="K341" s="19" t="str">
        <f t="shared" si="1155"/>
        <v>#REF!</v>
      </c>
      <c r="L341" s="19" t="str">
        <f t="shared" si="1156"/>
        <v>#REF!</v>
      </c>
      <c r="M341" s="19" t="str">
        <f t="shared" si="1157"/>
        <v>#REF!</v>
      </c>
      <c r="N341" s="19" t="str">
        <f t="shared" si="1158"/>
        <v>#REF!</v>
      </c>
      <c r="O341" s="38"/>
      <c r="P341" s="19" t="str">
        <f t="shared" si="1168"/>
        <v>#REF!</v>
      </c>
      <c r="Q341" s="19" t="str">
        <f t="shared" si="1160"/>
        <v>#REF!</v>
      </c>
      <c r="R341" s="19" t="str">
        <f t="shared" si="1161"/>
        <v>#REF!</v>
      </c>
      <c r="S341" s="38" t="str">
        <f t="shared" si="1162"/>
        <v>#REF!</v>
      </c>
      <c r="T341" s="19">
        <v>0.0</v>
      </c>
      <c r="U341" s="19">
        <v>0.0</v>
      </c>
      <c r="V341" s="19">
        <f t="shared" si="1163"/>
        <v>0</v>
      </c>
      <c r="W341" s="19" t="str">
        <f t="shared" si="1164"/>
        <v>#REF!</v>
      </c>
      <c r="X341" s="19" t="str">
        <f t="shared" si="1165"/>
        <v>#REF!</v>
      </c>
      <c r="Y341" s="38"/>
      <c r="Z341" s="38"/>
      <c r="AA341" s="38"/>
      <c r="AB341" s="38"/>
      <c r="AC341" s="38"/>
      <c r="AD341" s="38"/>
      <c r="AE341" s="38"/>
      <c r="AG341" s="39" t="b">
        <f t="shared" si="1166"/>
        <v>1</v>
      </c>
      <c r="AH341" s="38" t="s">
        <v>174</v>
      </c>
      <c r="AI341" s="40" t="s">
        <v>38</v>
      </c>
      <c r="AJ341" s="38" t="s">
        <v>39</v>
      </c>
      <c r="AK341" s="19">
        <v>0.0</v>
      </c>
      <c r="AL341" s="18">
        <v>0.0</v>
      </c>
      <c r="AM341" s="19">
        <f t="shared" si="1167"/>
        <v>0</v>
      </c>
    </row>
    <row r="342" ht="15.75" hidden="1" customHeight="1" outlineLevel="1">
      <c r="A342" s="43" t="s">
        <v>398</v>
      </c>
      <c r="B342" s="19"/>
      <c r="C342" s="18"/>
      <c r="D342" s="19">
        <f t="shared" ref="D342:F342" si="1169">SUBTOTAL(9,D334:D341)</f>
        <v>343676408</v>
      </c>
      <c r="E342" s="19">
        <f t="shared" si="1169"/>
        <v>76039348</v>
      </c>
      <c r="F342" s="19">
        <f t="shared" si="1169"/>
        <v>1</v>
      </c>
      <c r="G342" s="19"/>
      <c r="H342" s="19"/>
      <c r="I342" s="19"/>
      <c r="J342" s="19"/>
      <c r="K342" s="19" t="str">
        <f t="shared" ref="K342:L342" si="1170">SUBTOTAL(9,K334:K341)</f>
        <v>#REF!</v>
      </c>
      <c r="L342" s="19" t="str">
        <f t="shared" si="1170"/>
        <v>#REF!</v>
      </c>
      <c r="M342" s="19"/>
      <c r="N342" s="19"/>
      <c r="O342" s="38"/>
      <c r="P342" s="19" t="str">
        <f t="shared" ref="P342:X342" si="1171">SUBTOTAL(9,P334:P341)</f>
        <v>#REF!</v>
      </c>
      <c r="Q342" s="19" t="str">
        <f t="shared" si="1171"/>
        <v>#REF!</v>
      </c>
      <c r="R342" s="19" t="str">
        <f t="shared" si="1171"/>
        <v>#REF!</v>
      </c>
      <c r="S342" s="38" t="str">
        <f t="shared" si="1171"/>
        <v>#REF!</v>
      </c>
      <c r="T342" s="19">
        <f t="shared" si="1171"/>
        <v>0</v>
      </c>
      <c r="U342" s="19">
        <f t="shared" si="1171"/>
        <v>0</v>
      </c>
      <c r="V342" s="19">
        <f t="shared" si="1171"/>
        <v>0</v>
      </c>
      <c r="W342" s="19" t="str">
        <f t="shared" si="1171"/>
        <v>#REF!</v>
      </c>
      <c r="X342" s="19" t="str">
        <f t="shared" si="1171"/>
        <v>#REF!</v>
      </c>
      <c r="Y342" s="38"/>
      <c r="Z342" s="38"/>
      <c r="AA342" s="38"/>
      <c r="AB342" s="38"/>
      <c r="AC342" s="38"/>
      <c r="AD342" s="38"/>
      <c r="AE342" s="38"/>
      <c r="AH342" s="38"/>
      <c r="AI342" s="40"/>
      <c r="AJ342" s="38"/>
      <c r="AK342" s="19"/>
      <c r="AL342" s="18"/>
      <c r="AM342" s="19"/>
    </row>
    <row r="343" ht="15.75" hidden="1" customHeight="1" outlineLevel="2">
      <c r="A343" s="18" t="s">
        <v>176</v>
      </c>
      <c r="B343" s="19" t="s">
        <v>18</v>
      </c>
      <c r="C343" s="18" t="s">
        <v>335</v>
      </c>
      <c r="D343" s="19">
        <v>1.809654805E7</v>
      </c>
      <c r="E343" s="19">
        <v>5919903.83</v>
      </c>
      <c r="F343" s="19">
        <v>0.0</v>
      </c>
      <c r="G343" s="19" t="str">
        <f t="shared" ref="G343:G346" si="1172">VLOOKUP(A343,'[1]ESFUERZO PROPIO ANTIOQUIA'!$E$4:$AB$130,5,0)</f>
        <v>#REF!</v>
      </c>
      <c r="H343" s="19" t="str">
        <f t="shared" ref="H343:H346" si="1173">VLOOKUP(A343,'[1]ESFUERZO PROPIO ANTIOQUIA'!$E$4:$AB$130,2,0)</f>
        <v>#REF!</v>
      </c>
      <c r="I343" s="19" t="str">
        <f t="shared" ref="I343:I346" si="1174">VLOOKUP(A343,'[1]ESFUERZO PROPIO ANTIOQUIA'!$E$4:$AB$130,24,0)</f>
        <v>#REF!</v>
      </c>
      <c r="J343" s="19" t="str">
        <f t="shared" ref="J343:J346" si="1175">+I343/4</f>
        <v>#REF!</v>
      </c>
      <c r="K343" s="19" t="str">
        <f t="shared" ref="K343:K346" si="1176">+F343*J343</f>
        <v>#REF!</v>
      </c>
      <c r="L343" s="19" t="str">
        <f t="shared" ref="L343:L346" si="1177">IF(K343=0,0,D343-Q343)</f>
        <v>#REF!</v>
      </c>
      <c r="M343" s="19" t="str">
        <f t="shared" ref="M343:M346" si="1178">VLOOKUP(A343,'[1]ESFUERZO PROPIO ANTIOQUIA'!$E$4:$AB$130,14,0)</f>
        <v>#REF!</v>
      </c>
      <c r="N343" s="19" t="str">
        <f t="shared" ref="N343:N346" si="1179">VLOOKUP(A343,'[1]ESFUERZO PROPIO ANTIOQUIA'!$E$4:$AB$130,11,0)</f>
        <v>#REF!</v>
      </c>
      <c r="O343" s="38"/>
      <c r="P343" s="19" t="str">
        <f t="shared" ref="P343:P344" si="1180">+D343-K343</f>
        <v>#REF!</v>
      </c>
      <c r="Q343" s="19" t="str">
        <f t="shared" ref="Q343:Q346" si="1181">+ROUND(P343,0)</f>
        <v>#REF!</v>
      </c>
      <c r="R343" s="19" t="str">
        <f t="shared" ref="R343:R346" si="1182">+L343+Q343</f>
        <v>#REF!</v>
      </c>
      <c r="S343" s="38" t="str">
        <f t="shared" ref="S343:S346" si="1183">+IF(D343-L343-Q343&gt;1,D343-L343-Q343,0)</f>
        <v>#REF!</v>
      </c>
      <c r="T343" s="19">
        <v>0.0</v>
      </c>
      <c r="U343" s="19">
        <v>0.0</v>
      </c>
      <c r="V343" s="19">
        <f t="shared" ref="V343:V346" si="1184">+T343+U343</f>
        <v>0</v>
      </c>
      <c r="W343" s="19" t="str">
        <f t="shared" ref="W343:W346" si="1185">+IF(S343+V343&gt;100000,S343+V343,0)</f>
        <v>#REF!</v>
      </c>
      <c r="X343" s="19" t="str">
        <f t="shared" ref="X343:X346" si="1186">+Q343+W343</f>
        <v>#REF!</v>
      </c>
      <c r="Y343" s="38"/>
      <c r="Z343" s="38"/>
      <c r="AA343" s="38"/>
      <c r="AB343" s="38"/>
      <c r="AC343" s="38"/>
      <c r="AD343" s="38"/>
      <c r="AE343" s="38"/>
      <c r="AG343" s="39" t="b">
        <f t="shared" ref="AG343:AG346" si="1187">+AND(A343=AH343,C343=AJ343)</f>
        <v>1</v>
      </c>
      <c r="AH343" s="38" t="s">
        <v>176</v>
      </c>
      <c r="AI343" s="40" t="s">
        <v>18</v>
      </c>
      <c r="AJ343" s="38" t="s">
        <v>335</v>
      </c>
      <c r="AK343" s="19">
        <v>0.0</v>
      </c>
      <c r="AL343" s="18">
        <v>0.0</v>
      </c>
      <c r="AM343" s="19">
        <f t="shared" ref="AM343:AM346" si="1188">+AK343+AL343</f>
        <v>0</v>
      </c>
    </row>
    <row r="344" ht="15.75" hidden="1" customHeight="1" outlineLevel="2">
      <c r="A344" s="18" t="s">
        <v>176</v>
      </c>
      <c r="B344" s="19" t="s">
        <v>44</v>
      </c>
      <c r="C344" s="18" t="s">
        <v>45</v>
      </c>
      <c r="D344" s="19">
        <v>172808.54</v>
      </c>
      <c r="E344" s="19">
        <v>56530.67</v>
      </c>
      <c r="F344" s="19">
        <v>0.0</v>
      </c>
      <c r="G344" s="19" t="str">
        <f t="shared" si="1172"/>
        <v>#REF!</v>
      </c>
      <c r="H344" s="19" t="str">
        <f t="shared" si="1173"/>
        <v>#REF!</v>
      </c>
      <c r="I344" s="19" t="str">
        <f t="shared" si="1174"/>
        <v>#REF!</v>
      </c>
      <c r="J344" s="19" t="str">
        <f t="shared" si="1175"/>
        <v>#REF!</v>
      </c>
      <c r="K344" s="19" t="str">
        <f t="shared" si="1176"/>
        <v>#REF!</v>
      </c>
      <c r="L344" s="19" t="str">
        <f t="shared" si="1177"/>
        <v>#REF!</v>
      </c>
      <c r="M344" s="19" t="str">
        <f t="shared" si="1178"/>
        <v>#REF!</v>
      </c>
      <c r="N344" s="19" t="str">
        <f t="shared" si="1179"/>
        <v>#REF!</v>
      </c>
      <c r="O344" s="38"/>
      <c r="P344" s="19" t="str">
        <f t="shared" si="1180"/>
        <v>#REF!</v>
      </c>
      <c r="Q344" s="19" t="str">
        <f t="shared" si="1181"/>
        <v>#REF!</v>
      </c>
      <c r="R344" s="19" t="str">
        <f t="shared" si="1182"/>
        <v>#REF!</v>
      </c>
      <c r="S344" s="38" t="str">
        <f t="shared" si="1183"/>
        <v>#REF!</v>
      </c>
      <c r="T344" s="19">
        <v>0.0</v>
      </c>
      <c r="U344" s="19">
        <v>0.0</v>
      </c>
      <c r="V344" s="19">
        <f t="shared" si="1184"/>
        <v>0</v>
      </c>
      <c r="W344" s="19" t="str">
        <f t="shared" si="1185"/>
        <v>#REF!</v>
      </c>
      <c r="X344" s="19" t="str">
        <f t="shared" si="1186"/>
        <v>#REF!</v>
      </c>
      <c r="Y344" s="38"/>
      <c r="Z344" s="38"/>
      <c r="AA344" s="38"/>
      <c r="AB344" s="38"/>
      <c r="AC344" s="38"/>
      <c r="AD344" s="38"/>
      <c r="AE344" s="38"/>
      <c r="AG344" s="39" t="b">
        <f t="shared" si="1187"/>
        <v>1</v>
      </c>
      <c r="AH344" s="38" t="s">
        <v>176</v>
      </c>
      <c r="AI344" s="40" t="s">
        <v>44</v>
      </c>
      <c r="AJ344" s="38" t="s">
        <v>45</v>
      </c>
      <c r="AK344" s="19">
        <v>0.0</v>
      </c>
      <c r="AL344" s="18">
        <v>0.0</v>
      </c>
      <c r="AM344" s="19">
        <f t="shared" si="1188"/>
        <v>0</v>
      </c>
    </row>
    <row r="345" ht="15.75" hidden="1" customHeight="1" outlineLevel="2">
      <c r="A345" s="18" t="s">
        <v>176</v>
      </c>
      <c r="B345" s="19" t="s">
        <v>30</v>
      </c>
      <c r="C345" s="18" t="s">
        <v>31</v>
      </c>
      <c r="D345" s="19">
        <v>20774.45</v>
      </c>
      <c r="E345" s="19">
        <v>6795.92</v>
      </c>
      <c r="F345" s="19">
        <v>0.0</v>
      </c>
      <c r="G345" s="19" t="str">
        <f t="shared" si="1172"/>
        <v>#REF!</v>
      </c>
      <c r="H345" s="19" t="str">
        <f t="shared" si="1173"/>
        <v>#REF!</v>
      </c>
      <c r="I345" s="19" t="str">
        <f t="shared" si="1174"/>
        <v>#REF!</v>
      </c>
      <c r="J345" s="19" t="str">
        <f t="shared" si="1175"/>
        <v>#REF!</v>
      </c>
      <c r="K345" s="19" t="str">
        <f t="shared" si="1176"/>
        <v>#REF!</v>
      </c>
      <c r="L345" s="19" t="str">
        <f t="shared" si="1177"/>
        <v>#REF!</v>
      </c>
      <c r="M345" s="19" t="str">
        <f t="shared" si="1178"/>
        <v>#REF!</v>
      </c>
      <c r="N345" s="19" t="str">
        <f t="shared" si="1179"/>
        <v>#REF!</v>
      </c>
      <c r="O345" s="38"/>
      <c r="P345" s="19">
        <v>0.0</v>
      </c>
      <c r="Q345" s="19">
        <f t="shared" si="1181"/>
        <v>0</v>
      </c>
      <c r="R345" s="19" t="str">
        <f t="shared" si="1182"/>
        <v>#REF!</v>
      </c>
      <c r="S345" s="38" t="str">
        <f t="shared" si="1183"/>
        <v>#REF!</v>
      </c>
      <c r="T345" s="19">
        <v>0.0</v>
      </c>
      <c r="U345" s="19">
        <v>0.0</v>
      </c>
      <c r="V345" s="19">
        <f t="shared" si="1184"/>
        <v>0</v>
      </c>
      <c r="W345" s="19" t="str">
        <f t="shared" si="1185"/>
        <v>#REF!</v>
      </c>
      <c r="X345" s="19" t="str">
        <f t="shared" si="1186"/>
        <v>#REF!</v>
      </c>
      <c r="Y345" s="38"/>
      <c r="Z345" s="38"/>
      <c r="AA345" s="38"/>
      <c r="AB345" s="38"/>
      <c r="AC345" s="38"/>
      <c r="AD345" s="38"/>
      <c r="AE345" s="38"/>
      <c r="AG345" s="39" t="b">
        <f t="shared" si="1187"/>
        <v>1</v>
      </c>
      <c r="AH345" s="18" t="s">
        <v>176</v>
      </c>
      <c r="AI345" s="19" t="s">
        <v>30</v>
      </c>
      <c r="AJ345" s="18" t="s">
        <v>31</v>
      </c>
      <c r="AK345" s="19"/>
      <c r="AL345" s="18"/>
      <c r="AM345" s="19">
        <f t="shared" si="1188"/>
        <v>0</v>
      </c>
    </row>
    <row r="346" ht="15.75" hidden="1" customHeight="1" outlineLevel="2">
      <c r="A346" s="18" t="s">
        <v>176</v>
      </c>
      <c r="B346" s="19" t="s">
        <v>38</v>
      </c>
      <c r="C346" s="18" t="s">
        <v>39</v>
      </c>
      <c r="D346" s="19">
        <v>21500.96</v>
      </c>
      <c r="E346" s="19">
        <v>7033.58</v>
      </c>
      <c r="F346" s="19">
        <v>0.0</v>
      </c>
      <c r="G346" s="19" t="str">
        <f t="shared" si="1172"/>
        <v>#REF!</v>
      </c>
      <c r="H346" s="19" t="str">
        <f t="shared" si="1173"/>
        <v>#REF!</v>
      </c>
      <c r="I346" s="19" t="str">
        <f t="shared" si="1174"/>
        <v>#REF!</v>
      </c>
      <c r="J346" s="19" t="str">
        <f t="shared" si="1175"/>
        <v>#REF!</v>
      </c>
      <c r="K346" s="19" t="str">
        <f t="shared" si="1176"/>
        <v>#REF!</v>
      </c>
      <c r="L346" s="19" t="str">
        <f t="shared" si="1177"/>
        <v>#REF!</v>
      </c>
      <c r="M346" s="19" t="str">
        <f t="shared" si="1178"/>
        <v>#REF!</v>
      </c>
      <c r="N346" s="19" t="str">
        <f t="shared" si="1179"/>
        <v>#REF!</v>
      </c>
      <c r="O346" s="38"/>
      <c r="P346" s="19">
        <v>0.0</v>
      </c>
      <c r="Q346" s="19">
        <f t="shared" si="1181"/>
        <v>0</v>
      </c>
      <c r="R346" s="19" t="str">
        <f t="shared" si="1182"/>
        <v>#REF!</v>
      </c>
      <c r="S346" s="38" t="str">
        <f t="shared" si="1183"/>
        <v>#REF!</v>
      </c>
      <c r="T346" s="19">
        <v>0.0</v>
      </c>
      <c r="U346" s="19">
        <v>20716.01</v>
      </c>
      <c r="V346" s="19">
        <f t="shared" si="1184"/>
        <v>20716.01</v>
      </c>
      <c r="W346" s="19" t="str">
        <f t="shared" si="1185"/>
        <v>#REF!</v>
      </c>
      <c r="X346" s="19" t="str">
        <f t="shared" si="1186"/>
        <v>#REF!</v>
      </c>
      <c r="Y346" s="38"/>
      <c r="Z346" s="38"/>
      <c r="AA346" s="38"/>
      <c r="AB346" s="38"/>
      <c r="AC346" s="38"/>
      <c r="AD346" s="38"/>
      <c r="AE346" s="38"/>
      <c r="AG346" s="39" t="b">
        <f t="shared" si="1187"/>
        <v>1</v>
      </c>
      <c r="AH346" s="38" t="s">
        <v>176</v>
      </c>
      <c r="AI346" s="40" t="s">
        <v>38</v>
      </c>
      <c r="AJ346" s="38" t="s">
        <v>39</v>
      </c>
      <c r="AK346" s="19">
        <v>0.0</v>
      </c>
      <c r="AL346" s="18">
        <v>20716.01</v>
      </c>
      <c r="AM346" s="19">
        <f t="shared" si="1188"/>
        <v>20716.01</v>
      </c>
    </row>
    <row r="347" ht="15.75" hidden="1" customHeight="1" outlineLevel="1">
      <c r="A347" s="43" t="s">
        <v>399</v>
      </c>
      <c r="B347" s="19"/>
      <c r="C347" s="18"/>
      <c r="D347" s="19">
        <f t="shared" ref="D347:E347" si="1189">SUBTOTAL(9,D343:D346)</f>
        <v>18311632</v>
      </c>
      <c r="E347" s="19">
        <f t="shared" si="1189"/>
        <v>5990264</v>
      </c>
      <c r="F347" s="19">
        <v>1.0</v>
      </c>
      <c r="G347" s="19"/>
      <c r="H347" s="19"/>
      <c r="I347" s="19"/>
      <c r="J347" s="19"/>
      <c r="K347" s="19" t="str">
        <f t="shared" ref="K347:L347" si="1190">SUBTOTAL(9,K343:K346)</f>
        <v>#REF!</v>
      </c>
      <c r="L347" s="19" t="str">
        <f t="shared" si="1190"/>
        <v>#REF!</v>
      </c>
      <c r="M347" s="19"/>
      <c r="N347" s="19"/>
      <c r="O347" s="38"/>
      <c r="P347" s="19" t="str">
        <f t="shared" ref="P347:X347" si="1191">SUBTOTAL(9,P343:P346)</f>
        <v>#REF!</v>
      </c>
      <c r="Q347" s="19" t="str">
        <f t="shared" si="1191"/>
        <v>#REF!</v>
      </c>
      <c r="R347" s="19" t="str">
        <f t="shared" si="1191"/>
        <v>#REF!</v>
      </c>
      <c r="S347" s="38" t="str">
        <f t="shared" si="1191"/>
        <v>#REF!</v>
      </c>
      <c r="T347" s="19">
        <f t="shared" si="1191"/>
        <v>0</v>
      </c>
      <c r="U347" s="19">
        <f t="shared" si="1191"/>
        <v>20716.01</v>
      </c>
      <c r="V347" s="19">
        <f t="shared" si="1191"/>
        <v>20716.01</v>
      </c>
      <c r="W347" s="19" t="str">
        <f t="shared" si="1191"/>
        <v>#REF!</v>
      </c>
      <c r="X347" s="19" t="str">
        <f t="shared" si="1191"/>
        <v>#REF!</v>
      </c>
      <c r="Y347" s="38"/>
      <c r="Z347" s="38"/>
      <c r="AA347" s="38"/>
      <c r="AB347" s="38"/>
      <c r="AC347" s="38"/>
      <c r="AD347" s="38"/>
      <c r="AE347" s="38"/>
      <c r="AH347" s="38"/>
      <c r="AI347" s="40"/>
      <c r="AJ347" s="38"/>
      <c r="AK347" s="19"/>
      <c r="AL347" s="18"/>
      <c r="AM347" s="19"/>
    </row>
    <row r="348" ht="15.75" hidden="1" customHeight="1" outlineLevel="2">
      <c r="A348" s="18" t="s">
        <v>178</v>
      </c>
      <c r="B348" s="19" t="s">
        <v>18</v>
      </c>
      <c r="C348" s="18" t="s">
        <v>335</v>
      </c>
      <c r="D348" s="19">
        <v>2.886673932E7</v>
      </c>
      <c r="E348" s="19">
        <v>8430497.09</v>
      </c>
      <c r="F348" s="19">
        <v>0.0</v>
      </c>
      <c r="G348" s="19" t="str">
        <f t="shared" ref="G348:G352" si="1192">VLOOKUP(A348,'[1]ESFUERZO PROPIO ANTIOQUIA'!$E$4:$AB$130,5,0)</f>
        <v>#REF!</v>
      </c>
      <c r="H348" s="19" t="str">
        <f t="shared" ref="H348:H352" si="1193">VLOOKUP(A348,'[1]ESFUERZO PROPIO ANTIOQUIA'!$E$4:$AB$130,2,0)</f>
        <v>#REF!</v>
      </c>
      <c r="I348" s="19" t="str">
        <f t="shared" ref="I348:I352" si="1194">VLOOKUP(A348,'[1]ESFUERZO PROPIO ANTIOQUIA'!$E$4:$AB$130,24,0)</f>
        <v>#REF!</v>
      </c>
      <c r="J348" s="19" t="str">
        <f t="shared" ref="J348:J352" si="1195">+I348/4</f>
        <v>#REF!</v>
      </c>
      <c r="K348" s="19" t="str">
        <f t="shared" ref="K348:K352" si="1196">+F348*J348</f>
        <v>#REF!</v>
      </c>
      <c r="L348" s="19" t="str">
        <f t="shared" ref="L348:L352" si="1197">IF(K348=0,0,D348-Q348)</f>
        <v>#REF!</v>
      </c>
      <c r="M348" s="19" t="str">
        <f t="shared" ref="M348:M352" si="1198">VLOOKUP(A348,'[1]ESFUERZO PROPIO ANTIOQUIA'!$E$4:$AB$130,14,0)</f>
        <v>#REF!</v>
      </c>
      <c r="N348" s="19" t="str">
        <f t="shared" ref="N348:N352" si="1199">VLOOKUP(A348,'[1]ESFUERZO PROPIO ANTIOQUIA'!$E$4:$AB$130,11,0)</f>
        <v>#REF!</v>
      </c>
      <c r="O348" s="38"/>
      <c r="P348" s="19" t="str">
        <f t="shared" ref="P348:P350" si="1200">+D348-K348</f>
        <v>#REF!</v>
      </c>
      <c r="Q348" s="19" t="str">
        <f t="shared" ref="Q348:Q352" si="1201">+ROUND(P348,0)</f>
        <v>#REF!</v>
      </c>
      <c r="R348" s="19" t="str">
        <f t="shared" ref="R348:R352" si="1202">+L348+Q348</f>
        <v>#REF!</v>
      </c>
      <c r="S348" s="38" t="str">
        <f t="shared" ref="S348:S352" si="1203">+IF(D348-L348-Q348&gt;1,D348-L348-Q348,0)</f>
        <v>#REF!</v>
      </c>
      <c r="T348" s="19">
        <v>0.0</v>
      </c>
      <c r="U348" s="19">
        <v>0.0</v>
      </c>
      <c r="V348" s="19">
        <f t="shared" ref="V348:V352" si="1204">+T348+U348</f>
        <v>0</v>
      </c>
      <c r="W348" s="19" t="str">
        <f t="shared" ref="W348:W352" si="1205">+IF(S348+V348&gt;100000,S348+V348,0)</f>
        <v>#REF!</v>
      </c>
      <c r="X348" s="19" t="str">
        <f t="shared" ref="X348:X352" si="1206">+Q348+W348</f>
        <v>#REF!</v>
      </c>
      <c r="Y348" s="38"/>
      <c r="Z348" s="38"/>
      <c r="AA348" s="38"/>
      <c r="AB348" s="38"/>
      <c r="AC348" s="38"/>
      <c r="AD348" s="38"/>
      <c r="AE348" s="38"/>
      <c r="AG348" s="39" t="b">
        <f t="shared" ref="AG348:AG352" si="1207">+AND(A348=AH348,C348=AJ348)</f>
        <v>1</v>
      </c>
      <c r="AH348" s="38" t="s">
        <v>178</v>
      </c>
      <c r="AI348" s="40" t="s">
        <v>18</v>
      </c>
      <c r="AJ348" s="38" t="s">
        <v>335</v>
      </c>
      <c r="AK348" s="19">
        <v>0.0</v>
      </c>
      <c r="AL348" s="18">
        <v>0.0</v>
      </c>
      <c r="AM348" s="19">
        <f t="shared" ref="AM348:AM352" si="1208">+AK348+AL348</f>
        <v>0</v>
      </c>
    </row>
    <row r="349" ht="15.75" hidden="1" customHeight="1" outlineLevel="2">
      <c r="A349" s="18" t="s">
        <v>178</v>
      </c>
      <c r="B349" s="19" t="s">
        <v>44</v>
      </c>
      <c r="C349" s="18" t="s">
        <v>45</v>
      </c>
      <c r="D349" s="19">
        <v>1245505.12</v>
      </c>
      <c r="E349" s="19">
        <v>363748.3</v>
      </c>
      <c r="F349" s="19">
        <v>0.0</v>
      </c>
      <c r="G349" s="19" t="str">
        <f t="shared" si="1192"/>
        <v>#REF!</v>
      </c>
      <c r="H349" s="19" t="str">
        <f t="shared" si="1193"/>
        <v>#REF!</v>
      </c>
      <c r="I349" s="19" t="str">
        <f t="shared" si="1194"/>
        <v>#REF!</v>
      </c>
      <c r="J349" s="19" t="str">
        <f t="shared" si="1195"/>
        <v>#REF!</v>
      </c>
      <c r="K349" s="19" t="str">
        <f t="shared" si="1196"/>
        <v>#REF!</v>
      </c>
      <c r="L349" s="19" t="str">
        <f t="shared" si="1197"/>
        <v>#REF!</v>
      </c>
      <c r="M349" s="19" t="str">
        <f t="shared" si="1198"/>
        <v>#REF!</v>
      </c>
      <c r="N349" s="19" t="str">
        <f t="shared" si="1199"/>
        <v>#REF!</v>
      </c>
      <c r="O349" s="38"/>
      <c r="P349" s="19" t="str">
        <f t="shared" si="1200"/>
        <v>#REF!</v>
      </c>
      <c r="Q349" s="19" t="str">
        <f t="shared" si="1201"/>
        <v>#REF!</v>
      </c>
      <c r="R349" s="19" t="str">
        <f t="shared" si="1202"/>
        <v>#REF!</v>
      </c>
      <c r="S349" s="38" t="str">
        <f t="shared" si="1203"/>
        <v>#REF!</v>
      </c>
      <c r="T349" s="19">
        <v>0.0</v>
      </c>
      <c r="U349" s="19">
        <v>0.0</v>
      </c>
      <c r="V349" s="19">
        <f t="shared" si="1204"/>
        <v>0</v>
      </c>
      <c r="W349" s="19" t="str">
        <f t="shared" si="1205"/>
        <v>#REF!</v>
      </c>
      <c r="X349" s="19" t="str">
        <f t="shared" si="1206"/>
        <v>#REF!</v>
      </c>
      <c r="Y349" s="38"/>
      <c r="Z349" s="38"/>
      <c r="AA349" s="38"/>
      <c r="AB349" s="38"/>
      <c r="AC349" s="38"/>
      <c r="AD349" s="38"/>
      <c r="AE349" s="38"/>
      <c r="AG349" s="39" t="b">
        <f t="shared" si="1207"/>
        <v>1</v>
      </c>
      <c r="AH349" s="38" t="s">
        <v>178</v>
      </c>
      <c r="AI349" s="40" t="s">
        <v>44</v>
      </c>
      <c r="AJ349" s="38" t="s">
        <v>45</v>
      </c>
      <c r="AK349" s="19">
        <v>0.0</v>
      </c>
      <c r="AL349" s="18">
        <v>0.0</v>
      </c>
      <c r="AM349" s="19">
        <f t="shared" si="1208"/>
        <v>0</v>
      </c>
    </row>
    <row r="350" ht="15.75" hidden="1" customHeight="1" outlineLevel="2">
      <c r="A350" s="18" t="s">
        <v>178</v>
      </c>
      <c r="B350" s="19" t="s">
        <v>73</v>
      </c>
      <c r="C350" s="18" t="s">
        <v>74</v>
      </c>
      <c r="D350" s="19">
        <v>4750240.07</v>
      </c>
      <c r="E350" s="19">
        <v>1387301.99</v>
      </c>
      <c r="F350" s="19">
        <v>0.0</v>
      </c>
      <c r="G350" s="19" t="str">
        <f t="shared" si="1192"/>
        <v>#REF!</v>
      </c>
      <c r="H350" s="19" t="str">
        <f t="shared" si="1193"/>
        <v>#REF!</v>
      </c>
      <c r="I350" s="19" t="str">
        <f t="shared" si="1194"/>
        <v>#REF!</v>
      </c>
      <c r="J350" s="19" t="str">
        <f t="shared" si="1195"/>
        <v>#REF!</v>
      </c>
      <c r="K350" s="19" t="str">
        <f t="shared" si="1196"/>
        <v>#REF!</v>
      </c>
      <c r="L350" s="19" t="str">
        <f t="shared" si="1197"/>
        <v>#REF!</v>
      </c>
      <c r="M350" s="19" t="str">
        <f t="shared" si="1198"/>
        <v>#REF!</v>
      </c>
      <c r="N350" s="19" t="str">
        <f t="shared" si="1199"/>
        <v>#REF!</v>
      </c>
      <c r="O350" s="38"/>
      <c r="P350" s="19" t="str">
        <f t="shared" si="1200"/>
        <v>#REF!</v>
      </c>
      <c r="Q350" s="19" t="str">
        <f t="shared" si="1201"/>
        <v>#REF!</v>
      </c>
      <c r="R350" s="19" t="str">
        <f t="shared" si="1202"/>
        <v>#REF!</v>
      </c>
      <c r="S350" s="38" t="str">
        <f t="shared" si="1203"/>
        <v>#REF!</v>
      </c>
      <c r="T350" s="19">
        <v>0.0</v>
      </c>
      <c r="U350" s="19">
        <v>0.0</v>
      </c>
      <c r="V350" s="19">
        <f t="shared" si="1204"/>
        <v>0</v>
      </c>
      <c r="W350" s="19" t="str">
        <f t="shared" si="1205"/>
        <v>#REF!</v>
      </c>
      <c r="X350" s="19" t="str">
        <f t="shared" si="1206"/>
        <v>#REF!</v>
      </c>
      <c r="Y350" s="38"/>
      <c r="Z350" s="38"/>
      <c r="AA350" s="38"/>
      <c r="AB350" s="38"/>
      <c r="AC350" s="38"/>
      <c r="AD350" s="38"/>
      <c r="AE350" s="38"/>
      <c r="AG350" s="39" t="b">
        <f t="shared" si="1207"/>
        <v>1</v>
      </c>
      <c r="AH350" s="38" t="s">
        <v>178</v>
      </c>
      <c r="AI350" s="40" t="s">
        <v>73</v>
      </c>
      <c r="AJ350" s="38" t="s">
        <v>74</v>
      </c>
      <c r="AK350" s="19">
        <v>0.0</v>
      </c>
      <c r="AL350" s="18">
        <v>0.0</v>
      </c>
      <c r="AM350" s="19">
        <f t="shared" si="1208"/>
        <v>0</v>
      </c>
    </row>
    <row r="351" ht="15.75" hidden="1" customHeight="1" outlineLevel="2">
      <c r="A351" s="18" t="s">
        <v>178</v>
      </c>
      <c r="B351" s="19" t="s">
        <v>30</v>
      </c>
      <c r="C351" s="18" t="s">
        <v>31</v>
      </c>
      <c r="D351" s="19">
        <v>23027.34</v>
      </c>
      <c r="E351" s="19">
        <v>6725.11</v>
      </c>
      <c r="F351" s="19">
        <v>0.0</v>
      </c>
      <c r="G351" s="19" t="str">
        <f t="shared" si="1192"/>
        <v>#REF!</v>
      </c>
      <c r="H351" s="19" t="str">
        <f t="shared" si="1193"/>
        <v>#REF!</v>
      </c>
      <c r="I351" s="19" t="str">
        <f t="shared" si="1194"/>
        <v>#REF!</v>
      </c>
      <c r="J351" s="19" t="str">
        <f t="shared" si="1195"/>
        <v>#REF!</v>
      </c>
      <c r="K351" s="19" t="str">
        <f t="shared" si="1196"/>
        <v>#REF!</v>
      </c>
      <c r="L351" s="19" t="str">
        <f t="shared" si="1197"/>
        <v>#REF!</v>
      </c>
      <c r="M351" s="19" t="str">
        <f t="shared" si="1198"/>
        <v>#REF!</v>
      </c>
      <c r="N351" s="19" t="str">
        <f t="shared" si="1199"/>
        <v>#REF!</v>
      </c>
      <c r="O351" s="38"/>
      <c r="P351" s="19">
        <v>0.0</v>
      </c>
      <c r="Q351" s="19">
        <f t="shared" si="1201"/>
        <v>0</v>
      </c>
      <c r="R351" s="19" t="str">
        <f t="shared" si="1202"/>
        <v>#REF!</v>
      </c>
      <c r="S351" s="38" t="str">
        <f t="shared" si="1203"/>
        <v>#REF!</v>
      </c>
      <c r="T351" s="19">
        <v>0.0</v>
      </c>
      <c r="U351" s="19">
        <v>27245.78</v>
      </c>
      <c r="V351" s="19">
        <f t="shared" si="1204"/>
        <v>27245.78</v>
      </c>
      <c r="W351" s="19" t="str">
        <f t="shared" si="1205"/>
        <v>#REF!</v>
      </c>
      <c r="X351" s="19" t="str">
        <f t="shared" si="1206"/>
        <v>#REF!</v>
      </c>
      <c r="Y351" s="38"/>
      <c r="Z351" s="38"/>
      <c r="AA351" s="38"/>
      <c r="AB351" s="38"/>
      <c r="AC351" s="38"/>
      <c r="AD351" s="38"/>
      <c r="AE351" s="38"/>
      <c r="AG351" s="39" t="b">
        <f t="shared" si="1207"/>
        <v>1</v>
      </c>
      <c r="AH351" s="38" t="s">
        <v>178</v>
      </c>
      <c r="AI351" s="40" t="s">
        <v>30</v>
      </c>
      <c r="AJ351" s="38" t="s">
        <v>336</v>
      </c>
      <c r="AK351" s="19">
        <v>0.0</v>
      </c>
      <c r="AL351" s="18">
        <v>27245.78</v>
      </c>
      <c r="AM351" s="19">
        <f t="shared" si="1208"/>
        <v>27245.78</v>
      </c>
    </row>
    <row r="352" ht="15.75" hidden="1" customHeight="1" outlineLevel="2">
      <c r="A352" s="18" t="s">
        <v>178</v>
      </c>
      <c r="B352" s="19" t="s">
        <v>38</v>
      </c>
      <c r="C352" s="18" t="s">
        <v>39</v>
      </c>
      <c r="D352" s="19">
        <v>75917.15</v>
      </c>
      <c r="E352" s="19">
        <v>22171.51</v>
      </c>
      <c r="F352" s="19">
        <v>0.0</v>
      </c>
      <c r="G352" s="19" t="str">
        <f t="shared" si="1192"/>
        <v>#REF!</v>
      </c>
      <c r="H352" s="19" t="str">
        <f t="shared" si="1193"/>
        <v>#REF!</v>
      </c>
      <c r="I352" s="19" t="str">
        <f t="shared" si="1194"/>
        <v>#REF!</v>
      </c>
      <c r="J352" s="19" t="str">
        <f t="shared" si="1195"/>
        <v>#REF!</v>
      </c>
      <c r="K352" s="19" t="str">
        <f t="shared" si="1196"/>
        <v>#REF!</v>
      </c>
      <c r="L352" s="19" t="str">
        <f t="shared" si="1197"/>
        <v>#REF!</v>
      </c>
      <c r="M352" s="19" t="str">
        <f t="shared" si="1198"/>
        <v>#REF!</v>
      </c>
      <c r="N352" s="19" t="str">
        <f t="shared" si="1199"/>
        <v>#REF!</v>
      </c>
      <c r="O352" s="38"/>
      <c r="P352" s="19">
        <v>0.0</v>
      </c>
      <c r="Q352" s="19">
        <f t="shared" si="1201"/>
        <v>0</v>
      </c>
      <c r="R352" s="19" t="str">
        <f t="shared" si="1202"/>
        <v>#REF!</v>
      </c>
      <c r="S352" s="38" t="str">
        <f t="shared" si="1203"/>
        <v>#REF!</v>
      </c>
      <c r="T352" s="19">
        <v>0.0</v>
      </c>
      <c r="U352" s="19">
        <v>65621.56</v>
      </c>
      <c r="V352" s="19">
        <f t="shared" si="1204"/>
        <v>65621.56</v>
      </c>
      <c r="W352" s="19" t="str">
        <f t="shared" si="1205"/>
        <v>#REF!</v>
      </c>
      <c r="X352" s="19" t="str">
        <f t="shared" si="1206"/>
        <v>#REF!</v>
      </c>
      <c r="Y352" s="38"/>
      <c r="Z352" s="38"/>
      <c r="AA352" s="38"/>
      <c r="AB352" s="38"/>
      <c r="AC352" s="38"/>
      <c r="AD352" s="38"/>
      <c r="AE352" s="38"/>
      <c r="AG352" s="39" t="b">
        <f t="shared" si="1207"/>
        <v>1</v>
      </c>
      <c r="AH352" s="38" t="s">
        <v>178</v>
      </c>
      <c r="AI352" s="40" t="s">
        <v>38</v>
      </c>
      <c r="AJ352" s="38" t="s">
        <v>39</v>
      </c>
      <c r="AK352" s="19">
        <v>0.0</v>
      </c>
      <c r="AL352" s="18">
        <v>65621.56</v>
      </c>
      <c r="AM352" s="19">
        <f t="shared" si="1208"/>
        <v>65621.56</v>
      </c>
    </row>
    <row r="353" ht="15.75" hidden="1" customHeight="1" outlineLevel="1">
      <c r="A353" s="43" t="s">
        <v>400</v>
      </c>
      <c r="B353" s="19"/>
      <c r="C353" s="18"/>
      <c r="D353" s="19">
        <f t="shared" ref="D353:E353" si="1209">SUBTOTAL(9,D348:D352)</f>
        <v>34961429</v>
      </c>
      <c r="E353" s="19">
        <f t="shared" si="1209"/>
        <v>10210444</v>
      </c>
      <c r="F353" s="19">
        <v>1.0</v>
      </c>
      <c r="G353" s="19"/>
      <c r="H353" s="19"/>
      <c r="I353" s="19"/>
      <c r="J353" s="19"/>
      <c r="K353" s="19" t="str">
        <f t="shared" ref="K353:L353" si="1210">SUBTOTAL(9,K348:K352)</f>
        <v>#REF!</v>
      </c>
      <c r="L353" s="19" t="str">
        <f t="shared" si="1210"/>
        <v>#REF!</v>
      </c>
      <c r="M353" s="19"/>
      <c r="N353" s="19"/>
      <c r="O353" s="38"/>
      <c r="P353" s="19" t="str">
        <f t="shared" ref="P353:X353" si="1211">SUBTOTAL(9,P348:P352)</f>
        <v>#REF!</v>
      </c>
      <c r="Q353" s="19" t="str">
        <f t="shared" si="1211"/>
        <v>#REF!</v>
      </c>
      <c r="R353" s="19" t="str">
        <f t="shared" si="1211"/>
        <v>#REF!</v>
      </c>
      <c r="S353" s="38" t="str">
        <f t="shared" si="1211"/>
        <v>#REF!</v>
      </c>
      <c r="T353" s="19">
        <f t="shared" si="1211"/>
        <v>0</v>
      </c>
      <c r="U353" s="19">
        <f t="shared" si="1211"/>
        <v>92867.34</v>
      </c>
      <c r="V353" s="19">
        <f t="shared" si="1211"/>
        <v>92867.34</v>
      </c>
      <c r="W353" s="19" t="str">
        <f t="shared" si="1211"/>
        <v>#REF!</v>
      </c>
      <c r="X353" s="19" t="str">
        <f t="shared" si="1211"/>
        <v>#REF!</v>
      </c>
      <c r="Y353" s="38"/>
      <c r="Z353" s="38"/>
      <c r="AA353" s="38"/>
      <c r="AB353" s="38"/>
      <c r="AC353" s="38"/>
      <c r="AD353" s="38"/>
      <c r="AE353" s="38"/>
      <c r="AH353" s="38"/>
      <c r="AI353" s="40"/>
      <c r="AJ353" s="38"/>
      <c r="AK353" s="19"/>
      <c r="AL353" s="18"/>
      <c r="AM353" s="19"/>
    </row>
    <row r="354" ht="15.75" hidden="1" customHeight="1" outlineLevel="2">
      <c r="A354" s="18" t="s">
        <v>180</v>
      </c>
      <c r="B354" s="19" t="s">
        <v>30</v>
      </c>
      <c r="C354" s="18" t="s">
        <v>31</v>
      </c>
      <c r="D354" s="19">
        <v>37423.3</v>
      </c>
      <c r="E354" s="19">
        <v>4815.37</v>
      </c>
      <c r="F354" s="19">
        <v>0.0</v>
      </c>
      <c r="G354" s="19" t="str">
        <f t="shared" ref="G354:G356" si="1212">VLOOKUP(A354,'[1]ESFUERZO PROPIO ANTIOQUIA'!$E$4:$AB$130,5,0)</f>
        <v>#REF!</v>
      </c>
      <c r="H354" s="19" t="str">
        <f t="shared" ref="H354:H356" si="1213">VLOOKUP(A354,'[1]ESFUERZO PROPIO ANTIOQUIA'!$E$4:$AB$130,2,0)</f>
        <v>#REF!</v>
      </c>
      <c r="I354" s="19" t="str">
        <f t="shared" ref="I354:I356" si="1214">VLOOKUP(A354,'[1]ESFUERZO PROPIO ANTIOQUIA'!$E$4:$AB$130,24,0)</f>
        <v>#REF!</v>
      </c>
      <c r="J354" s="19" t="str">
        <f t="shared" ref="J354:J356" si="1215">+I354/4</f>
        <v>#REF!</v>
      </c>
      <c r="K354" s="19" t="str">
        <f t="shared" ref="K354:K356" si="1216">+F354*J354</f>
        <v>#REF!</v>
      </c>
      <c r="L354" s="19" t="str">
        <f t="shared" ref="L354:L356" si="1217">IF(K354=0,0,D354-Q354)</f>
        <v>#REF!</v>
      </c>
      <c r="M354" s="19" t="str">
        <f t="shared" ref="M354:M356" si="1218">VLOOKUP(A354,'[1]ESFUERZO PROPIO ANTIOQUIA'!$E$4:$AB$130,14,0)</f>
        <v>#REF!</v>
      </c>
      <c r="N354" s="19" t="str">
        <f t="shared" ref="N354:N356" si="1219">VLOOKUP(A354,'[1]ESFUERZO PROPIO ANTIOQUIA'!$E$4:$AB$130,11,0)</f>
        <v>#REF!</v>
      </c>
      <c r="O354" s="38"/>
      <c r="P354" s="19">
        <v>0.0</v>
      </c>
      <c r="Q354" s="19">
        <f t="shared" ref="Q354:Q356" si="1220">+ROUND(P354,0)</f>
        <v>0</v>
      </c>
      <c r="R354" s="19" t="str">
        <f t="shared" ref="R354:R356" si="1221">+L354+Q354</f>
        <v>#REF!</v>
      </c>
      <c r="S354" s="38" t="str">
        <f t="shared" ref="S354:S356" si="1222">+IF(D354-L354-Q354&gt;1,D354-L354-Q354,0)</f>
        <v>#REF!</v>
      </c>
      <c r="T354" s="19">
        <v>0.0</v>
      </c>
      <c r="U354" s="19">
        <v>27261.57</v>
      </c>
      <c r="V354" s="19">
        <f t="shared" ref="V354:V356" si="1223">+T354+U354</f>
        <v>27261.57</v>
      </c>
      <c r="W354" s="19" t="str">
        <f t="shared" ref="W354:W356" si="1224">+IF(S354+V354&gt;100000,S354+V354,0)</f>
        <v>#REF!</v>
      </c>
      <c r="X354" s="19" t="str">
        <f t="shared" ref="X354:X356" si="1225">+Q354+W354</f>
        <v>#REF!</v>
      </c>
      <c r="Y354" s="38"/>
      <c r="Z354" s="38"/>
      <c r="AA354" s="38"/>
      <c r="AB354" s="38"/>
      <c r="AC354" s="38"/>
      <c r="AD354" s="38"/>
      <c r="AE354" s="38"/>
      <c r="AG354" s="39" t="b">
        <f t="shared" ref="AG354:AG356" si="1226">+AND(A354=AH354,C354=AJ354)</f>
        <v>1</v>
      </c>
      <c r="AH354" s="38" t="s">
        <v>180</v>
      </c>
      <c r="AI354" s="40" t="s">
        <v>30</v>
      </c>
      <c r="AJ354" s="38" t="s">
        <v>336</v>
      </c>
      <c r="AK354" s="19">
        <v>0.0</v>
      </c>
      <c r="AL354" s="18">
        <v>27261.57</v>
      </c>
      <c r="AM354" s="19">
        <f t="shared" ref="AM354:AM356" si="1227">+AK354+AL354</f>
        <v>27261.57</v>
      </c>
    </row>
    <row r="355" ht="15.75" hidden="1" customHeight="1" outlineLevel="2">
      <c r="A355" s="18" t="s">
        <v>180</v>
      </c>
      <c r="B355" s="19" t="s">
        <v>38</v>
      </c>
      <c r="C355" s="18" t="s">
        <v>39</v>
      </c>
      <c r="D355" s="19">
        <v>41101.28</v>
      </c>
      <c r="E355" s="19">
        <v>5288.63</v>
      </c>
      <c r="F355" s="19">
        <v>0.0</v>
      </c>
      <c r="G355" s="19" t="str">
        <f t="shared" si="1212"/>
        <v>#REF!</v>
      </c>
      <c r="H355" s="19" t="str">
        <f t="shared" si="1213"/>
        <v>#REF!</v>
      </c>
      <c r="I355" s="19" t="str">
        <f t="shared" si="1214"/>
        <v>#REF!</v>
      </c>
      <c r="J355" s="19" t="str">
        <f t="shared" si="1215"/>
        <v>#REF!</v>
      </c>
      <c r="K355" s="19" t="str">
        <f t="shared" si="1216"/>
        <v>#REF!</v>
      </c>
      <c r="L355" s="19" t="str">
        <f t="shared" si="1217"/>
        <v>#REF!</v>
      </c>
      <c r="M355" s="19" t="str">
        <f t="shared" si="1218"/>
        <v>#REF!</v>
      </c>
      <c r="N355" s="19" t="str">
        <f t="shared" si="1219"/>
        <v>#REF!</v>
      </c>
      <c r="O355" s="38"/>
      <c r="P355" s="19">
        <v>0.0</v>
      </c>
      <c r="Q355" s="19">
        <f t="shared" si="1220"/>
        <v>0</v>
      </c>
      <c r="R355" s="19" t="str">
        <f t="shared" si="1221"/>
        <v>#REF!</v>
      </c>
      <c r="S355" s="38" t="str">
        <f t="shared" si="1222"/>
        <v>#REF!</v>
      </c>
      <c r="T355" s="19">
        <v>0.0</v>
      </c>
      <c r="U355" s="19">
        <v>44905.55</v>
      </c>
      <c r="V355" s="19">
        <f t="shared" si="1223"/>
        <v>44905.55</v>
      </c>
      <c r="W355" s="19" t="str">
        <f t="shared" si="1224"/>
        <v>#REF!</v>
      </c>
      <c r="X355" s="19" t="str">
        <f t="shared" si="1225"/>
        <v>#REF!</v>
      </c>
      <c r="Y355" s="38"/>
      <c r="Z355" s="38"/>
      <c r="AA355" s="38"/>
      <c r="AB355" s="38"/>
      <c r="AC355" s="38"/>
      <c r="AD355" s="38"/>
      <c r="AE355" s="38"/>
      <c r="AG355" s="39" t="b">
        <f t="shared" si="1226"/>
        <v>1</v>
      </c>
      <c r="AH355" s="38" t="s">
        <v>180</v>
      </c>
      <c r="AI355" s="40" t="s">
        <v>38</v>
      </c>
      <c r="AJ355" s="38" t="s">
        <v>39</v>
      </c>
      <c r="AK355" s="19">
        <v>0.0</v>
      </c>
      <c r="AL355" s="18">
        <v>44905.55</v>
      </c>
      <c r="AM355" s="19">
        <f t="shared" si="1227"/>
        <v>44905.55</v>
      </c>
    </row>
    <row r="356" ht="15.75" hidden="1" customHeight="1" outlineLevel="2">
      <c r="A356" s="18" t="s">
        <v>180</v>
      </c>
      <c r="B356" s="19" t="s">
        <v>48</v>
      </c>
      <c r="C356" s="18" t="s">
        <v>49</v>
      </c>
      <c r="D356" s="19">
        <v>3.114327642E7</v>
      </c>
      <c r="E356" s="19">
        <v>4007304.0</v>
      </c>
      <c r="F356" s="19">
        <v>0.0</v>
      </c>
      <c r="G356" s="19" t="str">
        <f t="shared" si="1212"/>
        <v>#REF!</v>
      </c>
      <c r="H356" s="19" t="str">
        <f t="shared" si="1213"/>
        <v>#REF!</v>
      </c>
      <c r="I356" s="19" t="str">
        <f t="shared" si="1214"/>
        <v>#REF!</v>
      </c>
      <c r="J356" s="19" t="str">
        <f t="shared" si="1215"/>
        <v>#REF!</v>
      </c>
      <c r="K356" s="19" t="str">
        <f t="shared" si="1216"/>
        <v>#REF!</v>
      </c>
      <c r="L356" s="19" t="str">
        <f t="shared" si="1217"/>
        <v>#REF!</v>
      </c>
      <c r="M356" s="19" t="str">
        <f t="shared" si="1218"/>
        <v>#REF!</v>
      </c>
      <c r="N356" s="19" t="str">
        <f t="shared" si="1219"/>
        <v>#REF!</v>
      </c>
      <c r="O356" s="38"/>
      <c r="P356" s="19" t="str">
        <f>+D356-K356</f>
        <v>#REF!</v>
      </c>
      <c r="Q356" s="19" t="str">
        <f t="shared" si="1220"/>
        <v>#REF!</v>
      </c>
      <c r="R356" s="19" t="str">
        <f t="shared" si="1221"/>
        <v>#REF!</v>
      </c>
      <c r="S356" s="38" t="str">
        <f t="shared" si="1222"/>
        <v>#REF!</v>
      </c>
      <c r="T356" s="19">
        <v>2427859.0</v>
      </c>
      <c r="U356" s="19">
        <v>0.0</v>
      </c>
      <c r="V356" s="19">
        <f t="shared" si="1223"/>
        <v>2427859</v>
      </c>
      <c r="W356" s="19" t="str">
        <f t="shared" si="1224"/>
        <v>#REF!</v>
      </c>
      <c r="X356" s="19" t="str">
        <f t="shared" si="1225"/>
        <v>#REF!</v>
      </c>
      <c r="Y356" s="38"/>
      <c r="Z356" s="38"/>
      <c r="AA356" s="38"/>
      <c r="AB356" s="38"/>
      <c r="AC356" s="38"/>
      <c r="AD356" s="38"/>
      <c r="AE356" s="38"/>
      <c r="AG356" s="39" t="b">
        <f t="shared" si="1226"/>
        <v>1</v>
      </c>
      <c r="AH356" s="38" t="s">
        <v>180</v>
      </c>
      <c r="AI356" s="40" t="s">
        <v>48</v>
      </c>
      <c r="AJ356" s="38" t="s">
        <v>49</v>
      </c>
      <c r="AK356" s="19">
        <v>2427859.0</v>
      </c>
      <c r="AL356" s="18">
        <v>0.0</v>
      </c>
      <c r="AM356" s="19">
        <f t="shared" si="1227"/>
        <v>2427859</v>
      </c>
    </row>
    <row r="357" ht="15.75" hidden="1" customHeight="1" outlineLevel="1">
      <c r="A357" s="43" t="s">
        <v>401</v>
      </c>
      <c r="B357" s="19"/>
      <c r="C357" s="18"/>
      <c r="D357" s="19">
        <f t="shared" ref="D357:E357" si="1228">SUBTOTAL(9,D354:D356)</f>
        <v>31221801</v>
      </c>
      <c r="E357" s="19">
        <f t="shared" si="1228"/>
        <v>4017408</v>
      </c>
      <c r="F357" s="19">
        <v>1.0</v>
      </c>
      <c r="G357" s="19"/>
      <c r="H357" s="19"/>
      <c r="I357" s="19"/>
      <c r="J357" s="19"/>
      <c r="K357" s="19" t="str">
        <f t="shared" ref="K357:L357" si="1229">SUBTOTAL(9,K354:K356)</f>
        <v>#REF!</v>
      </c>
      <c r="L357" s="19" t="str">
        <f t="shared" si="1229"/>
        <v>#REF!</v>
      </c>
      <c r="M357" s="19"/>
      <c r="N357" s="19"/>
      <c r="O357" s="38"/>
      <c r="P357" s="19" t="str">
        <f t="shared" ref="P357:X357" si="1230">SUBTOTAL(9,P354:P356)</f>
        <v>#REF!</v>
      </c>
      <c r="Q357" s="19" t="str">
        <f t="shared" si="1230"/>
        <v>#REF!</v>
      </c>
      <c r="R357" s="19" t="str">
        <f t="shared" si="1230"/>
        <v>#REF!</v>
      </c>
      <c r="S357" s="38" t="str">
        <f t="shared" si="1230"/>
        <v>#REF!</v>
      </c>
      <c r="T357" s="19">
        <f t="shared" si="1230"/>
        <v>2427859</v>
      </c>
      <c r="U357" s="19">
        <f t="shared" si="1230"/>
        <v>72167.12</v>
      </c>
      <c r="V357" s="19">
        <f t="shared" si="1230"/>
        <v>2500026.12</v>
      </c>
      <c r="W357" s="19" t="str">
        <f t="shared" si="1230"/>
        <v>#REF!</v>
      </c>
      <c r="X357" s="19" t="str">
        <f t="shared" si="1230"/>
        <v>#REF!</v>
      </c>
      <c r="Y357" s="38"/>
      <c r="Z357" s="38"/>
      <c r="AA357" s="38"/>
      <c r="AB357" s="38"/>
      <c r="AC357" s="38"/>
      <c r="AD357" s="38"/>
      <c r="AE357" s="38"/>
      <c r="AH357" s="38"/>
      <c r="AI357" s="40"/>
      <c r="AJ357" s="38"/>
      <c r="AK357" s="19"/>
      <c r="AL357" s="18"/>
      <c r="AM357" s="19"/>
    </row>
    <row r="358" ht="15.75" hidden="1" customHeight="1" outlineLevel="2">
      <c r="A358" s="18" t="s">
        <v>182</v>
      </c>
      <c r="B358" s="19" t="s">
        <v>18</v>
      </c>
      <c r="C358" s="18" t="s">
        <v>335</v>
      </c>
      <c r="D358" s="19">
        <v>1.487260648E7</v>
      </c>
      <c r="E358" s="19">
        <v>6317662.03</v>
      </c>
      <c r="F358" s="19">
        <v>0.0</v>
      </c>
      <c r="G358" s="19" t="str">
        <f t="shared" ref="G358:G363" si="1231">VLOOKUP(A358,'[1]ESFUERZO PROPIO ANTIOQUIA'!$E$4:$AB$130,5,0)</f>
        <v>#REF!</v>
      </c>
      <c r="H358" s="19" t="str">
        <f t="shared" ref="H358:H363" si="1232">VLOOKUP(A358,'[1]ESFUERZO PROPIO ANTIOQUIA'!$E$4:$AB$130,2,0)</f>
        <v>#REF!</v>
      </c>
      <c r="I358" s="19" t="str">
        <f t="shared" ref="I358:I363" si="1233">VLOOKUP(A358,'[1]ESFUERZO PROPIO ANTIOQUIA'!$E$4:$AB$130,24,0)</f>
        <v>#REF!</v>
      </c>
      <c r="J358" s="19" t="str">
        <f t="shared" ref="J358:J363" si="1234">+I358/4</f>
        <v>#REF!</v>
      </c>
      <c r="K358" s="19" t="str">
        <f t="shared" ref="K358:K363" si="1235">+F358*J358</f>
        <v>#REF!</v>
      </c>
      <c r="L358" s="19" t="str">
        <f t="shared" ref="L358:L363" si="1236">IF(K358=0,0,D358-Q358)</f>
        <v>#REF!</v>
      </c>
      <c r="M358" s="19" t="str">
        <f t="shared" ref="M358:M363" si="1237">VLOOKUP(A358,'[1]ESFUERZO PROPIO ANTIOQUIA'!$E$4:$AB$130,14,0)</f>
        <v>#REF!</v>
      </c>
      <c r="N358" s="19" t="str">
        <f t="shared" ref="N358:N363" si="1238">VLOOKUP(A358,'[1]ESFUERZO PROPIO ANTIOQUIA'!$E$4:$AB$130,11,0)</f>
        <v>#REF!</v>
      </c>
      <c r="O358" s="38"/>
      <c r="P358" s="19" t="str">
        <f t="shared" ref="P358:P360" si="1239">+D358-K358</f>
        <v>#REF!</v>
      </c>
      <c r="Q358" s="19" t="str">
        <f t="shared" ref="Q358:Q363" si="1240">+ROUND(P358,0)</f>
        <v>#REF!</v>
      </c>
      <c r="R358" s="19" t="str">
        <f t="shared" ref="R358:R363" si="1241">+L358+Q358</f>
        <v>#REF!</v>
      </c>
      <c r="S358" s="38" t="str">
        <f t="shared" ref="S358:S363" si="1242">+IF(D358-L358-Q358&gt;1,D358-L358-Q358,0)</f>
        <v>#REF!</v>
      </c>
      <c r="T358" s="19">
        <v>0.0</v>
      </c>
      <c r="U358" s="19">
        <v>0.0</v>
      </c>
      <c r="V358" s="19">
        <f t="shared" ref="V358:V363" si="1243">+T358+U358</f>
        <v>0</v>
      </c>
      <c r="W358" s="19" t="str">
        <f t="shared" ref="W358:W363" si="1244">+IF(S358+V358&gt;100000,S358+V358,0)</f>
        <v>#REF!</v>
      </c>
      <c r="X358" s="19" t="str">
        <f t="shared" ref="X358:X363" si="1245">+Q358+W358</f>
        <v>#REF!</v>
      </c>
      <c r="Y358" s="38"/>
      <c r="Z358" s="38"/>
      <c r="AA358" s="38"/>
      <c r="AB358" s="38"/>
      <c r="AC358" s="38"/>
      <c r="AD358" s="38"/>
      <c r="AE358" s="38"/>
      <c r="AG358" s="39" t="b">
        <f t="shared" ref="AG358:AG363" si="1246">+AND(A358=AH358,C358=AJ358)</f>
        <v>1</v>
      </c>
      <c r="AH358" s="38" t="s">
        <v>182</v>
      </c>
      <c r="AI358" s="40" t="s">
        <v>18</v>
      </c>
      <c r="AJ358" s="38" t="s">
        <v>335</v>
      </c>
      <c r="AK358" s="19">
        <v>0.0</v>
      </c>
      <c r="AL358" s="18">
        <v>0.0</v>
      </c>
      <c r="AM358" s="19">
        <f t="shared" ref="AM358:AM363" si="1247">+AK358+AL358</f>
        <v>0</v>
      </c>
    </row>
    <row r="359" ht="15.75" hidden="1" customHeight="1" outlineLevel="2">
      <c r="A359" s="18" t="s">
        <v>182</v>
      </c>
      <c r="B359" s="19" t="s">
        <v>44</v>
      </c>
      <c r="C359" s="18" t="s">
        <v>45</v>
      </c>
      <c r="D359" s="19">
        <v>8785288.06</v>
      </c>
      <c r="E359" s="19">
        <v>3731859.7</v>
      </c>
      <c r="F359" s="19">
        <v>0.0</v>
      </c>
      <c r="G359" s="19" t="str">
        <f t="shared" si="1231"/>
        <v>#REF!</v>
      </c>
      <c r="H359" s="19" t="str">
        <f t="shared" si="1232"/>
        <v>#REF!</v>
      </c>
      <c r="I359" s="19" t="str">
        <f t="shared" si="1233"/>
        <v>#REF!</v>
      </c>
      <c r="J359" s="19" t="str">
        <f t="shared" si="1234"/>
        <v>#REF!</v>
      </c>
      <c r="K359" s="19" t="str">
        <f t="shared" si="1235"/>
        <v>#REF!</v>
      </c>
      <c r="L359" s="19" t="str">
        <f t="shared" si="1236"/>
        <v>#REF!</v>
      </c>
      <c r="M359" s="19" t="str">
        <f t="shared" si="1237"/>
        <v>#REF!</v>
      </c>
      <c r="N359" s="19" t="str">
        <f t="shared" si="1238"/>
        <v>#REF!</v>
      </c>
      <c r="O359" s="38"/>
      <c r="P359" s="19" t="str">
        <f t="shared" si="1239"/>
        <v>#REF!</v>
      </c>
      <c r="Q359" s="19" t="str">
        <f t="shared" si="1240"/>
        <v>#REF!</v>
      </c>
      <c r="R359" s="19" t="str">
        <f t="shared" si="1241"/>
        <v>#REF!</v>
      </c>
      <c r="S359" s="38" t="str">
        <f t="shared" si="1242"/>
        <v>#REF!</v>
      </c>
      <c r="T359" s="19">
        <v>0.0</v>
      </c>
      <c r="U359" s="19">
        <v>0.0</v>
      </c>
      <c r="V359" s="19">
        <f t="shared" si="1243"/>
        <v>0</v>
      </c>
      <c r="W359" s="19" t="str">
        <f t="shared" si="1244"/>
        <v>#REF!</v>
      </c>
      <c r="X359" s="19" t="str">
        <f t="shared" si="1245"/>
        <v>#REF!</v>
      </c>
      <c r="Y359" s="38"/>
      <c r="Z359" s="38"/>
      <c r="AA359" s="38"/>
      <c r="AB359" s="38"/>
      <c r="AC359" s="38"/>
      <c r="AD359" s="38"/>
      <c r="AE359" s="38"/>
      <c r="AG359" s="39" t="b">
        <f t="shared" si="1246"/>
        <v>1</v>
      </c>
      <c r="AH359" s="38" t="s">
        <v>182</v>
      </c>
      <c r="AI359" s="40" t="s">
        <v>44</v>
      </c>
      <c r="AJ359" s="38" t="s">
        <v>45</v>
      </c>
      <c r="AK359" s="19">
        <v>0.0</v>
      </c>
      <c r="AL359" s="18">
        <v>0.0</v>
      </c>
      <c r="AM359" s="19">
        <f t="shared" si="1247"/>
        <v>0</v>
      </c>
    </row>
    <row r="360" ht="15.75" hidden="1" customHeight="1" outlineLevel="2">
      <c r="A360" s="18" t="s">
        <v>182</v>
      </c>
      <c r="B360" s="19" t="s">
        <v>28</v>
      </c>
      <c r="C360" s="18" t="s">
        <v>29</v>
      </c>
      <c r="D360" s="19">
        <v>364864.16</v>
      </c>
      <c r="E360" s="19">
        <v>154988.87</v>
      </c>
      <c r="F360" s="19">
        <v>0.0</v>
      </c>
      <c r="G360" s="19" t="str">
        <f t="shared" si="1231"/>
        <v>#REF!</v>
      </c>
      <c r="H360" s="19" t="str">
        <f t="shared" si="1232"/>
        <v>#REF!</v>
      </c>
      <c r="I360" s="19" t="str">
        <f t="shared" si="1233"/>
        <v>#REF!</v>
      </c>
      <c r="J360" s="19" t="str">
        <f t="shared" si="1234"/>
        <v>#REF!</v>
      </c>
      <c r="K360" s="19" t="str">
        <f t="shared" si="1235"/>
        <v>#REF!</v>
      </c>
      <c r="L360" s="19" t="str">
        <f t="shared" si="1236"/>
        <v>#REF!</v>
      </c>
      <c r="M360" s="19" t="str">
        <f t="shared" si="1237"/>
        <v>#REF!</v>
      </c>
      <c r="N360" s="19" t="str">
        <f t="shared" si="1238"/>
        <v>#REF!</v>
      </c>
      <c r="O360" s="38"/>
      <c r="P360" s="19" t="str">
        <f t="shared" si="1239"/>
        <v>#REF!</v>
      </c>
      <c r="Q360" s="19" t="str">
        <f t="shared" si="1240"/>
        <v>#REF!</v>
      </c>
      <c r="R360" s="19" t="str">
        <f t="shared" si="1241"/>
        <v>#REF!</v>
      </c>
      <c r="S360" s="38" t="str">
        <f t="shared" si="1242"/>
        <v>#REF!</v>
      </c>
      <c r="T360" s="19">
        <v>0.0</v>
      </c>
      <c r="U360" s="19">
        <v>0.0</v>
      </c>
      <c r="V360" s="19">
        <f t="shared" si="1243"/>
        <v>0</v>
      </c>
      <c r="W360" s="19" t="str">
        <f t="shared" si="1244"/>
        <v>#REF!</v>
      </c>
      <c r="X360" s="19" t="str">
        <f t="shared" si="1245"/>
        <v>#REF!</v>
      </c>
      <c r="Y360" s="38"/>
      <c r="Z360" s="38"/>
      <c r="AA360" s="38"/>
      <c r="AB360" s="38"/>
      <c r="AC360" s="38"/>
      <c r="AD360" s="38"/>
      <c r="AE360" s="38"/>
      <c r="AG360" s="39" t="b">
        <f t="shared" si="1246"/>
        <v>1</v>
      </c>
      <c r="AH360" s="38" t="s">
        <v>182</v>
      </c>
      <c r="AI360" s="40" t="s">
        <v>28</v>
      </c>
      <c r="AJ360" s="38" t="s">
        <v>29</v>
      </c>
      <c r="AK360" s="19">
        <v>0.0</v>
      </c>
      <c r="AL360" s="18">
        <v>0.0</v>
      </c>
      <c r="AM360" s="19">
        <f t="shared" si="1247"/>
        <v>0</v>
      </c>
    </row>
    <row r="361" ht="15.75" hidden="1" customHeight="1" outlineLevel="2">
      <c r="A361" s="18" t="s">
        <v>182</v>
      </c>
      <c r="B361" s="19" t="s">
        <v>30</v>
      </c>
      <c r="C361" s="18" t="s">
        <v>31</v>
      </c>
      <c r="D361" s="19">
        <v>64818.03</v>
      </c>
      <c r="E361" s="19">
        <v>27533.73</v>
      </c>
      <c r="F361" s="19">
        <v>0.0</v>
      </c>
      <c r="G361" s="19" t="str">
        <f t="shared" si="1231"/>
        <v>#REF!</v>
      </c>
      <c r="H361" s="19" t="str">
        <f t="shared" si="1232"/>
        <v>#REF!</v>
      </c>
      <c r="I361" s="19" t="str">
        <f t="shared" si="1233"/>
        <v>#REF!</v>
      </c>
      <c r="J361" s="19" t="str">
        <f t="shared" si="1234"/>
        <v>#REF!</v>
      </c>
      <c r="K361" s="19" t="str">
        <f t="shared" si="1235"/>
        <v>#REF!</v>
      </c>
      <c r="L361" s="19" t="str">
        <f t="shared" si="1236"/>
        <v>#REF!</v>
      </c>
      <c r="M361" s="19" t="str">
        <f t="shared" si="1237"/>
        <v>#REF!</v>
      </c>
      <c r="N361" s="19" t="str">
        <f t="shared" si="1238"/>
        <v>#REF!</v>
      </c>
      <c r="O361" s="38"/>
      <c r="P361" s="19">
        <v>0.0</v>
      </c>
      <c r="Q361" s="19">
        <f t="shared" si="1240"/>
        <v>0</v>
      </c>
      <c r="R361" s="19" t="str">
        <f t="shared" si="1241"/>
        <v>#REF!</v>
      </c>
      <c r="S361" s="38" t="str">
        <f t="shared" si="1242"/>
        <v>#REF!</v>
      </c>
      <c r="T361" s="19">
        <v>0.0</v>
      </c>
      <c r="U361" s="19">
        <v>10226.62</v>
      </c>
      <c r="V361" s="19">
        <f t="shared" si="1243"/>
        <v>10226.62</v>
      </c>
      <c r="W361" s="19" t="str">
        <f t="shared" si="1244"/>
        <v>#REF!</v>
      </c>
      <c r="X361" s="19" t="str">
        <f t="shared" si="1245"/>
        <v>#REF!</v>
      </c>
      <c r="Y361" s="38"/>
      <c r="Z361" s="38"/>
      <c r="AA361" s="38"/>
      <c r="AB361" s="38"/>
      <c r="AC361" s="38"/>
      <c r="AD361" s="38"/>
      <c r="AE361" s="38"/>
      <c r="AG361" s="39" t="b">
        <f t="shared" si="1246"/>
        <v>1</v>
      </c>
      <c r="AH361" s="38" t="s">
        <v>182</v>
      </c>
      <c r="AI361" s="40" t="s">
        <v>30</v>
      </c>
      <c r="AJ361" s="38" t="s">
        <v>336</v>
      </c>
      <c r="AK361" s="19">
        <v>0.0</v>
      </c>
      <c r="AL361" s="18">
        <v>10226.62</v>
      </c>
      <c r="AM361" s="19">
        <f t="shared" si="1247"/>
        <v>10226.62</v>
      </c>
    </row>
    <row r="362" ht="15.75" hidden="1" customHeight="1" outlineLevel="2">
      <c r="A362" s="18" t="s">
        <v>182</v>
      </c>
      <c r="B362" s="19" t="s">
        <v>38</v>
      </c>
      <c r="C362" s="18" t="s">
        <v>39</v>
      </c>
      <c r="D362" s="19">
        <v>82717.59</v>
      </c>
      <c r="E362" s="19">
        <v>35137.2</v>
      </c>
      <c r="F362" s="19">
        <v>0.0</v>
      </c>
      <c r="G362" s="19" t="str">
        <f t="shared" si="1231"/>
        <v>#REF!</v>
      </c>
      <c r="H362" s="19" t="str">
        <f t="shared" si="1232"/>
        <v>#REF!</v>
      </c>
      <c r="I362" s="19" t="str">
        <f t="shared" si="1233"/>
        <v>#REF!</v>
      </c>
      <c r="J362" s="19" t="str">
        <f t="shared" si="1234"/>
        <v>#REF!</v>
      </c>
      <c r="K362" s="19" t="str">
        <f t="shared" si="1235"/>
        <v>#REF!</v>
      </c>
      <c r="L362" s="19" t="str">
        <f t="shared" si="1236"/>
        <v>#REF!</v>
      </c>
      <c r="M362" s="19" t="str">
        <f t="shared" si="1237"/>
        <v>#REF!</v>
      </c>
      <c r="N362" s="19" t="str">
        <f t="shared" si="1238"/>
        <v>#REF!</v>
      </c>
      <c r="O362" s="38"/>
      <c r="P362" s="19">
        <v>0.0</v>
      </c>
      <c r="Q362" s="19">
        <f t="shared" si="1240"/>
        <v>0</v>
      </c>
      <c r="R362" s="19" t="str">
        <f t="shared" si="1241"/>
        <v>#REF!</v>
      </c>
      <c r="S362" s="38" t="str">
        <f t="shared" si="1242"/>
        <v>#REF!</v>
      </c>
      <c r="T362" s="19">
        <v>0.0</v>
      </c>
      <c r="U362" s="19">
        <v>84665.22</v>
      </c>
      <c r="V362" s="19">
        <f t="shared" si="1243"/>
        <v>84665.22</v>
      </c>
      <c r="W362" s="19" t="str">
        <f t="shared" si="1244"/>
        <v>#REF!</v>
      </c>
      <c r="X362" s="19" t="str">
        <f t="shared" si="1245"/>
        <v>#REF!</v>
      </c>
      <c r="Y362" s="38"/>
      <c r="Z362" s="38"/>
      <c r="AA362" s="38"/>
      <c r="AB362" s="38"/>
      <c r="AC362" s="38"/>
      <c r="AD362" s="38"/>
      <c r="AE362" s="38"/>
      <c r="AG362" s="39" t="b">
        <f t="shared" si="1246"/>
        <v>1</v>
      </c>
      <c r="AH362" s="38" t="s">
        <v>182</v>
      </c>
      <c r="AI362" s="40" t="s">
        <v>38</v>
      </c>
      <c r="AJ362" s="38" t="s">
        <v>39</v>
      </c>
      <c r="AK362" s="19">
        <v>0.0</v>
      </c>
      <c r="AL362" s="18">
        <v>84665.22</v>
      </c>
      <c r="AM362" s="19">
        <f t="shared" si="1247"/>
        <v>84665.22</v>
      </c>
    </row>
    <row r="363" ht="15.75" hidden="1" customHeight="1" outlineLevel="2">
      <c r="A363" s="18" t="s">
        <v>182</v>
      </c>
      <c r="B363" s="19" t="s">
        <v>60</v>
      </c>
      <c r="C363" s="18" t="s">
        <v>61</v>
      </c>
      <c r="D363" s="19">
        <v>1.749395868E7</v>
      </c>
      <c r="E363" s="19">
        <v>7431173.47</v>
      </c>
      <c r="F363" s="19">
        <v>0.0</v>
      </c>
      <c r="G363" s="19" t="str">
        <f t="shared" si="1231"/>
        <v>#REF!</v>
      </c>
      <c r="H363" s="19" t="str">
        <f t="shared" si="1232"/>
        <v>#REF!</v>
      </c>
      <c r="I363" s="19" t="str">
        <f t="shared" si="1233"/>
        <v>#REF!</v>
      </c>
      <c r="J363" s="19" t="str">
        <f t="shared" si="1234"/>
        <v>#REF!</v>
      </c>
      <c r="K363" s="19" t="str">
        <f t="shared" si="1235"/>
        <v>#REF!</v>
      </c>
      <c r="L363" s="19" t="str">
        <f t="shared" si="1236"/>
        <v>#REF!</v>
      </c>
      <c r="M363" s="19" t="str">
        <f t="shared" si="1237"/>
        <v>#REF!</v>
      </c>
      <c r="N363" s="19" t="str">
        <f t="shared" si="1238"/>
        <v>#REF!</v>
      </c>
      <c r="O363" s="38"/>
      <c r="P363" s="19" t="str">
        <f>+D363-K363</f>
        <v>#REF!</v>
      </c>
      <c r="Q363" s="19" t="str">
        <f t="shared" si="1240"/>
        <v>#REF!</v>
      </c>
      <c r="R363" s="19" t="str">
        <f t="shared" si="1241"/>
        <v>#REF!</v>
      </c>
      <c r="S363" s="38" t="str">
        <f t="shared" si="1242"/>
        <v>#REF!</v>
      </c>
      <c r="T363" s="19">
        <v>0.0</v>
      </c>
      <c r="U363" s="19">
        <v>0.0</v>
      </c>
      <c r="V363" s="19">
        <f t="shared" si="1243"/>
        <v>0</v>
      </c>
      <c r="W363" s="19" t="str">
        <f t="shared" si="1244"/>
        <v>#REF!</v>
      </c>
      <c r="X363" s="19" t="str">
        <f t="shared" si="1245"/>
        <v>#REF!</v>
      </c>
      <c r="Y363" s="38"/>
      <c r="Z363" s="38"/>
      <c r="AA363" s="38"/>
      <c r="AB363" s="38"/>
      <c r="AC363" s="38"/>
      <c r="AD363" s="38"/>
      <c r="AE363" s="38"/>
      <c r="AG363" s="39" t="b">
        <f t="shared" si="1246"/>
        <v>1</v>
      </c>
      <c r="AH363" s="38" t="s">
        <v>182</v>
      </c>
      <c r="AI363" s="40" t="s">
        <v>60</v>
      </c>
      <c r="AJ363" s="38" t="s">
        <v>61</v>
      </c>
      <c r="AK363" s="19">
        <v>0.0</v>
      </c>
      <c r="AL363" s="18">
        <v>0.0</v>
      </c>
      <c r="AM363" s="19">
        <f t="shared" si="1247"/>
        <v>0</v>
      </c>
    </row>
    <row r="364" ht="15.75" hidden="1" customHeight="1" outlineLevel="1">
      <c r="A364" s="43" t="s">
        <v>402</v>
      </c>
      <c r="B364" s="19"/>
      <c r="C364" s="18"/>
      <c r="D364" s="19">
        <f t="shared" ref="D364:E364" si="1248">SUBTOTAL(9,D358:D363)</f>
        <v>41664253</v>
      </c>
      <c r="E364" s="19">
        <f t="shared" si="1248"/>
        <v>17698355</v>
      </c>
      <c r="F364" s="19">
        <v>1.0</v>
      </c>
      <c r="G364" s="19"/>
      <c r="H364" s="19"/>
      <c r="I364" s="19"/>
      <c r="J364" s="19"/>
      <c r="K364" s="19" t="str">
        <f t="shared" ref="K364:L364" si="1249">SUBTOTAL(9,K358:K363)</f>
        <v>#REF!</v>
      </c>
      <c r="L364" s="19" t="str">
        <f t="shared" si="1249"/>
        <v>#REF!</v>
      </c>
      <c r="M364" s="19"/>
      <c r="N364" s="19"/>
      <c r="O364" s="38"/>
      <c r="P364" s="19" t="str">
        <f t="shared" ref="P364:X364" si="1250">SUBTOTAL(9,P358:P363)</f>
        <v>#REF!</v>
      </c>
      <c r="Q364" s="19" t="str">
        <f t="shared" si="1250"/>
        <v>#REF!</v>
      </c>
      <c r="R364" s="19" t="str">
        <f t="shared" si="1250"/>
        <v>#REF!</v>
      </c>
      <c r="S364" s="38" t="str">
        <f t="shared" si="1250"/>
        <v>#REF!</v>
      </c>
      <c r="T364" s="19">
        <f t="shared" si="1250"/>
        <v>0</v>
      </c>
      <c r="U364" s="19">
        <f t="shared" si="1250"/>
        <v>94891.84</v>
      </c>
      <c r="V364" s="19">
        <f t="shared" si="1250"/>
        <v>94891.84</v>
      </c>
      <c r="W364" s="19" t="str">
        <f t="shared" si="1250"/>
        <v>#REF!</v>
      </c>
      <c r="X364" s="19" t="str">
        <f t="shared" si="1250"/>
        <v>#REF!</v>
      </c>
      <c r="Y364" s="38"/>
      <c r="Z364" s="38"/>
      <c r="AA364" s="38"/>
      <c r="AB364" s="38"/>
      <c r="AC364" s="38"/>
      <c r="AD364" s="38"/>
      <c r="AE364" s="38"/>
      <c r="AH364" s="38"/>
      <c r="AI364" s="40"/>
      <c r="AJ364" s="38"/>
      <c r="AK364" s="19"/>
      <c r="AL364" s="18"/>
      <c r="AM364" s="19"/>
    </row>
    <row r="365" ht="15.75" hidden="1" customHeight="1" outlineLevel="2">
      <c r="A365" s="18" t="s">
        <v>184</v>
      </c>
      <c r="B365" s="19" t="s">
        <v>18</v>
      </c>
      <c r="C365" s="18" t="s">
        <v>335</v>
      </c>
      <c r="D365" s="19">
        <v>9.992419955E7</v>
      </c>
      <c r="E365" s="19">
        <v>1773139.86</v>
      </c>
      <c r="F365" s="19">
        <f t="shared" ref="F365:F368" si="1251">+D365/$D$369</f>
        <v>0.779885156</v>
      </c>
      <c r="G365" s="19" t="str">
        <f t="shared" ref="G365:G368" si="1252">VLOOKUP(A365,'[1]ESFUERZO PROPIO ANTIOQUIA'!$E$4:$AB$130,5,0)</f>
        <v>#REF!</v>
      </c>
      <c r="H365" s="19" t="str">
        <f t="shared" ref="H365:H368" si="1253">VLOOKUP(A365,'[1]ESFUERZO PROPIO ANTIOQUIA'!$E$4:$AB$130,2,0)</f>
        <v>#REF!</v>
      </c>
      <c r="I365" s="19" t="str">
        <f t="shared" ref="I365:I368" si="1254">VLOOKUP(A365,'[1]ESFUERZO PROPIO ANTIOQUIA'!$E$4:$AB$130,24,0)</f>
        <v>#REF!</v>
      </c>
      <c r="J365" s="19" t="str">
        <f t="shared" ref="J365:J368" si="1255">+I365/4</f>
        <v>#REF!</v>
      </c>
      <c r="K365" s="19" t="str">
        <f t="shared" ref="K365:K368" si="1256">+F365*J365</f>
        <v>#REF!</v>
      </c>
      <c r="L365" s="19" t="str">
        <f t="shared" ref="L365:L368" si="1257">IF(K365=0,0,D365-Q365)</f>
        <v>#REF!</v>
      </c>
      <c r="M365" s="19" t="str">
        <f t="shared" ref="M365:M368" si="1258">VLOOKUP(A365,'[1]ESFUERZO PROPIO ANTIOQUIA'!$E$4:$AB$130,14,0)</f>
        <v>#REF!</v>
      </c>
      <c r="N365" s="19" t="str">
        <f t="shared" ref="N365:N368" si="1259">VLOOKUP(A365,'[1]ESFUERZO PROPIO ANTIOQUIA'!$E$4:$AB$130,11,0)</f>
        <v>#REF!</v>
      </c>
      <c r="O365" s="38"/>
      <c r="P365" s="19" t="str">
        <f t="shared" ref="P365:P366" si="1260">+D365-K365</f>
        <v>#REF!</v>
      </c>
      <c r="Q365" s="19" t="str">
        <f t="shared" ref="Q365:Q368" si="1261">+ROUND(P365,0)</f>
        <v>#REF!</v>
      </c>
      <c r="R365" s="19" t="str">
        <f t="shared" ref="R365:R368" si="1262">+L365+Q365</f>
        <v>#REF!</v>
      </c>
      <c r="S365" s="38" t="str">
        <f t="shared" ref="S365:S368" si="1263">+IF(D365-L365-Q365&gt;1,D365-L365-Q365,0)</f>
        <v>#REF!</v>
      </c>
      <c r="T365" s="19">
        <v>0.0</v>
      </c>
      <c r="U365" s="19">
        <v>0.0</v>
      </c>
      <c r="V365" s="19">
        <f t="shared" ref="V365:V368" si="1264">+T365+U365</f>
        <v>0</v>
      </c>
      <c r="W365" s="19" t="str">
        <f t="shared" ref="W365:W368" si="1265">+IF(S365+V365&gt;100000,S365+V365,0)</f>
        <v>#REF!</v>
      </c>
      <c r="X365" s="19" t="str">
        <f t="shared" ref="X365:X368" si="1266">+Q365+W365</f>
        <v>#REF!</v>
      </c>
      <c r="Y365" s="38"/>
      <c r="Z365" s="38"/>
      <c r="AA365" s="38"/>
      <c r="AB365" s="38"/>
      <c r="AC365" s="38"/>
      <c r="AD365" s="38"/>
      <c r="AE365" s="38"/>
      <c r="AG365" s="39" t="b">
        <f t="shared" ref="AG365:AG368" si="1267">+AND(A365=AH365,C365=AJ365)</f>
        <v>1</v>
      </c>
      <c r="AH365" s="38" t="s">
        <v>184</v>
      </c>
      <c r="AI365" s="40" t="s">
        <v>18</v>
      </c>
      <c r="AJ365" s="38" t="s">
        <v>335</v>
      </c>
      <c r="AK365" s="19">
        <v>0.0</v>
      </c>
      <c r="AL365" s="18">
        <v>0.0</v>
      </c>
      <c r="AM365" s="19">
        <f t="shared" ref="AM365:AM368" si="1268">+AK365+AL365</f>
        <v>0</v>
      </c>
    </row>
    <row r="366" ht="15.75" hidden="1" customHeight="1" outlineLevel="2">
      <c r="A366" s="18" t="s">
        <v>184</v>
      </c>
      <c r="B366" s="19" t="s">
        <v>44</v>
      </c>
      <c r="C366" s="18" t="s">
        <v>45</v>
      </c>
      <c r="D366" s="19">
        <v>2.793714753E7</v>
      </c>
      <c r="E366" s="19">
        <v>495740.48</v>
      </c>
      <c r="F366" s="19">
        <f t="shared" si="1251"/>
        <v>0.2180429441</v>
      </c>
      <c r="G366" s="19" t="str">
        <f t="shared" si="1252"/>
        <v>#REF!</v>
      </c>
      <c r="H366" s="19" t="str">
        <f t="shared" si="1253"/>
        <v>#REF!</v>
      </c>
      <c r="I366" s="19" t="str">
        <f t="shared" si="1254"/>
        <v>#REF!</v>
      </c>
      <c r="J366" s="19" t="str">
        <f t="shared" si="1255"/>
        <v>#REF!</v>
      </c>
      <c r="K366" s="19" t="str">
        <f t="shared" si="1256"/>
        <v>#REF!</v>
      </c>
      <c r="L366" s="19" t="str">
        <f t="shared" si="1257"/>
        <v>#REF!</v>
      </c>
      <c r="M366" s="19" t="str">
        <f t="shared" si="1258"/>
        <v>#REF!</v>
      </c>
      <c r="N366" s="19" t="str">
        <f t="shared" si="1259"/>
        <v>#REF!</v>
      </c>
      <c r="O366" s="38"/>
      <c r="P366" s="19" t="str">
        <f t="shared" si="1260"/>
        <v>#REF!</v>
      </c>
      <c r="Q366" s="19" t="str">
        <f t="shared" si="1261"/>
        <v>#REF!</v>
      </c>
      <c r="R366" s="19" t="str">
        <f t="shared" si="1262"/>
        <v>#REF!</v>
      </c>
      <c r="S366" s="38" t="str">
        <f t="shared" si="1263"/>
        <v>#REF!</v>
      </c>
      <c r="T366" s="19">
        <v>0.0</v>
      </c>
      <c r="U366" s="19">
        <v>0.0</v>
      </c>
      <c r="V366" s="19">
        <f t="shared" si="1264"/>
        <v>0</v>
      </c>
      <c r="W366" s="19" t="str">
        <f t="shared" si="1265"/>
        <v>#REF!</v>
      </c>
      <c r="X366" s="19" t="str">
        <f t="shared" si="1266"/>
        <v>#REF!</v>
      </c>
      <c r="Y366" s="38"/>
      <c r="Z366" s="38"/>
      <c r="AA366" s="38"/>
      <c r="AB366" s="38"/>
      <c r="AC366" s="38"/>
      <c r="AD366" s="38"/>
      <c r="AE366" s="38"/>
      <c r="AG366" s="39" t="b">
        <f t="shared" si="1267"/>
        <v>1</v>
      </c>
      <c r="AH366" s="38" t="s">
        <v>184</v>
      </c>
      <c r="AI366" s="40" t="s">
        <v>44</v>
      </c>
      <c r="AJ366" s="38" t="s">
        <v>45</v>
      </c>
      <c r="AK366" s="19">
        <v>0.0</v>
      </c>
      <c r="AL366" s="18">
        <v>0.0</v>
      </c>
      <c r="AM366" s="19">
        <f t="shared" si="1268"/>
        <v>0</v>
      </c>
    </row>
    <row r="367" ht="15.75" hidden="1" customHeight="1" outlineLevel="2">
      <c r="A367" s="18" t="s">
        <v>184</v>
      </c>
      <c r="B367" s="19" t="s">
        <v>28</v>
      </c>
      <c r="C367" s="18" t="s">
        <v>29</v>
      </c>
      <c r="D367" s="19">
        <v>65381.53</v>
      </c>
      <c r="E367" s="19">
        <v>1160.19</v>
      </c>
      <c r="F367" s="19">
        <f t="shared" si="1251"/>
        <v>0.0005102876476</v>
      </c>
      <c r="G367" s="19" t="str">
        <f t="shared" si="1252"/>
        <v>#REF!</v>
      </c>
      <c r="H367" s="19" t="str">
        <f t="shared" si="1253"/>
        <v>#REF!</v>
      </c>
      <c r="I367" s="19" t="str">
        <f t="shared" si="1254"/>
        <v>#REF!</v>
      </c>
      <c r="J367" s="19" t="str">
        <f t="shared" si="1255"/>
        <v>#REF!</v>
      </c>
      <c r="K367" s="19" t="str">
        <f t="shared" si="1256"/>
        <v>#REF!</v>
      </c>
      <c r="L367" s="19" t="str">
        <f t="shared" si="1257"/>
        <v>#REF!</v>
      </c>
      <c r="M367" s="19" t="str">
        <f t="shared" si="1258"/>
        <v>#REF!</v>
      </c>
      <c r="N367" s="19" t="str">
        <f t="shared" si="1259"/>
        <v>#REF!</v>
      </c>
      <c r="O367" s="38"/>
      <c r="P367" s="19">
        <v>0.0</v>
      </c>
      <c r="Q367" s="19">
        <f t="shared" si="1261"/>
        <v>0</v>
      </c>
      <c r="R367" s="19" t="str">
        <f t="shared" si="1262"/>
        <v>#REF!</v>
      </c>
      <c r="S367" s="38" t="str">
        <f t="shared" si="1263"/>
        <v>#REF!</v>
      </c>
      <c r="T367" s="19">
        <v>0.0</v>
      </c>
      <c r="U367" s="19">
        <v>0.0</v>
      </c>
      <c r="V367" s="19">
        <f t="shared" si="1264"/>
        <v>0</v>
      </c>
      <c r="W367" s="19" t="str">
        <f t="shared" si="1265"/>
        <v>#REF!</v>
      </c>
      <c r="X367" s="19" t="str">
        <f t="shared" si="1266"/>
        <v>#REF!</v>
      </c>
      <c r="Y367" s="38"/>
      <c r="Z367" s="38"/>
      <c r="AA367" s="38"/>
      <c r="AB367" s="38"/>
      <c r="AC367" s="38"/>
      <c r="AD367" s="38"/>
      <c r="AE367" s="38"/>
      <c r="AG367" s="39" t="b">
        <f t="shared" si="1267"/>
        <v>1</v>
      </c>
      <c r="AH367" s="38" t="s">
        <v>184</v>
      </c>
      <c r="AI367" s="40" t="s">
        <v>28</v>
      </c>
      <c r="AJ367" s="38" t="s">
        <v>29</v>
      </c>
      <c r="AK367" s="19">
        <v>0.0</v>
      </c>
      <c r="AL367" s="18">
        <v>0.0</v>
      </c>
      <c r="AM367" s="19">
        <f t="shared" si="1268"/>
        <v>0</v>
      </c>
    </row>
    <row r="368" ht="15.75" hidden="1" customHeight="1" outlineLevel="2">
      <c r="A368" s="18" t="s">
        <v>184</v>
      </c>
      <c r="B368" s="19" t="s">
        <v>38</v>
      </c>
      <c r="C368" s="18" t="s">
        <v>39</v>
      </c>
      <c r="D368" s="19">
        <v>200084.39</v>
      </c>
      <c r="E368" s="19">
        <v>3550.47</v>
      </c>
      <c r="F368" s="19">
        <f t="shared" si="1251"/>
        <v>0.001561612166</v>
      </c>
      <c r="G368" s="19" t="str">
        <f t="shared" si="1252"/>
        <v>#REF!</v>
      </c>
      <c r="H368" s="19" t="str">
        <f t="shared" si="1253"/>
        <v>#REF!</v>
      </c>
      <c r="I368" s="19" t="str">
        <f t="shared" si="1254"/>
        <v>#REF!</v>
      </c>
      <c r="J368" s="19" t="str">
        <f t="shared" si="1255"/>
        <v>#REF!</v>
      </c>
      <c r="K368" s="19" t="str">
        <f t="shared" si="1256"/>
        <v>#REF!</v>
      </c>
      <c r="L368" s="19" t="str">
        <f t="shared" si="1257"/>
        <v>#REF!</v>
      </c>
      <c r="M368" s="19" t="str">
        <f t="shared" si="1258"/>
        <v>#REF!</v>
      </c>
      <c r="N368" s="19" t="str">
        <f t="shared" si="1259"/>
        <v>#REF!</v>
      </c>
      <c r="O368" s="38"/>
      <c r="P368" s="19" t="str">
        <f>+D368-K368</f>
        <v>#REF!</v>
      </c>
      <c r="Q368" s="19" t="str">
        <f t="shared" si="1261"/>
        <v>#REF!</v>
      </c>
      <c r="R368" s="19" t="str">
        <f t="shared" si="1262"/>
        <v>#REF!</v>
      </c>
      <c r="S368" s="38" t="str">
        <f t="shared" si="1263"/>
        <v>#REF!</v>
      </c>
      <c r="T368" s="19">
        <v>0.0</v>
      </c>
      <c r="U368" s="19">
        <v>0.0</v>
      </c>
      <c r="V368" s="19">
        <f t="shared" si="1264"/>
        <v>0</v>
      </c>
      <c r="W368" s="19" t="str">
        <f t="shared" si="1265"/>
        <v>#REF!</v>
      </c>
      <c r="X368" s="19" t="str">
        <f t="shared" si="1266"/>
        <v>#REF!</v>
      </c>
      <c r="Y368" s="38"/>
      <c r="Z368" s="38"/>
      <c r="AA368" s="38"/>
      <c r="AB368" s="38"/>
      <c r="AC368" s="38"/>
      <c r="AD368" s="38"/>
      <c r="AE368" s="38"/>
      <c r="AG368" s="39" t="b">
        <f t="shared" si="1267"/>
        <v>1</v>
      </c>
      <c r="AH368" s="38" t="s">
        <v>184</v>
      </c>
      <c r="AI368" s="40" t="s">
        <v>38</v>
      </c>
      <c r="AJ368" s="38" t="s">
        <v>39</v>
      </c>
      <c r="AK368" s="19">
        <v>0.0</v>
      </c>
      <c r="AL368" s="18">
        <v>0.0</v>
      </c>
      <c r="AM368" s="19">
        <f t="shared" si="1268"/>
        <v>0</v>
      </c>
    </row>
    <row r="369" ht="15.75" hidden="1" customHeight="1" outlineLevel="1">
      <c r="A369" s="43" t="s">
        <v>403</v>
      </c>
      <c r="B369" s="19"/>
      <c r="C369" s="18"/>
      <c r="D369" s="19">
        <f t="shared" ref="D369:F369" si="1269">SUBTOTAL(9,D365:D368)</f>
        <v>128126813</v>
      </c>
      <c r="E369" s="19">
        <f t="shared" si="1269"/>
        <v>2273591</v>
      </c>
      <c r="F369" s="19">
        <f t="shared" si="1269"/>
        <v>1</v>
      </c>
      <c r="G369" s="19"/>
      <c r="H369" s="19"/>
      <c r="I369" s="19"/>
      <c r="J369" s="19"/>
      <c r="K369" s="19" t="str">
        <f t="shared" ref="K369:L369" si="1270">SUBTOTAL(9,K365:K368)</f>
        <v>#REF!</v>
      </c>
      <c r="L369" s="19" t="str">
        <f t="shared" si="1270"/>
        <v>#REF!</v>
      </c>
      <c r="M369" s="19"/>
      <c r="N369" s="19"/>
      <c r="O369" s="38"/>
      <c r="P369" s="19" t="str">
        <f t="shared" ref="P369:X369" si="1271">SUBTOTAL(9,P365:P368)</f>
        <v>#REF!</v>
      </c>
      <c r="Q369" s="19" t="str">
        <f t="shared" si="1271"/>
        <v>#REF!</v>
      </c>
      <c r="R369" s="19" t="str">
        <f t="shared" si="1271"/>
        <v>#REF!</v>
      </c>
      <c r="S369" s="38" t="str">
        <f t="shared" si="1271"/>
        <v>#REF!</v>
      </c>
      <c r="T369" s="19">
        <f t="shared" si="1271"/>
        <v>0</v>
      </c>
      <c r="U369" s="19">
        <f t="shared" si="1271"/>
        <v>0</v>
      </c>
      <c r="V369" s="19">
        <f t="shared" si="1271"/>
        <v>0</v>
      </c>
      <c r="W369" s="19" t="str">
        <f t="shared" si="1271"/>
        <v>#REF!</v>
      </c>
      <c r="X369" s="19" t="str">
        <f t="shared" si="1271"/>
        <v>#REF!</v>
      </c>
      <c r="Y369" s="38"/>
      <c r="Z369" s="38"/>
      <c r="AA369" s="38"/>
      <c r="AB369" s="38"/>
      <c r="AC369" s="38"/>
      <c r="AD369" s="38"/>
      <c r="AE369" s="38"/>
      <c r="AH369" s="38"/>
      <c r="AI369" s="40"/>
      <c r="AJ369" s="38"/>
      <c r="AK369" s="19"/>
      <c r="AL369" s="18"/>
      <c r="AM369" s="19"/>
    </row>
    <row r="370" ht="15.75" hidden="1" customHeight="1" outlineLevel="2">
      <c r="A370" s="18" t="s">
        <v>186</v>
      </c>
      <c r="B370" s="19" t="s">
        <v>18</v>
      </c>
      <c r="C370" s="18" t="s">
        <v>335</v>
      </c>
      <c r="D370" s="19">
        <v>7.327483466E7</v>
      </c>
      <c r="E370" s="19">
        <v>4229264.27</v>
      </c>
      <c r="F370" s="19">
        <v>0.0</v>
      </c>
      <c r="G370" s="19" t="str">
        <f t="shared" ref="G370:G372" si="1272">VLOOKUP(A370,'[1]ESFUERZO PROPIO ANTIOQUIA'!$E$4:$AB$130,5,0)</f>
        <v>#REF!</v>
      </c>
      <c r="H370" s="19" t="str">
        <f t="shared" ref="H370:H372" si="1273">VLOOKUP(A370,'[1]ESFUERZO PROPIO ANTIOQUIA'!$E$4:$AB$130,2,0)</f>
        <v>#REF!</v>
      </c>
      <c r="I370" s="19" t="str">
        <f t="shared" ref="I370:I372" si="1274">VLOOKUP(A370,'[1]ESFUERZO PROPIO ANTIOQUIA'!$E$4:$AB$130,24,0)</f>
        <v>#REF!</v>
      </c>
      <c r="J370" s="19" t="str">
        <f t="shared" ref="J370:J372" si="1275">+I370/4</f>
        <v>#REF!</v>
      </c>
      <c r="K370" s="19" t="str">
        <f t="shared" ref="K370:K372" si="1276">+F370*J370</f>
        <v>#REF!</v>
      </c>
      <c r="L370" s="19" t="str">
        <f t="shared" ref="L370:L372" si="1277">IF(K370=0,0,D370-Q370)</f>
        <v>#REF!</v>
      </c>
      <c r="M370" s="19" t="str">
        <f t="shared" ref="M370:M372" si="1278">VLOOKUP(A370,'[1]ESFUERZO PROPIO ANTIOQUIA'!$E$4:$AB$130,14,0)</f>
        <v>#REF!</v>
      </c>
      <c r="N370" s="19" t="str">
        <f t="shared" ref="N370:N372" si="1279">VLOOKUP(A370,'[1]ESFUERZO PROPIO ANTIOQUIA'!$E$4:$AB$130,11,0)</f>
        <v>#REF!</v>
      </c>
      <c r="O370" s="38"/>
      <c r="P370" s="19" t="str">
        <f t="shared" ref="P370:P372" si="1280">+D370-K370</f>
        <v>#REF!</v>
      </c>
      <c r="Q370" s="19" t="str">
        <f t="shared" ref="Q370:Q372" si="1281">+ROUND(P370,0)</f>
        <v>#REF!</v>
      </c>
      <c r="R370" s="19" t="str">
        <f t="shared" ref="R370:R372" si="1282">+L370+Q370</f>
        <v>#REF!</v>
      </c>
      <c r="S370" s="38" t="str">
        <f t="shared" ref="S370:S372" si="1283">+IF(D370-L370-Q370&gt;1,D370-L370-Q370,0)</f>
        <v>#REF!</v>
      </c>
      <c r="T370" s="19">
        <v>0.0</v>
      </c>
      <c r="U370" s="19">
        <v>0.0</v>
      </c>
      <c r="V370" s="19">
        <f t="shared" ref="V370:V372" si="1284">+T370+U370</f>
        <v>0</v>
      </c>
      <c r="W370" s="19" t="str">
        <f t="shared" ref="W370:W372" si="1285">+IF(S370+V370&gt;100000,S370+V370,0)</f>
        <v>#REF!</v>
      </c>
      <c r="X370" s="19" t="str">
        <f t="shared" ref="X370:X372" si="1286">+Q370+W370</f>
        <v>#REF!</v>
      </c>
      <c r="Y370" s="38"/>
      <c r="Z370" s="38"/>
      <c r="AA370" s="38"/>
      <c r="AB370" s="38"/>
      <c r="AC370" s="38"/>
      <c r="AD370" s="38"/>
      <c r="AE370" s="38"/>
      <c r="AG370" s="39" t="b">
        <f t="shared" ref="AG370:AG372" si="1287">+AND(A370=AH370,C370=AJ370)</f>
        <v>1</v>
      </c>
      <c r="AH370" s="38" t="s">
        <v>186</v>
      </c>
      <c r="AI370" s="40" t="s">
        <v>18</v>
      </c>
      <c r="AJ370" s="38" t="s">
        <v>335</v>
      </c>
      <c r="AK370" s="19">
        <v>0.0</v>
      </c>
      <c r="AL370" s="18">
        <v>0.0</v>
      </c>
      <c r="AM370" s="19">
        <f t="shared" ref="AM370:AM372" si="1288">+AK370+AL370</f>
        <v>0</v>
      </c>
    </row>
    <row r="371" ht="15.75" hidden="1" customHeight="1" outlineLevel="2">
      <c r="A371" s="18" t="s">
        <v>186</v>
      </c>
      <c r="B371" s="19" t="s">
        <v>30</v>
      </c>
      <c r="C371" s="18" t="s">
        <v>31</v>
      </c>
      <c r="D371" s="19">
        <v>196810.39</v>
      </c>
      <c r="E371" s="19">
        <v>11359.47</v>
      </c>
      <c r="F371" s="19">
        <v>0.0</v>
      </c>
      <c r="G371" s="19" t="str">
        <f t="shared" si="1272"/>
        <v>#REF!</v>
      </c>
      <c r="H371" s="19" t="str">
        <f t="shared" si="1273"/>
        <v>#REF!</v>
      </c>
      <c r="I371" s="19" t="str">
        <f t="shared" si="1274"/>
        <v>#REF!</v>
      </c>
      <c r="J371" s="19" t="str">
        <f t="shared" si="1275"/>
        <v>#REF!</v>
      </c>
      <c r="K371" s="19" t="str">
        <f t="shared" si="1276"/>
        <v>#REF!</v>
      </c>
      <c r="L371" s="19" t="str">
        <f t="shared" si="1277"/>
        <v>#REF!</v>
      </c>
      <c r="M371" s="19" t="str">
        <f t="shared" si="1278"/>
        <v>#REF!</v>
      </c>
      <c r="N371" s="19" t="str">
        <f t="shared" si="1279"/>
        <v>#REF!</v>
      </c>
      <c r="O371" s="38"/>
      <c r="P371" s="19" t="str">
        <f t="shared" si="1280"/>
        <v>#REF!</v>
      </c>
      <c r="Q371" s="19" t="str">
        <f t="shared" si="1281"/>
        <v>#REF!</v>
      </c>
      <c r="R371" s="19" t="str">
        <f t="shared" si="1282"/>
        <v>#REF!</v>
      </c>
      <c r="S371" s="38" t="str">
        <f t="shared" si="1283"/>
        <v>#REF!</v>
      </c>
      <c r="T371" s="19">
        <v>0.0</v>
      </c>
      <c r="U371" s="19">
        <v>92939.35</v>
      </c>
      <c r="V371" s="19">
        <f t="shared" si="1284"/>
        <v>92939.35</v>
      </c>
      <c r="W371" s="19" t="str">
        <f t="shared" si="1285"/>
        <v>#REF!</v>
      </c>
      <c r="X371" s="19" t="str">
        <f t="shared" si="1286"/>
        <v>#REF!</v>
      </c>
      <c r="Y371" s="38"/>
      <c r="Z371" s="38"/>
      <c r="AA371" s="38"/>
      <c r="AB371" s="38"/>
      <c r="AC371" s="38"/>
      <c r="AD371" s="38"/>
      <c r="AE371" s="38"/>
      <c r="AG371" s="39" t="b">
        <f t="shared" si="1287"/>
        <v>1</v>
      </c>
      <c r="AH371" s="38" t="s">
        <v>186</v>
      </c>
      <c r="AI371" s="40" t="s">
        <v>30</v>
      </c>
      <c r="AJ371" s="38" t="s">
        <v>336</v>
      </c>
      <c r="AK371" s="19">
        <v>0.0</v>
      </c>
      <c r="AL371" s="18">
        <v>92939.35</v>
      </c>
      <c r="AM371" s="19">
        <f t="shared" si="1288"/>
        <v>92939.35</v>
      </c>
    </row>
    <row r="372" ht="15.75" hidden="1" customHeight="1" outlineLevel="2">
      <c r="A372" s="18" t="s">
        <v>186</v>
      </c>
      <c r="B372" s="19" t="s">
        <v>38</v>
      </c>
      <c r="C372" s="18" t="s">
        <v>39</v>
      </c>
      <c r="D372" s="19">
        <v>232670.95</v>
      </c>
      <c r="E372" s="19">
        <v>13429.26</v>
      </c>
      <c r="F372" s="19">
        <v>0.0</v>
      </c>
      <c r="G372" s="19" t="str">
        <f t="shared" si="1272"/>
        <v>#REF!</v>
      </c>
      <c r="H372" s="19" t="str">
        <f t="shared" si="1273"/>
        <v>#REF!</v>
      </c>
      <c r="I372" s="19" t="str">
        <f t="shared" si="1274"/>
        <v>#REF!</v>
      </c>
      <c r="J372" s="19" t="str">
        <f t="shared" si="1275"/>
        <v>#REF!</v>
      </c>
      <c r="K372" s="19" t="str">
        <f t="shared" si="1276"/>
        <v>#REF!</v>
      </c>
      <c r="L372" s="19" t="str">
        <f t="shared" si="1277"/>
        <v>#REF!</v>
      </c>
      <c r="M372" s="19" t="str">
        <f t="shared" si="1278"/>
        <v>#REF!</v>
      </c>
      <c r="N372" s="19" t="str">
        <f t="shared" si="1279"/>
        <v>#REF!</v>
      </c>
      <c r="O372" s="38"/>
      <c r="P372" s="19" t="str">
        <f t="shared" si="1280"/>
        <v>#REF!</v>
      </c>
      <c r="Q372" s="19" t="str">
        <f t="shared" si="1281"/>
        <v>#REF!</v>
      </c>
      <c r="R372" s="19" t="str">
        <f t="shared" si="1282"/>
        <v>#REF!</v>
      </c>
      <c r="S372" s="38" t="str">
        <f t="shared" si="1283"/>
        <v>#REF!</v>
      </c>
      <c r="T372" s="19">
        <v>0.0</v>
      </c>
      <c r="U372" s="19">
        <v>0.0</v>
      </c>
      <c r="V372" s="19">
        <f t="shared" si="1284"/>
        <v>0</v>
      </c>
      <c r="W372" s="19" t="str">
        <f t="shared" si="1285"/>
        <v>#REF!</v>
      </c>
      <c r="X372" s="19" t="str">
        <f t="shared" si="1286"/>
        <v>#REF!</v>
      </c>
      <c r="Y372" s="38"/>
      <c r="Z372" s="38"/>
      <c r="AA372" s="38"/>
      <c r="AB372" s="38"/>
      <c r="AC372" s="38"/>
      <c r="AD372" s="38"/>
      <c r="AE372" s="38"/>
      <c r="AG372" s="39" t="b">
        <f t="shared" si="1287"/>
        <v>1</v>
      </c>
      <c r="AH372" s="38" t="s">
        <v>186</v>
      </c>
      <c r="AI372" s="40" t="s">
        <v>38</v>
      </c>
      <c r="AJ372" s="38" t="s">
        <v>39</v>
      </c>
      <c r="AK372" s="19">
        <v>0.0</v>
      </c>
      <c r="AL372" s="18">
        <v>0.0</v>
      </c>
      <c r="AM372" s="19">
        <f t="shared" si="1288"/>
        <v>0</v>
      </c>
    </row>
    <row r="373" ht="15.75" hidden="1" customHeight="1" outlineLevel="1">
      <c r="A373" s="43" t="s">
        <v>404</v>
      </c>
      <c r="B373" s="19"/>
      <c r="C373" s="18"/>
      <c r="D373" s="19">
        <f t="shared" ref="D373:E373" si="1289">SUBTOTAL(9,D370:D372)</f>
        <v>73704316</v>
      </c>
      <c r="E373" s="19">
        <f t="shared" si="1289"/>
        <v>4254053</v>
      </c>
      <c r="F373" s="19">
        <v>1.0</v>
      </c>
      <c r="G373" s="19"/>
      <c r="H373" s="19"/>
      <c r="I373" s="19"/>
      <c r="J373" s="19"/>
      <c r="K373" s="19" t="str">
        <f t="shared" ref="K373:L373" si="1290">SUBTOTAL(9,K370:K372)</f>
        <v>#REF!</v>
      </c>
      <c r="L373" s="19" t="str">
        <f t="shared" si="1290"/>
        <v>#REF!</v>
      </c>
      <c r="M373" s="19"/>
      <c r="N373" s="19"/>
      <c r="O373" s="38"/>
      <c r="P373" s="19" t="str">
        <f t="shared" ref="P373:X373" si="1291">SUBTOTAL(9,P370:P372)</f>
        <v>#REF!</v>
      </c>
      <c r="Q373" s="19" t="str">
        <f t="shared" si="1291"/>
        <v>#REF!</v>
      </c>
      <c r="R373" s="19" t="str">
        <f t="shared" si="1291"/>
        <v>#REF!</v>
      </c>
      <c r="S373" s="38" t="str">
        <f t="shared" si="1291"/>
        <v>#REF!</v>
      </c>
      <c r="T373" s="19">
        <f t="shared" si="1291"/>
        <v>0</v>
      </c>
      <c r="U373" s="19">
        <f t="shared" si="1291"/>
        <v>92939.35</v>
      </c>
      <c r="V373" s="19">
        <f t="shared" si="1291"/>
        <v>92939.35</v>
      </c>
      <c r="W373" s="19" t="str">
        <f t="shared" si="1291"/>
        <v>#REF!</v>
      </c>
      <c r="X373" s="19" t="str">
        <f t="shared" si="1291"/>
        <v>#REF!</v>
      </c>
      <c r="Y373" s="38"/>
      <c r="Z373" s="38"/>
      <c r="AA373" s="38"/>
      <c r="AB373" s="38"/>
      <c r="AC373" s="38"/>
      <c r="AD373" s="38"/>
      <c r="AE373" s="38"/>
      <c r="AH373" s="38"/>
      <c r="AI373" s="40"/>
      <c r="AJ373" s="38"/>
      <c r="AK373" s="19"/>
      <c r="AL373" s="18"/>
      <c r="AM373" s="19"/>
    </row>
    <row r="374" ht="15.75" hidden="1" customHeight="1" outlineLevel="2">
      <c r="A374" s="18" t="s">
        <v>188</v>
      </c>
      <c r="B374" s="19" t="s">
        <v>18</v>
      </c>
      <c r="C374" s="18" t="s">
        <v>335</v>
      </c>
      <c r="D374" s="19">
        <v>7046354.58</v>
      </c>
      <c r="E374" s="19">
        <v>7336945.08</v>
      </c>
      <c r="F374" s="19">
        <v>0.0</v>
      </c>
      <c r="G374" s="19" t="str">
        <f t="shared" ref="G374:G376" si="1292">VLOOKUP(A374,'[1]ESFUERZO PROPIO ANTIOQUIA'!$E$4:$AB$130,5,0)</f>
        <v>#REF!</v>
      </c>
      <c r="H374" s="19" t="str">
        <f t="shared" ref="H374:H376" si="1293">VLOOKUP(A374,'[1]ESFUERZO PROPIO ANTIOQUIA'!$E$4:$AB$130,2,0)</f>
        <v>#REF!</v>
      </c>
      <c r="I374" s="19" t="str">
        <f t="shared" ref="I374:I376" si="1294">VLOOKUP(A374,'[1]ESFUERZO PROPIO ANTIOQUIA'!$E$4:$AB$130,24,0)</f>
        <v>#REF!</v>
      </c>
      <c r="J374" s="19" t="str">
        <f t="shared" ref="J374:J376" si="1295">+I374/4</f>
        <v>#REF!</v>
      </c>
      <c r="K374" s="19" t="str">
        <f t="shared" ref="K374:K376" si="1296">+F374*J374</f>
        <v>#REF!</v>
      </c>
      <c r="L374" s="19" t="str">
        <f t="shared" ref="L374:L379" si="1297">IF(K374=0,0,D374-Q374)</f>
        <v>#REF!</v>
      </c>
      <c r="M374" s="19" t="str">
        <f t="shared" ref="M374:M376" si="1298">VLOOKUP(A374,'[1]ESFUERZO PROPIO ANTIOQUIA'!$E$4:$AB$130,14,0)</f>
        <v>#REF!</v>
      </c>
      <c r="N374" s="19" t="str">
        <f t="shared" ref="N374:N376" si="1299">VLOOKUP(A374,'[1]ESFUERZO PROPIO ANTIOQUIA'!$E$4:$AB$130,11,0)</f>
        <v>#REF!</v>
      </c>
      <c r="O374" s="38"/>
      <c r="P374" s="19" t="str">
        <f t="shared" ref="P374:P375" si="1300">+D374-K374</f>
        <v>#REF!</v>
      </c>
      <c r="Q374" s="19" t="str">
        <f t="shared" ref="Q374:Q376" si="1301">+ROUND(P374,0)</f>
        <v>#REF!</v>
      </c>
      <c r="R374" s="19" t="str">
        <f t="shared" ref="R374:R376" si="1302">+L374+Q374</f>
        <v>#REF!</v>
      </c>
      <c r="S374" s="38" t="str">
        <f t="shared" ref="S374:S376" si="1303">+IF(D374-L374-Q374&gt;1,D374-L374-Q374,0)</f>
        <v>#REF!</v>
      </c>
      <c r="T374" s="19">
        <v>0.0</v>
      </c>
      <c r="U374" s="19">
        <v>0.0</v>
      </c>
      <c r="V374" s="19">
        <f t="shared" ref="V374:V379" si="1304">+T374+U374</f>
        <v>0</v>
      </c>
      <c r="W374" s="19" t="str">
        <f t="shared" ref="W374:W379" si="1305">+IF(S374+V374&gt;100000,S374+V374,0)</f>
        <v>#REF!</v>
      </c>
      <c r="X374" s="19" t="str">
        <f t="shared" ref="X374:X379" si="1306">+Q374+W374</f>
        <v>#REF!</v>
      </c>
      <c r="Y374" s="38"/>
      <c r="Z374" s="38"/>
      <c r="AA374" s="38"/>
      <c r="AB374" s="38"/>
      <c r="AC374" s="38"/>
      <c r="AD374" s="38"/>
      <c r="AE374" s="38"/>
      <c r="AG374" s="39" t="b">
        <f t="shared" ref="AG374:AG379" si="1307">+AND(A374=AH374,C374=AJ374)</f>
        <v>1</v>
      </c>
      <c r="AH374" s="38" t="s">
        <v>188</v>
      </c>
      <c r="AI374" s="40" t="s">
        <v>18</v>
      </c>
      <c r="AJ374" s="38" t="s">
        <v>335</v>
      </c>
      <c r="AK374" s="19">
        <v>0.0</v>
      </c>
      <c r="AL374" s="18">
        <v>0.0</v>
      </c>
      <c r="AM374" s="19">
        <f t="shared" ref="AM374:AM379" si="1308">+AK374+AL374</f>
        <v>0</v>
      </c>
    </row>
    <row r="375" ht="15.75" hidden="1" customHeight="1" outlineLevel="2">
      <c r="A375" s="18" t="s">
        <v>188</v>
      </c>
      <c r="B375" s="19" t="s">
        <v>44</v>
      </c>
      <c r="C375" s="18" t="s">
        <v>45</v>
      </c>
      <c r="D375" s="19">
        <v>4013266.37</v>
      </c>
      <c r="E375" s="19">
        <v>4178772.82</v>
      </c>
      <c r="F375" s="19">
        <v>0.0</v>
      </c>
      <c r="G375" s="19" t="str">
        <f t="shared" si="1292"/>
        <v>#REF!</v>
      </c>
      <c r="H375" s="19" t="str">
        <f t="shared" si="1293"/>
        <v>#REF!</v>
      </c>
      <c r="I375" s="19" t="str">
        <f t="shared" si="1294"/>
        <v>#REF!</v>
      </c>
      <c r="J375" s="19" t="str">
        <f t="shared" si="1295"/>
        <v>#REF!</v>
      </c>
      <c r="K375" s="19" t="str">
        <f t="shared" si="1296"/>
        <v>#REF!</v>
      </c>
      <c r="L375" s="19" t="str">
        <f t="shared" si="1297"/>
        <v>#REF!</v>
      </c>
      <c r="M375" s="19" t="str">
        <f t="shared" si="1298"/>
        <v>#REF!</v>
      </c>
      <c r="N375" s="19" t="str">
        <f t="shared" si="1299"/>
        <v>#REF!</v>
      </c>
      <c r="O375" s="38"/>
      <c r="P375" s="19" t="str">
        <f t="shared" si="1300"/>
        <v>#REF!</v>
      </c>
      <c r="Q375" s="19" t="str">
        <f t="shared" si="1301"/>
        <v>#REF!</v>
      </c>
      <c r="R375" s="19" t="str">
        <f t="shared" si="1302"/>
        <v>#REF!</v>
      </c>
      <c r="S375" s="38" t="str">
        <f t="shared" si="1303"/>
        <v>#REF!</v>
      </c>
      <c r="T375" s="19">
        <v>0.0</v>
      </c>
      <c r="U375" s="19">
        <v>0.0</v>
      </c>
      <c r="V375" s="19">
        <f t="shared" si="1304"/>
        <v>0</v>
      </c>
      <c r="W375" s="19" t="str">
        <f t="shared" si="1305"/>
        <v>#REF!</v>
      </c>
      <c r="X375" s="19" t="str">
        <f t="shared" si="1306"/>
        <v>#REF!</v>
      </c>
      <c r="Y375" s="38"/>
      <c r="Z375" s="38"/>
      <c r="AA375" s="38"/>
      <c r="AB375" s="38"/>
      <c r="AC375" s="38"/>
      <c r="AD375" s="38"/>
      <c r="AE375" s="38"/>
      <c r="AG375" s="39" t="b">
        <f t="shared" si="1307"/>
        <v>1</v>
      </c>
      <c r="AH375" s="38" t="s">
        <v>188</v>
      </c>
      <c r="AI375" s="40" t="s">
        <v>44</v>
      </c>
      <c r="AJ375" s="38" t="s">
        <v>45</v>
      </c>
      <c r="AK375" s="19">
        <v>0.0</v>
      </c>
      <c r="AL375" s="18">
        <v>0.0</v>
      </c>
      <c r="AM375" s="19">
        <f t="shared" si="1308"/>
        <v>0</v>
      </c>
    </row>
    <row r="376" ht="15.75" hidden="1" customHeight="1" outlineLevel="2">
      <c r="A376" s="18" t="s">
        <v>188</v>
      </c>
      <c r="B376" s="19" t="s">
        <v>30</v>
      </c>
      <c r="C376" s="18" t="s">
        <v>31</v>
      </c>
      <c r="D376" s="19">
        <v>10363.05</v>
      </c>
      <c r="E376" s="19">
        <v>10790.43</v>
      </c>
      <c r="F376" s="19">
        <v>0.0</v>
      </c>
      <c r="G376" s="19" t="str">
        <f t="shared" si="1292"/>
        <v>#REF!</v>
      </c>
      <c r="H376" s="19" t="str">
        <f t="shared" si="1293"/>
        <v>#REF!</v>
      </c>
      <c r="I376" s="19" t="str">
        <f t="shared" si="1294"/>
        <v>#REF!</v>
      </c>
      <c r="J376" s="19" t="str">
        <f t="shared" si="1295"/>
        <v>#REF!</v>
      </c>
      <c r="K376" s="19" t="str">
        <f t="shared" si="1296"/>
        <v>#REF!</v>
      </c>
      <c r="L376" s="19" t="str">
        <f t="shared" si="1297"/>
        <v>#REF!</v>
      </c>
      <c r="M376" s="19" t="str">
        <f t="shared" si="1298"/>
        <v>#REF!</v>
      </c>
      <c r="N376" s="19" t="str">
        <f t="shared" si="1299"/>
        <v>#REF!</v>
      </c>
      <c r="O376" s="38"/>
      <c r="P376" s="19">
        <v>0.0</v>
      </c>
      <c r="Q376" s="19">
        <f t="shared" si="1301"/>
        <v>0</v>
      </c>
      <c r="R376" s="19" t="str">
        <f t="shared" si="1302"/>
        <v>#REF!</v>
      </c>
      <c r="S376" s="38" t="str">
        <f t="shared" si="1303"/>
        <v>#REF!</v>
      </c>
      <c r="T376" s="19">
        <v>0.0</v>
      </c>
      <c r="U376" s="19">
        <v>0.0</v>
      </c>
      <c r="V376" s="19">
        <f t="shared" si="1304"/>
        <v>0</v>
      </c>
      <c r="W376" s="19" t="str">
        <f t="shared" si="1305"/>
        <v>#REF!</v>
      </c>
      <c r="X376" s="19" t="str">
        <f t="shared" si="1306"/>
        <v>#REF!</v>
      </c>
      <c r="Y376" s="38"/>
      <c r="Z376" s="38"/>
      <c r="AA376" s="38"/>
      <c r="AB376" s="38"/>
      <c r="AC376" s="38"/>
      <c r="AD376" s="38"/>
      <c r="AE376" s="38"/>
      <c r="AG376" s="39" t="b">
        <f t="shared" si="1307"/>
        <v>1</v>
      </c>
      <c r="AH376" s="18" t="s">
        <v>188</v>
      </c>
      <c r="AI376" s="19" t="s">
        <v>30</v>
      </c>
      <c r="AJ376" s="18" t="s">
        <v>31</v>
      </c>
      <c r="AK376" s="19"/>
      <c r="AL376" s="18"/>
      <c r="AM376" s="19">
        <f t="shared" si="1308"/>
        <v>0</v>
      </c>
    </row>
    <row r="377" ht="15.75" hidden="1" customHeight="1" outlineLevel="2">
      <c r="A377" s="38" t="s">
        <v>188</v>
      </c>
      <c r="B377" s="40" t="s">
        <v>28</v>
      </c>
      <c r="C377" s="38" t="s">
        <v>29</v>
      </c>
      <c r="D377" s="19"/>
      <c r="E377" s="19"/>
      <c r="F377" s="19">
        <v>0.0</v>
      </c>
      <c r="G377" s="19"/>
      <c r="H377" s="19"/>
      <c r="I377" s="19"/>
      <c r="J377" s="19"/>
      <c r="K377" s="19"/>
      <c r="L377" s="19">
        <f t="shared" si="1297"/>
        <v>0</v>
      </c>
      <c r="M377" s="19"/>
      <c r="N377" s="19"/>
      <c r="O377" s="38"/>
      <c r="P377" s="19">
        <v>0.0</v>
      </c>
      <c r="Q377" s="19"/>
      <c r="R377" s="19"/>
      <c r="S377" s="38"/>
      <c r="T377" s="19">
        <v>0.0</v>
      </c>
      <c r="U377" s="19">
        <v>1186.27</v>
      </c>
      <c r="V377" s="19">
        <f t="shared" si="1304"/>
        <v>1186.27</v>
      </c>
      <c r="W377" s="19">
        <f t="shared" si="1305"/>
        <v>0</v>
      </c>
      <c r="X377" s="19">
        <f t="shared" si="1306"/>
        <v>0</v>
      </c>
      <c r="Y377" s="38"/>
      <c r="Z377" s="38"/>
      <c r="AA377" s="38"/>
      <c r="AB377" s="38"/>
      <c r="AC377" s="38"/>
      <c r="AD377" s="38"/>
      <c r="AE377" s="38"/>
      <c r="AG377" s="39" t="b">
        <f t="shared" si="1307"/>
        <v>1</v>
      </c>
      <c r="AH377" s="38" t="s">
        <v>188</v>
      </c>
      <c r="AI377" s="40" t="s">
        <v>28</v>
      </c>
      <c r="AJ377" s="38" t="s">
        <v>29</v>
      </c>
      <c r="AK377" s="19">
        <v>0.0</v>
      </c>
      <c r="AL377" s="18">
        <v>1186.27</v>
      </c>
      <c r="AM377" s="19">
        <f t="shared" si="1308"/>
        <v>1186.27</v>
      </c>
    </row>
    <row r="378" ht="15.75" hidden="1" customHeight="1" outlineLevel="2">
      <c r="A378" s="38" t="s">
        <v>188</v>
      </c>
      <c r="B378" s="40" t="s">
        <v>30</v>
      </c>
      <c r="C378" s="38" t="s">
        <v>336</v>
      </c>
      <c r="D378" s="19"/>
      <c r="E378" s="19"/>
      <c r="F378" s="19">
        <v>0.0</v>
      </c>
      <c r="G378" s="19"/>
      <c r="H378" s="19"/>
      <c r="I378" s="19"/>
      <c r="J378" s="19"/>
      <c r="K378" s="19"/>
      <c r="L378" s="19">
        <f t="shared" si="1297"/>
        <v>0</v>
      </c>
      <c r="M378" s="19"/>
      <c r="N378" s="19"/>
      <c r="O378" s="38"/>
      <c r="P378" s="19">
        <v>0.0</v>
      </c>
      <c r="Q378" s="19"/>
      <c r="R378" s="19"/>
      <c r="S378" s="38"/>
      <c r="T378" s="19">
        <v>0.0</v>
      </c>
      <c r="U378" s="19">
        <v>6858.72</v>
      </c>
      <c r="V378" s="19">
        <f t="shared" si="1304"/>
        <v>6858.72</v>
      </c>
      <c r="W378" s="19">
        <f t="shared" si="1305"/>
        <v>0</v>
      </c>
      <c r="X378" s="19">
        <f t="shared" si="1306"/>
        <v>0</v>
      </c>
      <c r="Y378" s="38"/>
      <c r="Z378" s="38"/>
      <c r="AA378" s="38"/>
      <c r="AB378" s="38"/>
      <c r="AC378" s="38"/>
      <c r="AD378" s="38"/>
      <c r="AE378" s="38"/>
      <c r="AG378" s="39" t="b">
        <f t="shared" si="1307"/>
        <v>1</v>
      </c>
      <c r="AH378" s="38" t="s">
        <v>188</v>
      </c>
      <c r="AI378" s="40" t="s">
        <v>30</v>
      </c>
      <c r="AJ378" s="38" t="s">
        <v>336</v>
      </c>
      <c r="AK378" s="19">
        <v>0.0</v>
      </c>
      <c r="AL378" s="18">
        <v>6858.72</v>
      </c>
      <c r="AM378" s="19">
        <f t="shared" si="1308"/>
        <v>6858.72</v>
      </c>
    </row>
    <row r="379" ht="15.75" hidden="1" customHeight="1" outlineLevel="2">
      <c r="A379" s="18" t="s">
        <v>188</v>
      </c>
      <c r="B379" s="19" t="s">
        <v>38</v>
      </c>
      <c r="C379" s="18" t="s">
        <v>39</v>
      </c>
      <c r="D379" s="19">
        <v>5763.0</v>
      </c>
      <c r="E379" s="19">
        <v>6000.67</v>
      </c>
      <c r="F379" s="19">
        <v>0.0</v>
      </c>
      <c r="G379" s="19" t="str">
        <f>VLOOKUP(A379,'[1]ESFUERZO PROPIO ANTIOQUIA'!$E$4:$AB$130,5,0)</f>
        <v>#REF!</v>
      </c>
      <c r="H379" s="19" t="str">
        <f>VLOOKUP(A379,'[1]ESFUERZO PROPIO ANTIOQUIA'!$E$4:$AB$130,2,0)</f>
        <v>#REF!</v>
      </c>
      <c r="I379" s="19" t="str">
        <f>VLOOKUP(A379,'[1]ESFUERZO PROPIO ANTIOQUIA'!$E$4:$AB$130,24,0)</f>
        <v>#REF!</v>
      </c>
      <c r="J379" s="19" t="str">
        <f>+I379/4</f>
        <v>#REF!</v>
      </c>
      <c r="K379" s="19" t="str">
        <f>+F379*J379</f>
        <v>#REF!</v>
      </c>
      <c r="L379" s="19" t="str">
        <f t="shared" si="1297"/>
        <v>#REF!</v>
      </c>
      <c r="M379" s="19" t="str">
        <f>VLOOKUP(A379,'[1]ESFUERZO PROPIO ANTIOQUIA'!$E$4:$AB$130,14,0)</f>
        <v>#REF!</v>
      </c>
      <c r="N379" s="19" t="str">
        <f>VLOOKUP(A379,'[1]ESFUERZO PROPIO ANTIOQUIA'!$E$4:$AB$130,11,0)</f>
        <v>#REF!</v>
      </c>
      <c r="O379" s="38"/>
      <c r="P379" s="19">
        <v>0.0</v>
      </c>
      <c r="Q379" s="19">
        <f>+ROUND(P379,0)</f>
        <v>0</v>
      </c>
      <c r="R379" s="19" t="str">
        <f>+L379+Q379</f>
        <v>#REF!</v>
      </c>
      <c r="S379" s="38" t="str">
        <f>+IF(D379-L379-Q379&gt;1,D379-L379-Q379,0)</f>
        <v>#REF!</v>
      </c>
      <c r="T379" s="19">
        <v>0.0</v>
      </c>
      <c r="U379" s="19">
        <v>5318.3</v>
      </c>
      <c r="V379" s="19">
        <f t="shared" si="1304"/>
        <v>5318.3</v>
      </c>
      <c r="W379" s="19" t="str">
        <f t="shared" si="1305"/>
        <v>#REF!</v>
      </c>
      <c r="X379" s="19" t="str">
        <f t="shared" si="1306"/>
        <v>#REF!</v>
      </c>
      <c r="Y379" s="38"/>
      <c r="Z379" s="38"/>
      <c r="AA379" s="38"/>
      <c r="AB379" s="38"/>
      <c r="AC379" s="38"/>
      <c r="AD379" s="38"/>
      <c r="AE379" s="38"/>
      <c r="AG379" s="39" t="b">
        <f t="shared" si="1307"/>
        <v>1</v>
      </c>
      <c r="AH379" s="38" t="s">
        <v>188</v>
      </c>
      <c r="AI379" s="40" t="s">
        <v>38</v>
      </c>
      <c r="AJ379" s="38" t="s">
        <v>39</v>
      </c>
      <c r="AK379" s="19">
        <v>0.0</v>
      </c>
      <c r="AL379" s="18">
        <v>5318.3</v>
      </c>
      <c r="AM379" s="19">
        <f t="shared" si="1308"/>
        <v>5318.3</v>
      </c>
    </row>
    <row r="380" ht="15.75" hidden="1" customHeight="1" outlineLevel="1">
      <c r="A380" s="43" t="s">
        <v>405</v>
      </c>
      <c r="B380" s="19"/>
      <c r="C380" s="18"/>
      <c r="D380" s="19">
        <f t="shared" ref="D380:E380" si="1309">SUBTOTAL(9,D374:D379)</f>
        <v>11075747</v>
      </c>
      <c r="E380" s="19">
        <f t="shared" si="1309"/>
        <v>11532509</v>
      </c>
      <c r="F380" s="19">
        <v>1.0</v>
      </c>
      <c r="G380" s="19"/>
      <c r="H380" s="19"/>
      <c r="I380" s="19"/>
      <c r="J380" s="19"/>
      <c r="K380" s="19" t="str">
        <f t="shared" ref="K380:L380" si="1310">SUBTOTAL(9,K374:K379)</f>
        <v>#REF!</v>
      </c>
      <c r="L380" s="19" t="str">
        <f t="shared" si="1310"/>
        <v>#REF!</v>
      </c>
      <c r="M380" s="19"/>
      <c r="N380" s="19"/>
      <c r="O380" s="38"/>
      <c r="P380" s="19" t="str">
        <f t="shared" ref="P380:X380" si="1311">SUBTOTAL(9,P374:P379)</f>
        <v>#REF!</v>
      </c>
      <c r="Q380" s="19" t="str">
        <f t="shared" si="1311"/>
        <v>#REF!</v>
      </c>
      <c r="R380" s="19" t="str">
        <f t="shared" si="1311"/>
        <v>#REF!</v>
      </c>
      <c r="S380" s="38" t="str">
        <f t="shared" si="1311"/>
        <v>#REF!</v>
      </c>
      <c r="T380" s="19">
        <f t="shared" si="1311"/>
        <v>0</v>
      </c>
      <c r="U380" s="19">
        <f t="shared" si="1311"/>
        <v>13363.29</v>
      </c>
      <c r="V380" s="19">
        <f t="shared" si="1311"/>
        <v>13363.29</v>
      </c>
      <c r="W380" s="19" t="str">
        <f t="shared" si="1311"/>
        <v>#REF!</v>
      </c>
      <c r="X380" s="19" t="str">
        <f t="shared" si="1311"/>
        <v>#REF!</v>
      </c>
      <c r="Y380" s="38"/>
      <c r="Z380" s="38"/>
      <c r="AA380" s="38"/>
      <c r="AB380" s="38"/>
      <c r="AC380" s="38"/>
      <c r="AD380" s="38"/>
      <c r="AE380" s="38"/>
      <c r="AH380" s="38"/>
      <c r="AI380" s="40"/>
      <c r="AJ380" s="38"/>
      <c r="AK380" s="19"/>
      <c r="AL380" s="18"/>
      <c r="AM380" s="19"/>
    </row>
    <row r="381" ht="15.75" hidden="1" customHeight="1" outlineLevel="2">
      <c r="A381" s="18" t="s">
        <v>190</v>
      </c>
      <c r="B381" s="19" t="s">
        <v>18</v>
      </c>
      <c r="C381" s="18" t="s">
        <v>335</v>
      </c>
      <c r="D381" s="19">
        <v>4.37161557E7</v>
      </c>
      <c r="E381" s="19">
        <v>2336970.0</v>
      </c>
      <c r="F381" s="19">
        <v>0.0</v>
      </c>
      <c r="G381" s="19" t="str">
        <f t="shared" ref="G381:G384" si="1312">VLOOKUP(A381,'[1]ESFUERZO PROPIO ANTIOQUIA'!$E$4:$AB$130,5,0)</f>
        <v>#REF!</v>
      </c>
      <c r="H381" s="19" t="str">
        <f t="shared" ref="H381:H384" si="1313">VLOOKUP(A381,'[1]ESFUERZO PROPIO ANTIOQUIA'!$E$4:$AB$130,2,0)</f>
        <v>#REF!</v>
      </c>
      <c r="I381" s="19" t="str">
        <f t="shared" ref="I381:I384" si="1314">VLOOKUP(A381,'[1]ESFUERZO PROPIO ANTIOQUIA'!$E$4:$AB$130,24,0)</f>
        <v>#REF!</v>
      </c>
      <c r="J381" s="19" t="str">
        <f t="shared" ref="J381:J384" si="1315">+I381/4</f>
        <v>#REF!</v>
      </c>
      <c r="K381" s="19" t="str">
        <f t="shared" ref="K381:K384" si="1316">+F381*J381</f>
        <v>#REF!</v>
      </c>
      <c r="L381" s="19" t="str">
        <f t="shared" ref="L381:L384" si="1317">IF(K381=0,0,D381-Q381)</f>
        <v>#REF!</v>
      </c>
      <c r="M381" s="19" t="str">
        <f t="shared" ref="M381:M384" si="1318">VLOOKUP(A381,'[1]ESFUERZO PROPIO ANTIOQUIA'!$E$4:$AB$130,14,0)</f>
        <v>#REF!</v>
      </c>
      <c r="N381" s="19" t="str">
        <f t="shared" ref="N381:N384" si="1319">VLOOKUP(A381,'[1]ESFUERZO PROPIO ANTIOQUIA'!$E$4:$AB$130,11,0)</f>
        <v>#REF!</v>
      </c>
      <c r="O381" s="38"/>
      <c r="P381" s="19" t="str">
        <f t="shared" ref="P381:P382" si="1320">+D381-K381</f>
        <v>#REF!</v>
      </c>
      <c r="Q381" s="19" t="str">
        <f t="shared" ref="Q381:Q384" si="1321">+ROUND(P381,0)</f>
        <v>#REF!</v>
      </c>
      <c r="R381" s="19" t="str">
        <f t="shared" ref="R381:R384" si="1322">+L381+Q381</f>
        <v>#REF!</v>
      </c>
      <c r="S381" s="38" t="str">
        <f t="shared" ref="S381:S384" si="1323">+IF(D381-L381-Q381&gt;1,D381-L381-Q381,0)</f>
        <v>#REF!</v>
      </c>
      <c r="T381" s="19">
        <v>0.0</v>
      </c>
      <c r="U381" s="19">
        <v>0.0</v>
      </c>
      <c r="V381" s="19">
        <f t="shared" ref="V381:V384" si="1324">+T381+U381</f>
        <v>0</v>
      </c>
      <c r="W381" s="19" t="str">
        <f t="shared" ref="W381:W384" si="1325">+IF(S381+V381&gt;100000,S381+V381,0)</f>
        <v>#REF!</v>
      </c>
      <c r="X381" s="19" t="str">
        <f t="shared" ref="X381:X384" si="1326">+Q381+W381</f>
        <v>#REF!</v>
      </c>
      <c r="Y381" s="38"/>
      <c r="Z381" s="38"/>
      <c r="AA381" s="38"/>
      <c r="AB381" s="38"/>
      <c r="AC381" s="38"/>
      <c r="AD381" s="38"/>
      <c r="AE381" s="38"/>
      <c r="AG381" s="39" t="b">
        <f t="shared" ref="AG381:AG384" si="1327">+AND(A381=AH381,C381=AJ381)</f>
        <v>1</v>
      </c>
      <c r="AH381" s="38" t="s">
        <v>190</v>
      </c>
      <c r="AI381" s="40" t="s">
        <v>18</v>
      </c>
      <c r="AJ381" s="38" t="s">
        <v>335</v>
      </c>
      <c r="AK381" s="19">
        <v>0.0</v>
      </c>
      <c r="AL381" s="18">
        <v>0.0</v>
      </c>
      <c r="AM381" s="19">
        <f t="shared" ref="AM381:AM384" si="1328">+AK381+AL381</f>
        <v>0</v>
      </c>
    </row>
    <row r="382" ht="15.75" hidden="1" customHeight="1" outlineLevel="2">
      <c r="A382" s="18" t="s">
        <v>190</v>
      </c>
      <c r="B382" s="19" t="s">
        <v>44</v>
      </c>
      <c r="C382" s="18" t="s">
        <v>45</v>
      </c>
      <c r="D382" s="19">
        <v>1.15522611E7</v>
      </c>
      <c r="E382" s="19">
        <v>617558.59</v>
      </c>
      <c r="F382" s="19">
        <v>0.0</v>
      </c>
      <c r="G382" s="19" t="str">
        <f t="shared" si="1312"/>
        <v>#REF!</v>
      </c>
      <c r="H382" s="19" t="str">
        <f t="shared" si="1313"/>
        <v>#REF!</v>
      </c>
      <c r="I382" s="19" t="str">
        <f t="shared" si="1314"/>
        <v>#REF!</v>
      </c>
      <c r="J382" s="19" t="str">
        <f t="shared" si="1315"/>
        <v>#REF!</v>
      </c>
      <c r="K382" s="19" t="str">
        <f t="shared" si="1316"/>
        <v>#REF!</v>
      </c>
      <c r="L382" s="19" t="str">
        <f t="shared" si="1317"/>
        <v>#REF!</v>
      </c>
      <c r="M382" s="19" t="str">
        <f t="shared" si="1318"/>
        <v>#REF!</v>
      </c>
      <c r="N382" s="19" t="str">
        <f t="shared" si="1319"/>
        <v>#REF!</v>
      </c>
      <c r="O382" s="38"/>
      <c r="P382" s="19" t="str">
        <f t="shared" si="1320"/>
        <v>#REF!</v>
      </c>
      <c r="Q382" s="19" t="str">
        <f t="shared" si="1321"/>
        <v>#REF!</v>
      </c>
      <c r="R382" s="19" t="str">
        <f t="shared" si="1322"/>
        <v>#REF!</v>
      </c>
      <c r="S382" s="38" t="str">
        <f t="shared" si="1323"/>
        <v>#REF!</v>
      </c>
      <c r="T382" s="19">
        <v>0.0</v>
      </c>
      <c r="U382" s="19">
        <v>0.0</v>
      </c>
      <c r="V382" s="19">
        <f t="shared" si="1324"/>
        <v>0</v>
      </c>
      <c r="W382" s="19" t="str">
        <f t="shared" si="1325"/>
        <v>#REF!</v>
      </c>
      <c r="X382" s="19" t="str">
        <f t="shared" si="1326"/>
        <v>#REF!</v>
      </c>
      <c r="Y382" s="38"/>
      <c r="Z382" s="38"/>
      <c r="AA382" s="38"/>
      <c r="AB382" s="38"/>
      <c r="AC382" s="38"/>
      <c r="AD382" s="38"/>
      <c r="AE382" s="38"/>
      <c r="AG382" s="39" t="b">
        <f t="shared" si="1327"/>
        <v>1</v>
      </c>
      <c r="AH382" s="38" t="s">
        <v>190</v>
      </c>
      <c r="AI382" s="40" t="s">
        <v>44</v>
      </c>
      <c r="AJ382" s="38" t="s">
        <v>45</v>
      </c>
      <c r="AK382" s="19">
        <v>0.0</v>
      </c>
      <c r="AL382" s="18">
        <v>0.0</v>
      </c>
      <c r="AM382" s="19">
        <f t="shared" si="1328"/>
        <v>0</v>
      </c>
    </row>
    <row r="383" ht="15.75" hidden="1" customHeight="1" outlineLevel="2">
      <c r="A383" s="18" t="s">
        <v>190</v>
      </c>
      <c r="B383" s="19" t="s">
        <v>30</v>
      </c>
      <c r="C383" s="18" t="s">
        <v>31</v>
      </c>
      <c r="D383" s="19">
        <v>72364.07</v>
      </c>
      <c r="E383" s="19">
        <v>3868.42</v>
      </c>
      <c r="F383" s="19">
        <v>0.0</v>
      </c>
      <c r="G383" s="19" t="str">
        <f t="shared" si="1312"/>
        <v>#REF!</v>
      </c>
      <c r="H383" s="19" t="str">
        <f t="shared" si="1313"/>
        <v>#REF!</v>
      </c>
      <c r="I383" s="19" t="str">
        <f t="shared" si="1314"/>
        <v>#REF!</v>
      </c>
      <c r="J383" s="19" t="str">
        <f t="shared" si="1315"/>
        <v>#REF!</v>
      </c>
      <c r="K383" s="19" t="str">
        <f t="shared" si="1316"/>
        <v>#REF!</v>
      </c>
      <c r="L383" s="19" t="str">
        <f t="shared" si="1317"/>
        <v>#REF!</v>
      </c>
      <c r="M383" s="19" t="str">
        <f t="shared" si="1318"/>
        <v>#REF!</v>
      </c>
      <c r="N383" s="19" t="str">
        <f t="shared" si="1319"/>
        <v>#REF!</v>
      </c>
      <c r="O383" s="38"/>
      <c r="P383" s="19">
        <v>0.0</v>
      </c>
      <c r="Q383" s="19">
        <f t="shared" si="1321"/>
        <v>0</v>
      </c>
      <c r="R383" s="19" t="str">
        <f t="shared" si="1322"/>
        <v>#REF!</v>
      </c>
      <c r="S383" s="38" t="str">
        <f t="shared" si="1323"/>
        <v>#REF!</v>
      </c>
      <c r="T383" s="19">
        <v>0.0</v>
      </c>
      <c r="U383" s="19">
        <v>0.0</v>
      </c>
      <c r="V383" s="19">
        <f t="shared" si="1324"/>
        <v>0</v>
      </c>
      <c r="W383" s="19" t="str">
        <f t="shared" si="1325"/>
        <v>#REF!</v>
      </c>
      <c r="X383" s="19" t="str">
        <f t="shared" si="1326"/>
        <v>#REF!</v>
      </c>
      <c r="Y383" s="38"/>
      <c r="Z383" s="38"/>
      <c r="AA383" s="38"/>
      <c r="AB383" s="38"/>
      <c r="AC383" s="38"/>
      <c r="AD383" s="38"/>
      <c r="AE383" s="38"/>
      <c r="AG383" s="39" t="b">
        <f t="shared" si="1327"/>
        <v>1</v>
      </c>
      <c r="AH383" s="18" t="s">
        <v>190</v>
      </c>
      <c r="AI383" s="19" t="s">
        <v>30</v>
      </c>
      <c r="AJ383" s="18" t="s">
        <v>31</v>
      </c>
      <c r="AK383" s="19"/>
      <c r="AL383" s="18"/>
      <c r="AM383" s="19">
        <f t="shared" si="1328"/>
        <v>0</v>
      </c>
    </row>
    <row r="384" ht="15.75" hidden="1" customHeight="1" outlineLevel="2">
      <c r="A384" s="18" t="s">
        <v>190</v>
      </c>
      <c r="B384" s="19" t="s">
        <v>38</v>
      </c>
      <c r="C384" s="18" t="s">
        <v>39</v>
      </c>
      <c r="D384" s="19">
        <v>22597.13</v>
      </c>
      <c r="E384" s="19">
        <v>1207.99</v>
      </c>
      <c r="F384" s="19">
        <v>0.0</v>
      </c>
      <c r="G384" s="19" t="str">
        <f t="shared" si="1312"/>
        <v>#REF!</v>
      </c>
      <c r="H384" s="19" t="str">
        <f t="shared" si="1313"/>
        <v>#REF!</v>
      </c>
      <c r="I384" s="19" t="str">
        <f t="shared" si="1314"/>
        <v>#REF!</v>
      </c>
      <c r="J384" s="19" t="str">
        <f t="shared" si="1315"/>
        <v>#REF!</v>
      </c>
      <c r="K384" s="19" t="str">
        <f t="shared" si="1316"/>
        <v>#REF!</v>
      </c>
      <c r="L384" s="19" t="str">
        <f t="shared" si="1317"/>
        <v>#REF!</v>
      </c>
      <c r="M384" s="19" t="str">
        <f t="shared" si="1318"/>
        <v>#REF!</v>
      </c>
      <c r="N384" s="19" t="str">
        <f t="shared" si="1319"/>
        <v>#REF!</v>
      </c>
      <c r="O384" s="38"/>
      <c r="P384" s="19">
        <v>0.0</v>
      </c>
      <c r="Q384" s="19">
        <f t="shared" si="1321"/>
        <v>0</v>
      </c>
      <c r="R384" s="19" t="str">
        <f t="shared" si="1322"/>
        <v>#REF!</v>
      </c>
      <c r="S384" s="38" t="str">
        <f t="shared" si="1323"/>
        <v>#REF!</v>
      </c>
      <c r="T384" s="19">
        <v>0.0</v>
      </c>
      <c r="U384" s="19">
        <v>0.0</v>
      </c>
      <c r="V384" s="19">
        <f t="shared" si="1324"/>
        <v>0</v>
      </c>
      <c r="W384" s="19" t="str">
        <f t="shared" si="1325"/>
        <v>#REF!</v>
      </c>
      <c r="X384" s="19" t="str">
        <f t="shared" si="1326"/>
        <v>#REF!</v>
      </c>
      <c r="Y384" s="38"/>
      <c r="Z384" s="38"/>
      <c r="AA384" s="38"/>
      <c r="AB384" s="38"/>
      <c r="AC384" s="38"/>
      <c r="AD384" s="38"/>
      <c r="AE384" s="38"/>
      <c r="AG384" s="39" t="b">
        <f t="shared" si="1327"/>
        <v>1</v>
      </c>
      <c r="AH384" s="18" t="s">
        <v>190</v>
      </c>
      <c r="AI384" s="19" t="s">
        <v>38</v>
      </c>
      <c r="AJ384" s="18" t="s">
        <v>39</v>
      </c>
      <c r="AK384" s="19"/>
      <c r="AL384" s="18"/>
      <c r="AM384" s="19">
        <f t="shared" si="1328"/>
        <v>0</v>
      </c>
    </row>
    <row r="385" ht="15.75" hidden="1" customHeight="1" outlineLevel="1">
      <c r="A385" s="43" t="s">
        <v>406</v>
      </c>
      <c r="B385" s="19"/>
      <c r="C385" s="18"/>
      <c r="D385" s="19">
        <f t="shared" ref="D385:E385" si="1329">SUBTOTAL(9,D381:D384)</f>
        <v>55363378</v>
      </c>
      <c r="E385" s="19">
        <f t="shared" si="1329"/>
        <v>2959605</v>
      </c>
      <c r="F385" s="19">
        <v>1.0</v>
      </c>
      <c r="G385" s="19"/>
      <c r="H385" s="19"/>
      <c r="I385" s="19"/>
      <c r="J385" s="19"/>
      <c r="K385" s="19" t="str">
        <f t="shared" ref="K385:L385" si="1330">SUBTOTAL(9,K381:K384)</f>
        <v>#REF!</v>
      </c>
      <c r="L385" s="19" t="str">
        <f t="shared" si="1330"/>
        <v>#REF!</v>
      </c>
      <c r="M385" s="19"/>
      <c r="N385" s="19"/>
      <c r="O385" s="38"/>
      <c r="P385" s="19" t="str">
        <f t="shared" ref="P385:X385" si="1331">SUBTOTAL(9,P381:P384)</f>
        <v>#REF!</v>
      </c>
      <c r="Q385" s="19" t="str">
        <f t="shared" si="1331"/>
        <v>#REF!</v>
      </c>
      <c r="R385" s="19" t="str">
        <f t="shared" si="1331"/>
        <v>#REF!</v>
      </c>
      <c r="S385" s="38" t="str">
        <f t="shared" si="1331"/>
        <v>#REF!</v>
      </c>
      <c r="T385" s="19">
        <f t="shared" si="1331"/>
        <v>0</v>
      </c>
      <c r="U385" s="19">
        <f t="shared" si="1331"/>
        <v>0</v>
      </c>
      <c r="V385" s="19">
        <f t="shared" si="1331"/>
        <v>0</v>
      </c>
      <c r="W385" s="19" t="str">
        <f t="shared" si="1331"/>
        <v>#REF!</v>
      </c>
      <c r="X385" s="19" t="str">
        <f t="shared" si="1331"/>
        <v>#REF!</v>
      </c>
      <c r="Y385" s="38"/>
      <c r="Z385" s="38"/>
      <c r="AA385" s="38"/>
      <c r="AB385" s="38"/>
      <c r="AC385" s="38"/>
      <c r="AD385" s="38"/>
      <c r="AE385" s="38"/>
      <c r="AH385" s="18"/>
      <c r="AI385" s="19"/>
      <c r="AJ385" s="18"/>
      <c r="AK385" s="19"/>
      <c r="AL385" s="18"/>
      <c r="AM385" s="19"/>
    </row>
    <row r="386" ht="15.75" hidden="1" customHeight="1" outlineLevel="2">
      <c r="A386" s="18" t="s">
        <v>192</v>
      </c>
      <c r="B386" s="19" t="s">
        <v>18</v>
      </c>
      <c r="C386" s="18" t="s">
        <v>335</v>
      </c>
      <c r="D386" s="19">
        <v>5.640841705E7</v>
      </c>
      <c r="E386" s="19">
        <v>3906109.64</v>
      </c>
      <c r="F386" s="19">
        <v>0.0</v>
      </c>
      <c r="G386" s="19" t="str">
        <f t="shared" ref="G386:G389" si="1332">VLOOKUP(A386,'[1]ESFUERZO PROPIO ANTIOQUIA'!$E$4:$AB$130,5,0)</f>
        <v>#REF!</v>
      </c>
      <c r="H386" s="19" t="str">
        <f t="shared" ref="H386:H389" si="1333">VLOOKUP(A386,'[1]ESFUERZO PROPIO ANTIOQUIA'!$E$4:$AB$130,2,0)</f>
        <v>#REF!</v>
      </c>
      <c r="I386" s="19" t="str">
        <f t="shared" ref="I386:I389" si="1334">VLOOKUP(A386,'[1]ESFUERZO PROPIO ANTIOQUIA'!$E$4:$AB$130,24,0)</f>
        <v>#REF!</v>
      </c>
      <c r="J386" s="19" t="str">
        <f t="shared" ref="J386:J389" si="1335">+I386/4</f>
        <v>#REF!</v>
      </c>
      <c r="K386" s="19" t="str">
        <f t="shared" ref="K386:K389" si="1336">+F386*J386</f>
        <v>#REF!</v>
      </c>
      <c r="L386" s="19" t="str">
        <f t="shared" ref="L386:L389" si="1337">IF(K386=0,0,D386-Q386)</f>
        <v>#REF!</v>
      </c>
      <c r="M386" s="19" t="str">
        <f t="shared" ref="M386:M389" si="1338">VLOOKUP(A386,'[1]ESFUERZO PROPIO ANTIOQUIA'!$E$4:$AB$130,14,0)</f>
        <v>#REF!</v>
      </c>
      <c r="N386" s="19" t="str">
        <f t="shared" ref="N386:N389" si="1339">VLOOKUP(A386,'[1]ESFUERZO PROPIO ANTIOQUIA'!$E$4:$AB$130,11,0)</f>
        <v>#REF!</v>
      </c>
      <c r="O386" s="38"/>
      <c r="P386" s="19" t="str">
        <f t="shared" ref="P386:P387" si="1340">+D386-K386</f>
        <v>#REF!</v>
      </c>
      <c r="Q386" s="19" t="str">
        <f t="shared" ref="Q386:Q389" si="1341">+ROUND(P386,0)</f>
        <v>#REF!</v>
      </c>
      <c r="R386" s="19" t="str">
        <f t="shared" ref="R386:R389" si="1342">+L386+Q386</f>
        <v>#REF!</v>
      </c>
      <c r="S386" s="38" t="str">
        <f t="shared" ref="S386:S389" si="1343">+IF(D386-L386-Q386&gt;1,D386-L386-Q386,0)</f>
        <v>#REF!</v>
      </c>
      <c r="T386" s="19">
        <v>0.0</v>
      </c>
      <c r="U386" s="19">
        <v>0.0</v>
      </c>
      <c r="V386" s="19">
        <f t="shared" ref="V386:V389" si="1344">+T386+U386</f>
        <v>0</v>
      </c>
      <c r="W386" s="19" t="str">
        <f t="shared" ref="W386:W389" si="1345">+IF(S386+V386&gt;100000,S386+V386,0)</f>
        <v>#REF!</v>
      </c>
      <c r="X386" s="19" t="str">
        <f t="shared" ref="X386:X389" si="1346">+Q386+W386</f>
        <v>#REF!</v>
      </c>
      <c r="Y386" s="38"/>
      <c r="Z386" s="38"/>
      <c r="AA386" s="38"/>
      <c r="AB386" s="38"/>
      <c r="AC386" s="38"/>
      <c r="AD386" s="38"/>
      <c r="AE386" s="38"/>
      <c r="AG386" s="39" t="b">
        <f t="shared" ref="AG386:AG389" si="1347">+AND(A386=AH386,C386=AJ386)</f>
        <v>1</v>
      </c>
      <c r="AH386" s="38" t="s">
        <v>192</v>
      </c>
      <c r="AI386" s="40" t="s">
        <v>18</v>
      </c>
      <c r="AJ386" s="38" t="s">
        <v>335</v>
      </c>
      <c r="AK386" s="19">
        <v>0.0</v>
      </c>
      <c r="AL386" s="18">
        <v>0.0</v>
      </c>
      <c r="AM386" s="19">
        <f t="shared" ref="AM386:AM389" si="1348">+AK386+AL386</f>
        <v>0</v>
      </c>
    </row>
    <row r="387" ht="15.75" hidden="1" customHeight="1" outlineLevel="2">
      <c r="A387" s="18" t="s">
        <v>192</v>
      </c>
      <c r="B387" s="19" t="s">
        <v>44</v>
      </c>
      <c r="C387" s="18" t="s">
        <v>45</v>
      </c>
      <c r="D387" s="19">
        <v>242088.22</v>
      </c>
      <c r="E387" s="19">
        <v>16763.87</v>
      </c>
      <c r="F387" s="19">
        <v>0.0</v>
      </c>
      <c r="G387" s="19" t="str">
        <f t="shared" si="1332"/>
        <v>#REF!</v>
      </c>
      <c r="H387" s="19" t="str">
        <f t="shared" si="1333"/>
        <v>#REF!</v>
      </c>
      <c r="I387" s="19" t="str">
        <f t="shared" si="1334"/>
        <v>#REF!</v>
      </c>
      <c r="J387" s="19" t="str">
        <f t="shared" si="1335"/>
        <v>#REF!</v>
      </c>
      <c r="K387" s="19" t="str">
        <f t="shared" si="1336"/>
        <v>#REF!</v>
      </c>
      <c r="L387" s="19" t="str">
        <f t="shared" si="1337"/>
        <v>#REF!</v>
      </c>
      <c r="M387" s="19" t="str">
        <f t="shared" si="1338"/>
        <v>#REF!</v>
      </c>
      <c r="N387" s="19" t="str">
        <f t="shared" si="1339"/>
        <v>#REF!</v>
      </c>
      <c r="O387" s="38"/>
      <c r="P387" s="19" t="str">
        <f t="shared" si="1340"/>
        <v>#REF!</v>
      </c>
      <c r="Q387" s="19" t="str">
        <f t="shared" si="1341"/>
        <v>#REF!</v>
      </c>
      <c r="R387" s="19" t="str">
        <f t="shared" si="1342"/>
        <v>#REF!</v>
      </c>
      <c r="S387" s="38" t="str">
        <f t="shared" si="1343"/>
        <v>#REF!</v>
      </c>
      <c r="T387" s="19">
        <v>0.0</v>
      </c>
      <c r="U387" s="19">
        <v>0.0</v>
      </c>
      <c r="V387" s="19">
        <f t="shared" si="1344"/>
        <v>0</v>
      </c>
      <c r="W387" s="19" t="str">
        <f t="shared" si="1345"/>
        <v>#REF!</v>
      </c>
      <c r="X387" s="19" t="str">
        <f t="shared" si="1346"/>
        <v>#REF!</v>
      </c>
      <c r="Y387" s="38"/>
      <c r="Z387" s="38"/>
      <c r="AA387" s="38"/>
      <c r="AB387" s="38"/>
      <c r="AC387" s="38"/>
      <c r="AD387" s="38"/>
      <c r="AE387" s="38"/>
      <c r="AG387" s="39" t="b">
        <f t="shared" si="1347"/>
        <v>1</v>
      </c>
      <c r="AH387" s="38" t="s">
        <v>192</v>
      </c>
      <c r="AI387" s="40" t="s">
        <v>44</v>
      </c>
      <c r="AJ387" s="38" t="s">
        <v>45</v>
      </c>
      <c r="AK387" s="19">
        <v>0.0</v>
      </c>
      <c r="AL387" s="18">
        <v>0.0</v>
      </c>
      <c r="AM387" s="19">
        <f t="shared" si="1348"/>
        <v>0</v>
      </c>
    </row>
    <row r="388" ht="15.75" hidden="1" customHeight="1" outlineLevel="2">
      <c r="A388" s="18" t="s">
        <v>192</v>
      </c>
      <c r="B388" s="19" t="s">
        <v>30</v>
      </c>
      <c r="C388" s="18" t="s">
        <v>31</v>
      </c>
      <c r="D388" s="19">
        <v>66510.5</v>
      </c>
      <c r="E388" s="19">
        <v>4605.65</v>
      </c>
      <c r="F388" s="19">
        <v>0.0</v>
      </c>
      <c r="G388" s="19" t="str">
        <f t="shared" si="1332"/>
        <v>#REF!</v>
      </c>
      <c r="H388" s="19" t="str">
        <f t="shared" si="1333"/>
        <v>#REF!</v>
      </c>
      <c r="I388" s="19" t="str">
        <f t="shared" si="1334"/>
        <v>#REF!</v>
      </c>
      <c r="J388" s="19" t="str">
        <f t="shared" si="1335"/>
        <v>#REF!</v>
      </c>
      <c r="K388" s="19" t="str">
        <f t="shared" si="1336"/>
        <v>#REF!</v>
      </c>
      <c r="L388" s="19" t="str">
        <f t="shared" si="1337"/>
        <v>#REF!</v>
      </c>
      <c r="M388" s="19" t="str">
        <f t="shared" si="1338"/>
        <v>#REF!</v>
      </c>
      <c r="N388" s="19" t="str">
        <f t="shared" si="1339"/>
        <v>#REF!</v>
      </c>
      <c r="O388" s="38"/>
      <c r="P388" s="19">
        <v>0.0</v>
      </c>
      <c r="Q388" s="19">
        <f t="shared" si="1341"/>
        <v>0</v>
      </c>
      <c r="R388" s="19" t="str">
        <f t="shared" si="1342"/>
        <v>#REF!</v>
      </c>
      <c r="S388" s="38" t="str">
        <f t="shared" si="1343"/>
        <v>#REF!</v>
      </c>
      <c r="T388" s="19">
        <v>0.0</v>
      </c>
      <c r="U388" s="19">
        <v>0.0</v>
      </c>
      <c r="V388" s="19">
        <f t="shared" si="1344"/>
        <v>0</v>
      </c>
      <c r="W388" s="19" t="str">
        <f t="shared" si="1345"/>
        <v>#REF!</v>
      </c>
      <c r="X388" s="19" t="str">
        <f t="shared" si="1346"/>
        <v>#REF!</v>
      </c>
      <c r="Y388" s="38"/>
      <c r="Z388" s="38"/>
      <c r="AA388" s="38"/>
      <c r="AB388" s="38"/>
      <c r="AC388" s="38"/>
      <c r="AD388" s="38"/>
      <c r="AE388" s="38"/>
      <c r="AG388" s="39" t="b">
        <f t="shared" si="1347"/>
        <v>1</v>
      </c>
      <c r="AH388" s="18" t="s">
        <v>192</v>
      </c>
      <c r="AI388" s="19" t="s">
        <v>30</v>
      </c>
      <c r="AJ388" s="18" t="s">
        <v>31</v>
      </c>
      <c r="AK388" s="19"/>
      <c r="AL388" s="18"/>
      <c r="AM388" s="19">
        <f t="shared" si="1348"/>
        <v>0</v>
      </c>
    </row>
    <row r="389" ht="15.75" hidden="1" customHeight="1" outlineLevel="2">
      <c r="A389" s="18" t="s">
        <v>192</v>
      </c>
      <c r="B389" s="19" t="s">
        <v>38</v>
      </c>
      <c r="C389" s="18" t="s">
        <v>39</v>
      </c>
      <c r="D389" s="19">
        <v>82716.23</v>
      </c>
      <c r="E389" s="19">
        <v>5727.84</v>
      </c>
      <c r="F389" s="19">
        <v>0.0</v>
      </c>
      <c r="G389" s="19" t="str">
        <f t="shared" si="1332"/>
        <v>#REF!</v>
      </c>
      <c r="H389" s="19" t="str">
        <f t="shared" si="1333"/>
        <v>#REF!</v>
      </c>
      <c r="I389" s="19" t="str">
        <f t="shared" si="1334"/>
        <v>#REF!</v>
      </c>
      <c r="J389" s="19" t="str">
        <f t="shared" si="1335"/>
        <v>#REF!</v>
      </c>
      <c r="K389" s="19" t="str">
        <f t="shared" si="1336"/>
        <v>#REF!</v>
      </c>
      <c r="L389" s="19" t="str">
        <f t="shared" si="1337"/>
        <v>#REF!</v>
      </c>
      <c r="M389" s="19" t="str">
        <f t="shared" si="1338"/>
        <v>#REF!</v>
      </c>
      <c r="N389" s="19" t="str">
        <f t="shared" si="1339"/>
        <v>#REF!</v>
      </c>
      <c r="O389" s="38"/>
      <c r="P389" s="19">
        <v>0.0</v>
      </c>
      <c r="Q389" s="19">
        <f t="shared" si="1341"/>
        <v>0</v>
      </c>
      <c r="R389" s="19" t="str">
        <f t="shared" si="1342"/>
        <v>#REF!</v>
      </c>
      <c r="S389" s="38" t="str">
        <f t="shared" si="1343"/>
        <v>#REF!</v>
      </c>
      <c r="T389" s="19">
        <v>0.0</v>
      </c>
      <c r="U389" s="19">
        <v>0.0</v>
      </c>
      <c r="V389" s="19">
        <f t="shared" si="1344"/>
        <v>0</v>
      </c>
      <c r="W389" s="19" t="str">
        <f t="shared" si="1345"/>
        <v>#REF!</v>
      </c>
      <c r="X389" s="19" t="str">
        <f t="shared" si="1346"/>
        <v>#REF!</v>
      </c>
      <c r="Y389" s="38"/>
      <c r="Z389" s="38"/>
      <c r="AA389" s="38"/>
      <c r="AB389" s="38"/>
      <c r="AC389" s="38"/>
      <c r="AD389" s="38"/>
      <c r="AE389" s="38"/>
      <c r="AG389" s="39" t="b">
        <f t="shared" si="1347"/>
        <v>1</v>
      </c>
      <c r="AH389" s="18" t="s">
        <v>192</v>
      </c>
      <c r="AI389" s="19" t="s">
        <v>38</v>
      </c>
      <c r="AJ389" s="18" t="s">
        <v>39</v>
      </c>
      <c r="AK389" s="19"/>
      <c r="AL389" s="18"/>
      <c r="AM389" s="19">
        <f t="shared" si="1348"/>
        <v>0</v>
      </c>
    </row>
    <row r="390" ht="15.75" hidden="1" customHeight="1" outlineLevel="1">
      <c r="A390" s="43" t="s">
        <v>407</v>
      </c>
      <c r="B390" s="19"/>
      <c r="C390" s="18"/>
      <c r="D390" s="19">
        <f t="shared" ref="D390:E390" si="1349">SUBTOTAL(9,D386:D389)</f>
        <v>56799732</v>
      </c>
      <c r="E390" s="19">
        <f t="shared" si="1349"/>
        <v>3933207</v>
      </c>
      <c r="F390" s="19">
        <v>1.0</v>
      </c>
      <c r="G390" s="19"/>
      <c r="H390" s="19"/>
      <c r="I390" s="19"/>
      <c r="J390" s="19"/>
      <c r="K390" s="19" t="str">
        <f t="shared" ref="K390:L390" si="1350">SUBTOTAL(9,K386:K389)</f>
        <v>#REF!</v>
      </c>
      <c r="L390" s="19" t="str">
        <f t="shared" si="1350"/>
        <v>#REF!</v>
      </c>
      <c r="M390" s="19"/>
      <c r="N390" s="19"/>
      <c r="O390" s="38"/>
      <c r="P390" s="19" t="str">
        <f t="shared" ref="P390:X390" si="1351">SUBTOTAL(9,P386:P389)</f>
        <v>#REF!</v>
      </c>
      <c r="Q390" s="19" t="str">
        <f t="shared" si="1351"/>
        <v>#REF!</v>
      </c>
      <c r="R390" s="19" t="str">
        <f t="shared" si="1351"/>
        <v>#REF!</v>
      </c>
      <c r="S390" s="38" t="str">
        <f t="shared" si="1351"/>
        <v>#REF!</v>
      </c>
      <c r="T390" s="19">
        <f t="shared" si="1351"/>
        <v>0</v>
      </c>
      <c r="U390" s="19">
        <f t="shared" si="1351"/>
        <v>0</v>
      </c>
      <c r="V390" s="19">
        <f t="shared" si="1351"/>
        <v>0</v>
      </c>
      <c r="W390" s="19" t="str">
        <f t="shared" si="1351"/>
        <v>#REF!</v>
      </c>
      <c r="X390" s="19" t="str">
        <f t="shared" si="1351"/>
        <v>#REF!</v>
      </c>
      <c r="Y390" s="38"/>
      <c r="Z390" s="38"/>
      <c r="AA390" s="38"/>
      <c r="AB390" s="38"/>
      <c r="AC390" s="38"/>
      <c r="AD390" s="38"/>
      <c r="AE390" s="38"/>
      <c r="AH390" s="18"/>
      <c r="AI390" s="19"/>
      <c r="AJ390" s="18"/>
      <c r="AK390" s="19"/>
      <c r="AL390" s="18"/>
      <c r="AM390" s="19"/>
    </row>
    <row r="391" ht="15.75" hidden="1" customHeight="1" outlineLevel="2">
      <c r="A391" s="18" t="s">
        <v>194</v>
      </c>
      <c r="B391" s="19" t="s">
        <v>44</v>
      </c>
      <c r="C391" s="18" t="s">
        <v>45</v>
      </c>
      <c r="D391" s="19">
        <v>8.096589037E7</v>
      </c>
      <c r="E391" s="19">
        <v>2.114993695E7</v>
      </c>
      <c r="F391" s="19">
        <v>0.0</v>
      </c>
      <c r="G391" s="19" t="str">
        <f t="shared" ref="G391:G395" si="1352">VLOOKUP(A391,'[1]ESFUERZO PROPIO ANTIOQUIA'!$E$4:$AB$130,5,0)</f>
        <v>#REF!</v>
      </c>
      <c r="H391" s="19" t="str">
        <f t="shared" ref="H391:H395" si="1353">VLOOKUP(A391,'[1]ESFUERZO PROPIO ANTIOQUIA'!$E$4:$AB$130,2,0)</f>
        <v>#REF!</v>
      </c>
      <c r="I391" s="19" t="str">
        <f t="shared" ref="I391:I395" si="1354">VLOOKUP(A391,'[1]ESFUERZO PROPIO ANTIOQUIA'!$E$4:$AB$130,24,0)</f>
        <v>#REF!</v>
      </c>
      <c r="J391" s="19" t="str">
        <f t="shared" ref="J391:J395" si="1355">+I391/4</f>
        <v>#REF!</v>
      </c>
      <c r="K391" s="19" t="str">
        <f t="shared" ref="K391:K395" si="1356">+F391*J391</f>
        <v>#REF!</v>
      </c>
      <c r="L391" s="19" t="str">
        <f t="shared" ref="L391:L395" si="1357">IF(K391=0,0,D391-Q391)</f>
        <v>#REF!</v>
      </c>
      <c r="M391" s="19" t="str">
        <f t="shared" ref="M391:M395" si="1358">VLOOKUP(A391,'[1]ESFUERZO PROPIO ANTIOQUIA'!$E$4:$AB$130,14,0)</f>
        <v>#REF!</v>
      </c>
      <c r="N391" s="19" t="str">
        <f t="shared" ref="N391:N395" si="1359">VLOOKUP(A391,'[1]ESFUERZO PROPIO ANTIOQUIA'!$E$4:$AB$130,11,0)</f>
        <v>#REF!</v>
      </c>
      <c r="O391" s="38"/>
      <c r="P391" s="19" t="str">
        <f>+D391-K391</f>
        <v>#REF!</v>
      </c>
      <c r="Q391" s="19" t="str">
        <f t="shared" ref="Q391:Q395" si="1360">+ROUND(P391,0)</f>
        <v>#REF!</v>
      </c>
      <c r="R391" s="19" t="str">
        <f t="shared" ref="R391:R395" si="1361">+L391+Q391</f>
        <v>#REF!</v>
      </c>
      <c r="S391" s="38" t="str">
        <f t="shared" ref="S391:S395" si="1362">+IF(D391-L391-Q391&gt;1,D391-L391-Q391,0)</f>
        <v>#REF!</v>
      </c>
      <c r="T391" s="19">
        <v>6372450.0</v>
      </c>
      <c r="U391" s="19">
        <v>0.0</v>
      </c>
      <c r="V391" s="19">
        <f t="shared" ref="V391:V395" si="1363">+T391+U391</f>
        <v>6372450</v>
      </c>
      <c r="W391" s="19" t="str">
        <f t="shared" ref="W391:W395" si="1364">+IF(S391+V391&gt;100000,S391+V391,0)</f>
        <v>#REF!</v>
      </c>
      <c r="X391" s="19" t="str">
        <f t="shared" ref="X391:X395" si="1365">+Q391+W391</f>
        <v>#REF!</v>
      </c>
      <c r="Y391" s="38"/>
      <c r="Z391" s="38"/>
      <c r="AA391" s="38"/>
      <c r="AB391" s="38"/>
      <c r="AC391" s="38"/>
      <c r="AD391" s="38"/>
      <c r="AE391" s="38"/>
      <c r="AG391" s="39" t="b">
        <f t="shared" ref="AG391:AG395" si="1366">+AND(A391=AH391,C391=AJ391)</f>
        <v>1</v>
      </c>
      <c r="AH391" s="38" t="s">
        <v>194</v>
      </c>
      <c r="AI391" s="40" t="s">
        <v>44</v>
      </c>
      <c r="AJ391" s="38" t="s">
        <v>45</v>
      </c>
      <c r="AK391" s="19">
        <v>6372450.0</v>
      </c>
      <c r="AL391" s="18">
        <v>0.0</v>
      </c>
      <c r="AM391" s="19">
        <f t="shared" ref="AM391:AM395" si="1367">+AK391+AL391</f>
        <v>6372450</v>
      </c>
    </row>
    <row r="392" ht="15.75" hidden="1" customHeight="1" outlineLevel="2">
      <c r="A392" s="18" t="s">
        <v>194</v>
      </c>
      <c r="B392" s="19" t="s">
        <v>22</v>
      </c>
      <c r="C392" s="18" t="s">
        <v>23</v>
      </c>
      <c r="D392" s="19">
        <v>24346.66</v>
      </c>
      <c r="E392" s="19">
        <v>6359.84</v>
      </c>
      <c r="F392" s="19">
        <v>0.0</v>
      </c>
      <c r="G392" s="19" t="str">
        <f t="shared" si="1352"/>
        <v>#REF!</v>
      </c>
      <c r="H392" s="19" t="str">
        <f t="shared" si="1353"/>
        <v>#REF!</v>
      </c>
      <c r="I392" s="19" t="str">
        <f t="shared" si="1354"/>
        <v>#REF!</v>
      </c>
      <c r="J392" s="19" t="str">
        <f t="shared" si="1355"/>
        <v>#REF!</v>
      </c>
      <c r="K392" s="19" t="str">
        <f t="shared" si="1356"/>
        <v>#REF!</v>
      </c>
      <c r="L392" s="19" t="str">
        <f t="shared" si="1357"/>
        <v>#REF!</v>
      </c>
      <c r="M392" s="19" t="str">
        <f t="shared" si="1358"/>
        <v>#REF!</v>
      </c>
      <c r="N392" s="19" t="str">
        <f t="shared" si="1359"/>
        <v>#REF!</v>
      </c>
      <c r="O392" s="38"/>
      <c r="P392" s="19">
        <v>0.0</v>
      </c>
      <c r="Q392" s="19">
        <f t="shared" si="1360"/>
        <v>0</v>
      </c>
      <c r="R392" s="19" t="str">
        <f t="shared" si="1361"/>
        <v>#REF!</v>
      </c>
      <c r="S392" s="38" t="str">
        <f t="shared" si="1362"/>
        <v>#REF!</v>
      </c>
      <c r="T392" s="19">
        <v>0.0</v>
      </c>
      <c r="U392" s="19">
        <v>14665.48</v>
      </c>
      <c r="V392" s="19">
        <f t="shared" si="1363"/>
        <v>14665.48</v>
      </c>
      <c r="W392" s="19" t="str">
        <f t="shared" si="1364"/>
        <v>#REF!</v>
      </c>
      <c r="X392" s="19" t="str">
        <f t="shared" si="1365"/>
        <v>#REF!</v>
      </c>
      <c r="Y392" s="38"/>
      <c r="Z392" s="38"/>
      <c r="AA392" s="38"/>
      <c r="AB392" s="38"/>
      <c r="AC392" s="38"/>
      <c r="AD392" s="38"/>
      <c r="AE392" s="38"/>
      <c r="AG392" s="39" t="b">
        <f t="shared" si="1366"/>
        <v>1</v>
      </c>
      <c r="AH392" s="38" t="s">
        <v>194</v>
      </c>
      <c r="AI392" s="40" t="s">
        <v>22</v>
      </c>
      <c r="AJ392" s="38" t="s">
        <v>23</v>
      </c>
      <c r="AK392" s="19">
        <v>0.0</v>
      </c>
      <c r="AL392" s="18">
        <v>14665.48</v>
      </c>
      <c r="AM392" s="19">
        <f t="shared" si="1367"/>
        <v>14665.48</v>
      </c>
    </row>
    <row r="393" ht="15.75" hidden="1" customHeight="1" outlineLevel="2">
      <c r="A393" s="18" t="s">
        <v>194</v>
      </c>
      <c r="B393" s="19" t="s">
        <v>28</v>
      </c>
      <c r="C393" s="18" t="s">
        <v>29</v>
      </c>
      <c r="D393" s="19">
        <v>90864.14</v>
      </c>
      <c r="E393" s="19">
        <v>23735.56</v>
      </c>
      <c r="F393" s="19">
        <v>0.0</v>
      </c>
      <c r="G393" s="19" t="str">
        <f t="shared" si="1352"/>
        <v>#REF!</v>
      </c>
      <c r="H393" s="19" t="str">
        <f t="shared" si="1353"/>
        <v>#REF!</v>
      </c>
      <c r="I393" s="19" t="str">
        <f t="shared" si="1354"/>
        <v>#REF!</v>
      </c>
      <c r="J393" s="19" t="str">
        <f t="shared" si="1355"/>
        <v>#REF!</v>
      </c>
      <c r="K393" s="19" t="str">
        <f t="shared" si="1356"/>
        <v>#REF!</v>
      </c>
      <c r="L393" s="19" t="str">
        <f t="shared" si="1357"/>
        <v>#REF!</v>
      </c>
      <c r="M393" s="19" t="str">
        <f t="shared" si="1358"/>
        <v>#REF!</v>
      </c>
      <c r="N393" s="19" t="str">
        <f t="shared" si="1359"/>
        <v>#REF!</v>
      </c>
      <c r="O393" s="38"/>
      <c r="P393" s="19">
        <v>0.0</v>
      </c>
      <c r="Q393" s="19">
        <f t="shared" si="1360"/>
        <v>0</v>
      </c>
      <c r="R393" s="19" t="str">
        <f t="shared" si="1361"/>
        <v>#REF!</v>
      </c>
      <c r="S393" s="38" t="str">
        <f t="shared" si="1362"/>
        <v>#REF!</v>
      </c>
      <c r="T393" s="19">
        <v>0.0</v>
      </c>
      <c r="U393" s="19">
        <v>86459.23</v>
      </c>
      <c r="V393" s="19">
        <f t="shared" si="1363"/>
        <v>86459.23</v>
      </c>
      <c r="W393" s="19" t="str">
        <f t="shared" si="1364"/>
        <v>#REF!</v>
      </c>
      <c r="X393" s="19" t="str">
        <f t="shared" si="1365"/>
        <v>#REF!</v>
      </c>
      <c r="Y393" s="38"/>
      <c r="Z393" s="38"/>
      <c r="AA393" s="38"/>
      <c r="AB393" s="38"/>
      <c r="AC393" s="38"/>
      <c r="AD393" s="38"/>
      <c r="AE393" s="38"/>
      <c r="AG393" s="39" t="b">
        <f t="shared" si="1366"/>
        <v>1</v>
      </c>
      <c r="AH393" s="38" t="s">
        <v>194</v>
      </c>
      <c r="AI393" s="40" t="s">
        <v>28</v>
      </c>
      <c r="AJ393" s="38" t="s">
        <v>29</v>
      </c>
      <c r="AK393" s="19">
        <v>0.0</v>
      </c>
      <c r="AL393" s="18">
        <v>86459.23</v>
      </c>
      <c r="AM393" s="19">
        <f t="shared" si="1367"/>
        <v>86459.23</v>
      </c>
    </row>
    <row r="394" ht="15.75" hidden="1" customHeight="1" outlineLevel="2">
      <c r="A394" s="18" t="s">
        <v>194</v>
      </c>
      <c r="B394" s="19" t="s">
        <v>30</v>
      </c>
      <c r="C394" s="18" t="s">
        <v>31</v>
      </c>
      <c r="D394" s="19">
        <v>42032.77</v>
      </c>
      <c r="E394" s="19">
        <v>10979.82</v>
      </c>
      <c r="F394" s="19">
        <v>0.0</v>
      </c>
      <c r="G394" s="19" t="str">
        <f t="shared" si="1352"/>
        <v>#REF!</v>
      </c>
      <c r="H394" s="19" t="str">
        <f t="shared" si="1353"/>
        <v>#REF!</v>
      </c>
      <c r="I394" s="19" t="str">
        <f t="shared" si="1354"/>
        <v>#REF!</v>
      </c>
      <c r="J394" s="19" t="str">
        <f t="shared" si="1355"/>
        <v>#REF!</v>
      </c>
      <c r="K394" s="19" t="str">
        <f t="shared" si="1356"/>
        <v>#REF!</v>
      </c>
      <c r="L394" s="19" t="str">
        <f t="shared" si="1357"/>
        <v>#REF!</v>
      </c>
      <c r="M394" s="19" t="str">
        <f t="shared" si="1358"/>
        <v>#REF!</v>
      </c>
      <c r="N394" s="19" t="str">
        <f t="shared" si="1359"/>
        <v>#REF!</v>
      </c>
      <c r="O394" s="38"/>
      <c r="P394" s="19">
        <v>0.0</v>
      </c>
      <c r="Q394" s="19">
        <f t="shared" si="1360"/>
        <v>0</v>
      </c>
      <c r="R394" s="19" t="str">
        <f t="shared" si="1361"/>
        <v>#REF!</v>
      </c>
      <c r="S394" s="38" t="str">
        <f t="shared" si="1362"/>
        <v>#REF!</v>
      </c>
      <c r="T394" s="19">
        <v>0.0</v>
      </c>
      <c r="U394" s="19">
        <v>17832.3</v>
      </c>
      <c r="V394" s="19">
        <f t="shared" si="1363"/>
        <v>17832.3</v>
      </c>
      <c r="W394" s="19" t="str">
        <f t="shared" si="1364"/>
        <v>#REF!</v>
      </c>
      <c r="X394" s="19" t="str">
        <f t="shared" si="1365"/>
        <v>#REF!</v>
      </c>
      <c r="Y394" s="38"/>
      <c r="Z394" s="38"/>
      <c r="AA394" s="38"/>
      <c r="AB394" s="38"/>
      <c r="AC394" s="38"/>
      <c r="AD394" s="38"/>
      <c r="AE394" s="38"/>
      <c r="AG394" s="39" t="b">
        <f t="shared" si="1366"/>
        <v>1</v>
      </c>
      <c r="AH394" s="38" t="s">
        <v>194</v>
      </c>
      <c r="AI394" s="40" t="s">
        <v>30</v>
      </c>
      <c r="AJ394" s="38" t="s">
        <v>336</v>
      </c>
      <c r="AK394" s="19">
        <v>0.0</v>
      </c>
      <c r="AL394" s="18">
        <v>17832.3</v>
      </c>
      <c r="AM394" s="19">
        <f t="shared" si="1367"/>
        <v>17832.3</v>
      </c>
    </row>
    <row r="395" ht="15.75" hidden="1" customHeight="1" outlineLevel="2">
      <c r="A395" s="18" t="s">
        <v>194</v>
      </c>
      <c r="B395" s="19" t="s">
        <v>38</v>
      </c>
      <c r="C395" s="18" t="s">
        <v>39</v>
      </c>
      <c r="D395" s="19">
        <v>68742.06</v>
      </c>
      <c r="E395" s="19">
        <v>17956.83</v>
      </c>
      <c r="F395" s="19">
        <v>0.0</v>
      </c>
      <c r="G395" s="19" t="str">
        <f t="shared" si="1352"/>
        <v>#REF!</v>
      </c>
      <c r="H395" s="19" t="str">
        <f t="shared" si="1353"/>
        <v>#REF!</v>
      </c>
      <c r="I395" s="19" t="str">
        <f t="shared" si="1354"/>
        <v>#REF!</v>
      </c>
      <c r="J395" s="19" t="str">
        <f t="shared" si="1355"/>
        <v>#REF!</v>
      </c>
      <c r="K395" s="19" t="str">
        <f t="shared" si="1356"/>
        <v>#REF!</v>
      </c>
      <c r="L395" s="19" t="str">
        <f t="shared" si="1357"/>
        <v>#REF!</v>
      </c>
      <c r="M395" s="19" t="str">
        <f t="shared" si="1358"/>
        <v>#REF!</v>
      </c>
      <c r="N395" s="19" t="str">
        <f t="shared" si="1359"/>
        <v>#REF!</v>
      </c>
      <c r="O395" s="38"/>
      <c r="P395" s="19">
        <v>0.0</v>
      </c>
      <c r="Q395" s="19">
        <f t="shared" si="1360"/>
        <v>0</v>
      </c>
      <c r="R395" s="19" t="str">
        <f t="shared" si="1361"/>
        <v>#REF!</v>
      </c>
      <c r="S395" s="38" t="str">
        <f t="shared" si="1362"/>
        <v>#REF!</v>
      </c>
      <c r="T395" s="19">
        <v>0.0</v>
      </c>
      <c r="U395" s="19">
        <v>46179.7</v>
      </c>
      <c r="V395" s="19">
        <f t="shared" si="1363"/>
        <v>46179.7</v>
      </c>
      <c r="W395" s="19" t="str">
        <f t="shared" si="1364"/>
        <v>#REF!</v>
      </c>
      <c r="X395" s="19" t="str">
        <f t="shared" si="1365"/>
        <v>#REF!</v>
      </c>
      <c r="Y395" s="38"/>
      <c r="Z395" s="38"/>
      <c r="AA395" s="38"/>
      <c r="AB395" s="38"/>
      <c r="AC395" s="38"/>
      <c r="AD395" s="38"/>
      <c r="AE395" s="38"/>
      <c r="AG395" s="39" t="b">
        <f t="shared" si="1366"/>
        <v>1</v>
      </c>
      <c r="AH395" s="38" t="s">
        <v>194</v>
      </c>
      <c r="AI395" s="40" t="s">
        <v>38</v>
      </c>
      <c r="AJ395" s="38" t="s">
        <v>39</v>
      </c>
      <c r="AK395" s="19">
        <v>0.0</v>
      </c>
      <c r="AL395" s="18">
        <v>46179.7</v>
      </c>
      <c r="AM395" s="19">
        <f t="shared" si="1367"/>
        <v>46179.7</v>
      </c>
    </row>
    <row r="396" ht="15.75" hidden="1" customHeight="1" outlineLevel="1">
      <c r="A396" s="43" t="s">
        <v>408</v>
      </c>
      <c r="B396" s="19"/>
      <c r="C396" s="18"/>
      <c r="D396" s="19">
        <f t="shared" ref="D396:E396" si="1368">SUBTOTAL(9,D391:D395)</f>
        <v>81191876</v>
      </c>
      <c r="E396" s="19">
        <f t="shared" si="1368"/>
        <v>21208969</v>
      </c>
      <c r="F396" s="19">
        <v>1.0</v>
      </c>
      <c r="G396" s="19"/>
      <c r="H396" s="19"/>
      <c r="I396" s="19"/>
      <c r="J396" s="19"/>
      <c r="K396" s="19" t="str">
        <f t="shared" ref="K396:L396" si="1369">SUBTOTAL(9,K391:K395)</f>
        <v>#REF!</v>
      </c>
      <c r="L396" s="19" t="str">
        <f t="shared" si="1369"/>
        <v>#REF!</v>
      </c>
      <c r="M396" s="19"/>
      <c r="N396" s="19"/>
      <c r="O396" s="38"/>
      <c r="P396" s="19" t="str">
        <f t="shared" ref="P396:X396" si="1370">SUBTOTAL(9,P391:P395)</f>
        <v>#REF!</v>
      </c>
      <c r="Q396" s="19" t="str">
        <f t="shared" si="1370"/>
        <v>#REF!</v>
      </c>
      <c r="R396" s="19" t="str">
        <f t="shared" si="1370"/>
        <v>#REF!</v>
      </c>
      <c r="S396" s="38" t="str">
        <f t="shared" si="1370"/>
        <v>#REF!</v>
      </c>
      <c r="T396" s="19">
        <f t="shared" si="1370"/>
        <v>6372450</v>
      </c>
      <c r="U396" s="19">
        <f t="shared" si="1370"/>
        <v>165136.71</v>
      </c>
      <c r="V396" s="19">
        <f t="shared" si="1370"/>
        <v>6537586.71</v>
      </c>
      <c r="W396" s="19" t="str">
        <f t="shared" si="1370"/>
        <v>#REF!</v>
      </c>
      <c r="X396" s="19" t="str">
        <f t="shared" si="1370"/>
        <v>#REF!</v>
      </c>
      <c r="Y396" s="38"/>
      <c r="Z396" s="38"/>
      <c r="AA396" s="38"/>
      <c r="AB396" s="38"/>
      <c r="AC396" s="38"/>
      <c r="AD396" s="38"/>
      <c r="AE396" s="38"/>
      <c r="AH396" s="38"/>
      <c r="AI396" s="40"/>
      <c r="AJ396" s="38"/>
      <c r="AK396" s="19"/>
      <c r="AL396" s="18"/>
      <c r="AM396" s="19"/>
    </row>
    <row r="397" ht="15.75" hidden="1" customHeight="1" outlineLevel="2">
      <c r="A397" s="18" t="s">
        <v>196</v>
      </c>
      <c r="B397" s="19" t="s">
        <v>44</v>
      </c>
      <c r="C397" s="18" t="s">
        <v>45</v>
      </c>
      <c r="D397" s="19">
        <v>1.951866485E7</v>
      </c>
      <c r="E397" s="19">
        <v>2593355.18</v>
      </c>
      <c r="F397" s="19">
        <v>0.0</v>
      </c>
      <c r="G397" s="19" t="str">
        <f t="shared" ref="G397:G399" si="1371">VLOOKUP(A397,'[1]ESFUERZO PROPIO ANTIOQUIA'!$E$4:$AB$130,5,0)</f>
        <v>#REF!</v>
      </c>
      <c r="H397" s="19" t="str">
        <f t="shared" ref="H397:H399" si="1372">VLOOKUP(A397,'[1]ESFUERZO PROPIO ANTIOQUIA'!$E$4:$AB$130,2,0)</f>
        <v>#REF!</v>
      </c>
      <c r="I397" s="19" t="str">
        <f t="shared" ref="I397:I399" si="1373">VLOOKUP(A397,'[1]ESFUERZO PROPIO ANTIOQUIA'!$E$4:$AB$130,24,0)</f>
        <v>#REF!</v>
      </c>
      <c r="J397" s="19" t="str">
        <f t="shared" ref="J397:J399" si="1374">+I397/4</f>
        <v>#REF!</v>
      </c>
      <c r="K397" s="19" t="str">
        <f t="shared" ref="K397:K399" si="1375">+F397*J397</f>
        <v>#REF!</v>
      </c>
      <c r="L397" s="19" t="str">
        <f t="shared" ref="L397:L399" si="1376">IF(K397=0,0,D397-Q397)</f>
        <v>#REF!</v>
      </c>
      <c r="M397" s="19" t="str">
        <f t="shared" ref="M397:M399" si="1377">VLOOKUP(A397,'[1]ESFUERZO PROPIO ANTIOQUIA'!$E$4:$AB$130,14,0)</f>
        <v>#REF!</v>
      </c>
      <c r="N397" s="19" t="str">
        <f t="shared" ref="N397:N399" si="1378">VLOOKUP(A397,'[1]ESFUERZO PROPIO ANTIOQUIA'!$E$4:$AB$130,11,0)</f>
        <v>#REF!</v>
      </c>
      <c r="O397" s="38"/>
      <c r="P397" s="19" t="str">
        <f>+D397-K397</f>
        <v>#REF!</v>
      </c>
      <c r="Q397" s="19" t="str">
        <f t="shared" ref="Q397:Q399" si="1379">+ROUND(P397,0)</f>
        <v>#REF!</v>
      </c>
      <c r="R397" s="19" t="str">
        <f t="shared" ref="R397:R399" si="1380">+L397+Q397</f>
        <v>#REF!</v>
      </c>
      <c r="S397" s="38" t="str">
        <f t="shared" ref="S397:S399" si="1381">+IF(D397-L397-Q397&gt;1,D397-L397-Q397,0)</f>
        <v>#REF!</v>
      </c>
      <c r="T397" s="19">
        <v>0.0</v>
      </c>
      <c r="U397" s="19">
        <v>0.0</v>
      </c>
      <c r="V397" s="19">
        <f t="shared" ref="V397:V399" si="1382">+T397+U397</f>
        <v>0</v>
      </c>
      <c r="W397" s="19" t="str">
        <f t="shared" ref="W397:W399" si="1383">+IF(S397+V397&gt;100000,S397+V397,0)</f>
        <v>#REF!</v>
      </c>
      <c r="X397" s="19" t="str">
        <f t="shared" ref="X397:X399" si="1384">+Q397+W397</f>
        <v>#REF!</v>
      </c>
      <c r="Y397" s="38"/>
      <c r="Z397" s="38"/>
      <c r="AA397" s="38"/>
      <c r="AB397" s="38"/>
      <c r="AC397" s="38"/>
      <c r="AD397" s="38"/>
      <c r="AE397" s="38"/>
      <c r="AG397" s="39" t="b">
        <f t="shared" ref="AG397:AG399" si="1385">+AND(A397=AH397,C397=AJ397)</f>
        <v>1</v>
      </c>
      <c r="AH397" s="38" t="s">
        <v>196</v>
      </c>
      <c r="AI397" s="40" t="s">
        <v>44</v>
      </c>
      <c r="AJ397" s="38" t="s">
        <v>45</v>
      </c>
      <c r="AK397" s="19">
        <v>0.0</v>
      </c>
      <c r="AL397" s="18">
        <v>0.0</v>
      </c>
      <c r="AM397" s="19">
        <f t="shared" ref="AM397:AM399" si="1386">+AK397+AL397</f>
        <v>0</v>
      </c>
    </row>
    <row r="398" ht="15.75" hidden="1" customHeight="1" outlineLevel="2">
      <c r="A398" s="18" t="s">
        <v>196</v>
      </c>
      <c r="B398" s="19" t="s">
        <v>30</v>
      </c>
      <c r="C398" s="18" t="s">
        <v>31</v>
      </c>
      <c r="D398" s="19">
        <v>23014.0</v>
      </c>
      <c r="E398" s="19">
        <v>3057.76</v>
      </c>
      <c r="F398" s="19">
        <v>0.0</v>
      </c>
      <c r="G398" s="19" t="str">
        <f t="shared" si="1371"/>
        <v>#REF!</v>
      </c>
      <c r="H398" s="19" t="str">
        <f t="shared" si="1372"/>
        <v>#REF!</v>
      </c>
      <c r="I398" s="19" t="str">
        <f t="shared" si="1373"/>
        <v>#REF!</v>
      </c>
      <c r="J398" s="19" t="str">
        <f t="shared" si="1374"/>
        <v>#REF!</v>
      </c>
      <c r="K398" s="19" t="str">
        <f t="shared" si="1375"/>
        <v>#REF!</v>
      </c>
      <c r="L398" s="19" t="str">
        <f t="shared" si="1376"/>
        <v>#REF!</v>
      </c>
      <c r="M398" s="19" t="str">
        <f t="shared" si="1377"/>
        <v>#REF!</v>
      </c>
      <c r="N398" s="19" t="str">
        <f t="shared" si="1378"/>
        <v>#REF!</v>
      </c>
      <c r="O398" s="38"/>
      <c r="P398" s="19">
        <v>0.0</v>
      </c>
      <c r="Q398" s="19">
        <f t="shared" si="1379"/>
        <v>0</v>
      </c>
      <c r="R398" s="19" t="str">
        <f t="shared" si="1380"/>
        <v>#REF!</v>
      </c>
      <c r="S398" s="38" t="str">
        <f t="shared" si="1381"/>
        <v>#REF!</v>
      </c>
      <c r="T398" s="19">
        <v>0.0</v>
      </c>
      <c r="U398" s="19">
        <v>0.0</v>
      </c>
      <c r="V398" s="19">
        <f t="shared" si="1382"/>
        <v>0</v>
      </c>
      <c r="W398" s="19" t="str">
        <f t="shared" si="1383"/>
        <v>#REF!</v>
      </c>
      <c r="X398" s="19" t="str">
        <f t="shared" si="1384"/>
        <v>#REF!</v>
      </c>
      <c r="Y398" s="38"/>
      <c r="Z398" s="38"/>
      <c r="AA398" s="38"/>
      <c r="AB398" s="38"/>
      <c r="AC398" s="38"/>
      <c r="AD398" s="38"/>
      <c r="AE398" s="38"/>
      <c r="AG398" s="39" t="b">
        <f t="shared" si="1385"/>
        <v>1</v>
      </c>
      <c r="AH398" s="18" t="s">
        <v>196</v>
      </c>
      <c r="AI398" s="19" t="s">
        <v>30</v>
      </c>
      <c r="AJ398" s="18" t="s">
        <v>31</v>
      </c>
      <c r="AK398" s="19"/>
      <c r="AL398" s="18"/>
      <c r="AM398" s="19">
        <f t="shared" si="1386"/>
        <v>0</v>
      </c>
    </row>
    <row r="399" ht="15.75" hidden="1" customHeight="1" outlineLevel="2">
      <c r="A399" s="18" t="s">
        <v>196</v>
      </c>
      <c r="B399" s="19" t="s">
        <v>38</v>
      </c>
      <c r="C399" s="18" t="s">
        <v>39</v>
      </c>
      <c r="D399" s="19">
        <v>27833.15</v>
      </c>
      <c r="E399" s="19">
        <v>3698.06</v>
      </c>
      <c r="F399" s="19">
        <v>0.0</v>
      </c>
      <c r="G399" s="19" t="str">
        <f t="shared" si="1371"/>
        <v>#REF!</v>
      </c>
      <c r="H399" s="19" t="str">
        <f t="shared" si="1372"/>
        <v>#REF!</v>
      </c>
      <c r="I399" s="19" t="str">
        <f t="shared" si="1373"/>
        <v>#REF!</v>
      </c>
      <c r="J399" s="19" t="str">
        <f t="shared" si="1374"/>
        <v>#REF!</v>
      </c>
      <c r="K399" s="19" t="str">
        <f t="shared" si="1375"/>
        <v>#REF!</v>
      </c>
      <c r="L399" s="19" t="str">
        <f t="shared" si="1376"/>
        <v>#REF!</v>
      </c>
      <c r="M399" s="19" t="str">
        <f t="shared" si="1377"/>
        <v>#REF!</v>
      </c>
      <c r="N399" s="19" t="str">
        <f t="shared" si="1378"/>
        <v>#REF!</v>
      </c>
      <c r="O399" s="38"/>
      <c r="P399" s="19">
        <v>0.0</v>
      </c>
      <c r="Q399" s="19">
        <f t="shared" si="1379"/>
        <v>0</v>
      </c>
      <c r="R399" s="19" t="str">
        <f t="shared" si="1380"/>
        <v>#REF!</v>
      </c>
      <c r="S399" s="38" t="str">
        <f t="shared" si="1381"/>
        <v>#REF!</v>
      </c>
      <c r="T399" s="19">
        <v>0.0</v>
      </c>
      <c r="U399" s="19">
        <v>28910.72</v>
      </c>
      <c r="V399" s="19">
        <f t="shared" si="1382"/>
        <v>28910.72</v>
      </c>
      <c r="W399" s="19" t="str">
        <f t="shared" si="1383"/>
        <v>#REF!</v>
      </c>
      <c r="X399" s="19" t="str">
        <f t="shared" si="1384"/>
        <v>#REF!</v>
      </c>
      <c r="Y399" s="38"/>
      <c r="Z399" s="38"/>
      <c r="AA399" s="38"/>
      <c r="AB399" s="38"/>
      <c r="AC399" s="38"/>
      <c r="AD399" s="38"/>
      <c r="AE399" s="38"/>
      <c r="AG399" s="39" t="b">
        <f t="shared" si="1385"/>
        <v>1</v>
      </c>
      <c r="AH399" s="38" t="s">
        <v>196</v>
      </c>
      <c r="AI399" s="40" t="s">
        <v>38</v>
      </c>
      <c r="AJ399" s="38" t="s">
        <v>39</v>
      </c>
      <c r="AK399" s="19">
        <v>0.0</v>
      </c>
      <c r="AL399" s="18">
        <v>28910.72</v>
      </c>
      <c r="AM399" s="19">
        <f t="shared" si="1386"/>
        <v>28910.72</v>
      </c>
    </row>
    <row r="400" ht="15.75" hidden="1" customHeight="1" outlineLevel="1">
      <c r="A400" s="43" t="s">
        <v>409</v>
      </c>
      <c r="B400" s="19"/>
      <c r="C400" s="18"/>
      <c r="D400" s="19">
        <f t="shared" ref="D400:E400" si="1387">SUBTOTAL(9,D397:D399)</f>
        <v>19569512</v>
      </c>
      <c r="E400" s="19">
        <f t="shared" si="1387"/>
        <v>2600111</v>
      </c>
      <c r="F400" s="19">
        <v>1.0</v>
      </c>
      <c r="G400" s="19"/>
      <c r="H400" s="19"/>
      <c r="I400" s="19"/>
      <c r="J400" s="19"/>
      <c r="K400" s="19" t="str">
        <f t="shared" ref="K400:L400" si="1388">SUBTOTAL(9,K397:K399)</f>
        <v>#REF!</v>
      </c>
      <c r="L400" s="19" t="str">
        <f t="shared" si="1388"/>
        <v>#REF!</v>
      </c>
      <c r="M400" s="19"/>
      <c r="N400" s="19"/>
      <c r="O400" s="38"/>
      <c r="P400" s="19" t="str">
        <f t="shared" ref="P400:X400" si="1389">SUBTOTAL(9,P397:P399)</f>
        <v>#REF!</v>
      </c>
      <c r="Q400" s="19" t="str">
        <f t="shared" si="1389"/>
        <v>#REF!</v>
      </c>
      <c r="R400" s="19" t="str">
        <f t="shared" si="1389"/>
        <v>#REF!</v>
      </c>
      <c r="S400" s="38" t="str">
        <f t="shared" si="1389"/>
        <v>#REF!</v>
      </c>
      <c r="T400" s="19">
        <f t="shared" si="1389"/>
        <v>0</v>
      </c>
      <c r="U400" s="19">
        <f t="shared" si="1389"/>
        <v>28910.72</v>
      </c>
      <c r="V400" s="19">
        <f t="shared" si="1389"/>
        <v>28910.72</v>
      </c>
      <c r="W400" s="19" t="str">
        <f t="shared" si="1389"/>
        <v>#REF!</v>
      </c>
      <c r="X400" s="19" t="str">
        <f t="shared" si="1389"/>
        <v>#REF!</v>
      </c>
      <c r="Y400" s="38"/>
      <c r="Z400" s="38"/>
      <c r="AA400" s="38"/>
      <c r="AB400" s="38"/>
      <c r="AC400" s="38"/>
      <c r="AD400" s="38"/>
      <c r="AE400" s="38"/>
      <c r="AH400" s="38"/>
      <c r="AI400" s="40"/>
      <c r="AJ400" s="38"/>
      <c r="AK400" s="19"/>
      <c r="AL400" s="18"/>
      <c r="AM400" s="19"/>
    </row>
    <row r="401" ht="15.75" hidden="1" customHeight="1" outlineLevel="2">
      <c r="A401" s="18" t="s">
        <v>198</v>
      </c>
      <c r="B401" s="19" t="s">
        <v>18</v>
      </c>
      <c r="C401" s="18" t="s">
        <v>335</v>
      </c>
      <c r="D401" s="19">
        <v>5373660.08</v>
      </c>
      <c r="E401" s="19">
        <v>355670.01</v>
      </c>
      <c r="F401" s="19">
        <v>0.0</v>
      </c>
      <c r="G401" s="19" t="str">
        <f t="shared" ref="G401:G403" si="1390">VLOOKUP(A401,'[1]ESFUERZO PROPIO ANTIOQUIA'!$E$4:$AB$130,5,0)</f>
        <v>#REF!</v>
      </c>
      <c r="H401" s="19" t="str">
        <f t="shared" ref="H401:H403" si="1391">VLOOKUP(A401,'[1]ESFUERZO PROPIO ANTIOQUIA'!$E$4:$AB$130,2,0)</f>
        <v>#REF!</v>
      </c>
      <c r="I401" s="19" t="str">
        <f t="shared" ref="I401:I403" si="1392">VLOOKUP(A401,'[1]ESFUERZO PROPIO ANTIOQUIA'!$E$4:$AB$130,24,0)</f>
        <v>#REF!</v>
      </c>
      <c r="J401" s="19" t="str">
        <f t="shared" ref="J401:J403" si="1393">+I401/4</f>
        <v>#REF!</v>
      </c>
      <c r="K401" s="19" t="str">
        <f t="shared" ref="K401:K403" si="1394">+F401*J401</f>
        <v>#REF!</v>
      </c>
      <c r="L401" s="19" t="str">
        <f t="shared" ref="L401:L403" si="1395">IF(K401=0,0,D401-Q401)</f>
        <v>#REF!</v>
      </c>
      <c r="M401" s="19" t="str">
        <f t="shared" ref="M401:M403" si="1396">VLOOKUP(A401,'[1]ESFUERZO PROPIO ANTIOQUIA'!$E$4:$AB$130,14,0)</f>
        <v>#REF!</v>
      </c>
      <c r="N401" s="19" t="str">
        <f t="shared" ref="N401:N403" si="1397">VLOOKUP(A401,'[1]ESFUERZO PROPIO ANTIOQUIA'!$E$4:$AB$130,11,0)</f>
        <v>#REF!</v>
      </c>
      <c r="O401" s="38"/>
      <c r="P401" s="19" t="str">
        <f t="shared" ref="P401:P402" si="1398">+D401-K401</f>
        <v>#REF!</v>
      </c>
      <c r="Q401" s="19" t="str">
        <f t="shared" ref="Q401:Q403" si="1399">+ROUND(P401,0)</f>
        <v>#REF!</v>
      </c>
      <c r="R401" s="19" t="str">
        <f t="shared" ref="R401:R403" si="1400">+L401+Q401</f>
        <v>#REF!</v>
      </c>
      <c r="S401" s="38" t="str">
        <f t="shared" ref="S401:S403" si="1401">+IF(D401-L401-Q401&gt;1,D401-L401-Q401,0)</f>
        <v>#REF!</v>
      </c>
      <c r="T401" s="19">
        <v>0.0</v>
      </c>
      <c r="U401" s="19">
        <v>0.0</v>
      </c>
      <c r="V401" s="19">
        <f t="shared" ref="V401:V403" si="1402">+T401+U401</f>
        <v>0</v>
      </c>
      <c r="W401" s="19" t="str">
        <f t="shared" ref="W401:W403" si="1403">+IF(S401+V401&gt;100000,S401+V401,0)</f>
        <v>#REF!</v>
      </c>
      <c r="X401" s="19" t="str">
        <f t="shared" ref="X401:X403" si="1404">+Q401+W401</f>
        <v>#REF!</v>
      </c>
      <c r="Y401" s="38"/>
      <c r="Z401" s="38"/>
      <c r="AA401" s="38"/>
      <c r="AB401" s="38"/>
      <c r="AC401" s="38"/>
      <c r="AD401" s="38"/>
      <c r="AE401" s="38"/>
      <c r="AG401" s="39" t="b">
        <f t="shared" ref="AG401:AG403" si="1405">+AND(A401=AH401,C401=AJ401)</f>
        <v>1</v>
      </c>
      <c r="AH401" s="38" t="s">
        <v>198</v>
      </c>
      <c r="AI401" s="40" t="s">
        <v>18</v>
      </c>
      <c r="AJ401" s="38" t="s">
        <v>335</v>
      </c>
      <c r="AK401" s="19">
        <v>0.0</v>
      </c>
      <c r="AL401" s="18">
        <v>0.0</v>
      </c>
      <c r="AM401" s="19">
        <f t="shared" ref="AM401:AM403" si="1406">+AK401+AL401</f>
        <v>0</v>
      </c>
    </row>
    <row r="402" ht="15.75" hidden="1" customHeight="1" outlineLevel="2">
      <c r="A402" s="18" t="s">
        <v>198</v>
      </c>
      <c r="B402" s="19" t="s">
        <v>73</v>
      </c>
      <c r="C402" s="18" t="s">
        <v>74</v>
      </c>
      <c r="D402" s="19">
        <v>3614901.33</v>
      </c>
      <c r="E402" s="19">
        <v>239261.87</v>
      </c>
      <c r="F402" s="19">
        <v>0.0</v>
      </c>
      <c r="G402" s="19" t="str">
        <f t="shared" si="1390"/>
        <v>#REF!</v>
      </c>
      <c r="H402" s="19" t="str">
        <f t="shared" si="1391"/>
        <v>#REF!</v>
      </c>
      <c r="I402" s="19" t="str">
        <f t="shared" si="1392"/>
        <v>#REF!</v>
      </c>
      <c r="J402" s="19" t="str">
        <f t="shared" si="1393"/>
        <v>#REF!</v>
      </c>
      <c r="K402" s="19" t="str">
        <f t="shared" si="1394"/>
        <v>#REF!</v>
      </c>
      <c r="L402" s="19" t="str">
        <f t="shared" si="1395"/>
        <v>#REF!</v>
      </c>
      <c r="M402" s="19" t="str">
        <f t="shared" si="1396"/>
        <v>#REF!</v>
      </c>
      <c r="N402" s="19" t="str">
        <f t="shared" si="1397"/>
        <v>#REF!</v>
      </c>
      <c r="O402" s="38"/>
      <c r="P402" s="19" t="str">
        <f t="shared" si="1398"/>
        <v>#REF!</v>
      </c>
      <c r="Q402" s="19" t="str">
        <f t="shared" si="1399"/>
        <v>#REF!</v>
      </c>
      <c r="R402" s="19" t="str">
        <f t="shared" si="1400"/>
        <v>#REF!</v>
      </c>
      <c r="S402" s="38" t="str">
        <f t="shared" si="1401"/>
        <v>#REF!</v>
      </c>
      <c r="T402" s="19">
        <v>0.0</v>
      </c>
      <c r="U402" s="19">
        <v>0.0</v>
      </c>
      <c r="V402" s="19">
        <f t="shared" si="1402"/>
        <v>0</v>
      </c>
      <c r="W402" s="19" t="str">
        <f t="shared" si="1403"/>
        <v>#REF!</v>
      </c>
      <c r="X402" s="19" t="str">
        <f t="shared" si="1404"/>
        <v>#REF!</v>
      </c>
      <c r="Y402" s="38"/>
      <c r="Z402" s="38"/>
      <c r="AA402" s="38"/>
      <c r="AB402" s="38"/>
      <c r="AC402" s="38"/>
      <c r="AD402" s="38"/>
      <c r="AE402" s="38"/>
      <c r="AG402" s="39" t="b">
        <f t="shared" si="1405"/>
        <v>1</v>
      </c>
      <c r="AH402" s="38" t="s">
        <v>198</v>
      </c>
      <c r="AI402" s="40" t="s">
        <v>73</v>
      </c>
      <c r="AJ402" s="38" t="s">
        <v>74</v>
      </c>
      <c r="AK402" s="19">
        <v>0.0</v>
      </c>
      <c r="AL402" s="18">
        <v>0.0</v>
      </c>
      <c r="AM402" s="19">
        <f t="shared" si="1406"/>
        <v>0</v>
      </c>
    </row>
    <row r="403" ht="15.75" hidden="1" customHeight="1" outlineLevel="2">
      <c r="A403" s="18" t="s">
        <v>198</v>
      </c>
      <c r="B403" s="19" t="s">
        <v>38</v>
      </c>
      <c r="C403" s="18" t="s">
        <v>39</v>
      </c>
      <c r="D403" s="19">
        <v>31850.59</v>
      </c>
      <c r="E403" s="19">
        <v>2108.12</v>
      </c>
      <c r="F403" s="19">
        <v>0.0</v>
      </c>
      <c r="G403" s="19" t="str">
        <f t="shared" si="1390"/>
        <v>#REF!</v>
      </c>
      <c r="H403" s="19" t="str">
        <f t="shared" si="1391"/>
        <v>#REF!</v>
      </c>
      <c r="I403" s="19" t="str">
        <f t="shared" si="1392"/>
        <v>#REF!</v>
      </c>
      <c r="J403" s="19" t="str">
        <f t="shared" si="1393"/>
        <v>#REF!</v>
      </c>
      <c r="K403" s="19" t="str">
        <f t="shared" si="1394"/>
        <v>#REF!</v>
      </c>
      <c r="L403" s="19" t="str">
        <f t="shared" si="1395"/>
        <v>#REF!</v>
      </c>
      <c r="M403" s="19" t="str">
        <f t="shared" si="1396"/>
        <v>#REF!</v>
      </c>
      <c r="N403" s="19" t="str">
        <f t="shared" si="1397"/>
        <v>#REF!</v>
      </c>
      <c r="O403" s="38"/>
      <c r="P403" s="19">
        <v>0.0</v>
      </c>
      <c r="Q403" s="19">
        <f t="shared" si="1399"/>
        <v>0</v>
      </c>
      <c r="R403" s="19" t="str">
        <f t="shared" si="1400"/>
        <v>#REF!</v>
      </c>
      <c r="S403" s="38" t="str">
        <f t="shared" si="1401"/>
        <v>#REF!</v>
      </c>
      <c r="T403" s="19">
        <v>0.0</v>
      </c>
      <c r="U403" s="19">
        <v>19953.09</v>
      </c>
      <c r="V403" s="19">
        <f t="shared" si="1402"/>
        <v>19953.09</v>
      </c>
      <c r="W403" s="19" t="str">
        <f t="shared" si="1403"/>
        <v>#REF!</v>
      </c>
      <c r="X403" s="19" t="str">
        <f t="shared" si="1404"/>
        <v>#REF!</v>
      </c>
      <c r="Y403" s="38"/>
      <c r="Z403" s="38"/>
      <c r="AA403" s="38"/>
      <c r="AB403" s="38"/>
      <c r="AC403" s="38"/>
      <c r="AD403" s="38"/>
      <c r="AE403" s="38"/>
      <c r="AG403" s="39" t="b">
        <f t="shared" si="1405"/>
        <v>1</v>
      </c>
      <c r="AH403" s="38" t="s">
        <v>198</v>
      </c>
      <c r="AI403" s="40" t="s">
        <v>38</v>
      </c>
      <c r="AJ403" s="38" t="s">
        <v>39</v>
      </c>
      <c r="AK403" s="19">
        <v>0.0</v>
      </c>
      <c r="AL403" s="18">
        <v>19953.09</v>
      </c>
      <c r="AM403" s="19">
        <f t="shared" si="1406"/>
        <v>19953.09</v>
      </c>
    </row>
    <row r="404" ht="15.75" hidden="1" customHeight="1" outlineLevel="1">
      <c r="A404" s="43" t="s">
        <v>410</v>
      </c>
      <c r="B404" s="19"/>
      <c r="C404" s="18"/>
      <c r="D404" s="19">
        <f t="shared" ref="D404:E404" si="1407">SUBTOTAL(9,D401:D403)</f>
        <v>9020412</v>
      </c>
      <c r="E404" s="19">
        <f t="shared" si="1407"/>
        <v>597040</v>
      </c>
      <c r="F404" s="19">
        <v>1.0</v>
      </c>
      <c r="G404" s="19"/>
      <c r="H404" s="19"/>
      <c r="I404" s="19"/>
      <c r="J404" s="19"/>
      <c r="K404" s="19" t="str">
        <f t="shared" ref="K404:L404" si="1408">SUBTOTAL(9,K401:K403)</f>
        <v>#REF!</v>
      </c>
      <c r="L404" s="19" t="str">
        <f t="shared" si="1408"/>
        <v>#REF!</v>
      </c>
      <c r="M404" s="19"/>
      <c r="N404" s="19"/>
      <c r="O404" s="38"/>
      <c r="P404" s="19" t="str">
        <f t="shared" ref="P404:X404" si="1409">SUBTOTAL(9,P401:P403)</f>
        <v>#REF!</v>
      </c>
      <c r="Q404" s="19" t="str">
        <f t="shared" si="1409"/>
        <v>#REF!</v>
      </c>
      <c r="R404" s="19" t="str">
        <f t="shared" si="1409"/>
        <v>#REF!</v>
      </c>
      <c r="S404" s="38" t="str">
        <f t="shared" si="1409"/>
        <v>#REF!</v>
      </c>
      <c r="T404" s="19">
        <f t="shared" si="1409"/>
        <v>0</v>
      </c>
      <c r="U404" s="19">
        <f t="shared" si="1409"/>
        <v>19953.09</v>
      </c>
      <c r="V404" s="19">
        <f t="shared" si="1409"/>
        <v>19953.09</v>
      </c>
      <c r="W404" s="19" t="str">
        <f t="shared" si="1409"/>
        <v>#REF!</v>
      </c>
      <c r="X404" s="19" t="str">
        <f t="shared" si="1409"/>
        <v>#REF!</v>
      </c>
      <c r="Y404" s="38"/>
      <c r="Z404" s="38"/>
      <c r="AA404" s="38"/>
      <c r="AB404" s="38"/>
      <c r="AC404" s="38"/>
      <c r="AD404" s="38"/>
      <c r="AE404" s="38"/>
      <c r="AH404" s="38"/>
      <c r="AI404" s="40"/>
      <c r="AJ404" s="38"/>
      <c r="AK404" s="19"/>
      <c r="AL404" s="18"/>
      <c r="AM404" s="19"/>
    </row>
    <row r="405" ht="15.75" hidden="1" customHeight="1" outlineLevel="2">
      <c r="A405" s="18" t="s">
        <v>200</v>
      </c>
      <c r="B405" s="19" t="s">
        <v>18</v>
      </c>
      <c r="C405" s="18" t="s">
        <v>335</v>
      </c>
      <c r="D405" s="19">
        <v>4.335062048E7</v>
      </c>
      <c r="E405" s="19">
        <v>3065086.62</v>
      </c>
      <c r="F405" s="19">
        <v>0.0</v>
      </c>
      <c r="G405" s="19" t="str">
        <f t="shared" ref="G405:G410" si="1410">VLOOKUP(A405,'[1]ESFUERZO PROPIO ANTIOQUIA'!$E$4:$AB$130,5,0)</f>
        <v>#REF!</v>
      </c>
      <c r="H405" s="19" t="str">
        <f t="shared" ref="H405:H410" si="1411">VLOOKUP(A405,'[1]ESFUERZO PROPIO ANTIOQUIA'!$E$4:$AB$130,2,0)</f>
        <v>#REF!</v>
      </c>
      <c r="I405" s="19" t="str">
        <f t="shared" ref="I405:I410" si="1412">VLOOKUP(A405,'[1]ESFUERZO PROPIO ANTIOQUIA'!$E$4:$AB$130,24,0)</f>
        <v>#REF!</v>
      </c>
      <c r="J405" s="19" t="str">
        <f t="shared" ref="J405:J410" si="1413">+I405/4</f>
        <v>#REF!</v>
      </c>
      <c r="K405" s="19" t="str">
        <f t="shared" ref="K405:K410" si="1414">+F405*J405</f>
        <v>#REF!</v>
      </c>
      <c r="L405" s="19" t="str">
        <f t="shared" ref="L405:L410" si="1415">IF(K405=0,0,D405-Q405)</f>
        <v>#REF!</v>
      </c>
      <c r="M405" s="19" t="str">
        <f t="shared" ref="M405:M410" si="1416">VLOOKUP(A405,'[1]ESFUERZO PROPIO ANTIOQUIA'!$E$4:$AB$130,14,0)</f>
        <v>#REF!</v>
      </c>
      <c r="N405" s="19" t="str">
        <f t="shared" ref="N405:N410" si="1417">VLOOKUP(A405,'[1]ESFUERZO PROPIO ANTIOQUIA'!$E$4:$AB$130,11,0)</f>
        <v>#REF!</v>
      </c>
      <c r="O405" s="38"/>
      <c r="P405" s="19" t="str">
        <f t="shared" ref="P405:P407" si="1418">+D405-K405</f>
        <v>#REF!</v>
      </c>
      <c r="Q405" s="19" t="str">
        <f t="shared" ref="Q405:Q410" si="1419">+ROUND(P405,0)</f>
        <v>#REF!</v>
      </c>
      <c r="R405" s="19" t="str">
        <f t="shared" ref="R405:R410" si="1420">+L405+Q405</f>
        <v>#REF!</v>
      </c>
      <c r="S405" s="38" t="str">
        <f t="shared" ref="S405:S410" si="1421">+IF(D405-L405-Q405&gt;1,D405-L405-Q405,0)</f>
        <v>#REF!</v>
      </c>
      <c r="T405" s="19">
        <v>0.0</v>
      </c>
      <c r="U405" s="19">
        <v>0.0</v>
      </c>
      <c r="V405" s="19">
        <f t="shared" ref="V405:V410" si="1422">+T405+U405</f>
        <v>0</v>
      </c>
      <c r="W405" s="19" t="str">
        <f t="shared" ref="W405:W410" si="1423">+IF(S405+V405&gt;100000,S405+V405,0)</f>
        <v>#REF!</v>
      </c>
      <c r="X405" s="19" t="str">
        <f t="shared" ref="X405:X410" si="1424">+Q405+W405</f>
        <v>#REF!</v>
      </c>
      <c r="Y405" s="38"/>
      <c r="Z405" s="38"/>
      <c r="AA405" s="38"/>
      <c r="AB405" s="38"/>
      <c r="AC405" s="38"/>
      <c r="AD405" s="38"/>
      <c r="AE405" s="38"/>
      <c r="AG405" s="39" t="b">
        <f t="shared" ref="AG405:AG410" si="1425">+AND(A405=AH405,C405=AJ405)</f>
        <v>1</v>
      </c>
      <c r="AH405" s="38" t="s">
        <v>200</v>
      </c>
      <c r="AI405" s="40" t="s">
        <v>18</v>
      </c>
      <c r="AJ405" s="38" t="s">
        <v>335</v>
      </c>
      <c r="AK405" s="19">
        <v>0.0</v>
      </c>
      <c r="AL405" s="18">
        <v>0.0</v>
      </c>
      <c r="AM405" s="19">
        <f t="shared" ref="AM405:AM410" si="1426">+AK405+AL405</f>
        <v>0</v>
      </c>
    </row>
    <row r="406" ht="15.75" hidden="1" customHeight="1" outlineLevel="2">
      <c r="A406" s="18" t="s">
        <v>200</v>
      </c>
      <c r="B406" s="19" t="s">
        <v>44</v>
      </c>
      <c r="C406" s="18" t="s">
        <v>45</v>
      </c>
      <c r="D406" s="19">
        <v>4998444.74</v>
      </c>
      <c r="E406" s="19">
        <v>353412.84</v>
      </c>
      <c r="F406" s="19">
        <v>0.0</v>
      </c>
      <c r="G406" s="19" t="str">
        <f t="shared" si="1410"/>
        <v>#REF!</v>
      </c>
      <c r="H406" s="19" t="str">
        <f t="shared" si="1411"/>
        <v>#REF!</v>
      </c>
      <c r="I406" s="19" t="str">
        <f t="shared" si="1412"/>
        <v>#REF!</v>
      </c>
      <c r="J406" s="19" t="str">
        <f t="shared" si="1413"/>
        <v>#REF!</v>
      </c>
      <c r="K406" s="19" t="str">
        <f t="shared" si="1414"/>
        <v>#REF!</v>
      </c>
      <c r="L406" s="19" t="str">
        <f t="shared" si="1415"/>
        <v>#REF!</v>
      </c>
      <c r="M406" s="19" t="str">
        <f t="shared" si="1416"/>
        <v>#REF!</v>
      </c>
      <c r="N406" s="19" t="str">
        <f t="shared" si="1417"/>
        <v>#REF!</v>
      </c>
      <c r="O406" s="38"/>
      <c r="P406" s="19" t="str">
        <f t="shared" si="1418"/>
        <v>#REF!</v>
      </c>
      <c r="Q406" s="19" t="str">
        <f t="shared" si="1419"/>
        <v>#REF!</v>
      </c>
      <c r="R406" s="19" t="str">
        <f t="shared" si="1420"/>
        <v>#REF!</v>
      </c>
      <c r="S406" s="38" t="str">
        <f t="shared" si="1421"/>
        <v>#REF!</v>
      </c>
      <c r="T406" s="19">
        <v>0.0</v>
      </c>
      <c r="U406" s="19">
        <v>0.0</v>
      </c>
      <c r="V406" s="19">
        <f t="shared" si="1422"/>
        <v>0</v>
      </c>
      <c r="W406" s="19" t="str">
        <f t="shared" si="1423"/>
        <v>#REF!</v>
      </c>
      <c r="X406" s="19" t="str">
        <f t="shared" si="1424"/>
        <v>#REF!</v>
      </c>
      <c r="Y406" s="38"/>
      <c r="Z406" s="38"/>
      <c r="AA406" s="38"/>
      <c r="AB406" s="38"/>
      <c r="AC406" s="38"/>
      <c r="AD406" s="38"/>
      <c r="AE406" s="38"/>
      <c r="AG406" s="39" t="b">
        <f t="shared" si="1425"/>
        <v>1</v>
      </c>
      <c r="AH406" s="38" t="s">
        <v>200</v>
      </c>
      <c r="AI406" s="40" t="s">
        <v>44</v>
      </c>
      <c r="AJ406" s="38" t="s">
        <v>45</v>
      </c>
      <c r="AK406" s="19">
        <v>0.0</v>
      </c>
      <c r="AL406" s="18">
        <v>0.0</v>
      </c>
      <c r="AM406" s="19">
        <f t="shared" si="1426"/>
        <v>0</v>
      </c>
    </row>
    <row r="407" ht="15.75" hidden="1" customHeight="1" outlineLevel="2">
      <c r="A407" s="18" t="s">
        <v>200</v>
      </c>
      <c r="B407" s="19" t="s">
        <v>73</v>
      </c>
      <c r="C407" s="18" t="s">
        <v>74</v>
      </c>
      <c r="D407" s="19">
        <v>5597083.56</v>
      </c>
      <c r="E407" s="19">
        <v>395739.34</v>
      </c>
      <c r="F407" s="19">
        <v>0.0</v>
      </c>
      <c r="G407" s="19" t="str">
        <f t="shared" si="1410"/>
        <v>#REF!</v>
      </c>
      <c r="H407" s="19" t="str">
        <f t="shared" si="1411"/>
        <v>#REF!</v>
      </c>
      <c r="I407" s="19" t="str">
        <f t="shared" si="1412"/>
        <v>#REF!</v>
      </c>
      <c r="J407" s="19" t="str">
        <f t="shared" si="1413"/>
        <v>#REF!</v>
      </c>
      <c r="K407" s="19" t="str">
        <f t="shared" si="1414"/>
        <v>#REF!</v>
      </c>
      <c r="L407" s="19" t="str">
        <f t="shared" si="1415"/>
        <v>#REF!</v>
      </c>
      <c r="M407" s="19" t="str">
        <f t="shared" si="1416"/>
        <v>#REF!</v>
      </c>
      <c r="N407" s="19" t="str">
        <f t="shared" si="1417"/>
        <v>#REF!</v>
      </c>
      <c r="O407" s="38"/>
      <c r="P407" s="19" t="str">
        <f t="shared" si="1418"/>
        <v>#REF!</v>
      </c>
      <c r="Q407" s="19" t="str">
        <f t="shared" si="1419"/>
        <v>#REF!</v>
      </c>
      <c r="R407" s="19" t="str">
        <f t="shared" si="1420"/>
        <v>#REF!</v>
      </c>
      <c r="S407" s="38" t="str">
        <f t="shared" si="1421"/>
        <v>#REF!</v>
      </c>
      <c r="T407" s="19">
        <v>0.0</v>
      </c>
      <c r="U407" s="19">
        <v>0.0</v>
      </c>
      <c r="V407" s="19">
        <f t="shared" si="1422"/>
        <v>0</v>
      </c>
      <c r="W407" s="19" t="str">
        <f t="shared" si="1423"/>
        <v>#REF!</v>
      </c>
      <c r="X407" s="19" t="str">
        <f t="shared" si="1424"/>
        <v>#REF!</v>
      </c>
      <c r="Y407" s="38"/>
      <c r="Z407" s="38"/>
      <c r="AA407" s="38"/>
      <c r="AB407" s="38"/>
      <c r="AC407" s="38"/>
      <c r="AD407" s="38"/>
      <c r="AE407" s="38"/>
      <c r="AG407" s="39" t="b">
        <f t="shared" si="1425"/>
        <v>1</v>
      </c>
      <c r="AH407" s="38" t="s">
        <v>200</v>
      </c>
      <c r="AI407" s="40" t="s">
        <v>73</v>
      </c>
      <c r="AJ407" s="38" t="s">
        <v>74</v>
      </c>
      <c r="AK407" s="19">
        <v>0.0</v>
      </c>
      <c r="AL407" s="18">
        <v>0.0</v>
      </c>
      <c r="AM407" s="19">
        <f t="shared" si="1426"/>
        <v>0</v>
      </c>
    </row>
    <row r="408" ht="15.75" hidden="1" customHeight="1" outlineLevel="2">
      <c r="A408" s="18" t="s">
        <v>200</v>
      </c>
      <c r="B408" s="19" t="s">
        <v>30</v>
      </c>
      <c r="C408" s="18" t="s">
        <v>31</v>
      </c>
      <c r="D408" s="19">
        <v>39249.53</v>
      </c>
      <c r="E408" s="19">
        <v>2775.12</v>
      </c>
      <c r="F408" s="19">
        <v>0.0</v>
      </c>
      <c r="G408" s="19" t="str">
        <f t="shared" si="1410"/>
        <v>#REF!</v>
      </c>
      <c r="H408" s="19" t="str">
        <f t="shared" si="1411"/>
        <v>#REF!</v>
      </c>
      <c r="I408" s="19" t="str">
        <f t="shared" si="1412"/>
        <v>#REF!</v>
      </c>
      <c r="J408" s="19" t="str">
        <f t="shared" si="1413"/>
        <v>#REF!</v>
      </c>
      <c r="K408" s="19" t="str">
        <f t="shared" si="1414"/>
        <v>#REF!</v>
      </c>
      <c r="L408" s="19" t="str">
        <f t="shared" si="1415"/>
        <v>#REF!</v>
      </c>
      <c r="M408" s="19" t="str">
        <f t="shared" si="1416"/>
        <v>#REF!</v>
      </c>
      <c r="N408" s="19" t="str">
        <f t="shared" si="1417"/>
        <v>#REF!</v>
      </c>
      <c r="O408" s="38"/>
      <c r="P408" s="19">
        <v>0.0</v>
      </c>
      <c r="Q408" s="19">
        <f t="shared" si="1419"/>
        <v>0</v>
      </c>
      <c r="R408" s="19" t="str">
        <f t="shared" si="1420"/>
        <v>#REF!</v>
      </c>
      <c r="S408" s="38" t="str">
        <f t="shared" si="1421"/>
        <v>#REF!</v>
      </c>
      <c r="T408" s="19">
        <v>0.0</v>
      </c>
      <c r="U408" s="19">
        <v>0.0</v>
      </c>
      <c r="V408" s="19">
        <f t="shared" si="1422"/>
        <v>0</v>
      </c>
      <c r="W408" s="19" t="str">
        <f t="shared" si="1423"/>
        <v>#REF!</v>
      </c>
      <c r="X408" s="19" t="str">
        <f t="shared" si="1424"/>
        <v>#REF!</v>
      </c>
      <c r="Y408" s="38"/>
      <c r="Z408" s="38"/>
      <c r="AA408" s="38"/>
      <c r="AB408" s="38"/>
      <c r="AC408" s="38"/>
      <c r="AD408" s="38"/>
      <c r="AE408" s="38"/>
      <c r="AG408" s="39" t="b">
        <f t="shared" si="1425"/>
        <v>1</v>
      </c>
      <c r="AH408" s="18" t="s">
        <v>200</v>
      </c>
      <c r="AI408" s="19" t="s">
        <v>30</v>
      </c>
      <c r="AJ408" s="18" t="s">
        <v>31</v>
      </c>
      <c r="AK408" s="19"/>
      <c r="AL408" s="18"/>
      <c r="AM408" s="19">
        <f t="shared" si="1426"/>
        <v>0</v>
      </c>
    </row>
    <row r="409" ht="15.75" hidden="1" customHeight="1" outlineLevel="2">
      <c r="A409" s="18" t="s">
        <v>200</v>
      </c>
      <c r="B409" s="19" t="s">
        <v>38</v>
      </c>
      <c r="C409" s="18" t="s">
        <v>39</v>
      </c>
      <c r="D409" s="19">
        <v>45208.47</v>
      </c>
      <c r="E409" s="19">
        <v>3196.44</v>
      </c>
      <c r="F409" s="19">
        <v>0.0</v>
      </c>
      <c r="G409" s="19" t="str">
        <f t="shared" si="1410"/>
        <v>#REF!</v>
      </c>
      <c r="H409" s="19" t="str">
        <f t="shared" si="1411"/>
        <v>#REF!</v>
      </c>
      <c r="I409" s="19" t="str">
        <f t="shared" si="1412"/>
        <v>#REF!</v>
      </c>
      <c r="J409" s="19" t="str">
        <f t="shared" si="1413"/>
        <v>#REF!</v>
      </c>
      <c r="K409" s="19" t="str">
        <f t="shared" si="1414"/>
        <v>#REF!</v>
      </c>
      <c r="L409" s="19" t="str">
        <f t="shared" si="1415"/>
        <v>#REF!</v>
      </c>
      <c r="M409" s="19" t="str">
        <f t="shared" si="1416"/>
        <v>#REF!</v>
      </c>
      <c r="N409" s="19" t="str">
        <f t="shared" si="1417"/>
        <v>#REF!</v>
      </c>
      <c r="O409" s="38"/>
      <c r="P409" s="19">
        <v>0.0</v>
      </c>
      <c r="Q409" s="19">
        <f t="shared" si="1419"/>
        <v>0</v>
      </c>
      <c r="R409" s="19" t="str">
        <f t="shared" si="1420"/>
        <v>#REF!</v>
      </c>
      <c r="S409" s="38" t="str">
        <f t="shared" si="1421"/>
        <v>#REF!</v>
      </c>
      <c r="T409" s="19">
        <v>0.0</v>
      </c>
      <c r="U409" s="19">
        <v>39238.57</v>
      </c>
      <c r="V409" s="19">
        <f t="shared" si="1422"/>
        <v>39238.57</v>
      </c>
      <c r="W409" s="19" t="str">
        <f t="shared" si="1423"/>
        <v>#REF!</v>
      </c>
      <c r="X409" s="19" t="str">
        <f t="shared" si="1424"/>
        <v>#REF!</v>
      </c>
      <c r="Y409" s="38"/>
      <c r="Z409" s="38"/>
      <c r="AA409" s="38"/>
      <c r="AB409" s="38"/>
      <c r="AC409" s="38"/>
      <c r="AD409" s="38"/>
      <c r="AE409" s="38"/>
      <c r="AG409" s="39" t="b">
        <f t="shared" si="1425"/>
        <v>1</v>
      </c>
      <c r="AH409" s="38" t="s">
        <v>200</v>
      </c>
      <c r="AI409" s="40" t="s">
        <v>38</v>
      </c>
      <c r="AJ409" s="38" t="s">
        <v>39</v>
      </c>
      <c r="AK409" s="19">
        <v>0.0</v>
      </c>
      <c r="AL409" s="18">
        <v>39238.57</v>
      </c>
      <c r="AM409" s="19">
        <f t="shared" si="1426"/>
        <v>39238.57</v>
      </c>
    </row>
    <row r="410" ht="15.75" hidden="1" customHeight="1" outlineLevel="2">
      <c r="A410" s="18" t="s">
        <v>200</v>
      </c>
      <c r="B410" s="19" t="s">
        <v>40</v>
      </c>
      <c r="C410" s="18" t="s">
        <v>41</v>
      </c>
      <c r="D410" s="19">
        <v>4957737.22</v>
      </c>
      <c r="E410" s="19">
        <v>350534.64</v>
      </c>
      <c r="F410" s="19">
        <v>0.0</v>
      </c>
      <c r="G410" s="19" t="str">
        <f t="shared" si="1410"/>
        <v>#REF!</v>
      </c>
      <c r="H410" s="19" t="str">
        <f t="shared" si="1411"/>
        <v>#REF!</v>
      </c>
      <c r="I410" s="19" t="str">
        <f t="shared" si="1412"/>
        <v>#REF!</v>
      </c>
      <c r="J410" s="19" t="str">
        <f t="shared" si="1413"/>
        <v>#REF!</v>
      </c>
      <c r="K410" s="19" t="str">
        <f t="shared" si="1414"/>
        <v>#REF!</v>
      </c>
      <c r="L410" s="19" t="str">
        <f t="shared" si="1415"/>
        <v>#REF!</v>
      </c>
      <c r="M410" s="19" t="str">
        <f t="shared" si="1416"/>
        <v>#REF!</v>
      </c>
      <c r="N410" s="19" t="str">
        <f t="shared" si="1417"/>
        <v>#REF!</v>
      </c>
      <c r="O410" s="38"/>
      <c r="P410" s="19" t="str">
        <f>+D410-K410</f>
        <v>#REF!</v>
      </c>
      <c r="Q410" s="19" t="str">
        <f t="shared" si="1419"/>
        <v>#REF!</v>
      </c>
      <c r="R410" s="19" t="str">
        <f t="shared" si="1420"/>
        <v>#REF!</v>
      </c>
      <c r="S410" s="38" t="str">
        <f t="shared" si="1421"/>
        <v>#REF!</v>
      </c>
      <c r="T410" s="19">
        <v>0.0</v>
      </c>
      <c r="U410" s="19">
        <v>0.0</v>
      </c>
      <c r="V410" s="19">
        <f t="shared" si="1422"/>
        <v>0</v>
      </c>
      <c r="W410" s="19" t="str">
        <f t="shared" si="1423"/>
        <v>#REF!</v>
      </c>
      <c r="X410" s="19" t="str">
        <f t="shared" si="1424"/>
        <v>#REF!</v>
      </c>
      <c r="Y410" s="38"/>
      <c r="Z410" s="38"/>
      <c r="AA410" s="38"/>
      <c r="AB410" s="38"/>
      <c r="AC410" s="38"/>
      <c r="AD410" s="38"/>
      <c r="AE410" s="38"/>
      <c r="AG410" s="39" t="b">
        <f t="shared" si="1425"/>
        <v>1</v>
      </c>
      <c r="AH410" s="38" t="s">
        <v>200</v>
      </c>
      <c r="AI410" s="40" t="s">
        <v>40</v>
      </c>
      <c r="AJ410" s="38" t="s">
        <v>41</v>
      </c>
      <c r="AK410" s="19">
        <v>0.0</v>
      </c>
      <c r="AL410" s="18">
        <v>0.0</v>
      </c>
      <c r="AM410" s="19">
        <f t="shared" si="1426"/>
        <v>0</v>
      </c>
    </row>
    <row r="411" ht="15.75" hidden="1" customHeight="1" outlineLevel="1">
      <c r="A411" s="43" t="s">
        <v>411</v>
      </c>
      <c r="B411" s="19"/>
      <c r="C411" s="18"/>
      <c r="D411" s="19">
        <f t="shared" ref="D411:E411" si="1427">SUBTOTAL(9,D405:D410)</f>
        <v>58988344</v>
      </c>
      <c r="E411" s="19">
        <f t="shared" si="1427"/>
        <v>4170745</v>
      </c>
      <c r="F411" s="19">
        <v>1.0</v>
      </c>
      <c r="G411" s="19"/>
      <c r="H411" s="19"/>
      <c r="I411" s="19"/>
      <c r="J411" s="19"/>
      <c r="K411" s="19" t="str">
        <f t="shared" ref="K411:L411" si="1428">SUBTOTAL(9,K405:K410)</f>
        <v>#REF!</v>
      </c>
      <c r="L411" s="19" t="str">
        <f t="shared" si="1428"/>
        <v>#REF!</v>
      </c>
      <c r="M411" s="19"/>
      <c r="N411" s="19"/>
      <c r="O411" s="38"/>
      <c r="P411" s="19" t="str">
        <f t="shared" ref="P411:X411" si="1429">SUBTOTAL(9,P405:P410)</f>
        <v>#REF!</v>
      </c>
      <c r="Q411" s="19" t="str">
        <f t="shared" si="1429"/>
        <v>#REF!</v>
      </c>
      <c r="R411" s="19" t="str">
        <f t="shared" si="1429"/>
        <v>#REF!</v>
      </c>
      <c r="S411" s="38" t="str">
        <f t="shared" si="1429"/>
        <v>#REF!</v>
      </c>
      <c r="T411" s="19">
        <f t="shared" si="1429"/>
        <v>0</v>
      </c>
      <c r="U411" s="19">
        <f t="shared" si="1429"/>
        <v>39238.57</v>
      </c>
      <c r="V411" s="19">
        <f t="shared" si="1429"/>
        <v>39238.57</v>
      </c>
      <c r="W411" s="19" t="str">
        <f t="shared" si="1429"/>
        <v>#REF!</v>
      </c>
      <c r="X411" s="19" t="str">
        <f t="shared" si="1429"/>
        <v>#REF!</v>
      </c>
      <c r="Y411" s="38"/>
      <c r="Z411" s="38"/>
      <c r="AA411" s="38"/>
      <c r="AB411" s="38"/>
      <c r="AC411" s="38"/>
      <c r="AD411" s="38"/>
      <c r="AE411" s="38"/>
      <c r="AH411" s="38"/>
      <c r="AI411" s="40"/>
      <c r="AJ411" s="38"/>
      <c r="AK411" s="19"/>
      <c r="AL411" s="18"/>
      <c r="AM411" s="19"/>
    </row>
    <row r="412" ht="15.75" hidden="1" customHeight="1" outlineLevel="2">
      <c r="A412" s="18" t="s">
        <v>202</v>
      </c>
      <c r="B412" s="19" t="s">
        <v>18</v>
      </c>
      <c r="C412" s="18" t="s">
        <v>335</v>
      </c>
      <c r="D412" s="19">
        <v>4.366144535E7</v>
      </c>
      <c r="E412" s="19">
        <v>2399740.88</v>
      </c>
      <c r="F412" s="19">
        <v>0.0</v>
      </c>
      <c r="G412" s="19" t="str">
        <f t="shared" ref="G412:G415" si="1430">VLOOKUP(A412,'[1]ESFUERZO PROPIO ANTIOQUIA'!$E$4:$AB$130,5,0)</f>
        <v>#REF!</v>
      </c>
      <c r="H412" s="19" t="str">
        <f t="shared" ref="H412:H415" si="1431">VLOOKUP(A412,'[1]ESFUERZO PROPIO ANTIOQUIA'!$E$4:$AB$130,2,0)</f>
        <v>#REF!</v>
      </c>
      <c r="I412" s="19" t="str">
        <f t="shared" ref="I412:I415" si="1432">VLOOKUP(A412,'[1]ESFUERZO PROPIO ANTIOQUIA'!$E$4:$AB$130,24,0)</f>
        <v>#REF!</v>
      </c>
      <c r="J412" s="19" t="str">
        <f t="shared" ref="J412:J415" si="1433">+I412/4</f>
        <v>#REF!</v>
      </c>
      <c r="K412" s="19" t="str">
        <f t="shared" ref="K412:K415" si="1434">+F412*J412</f>
        <v>#REF!</v>
      </c>
      <c r="L412" s="19" t="str">
        <f t="shared" ref="L412:L415" si="1435">IF(K412=0,0,D412-Q412)</f>
        <v>#REF!</v>
      </c>
      <c r="M412" s="19" t="str">
        <f t="shared" ref="M412:M415" si="1436">VLOOKUP(A412,'[1]ESFUERZO PROPIO ANTIOQUIA'!$E$4:$AB$130,14,0)</f>
        <v>#REF!</v>
      </c>
      <c r="N412" s="19" t="str">
        <f t="shared" ref="N412:N415" si="1437">VLOOKUP(A412,'[1]ESFUERZO PROPIO ANTIOQUIA'!$E$4:$AB$130,11,0)</f>
        <v>#REF!</v>
      </c>
      <c r="O412" s="38"/>
      <c r="P412" s="19" t="str">
        <f>+D412-K412</f>
        <v>#REF!</v>
      </c>
      <c r="Q412" s="19" t="str">
        <f t="shared" ref="Q412:Q415" si="1438">+ROUND(P412,0)</f>
        <v>#REF!</v>
      </c>
      <c r="R412" s="19" t="str">
        <f t="shared" ref="R412:R415" si="1439">+L412+Q412</f>
        <v>#REF!</v>
      </c>
      <c r="S412" s="38" t="str">
        <f t="shared" ref="S412:S415" si="1440">+IF(D412-L412-Q412&gt;1,D412-L412-Q412,0)</f>
        <v>#REF!</v>
      </c>
      <c r="T412" s="19">
        <v>2803263.0</v>
      </c>
      <c r="U412" s="19">
        <v>0.0</v>
      </c>
      <c r="V412" s="19">
        <f t="shared" ref="V412:V415" si="1441">+T412+U412</f>
        <v>2803263</v>
      </c>
      <c r="W412" s="19" t="str">
        <f t="shared" ref="W412:W415" si="1442">+IF(S412+V412&gt;100000,S412+V412,0)</f>
        <v>#REF!</v>
      </c>
      <c r="X412" s="19" t="str">
        <f t="shared" ref="X412:X415" si="1443">+Q412+W412</f>
        <v>#REF!</v>
      </c>
      <c r="Y412" s="38"/>
      <c r="Z412" s="38"/>
      <c r="AA412" s="38"/>
      <c r="AB412" s="38"/>
      <c r="AC412" s="38"/>
      <c r="AD412" s="38"/>
      <c r="AE412" s="38"/>
      <c r="AG412" s="39" t="b">
        <f t="shared" ref="AG412:AG415" si="1444">+AND(A412=AH412,C412=AJ412)</f>
        <v>1</v>
      </c>
      <c r="AH412" s="38" t="s">
        <v>202</v>
      </c>
      <c r="AI412" s="40" t="s">
        <v>18</v>
      </c>
      <c r="AJ412" s="38" t="s">
        <v>335</v>
      </c>
      <c r="AK412" s="19">
        <v>2803263.0</v>
      </c>
      <c r="AL412" s="18">
        <v>0.0</v>
      </c>
      <c r="AM412" s="19">
        <f t="shared" ref="AM412:AM415" si="1445">+AK412+AL412</f>
        <v>2803263</v>
      </c>
    </row>
    <row r="413" ht="15.75" hidden="1" customHeight="1" outlineLevel="2">
      <c r="A413" s="18" t="s">
        <v>202</v>
      </c>
      <c r="B413" s="19" t="s">
        <v>30</v>
      </c>
      <c r="C413" s="18" t="s">
        <v>31</v>
      </c>
      <c r="D413" s="19">
        <v>81837.21</v>
      </c>
      <c r="E413" s="19">
        <v>4497.97</v>
      </c>
      <c r="F413" s="19">
        <v>0.0</v>
      </c>
      <c r="G413" s="19" t="str">
        <f t="shared" si="1430"/>
        <v>#REF!</v>
      </c>
      <c r="H413" s="19" t="str">
        <f t="shared" si="1431"/>
        <v>#REF!</v>
      </c>
      <c r="I413" s="19" t="str">
        <f t="shared" si="1432"/>
        <v>#REF!</v>
      </c>
      <c r="J413" s="19" t="str">
        <f t="shared" si="1433"/>
        <v>#REF!</v>
      </c>
      <c r="K413" s="19" t="str">
        <f t="shared" si="1434"/>
        <v>#REF!</v>
      </c>
      <c r="L413" s="19" t="str">
        <f t="shared" si="1435"/>
        <v>#REF!</v>
      </c>
      <c r="M413" s="19" t="str">
        <f t="shared" si="1436"/>
        <v>#REF!</v>
      </c>
      <c r="N413" s="19" t="str">
        <f t="shared" si="1437"/>
        <v>#REF!</v>
      </c>
      <c r="O413" s="38"/>
      <c r="P413" s="19">
        <v>0.0</v>
      </c>
      <c r="Q413" s="19">
        <f t="shared" si="1438"/>
        <v>0</v>
      </c>
      <c r="R413" s="19" t="str">
        <f t="shared" si="1439"/>
        <v>#REF!</v>
      </c>
      <c r="S413" s="38" t="str">
        <f t="shared" si="1440"/>
        <v>#REF!</v>
      </c>
      <c r="T413" s="19">
        <v>0.0</v>
      </c>
      <c r="U413" s="19">
        <v>37865.41</v>
      </c>
      <c r="V413" s="19">
        <f t="shared" si="1441"/>
        <v>37865.41</v>
      </c>
      <c r="W413" s="19" t="str">
        <f t="shared" si="1442"/>
        <v>#REF!</v>
      </c>
      <c r="X413" s="19" t="str">
        <f t="shared" si="1443"/>
        <v>#REF!</v>
      </c>
      <c r="Y413" s="38"/>
      <c r="Z413" s="38"/>
      <c r="AA413" s="38"/>
      <c r="AB413" s="38"/>
      <c r="AC413" s="38"/>
      <c r="AD413" s="38"/>
      <c r="AE413" s="38"/>
      <c r="AG413" s="39" t="b">
        <f t="shared" si="1444"/>
        <v>1</v>
      </c>
      <c r="AH413" s="38" t="s">
        <v>202</v>
      </c>
      <c r="AI413" s="40" t="s">
        <v>30</v>
      </c>
      <c r="AJ413" s="38" t="s">
        <v>336</v>
      </c>
      <c r="AK413" s="19">
        <v>0.0</v>
      </c>
      <c r="AL413" s="18">
        <v>37865.41</v>
      </c>
      <c r="AM413" s="19">
        <f t="shared" si="1445"/>
        <v>37865.41</v>
      </c>
    </row>
    <row r="414" ht="15.75" hidden="1" customHeight="1" outlineLevel="2">
      <c r="A414" s="18" t="s">
        <v>202</v>
      </c>
      <c r="B414" s="19" t="s">
        <v>38</v>
      </c>
      <c r="C414" s="18" t="s">
        <v>39</v>
      </c>
      <c r="D414" s="19">
        <v>65006.15</v>
      </c>
      <c r="E414" s="19">
        <v>3572.9</v>
      </c>
      <c r="F414" s="19">
        <v>0.0</v>
      </c>
      <c r="G414" s="19" t="str">
        <f t="shared" si="1430"/>
        <v>#REF!</v>
      </c>
      <c r="H414" s="19" t="str">
        <f t="shared" si="1431"/>
        <v>#REF!</v>
      </c>
      <c r="I414" s="19" t="str">
        <f t="shared" si="1432"/>
        <v>#REF!</v>
      </c>
      <c r="J414" s="19" t="str">
        <f t="shared" si="1433"/>
        <v>#REF!</v>
      </c>
      <c r="K414" s="19" t="str">
        <f t="shared" si="1434"/>
        <v>#REF!</v>
      </c>
      <c r="L414" s="19" t="str">
        <f t="shared" si="1435"/>
        <v>#REF!</v>
      </c>
      <c r="M414" s="19" t="str">
        <f t="shared" si="1436"/>
        <v>#REF!</v>
      </c>
      <c r="N414" s="19" t="str">
        <f t="shared" si="1437"/>
        <v>#REF!</v>
      </c>
      <c r="O414" s="38"/>
      <c r="P414" s="19">
        <v>0.0</v>
      </c>
      <c r="Q414" s="19">
        <f t="shared" si="1438"/>
        <v>0</v>
      </c>
      <c r="R414" s="19" t="str">
        <f t="shared" si="1439"/>
        <v>#REF!</v>
      </c>
      <c r="S414" s="38" t="str">
        <f t="shared" si="1440"/>
        <v>#REF!</v>
      </c>
      <c r="T414" s="19">
        <v>0.0</v>
      </c>
      <c r="U414" s="19">
        <v>42884.18</v>
      </c>
      <c r="V414" s="19">
        <f t="shared" si="1441"/>
        <v>42884.18</v>
      </c>
      <c r="W414" s="19" t="str">
        <f t="shared" si="1442"/>
        <v>#REF!</v>
      </c>
      <c r="X414" s="19" t="str">
        <f t="shared" si="1443"/>
        <v>#REF!</v>
      </c>
      <c r="Y414" s="38"/>
      <c r="Z414" s="38"/>
      <c r="AA414" s="38"/>
      <c r="AB414" s="38"/>
      <c r="AC414" s="38"/>
      <c r="AD414" s="38"/>
      <c r="AE414" s="38"/>
      <c r="AG414" s="39" t="b">
        <f t="shared" si="1444"/>
        <v>1</v>
      </c>
      <c r="AH414" s="38" t="s">
        <v>202</v>
      </c>
      <c r="AI414" s="40" t="s">
        <v>38</v>
      </c>
      <c r="AJ414" s="38" t="s">
        <v>39</v>
      </c>
      <c r="AK414" s="19">
        <v>0.0</v>
      </c>
      <c r="AL414" s="18">
        <v>42884.18</v>
      </c>
      <c r="AM414" s="19">
        <f t="shared" si="1445"/>
        <v>42884.18</v>
      </c>
    </row>
    <row r="415" ht="15.75" hidden="1" customHeight="1" outlineLevel="2">
      <c r="A415" s="18" t="s">
        <v>202</v>
      </c>
      <c r="B415" s="19" t="s">
        <v>60</v>
      </c>
      <c r="C415" s="18" t="s">
        <v>61</v>
      </c>
      <c r="D415" s="19">
        <v>2220283.29</v>
      </c>
      <c r="E415" s="19">
        <v>122032.25</v>
      </c>
      <c r="F415" s="19">
        <v>0.0</v>
      </c>
      <c r="G415" s="19" t="str">
        <f t="shared" si="1430"/>
        <v>#REF!</v>
      </c>
      <c r="H415" s="19" t="str">
        <f t="shared" si="1431"/>
        <v>#REF!</v>
      </c>
      <c r="I415" s="19" t="str">
        <f t="shared" si="1432"/>
        <v>#REF!</v>
      </c>
      <c r="J415" s="19" t="str">
        <f t="shared" si="1433"/>
        <v>#REF!</v>
      </c>
      <c r="K415" s="19" t="str">
        <f t="shared" si="1434"/>
        <v>#REF!</v>
      </c>
      <c r="L415" s="19" t="str">
        <f t="shared" si="1435"/>
        <v>#REF!</v>
      </c>
      <c r="M415" s="19" t="str">
        <f t="shared" si="1436"/>
        <v>#REF!</v>
      </c>
      <c r="N415" s="19" t="str">
        <f t="shared" si="1437"/>
        <v>#REF!</v>
      </c>
      <c r="O415" s="38"/>
      <c r="P415" s="19" t="str">
        <f>+D415-K415</f>
        <v>#REF!</v>
      </c>
      <c r="Q415" s="19" t="str">
        <f t="shared" si="1438"/>
        <v>#REF!</v>
      </c>
      <c r="R415" s="19" t="str">
        <f t="shared" si="1439"/>
        <v>#REF!</v>
      </c>
      <c r="S415" s="38" t="str">
        <f t="shared" si="1440"/>
        <v>#REF!</v>
      </c>
      <c r="T415" s="19">
        <v>148425.0</v>
      </c>
      <c r="U415" s="19">
        <v>0.0</v>
      </c>
      <c r="V415" s="19">
        <f t="shared" si="1441"/>
        <v>148425</v>
      </c>
      <c r="W415" s="19" t="str">
        <f t="shared" si="1442"/>
        <v>#REF!</v>
      </c>
      <c r="X415" s="19" t="str">
        <f t="shared" si="1443"/>
        <v>#REF!</v>
      </c>
      <c r="Y415" s="38"/>
      <c r="Z415" s="38"/>
      <c r="AA415" s="38"/>
      <c r="AB415" s="38"/>
      <c r="AC415" s="38"/>
      <c r="AD415" s="38"/>
      <c r="AE415" s="38"/>
      <c r="AG415" s="39" t="b">
        <f t="shared" si="1444"/>
        <v>1</v>
      </c>
      <c r="AH415" s="38" t="s">
        <v>202</v>
      </c>
      <c r="AI415" s="40" t="s">
        <v>60</v>
      </c>
      <c r="AJ415" s="38" t="s">
        <v>61</v>
      </c>
      <c r="AK415" s="19">
        <v>148425.0</v>
      </c>
      <c r="AL415" s="18">
        <v>0.0</v>
      </c>
      <c r="AM415" s="19">
        <f t="shared" si="1445"/>
        <v>148425</v>
      </c>
    </row>
    <row r="416" ht="15.75" hidden="1" customHeight="1" outlineLevel="1">
      <c r="A416" s="43" t="s">
        <v>412</v>
      </c>
      <c r="B416" s="19"/>
      <c r="C416" s="18"/>
      <c r="D416" s="19">
        <f t="shared" ref="D416:E416" si="1446">SUBTOTAL(9,D412:D415)</f>
        <v>46028572</v>
      </c>
      <c r="E416" s="19">
        <f t="shared" si="1446"/>
        <v>2529844</v>
      </c>
      <c r="F416" s="19">
        <v>1.0</v>
      </c>
      <c r="G416" s="19"/>
      <c r="H416" s="19"/>
      <c r="I416" s="19"/>
      <c r="J416" s="19"/>
      <c r="K416" s="19" t="str">
        <f t="shared" ref="K416:L416" si="1447">SUBTOTAL(9,K412:K415)</f>
        <v>#REF!</v>
      </c>
      <c r="L416" s="19" t="str">
        <f t="shared" si="1447"/>
        <v>#REF!</v>
      </c>
      <c r="M416" s="19"/>
      <c r="N416" s="19"/>
      <c r="O416" s="38"/>
      <c r="P416" s="19" t="str">
        <f t="shared" ref="P416:X416" si="1448">SUBTOTAL(9,P412:P415)</f>
        <v>#REF!</v>
      </c>
      <c r="Q416" s="19" t="str">
        <f t="shared" si="1448"/>
        <v>#REF!</v>
      </c>
      <c r="R416" s="19" t="str">
        <f t="shared" si="1448"/>
        <v>#REF!</v>
      </c>
      <c r="S416" s="38" t="str">
        <f t="shared" si="1448"/>
        <v>#REF!</v>
      </c>
      <c r="T416" s="19">
        <f t="shared" si="1448"/>
        <v>2951688</v>
      </c>
      <c r="U416" s="19">
        <f t="shared" si="1448"/>
        <v>80749.59</v>
      </c>
      <c r="V416" s="19">
        <f t="shared" si="1448"/>
        <v>3032437.59</v>
      </c>
      <c r="W416" s="19" t="str">
        <f t="shared" si="1448"/>
        <v>#REF!</v>
      </c>
      <c r="X416" s="19" t="str">
        <f t="shared" si="1448"/>
        <v>#REF!</v>
      </c>
      <c r="Y416" s="38"/>
      <c r="Z416" s="38"/>
      <c r="AA416" s="38"/>
      <c r="AB416" s="38"/>
      <c r="AC416" s="38"/>
      <c r="AD416" s="38"/>
      <c r="AE416" s="38"/>
      <c r="AH416" s="38"/>
      <c r="AI416" s="40"/>
      <c r="AJ416" s="38"/>
      <c r="AK416" s="19"/>
      <c r="AL416" s="18"/>
      <c r="AM416" s="19"/>
    </row>
    <row r="417" ht="15.75" hidden="1" customHeight="1" outlineLevel="2">
      <c r="A417" s="18" t="s">
        <v>204</v>
      </c>
      <c r="B417" s="19" t="s">
        <v>18</v>
      </c>
      <c r="C417" s="18" t="s">
        <v>335</v>
      </c>
      <c r="D417" s="19">
        <v>2.0432757633E8</v>
      </c>
      <c r="E417" s="19">
        <v>3933075.88</v>
      </c>
      <c r="F417" s="19">
        <v>0.0</v>
      </c>
      <c r="G417" s="19" t="str">
        <f t="shared" ref="G417:G422" si="1449">VLOOKUP(A417,'[1]ESFUERZO PROPIO ANTIOQUIA'!$E$4:$AB$130,5,0)</f>
        <v>#REF!</v>
      </c>
      <c r="H417" s="19" t="str">
        <f t="shared" ref="H417:H422" si="1450">VLOOKUP(A417,'[1]ESFUERZO PROPIO ANTIOQUIA'!$E$4:$AB$130,2,0)</f>
        <v>#REF!</v>
      </c>
      <c r="I417" s="19" t="str">
        <f t="shared" ref="I417:I422" si="1451">VLOOKUP(A417,'[1]ESFUERZO PROPIO ANTIOQUIA'!$E$4:$AB$130,24,0)</f>
        <v>#REF!</v>
      </c>
      <c r="J417" s="19" t="str">
        <f t="shared" ref="J417:J422" si="1452">+I417/4</f>
        <v>#REF!</v>
      </c>
      <c r="K417" s="19" t="str">
        <f t="shared" ref="K417:K422" si="1453">+F417*J417</f>
        <v>#REF!</v>
      </c>
      <c r="L417" s="19" t="str">
        <f t="shared" ref="L417:L422" si="1454">IF(K417=0,0,D417-Q417)</f>
        <v>#REF!</v>
      </c>
      <c r="M417" s="19" t="str">
        <f t="shared" ref="M417:M422" si="1455">VLOOKUP(A417,'[1]ESFUERZO PROPIO ANTIOQUIA'!$E$4:$AB$130,14,0)</f>
        <v>#REF!</v>
      </c>
      <c r="N417" s="19" t="str">
        <f t="shared" ref="N417:N422" si="1456">VLOOKUP(A417,'[1]ESFUERZO PROPIO ANTIOQUIA'!$E$4:$AB$130,11,0)</f>
        <v>#REF!</v>
      </c>
      <c r="O417" s="38"/>
      <c r="P417" s="19" t="str">
        <f t="shared" ref="P417:P419" si="1457">+D417-K417</f>
        <v>#REF!</v>
      </c>
      <c r="Q417" s="19" t="str">
        <f t="shared" ref="Q417:Q422" si="1458">+ROUND(P417,0)</f>
        <v>#REF!</v>
      </c>
      <c r="R417" s="19" t="str">
        <f t="shared" ref="R417:R422" si="1459">+L417+Q417</f>
        <v>#REF!</v>
      </c>
      <c r="S417" s="38" t="str">
        <f t="shared" ref="S417:S422" si="1460">+IF(D417-L417-Q417&gt;1,D417-L417-Q417,0)</f>
        <v>#REF!</v>
      </c>
      <c r="T417" s="19">
        <v>0.0</v>
      </c>
      <c r="U417" s="19">
        <v>0.0</v>
      </c>
      <c r="V417" s="19">
        <f t="shared" ref="V417:V422" si="1461">+T417+U417</f>
        <v>0</v>
      </c>
      <c r="W417" s="19" t="str">
        <f t="shared" ref="W417:W422" si="1462">+IF(S417+V417&gt;100000,S417+V417,0)</f>
        <v>#REF!</v>
      </c>
      <c r="X417" s="19" t="str">
        <f t="shared" ref="X417:X422" si="1463">+Q417+W417</f>
        <v>#REF!</v>
      </c>
      <c r="Y417" s="38"/>
      <c r="Z417" s="38"/>
      <c r="AA417" s="38"/>
      <c r="AB417" s="38"/>
      <c r="AC417" s="38"/>
      <c r="AD417" s="38"/>
      <c r="AE417" s="38"/>
      <c r="AG417" s="39" t="b">
        <f t="shared" ref="AG417:AG422" si="1464">+AND(A417=AH417,C417=AJ417)</f>
        <v>1</v>
      </c>
      <c r="AH417" s="38" t="s">
        <v>204</v>
      </c>
      <c r="AI417" s="40" t="s">
        <v>18</v>
      </c>
      <c r="AJ417" s="38" t="s">
        <v>335</v>
      </c>
      <c r="AK417" s="19">
        <v>0.0</v>
      </c>
      <c r="AL417" s="18">
        <v>0.0</v>
      </c>
      <c r="AM417" s="19">
        <f t="shared" ref="AM417:AM422" si="1465">+AK417+AL417</f>
        <v>0</v>
      </c>
    </row>
    <row r="418" ht="15.75" hidden="1" customHeight="1" outlineLevel="2">
      <c r="A418" s="18" t="s">
        <v>204</v>
      </c>
      <c r="B418" s="19" t="s">
        <v>44</v>
      </c>
      <c r="C418" s="18" t="s">
        <v>45</v>
      </c>
      <c r="D418" s="19">
        <v>1.946260919E7</v>
      </c>
      <c r="E418" s="19">
        <v>374633.32</v>
      </c>
      <c r="F418" s="19">
        <v>0.0</v>
      </c>
      <c r="G418" s="19" t="str">
        <f t="shared" si="1449"/>
        <v>#REF!</v>
      </c>
      <c r="H418" s="19" t="str">
        <f t="shared" si="1450"/>
        <v>#REF!</v>
      </c>
      <c r="I418" s="19" t="str">
        <f t="shared" si="1451"/>
        <v>#REF!</v>
      </c>
      <c r="J418" s="19" t="str">
        <f t="shared" si="1452"/>
        <v>#REF!</v>
      </c>
      <c r="K418" s="19" t="str">
        <f t="shared" si="1453"/>
        <v>#REF!</v>
      </c>
      <c r="L418" s="19" t="str">
        <f t="shared" si="1454"/>
        <v>#REF!</v>
      </c>
      <c r="M418" s="19" t="str">
        <f t="shared" si="1455"/>
        <v>#REF!</v>
      </c>
      <c r="N418" s="19" t="str">
        <f t="shared" si="1456"/>
        <v>#REF!</v>
      </c>
      <c r="O418" s="38"/>
      <c r="P418" s="19" t="str">
        <f t="shared" si="1457"/>
        <v>#REF!</v>
      </c>
      <c r="Q418" s="19" t="str">
        <f t="shared" si="1458"/>
        <v>#REF!</v>
      </c>
      <c r="R418" s="19" t="str">
        <f t="shared" si="1459"/>
        <v>#REF!</v>
      </c>
      <c r="S418" s="38" t="str">
        <f t="shared" si="1460"/>
        <v>#REF!</v>
      </c>
      <c r="T418" s="19">
        <v>0.0</v>
      </c>
      <c r="U418" s="19">
        <v>0.0</v>
      </c>
      <c r="V418" s="19">
        <f t="shared" si="1461"/>
        <v>0</v>
      </c>
      <c r="W418" s="19" t="str">
        <f t="shared" si="1462"/>
        <v>#REF!</v>
      </c>
      <c r="X418" s="19" t="str">
        <f t="shared" si="1463"/>
        <v>#REF!</v>
      </c>
      <c r="Y418" s="38"/>
      <c r="Z418" s="38"/>
      <c r="AA418" s="38"/>
      <c r="AB418" s="38"/>
      <c r="AC418" s="38"/>
      <c r="AD418" s="38"/>
      <c r="AE418" s="38"/>
      <c r="AG418" s="39" t="b">
        <f t="shared" si="1464"/>
        <v>1</v>
      </c>
      <c r="AH418" s="38" t="s">
        <v>204</v>
      </c>
      <c r="AI418" s="40" t="s">
        <v>44</v>
      </c>
      <c r="AJ418" s="38" t="s">
        <v>45</v>
      </c>
      <c r="AK418" s="19">
        <v>0.0</v>
      </c>
      <c r="AL418" s="18">
        <v>0.0</v>
      </c>
      <c r="AM418" s="19">
        <f t="shared" si="1465"/>
        <v>0</v>
      </c>
    </row>
    <row r="419" ht="15.75" hidden="1" customHeight="1" outlineLevel="2">
      <c r="A419" s="18" t="s">
        <v>204</v>
      </c>
      <c r="B419" s="19" t="s">
        <v>73</v>
      </c>
      <c r="C419" s="18" t="s">
        <v>74</v>
      </c>
      <c r="D419" s="19">
        <v>2.38373284E7</v>
      </c>
      <c r="E419" s="19">
        <v>458841.74</v>
      </c>
      <c r="F419" s="19">
        <v>0.0</v>
      </c>
      <c r="G419" s="19" t="str">
        <f t="shared" si="1449"/>
        <v>#REF!</v>
      </c>
      <c r="H419" s="19" t="str">
        <f t="shared" si="1450"/>
        <v>#REF!</v>
      </c>
      <c r="I419" s="19" t="str">
        <f t="shared" si="1451"/>
        <v>#REF!</v>
      </c>
      <c r="J419" s="19" t="str">
        <f t="shared" si="1452"/>
        <v>#REF!</v>
      </c>
      <c r="K419" s="19" t="str">
        <f t="shared" si="1453"/>
        <v>#REF!</v>
      </c>
      <c r="L419" s="19" t="str">
        <f t="shared" si="1454"/>
        <v>#REF!</v>
      </c>
      <c r="M419" s="19" t="str">
        <f t="shared" si="1455"/>
        <v>#REF!</v>
      </c>
      <c r="N419" s="19" t="str">
        <f t="shared" si="1456"/>
        <v>#REF!</v>
      </c>
      <c r="O419" s="38"/>
      <c r="P419" s="19" t="str">
        <f t="shared" si="1457"/>
        <v>#REF!</v>
      </c>
      <c r="Q419" s="19" t="str">
        <f t="shared" si="1458"/>
        <v>#REF!</v>
      </c>
      <c r="R419" s="19" t="str">
        <f t="shared" si="1459"/>
        <v>#REF!</v>
      </c>
      <c r="S419" s="38" t="str">
        <f t="shared" si="1460"/>
        <v>#REF!</v>
      </c>
      <c r="T419" s="19">
        <v>0.0</v>
      </c>
      <c r="U419" s="19">
        <v>0.0</v>
      </c>
      <c r="V419" s="19">
        <f t="shared" si="1461"/>
        <v>0</v>
      </c>
      <c r="W419" s="19" t="str">
        <f t="shared" si="1462"/>
        <v>#REF!</v>
      </c>
      <c r="X419" s="19" t="str">
        <f t="shared" si="1463"/>
        <v>#REF!</v>
      </c>
      <c r="Y419" s="38"/>
      <c r="Z419" s="38"/>
      <c r="AA419" s="38"/>
      <c r="AB419" s="38"/>
      <c r="AC419" s="38"/>
      <c r="AD419" s="38"/>
      <c r="AE419" s="38"/>
      <c r="AG419" s="39" t="b">
        <f t="shared" si="1464"/>
        <v>1</v>
      </c>
      <c r="AH419" s="38" t="s">
        <v>204</v>
      </c>
      <c r="AI419" s="40" t="s">
        <v>73</v>
      </c>
      <c r="AJ419" s="38" t="s">
        <v>74</v>
      </c>
      <c r="AK419" s="19">
        <v>0.0</v>
      </c>
      <c r="AL419" s="18">
        <v>0.0</v>
      </c>
      <c r="AM419" s="19">
        <f t="shared" si="1465"/>
        <v>0</v>
      </c>
    </row>
    <row r="420" ht="15.75" hidden="1" customHeight="1" outlineLevel="2">
      <c r="A420" s="18" t="s">
        <v>204</v>
      </c>
      <c r="B420" s="19" t="s">
        <v>30</v>
      </c>
      <c r="C420" s="18" t="s">
        <v>31</v>
      </c>
      <c r="D420" s="19">
        <v>98474.78</v>
      </c>
      <c r="E420" s="19">
        <v>1895.53</v>
      </c>
      <c r="F420" s="19">
        <v>0.0</v>
      </c>
      <c r="G420" s="19" t="str">
        <f t="shared" si="1449"/>
        <v>#REF!</v>
      </c>
      <c r="H420" s="19" t="str">
        <f t="shared" si="1450"/>
        <v>#REF!</v>
      </c>
      <c r="I420" s="19" t="str">
        <f t="shared" si="1451"/>
        <v>#REF!</v>
      </c>
      <c r="J420" s="19" t="str">
        <f t="shared" si="1452"/>
        <v>#REF!</v>
      </c>
      <c r="K420" s="19" t="str">
        <f t="shared" si="1453"/>
        <v>#REF!</v>
      </c>
      <c r="L420" s="19" t="str">
        <f t="shared" si="1454"/>
        <v>#REF!</v>
      </c>
      <c r="M420" s="19" t="str">
        <f t="shared" si="1455"/>
        <v>#REF!</v>
      </c>
      <c r="N420" s="19" t="str">
        <f t="shared" si="1456"/>
        <v>#REF!</v>
      </c>
      <c r="O420" s="38"/>
      <c r="P420" s="19">
        <v>0.0</v>
      </c>
      <c r="Q420" s="19">
        <f t="shared" si="1458"/>
        <v>0</v>
      </c>
      <c r="R420" s="19" t="str">
        <f t="shared" si="1459"/>
        <v>#REF!</v>
      </c>
      <c r="S420" s="38" t="str">
        <f t="shared" si="1460"/>
        <v>#REF!</v>
      </c>
      <c r="T420" s="19">
        <v>0.0</v>
      </c>
      <c r="U420" s="19">
        <v>27111.24</v>
      </c>
      <c r="V420" s="19">
        <f t="shared" si="1461"/>
        <v>27111.24</v>
      </c>
      <c r="W420" s="19" t="str">
        <f t="shared" si="1462"/>
        <v>#REF!</v>
      </c>
      <c r="X420" s="19" t="str">
        <f t="shared" si="1463"/>
        <v>#REF!</v>
      </c>
      <c r="Y420" s="38"/>
      <c r="Z420" s="38"/>
      <c r="AA420" s="38"/>
      <c r="AB420" s="38"/>
      <c r="AC420" s="38"/>
      <c r="AD420" s="38"/>
      <c r="AE420" s="38"/>
      <c r="AG420" s="39" t="b">
        <f t="shared" si="1464"/>
        <v>1</v>
      </c>
      <c r="AH420" s="38" t="s">
        <v>204</v>
      </c>
      <c r="AI420" s="40" t="s">
        <v>30</v>
      </c>
      <c r="AJ420" s="38" t="s">
        <v>336</v>
      </c>
      <c r="AK420" s="19">
        <v>0.0</v>
      </c>
      <c r="AL420" s="18">
        <v>27111.24</v>
      </c>
      <c r="AM420" s="19">
        <f t="shared" si="1465"/>
        <v>27111.24</v>
      </c>
    </row>
    <row r="421" ht="15.75" hidden="1" customHeight="1" outlineLevel="2">
      <c r="A421" s="18" t="s">
        <v>204</v>
      </c>
      <c r="B421" s="19" t="s">
        <v>38</v>
      </c>
      <c r="C421" s="18" t="s">
        <v>39</v>
      </c>
      <c r="D421" s="19">
        <v>212464.95</v>
      </c>
      <c r="E421" s="19">
        <v>4089.71</v>
      </c>
      <c r="F421" s="19">
        <v>0.0</v>
      </c>
      <c r="G421" s="19" t="str">
        <f t="shared" si="1449"/>
        <v>#REF!</v>
      </c>
      <c r="H421" s="19" t="str">
        <f t="shared" si="1450"/>
        <v>#REF!</v>
      </c>
      <c r="I421" s="19" t="str">
        <f t="shared" si="1451"/>
        <v>#REF!</v>
      </c>
      <c r="J421" s="19" t="str">
        <f t="shared" si="1452"/>
        <v>#REF!</v>
      </c>
      <c r="K421" s="19" t="str">
        <f t="shared" si="1453"/>
        <v>#REF!</v>
      </c>
      <c r="L421" s="19" t="str">
        <f t="shared" si="1454"/>
        <v>#REF!</v>
      </c>
      <c r="M421" s="19" t="str">
        <f t="shared" si="1455"/>
        <v>#REF!</v>
      </c>
      <c r="N421" s="19" t="str">
        <f t="shared" si="1456"/>
        <v>#REF!</v>
      </c>
      <c r="O421" s="38"/>
      <c r="P421" s="19" t="str">
        <f t="shared" ref="P421:P422" si="1466">+D421-K421</f>
        <v>#REF!</v>
      </c>
      <c r="Q421" s="19" t="str">
        <f t="shared" si="1458"/>
        <v>#REF!</v>
      </c>
      <c r="R421" s="19" t="str">
        <f t="shared" si="1459"/>
        <v>#REF!</v>
      </c>
      <c r="S421" s="38" t="str">
        <f t="shared" si="1460"/>
        <v>#REF!</v>
      </c>
      <c r="T421" s="19">
        <v>0.0</v>
      </c>
      <c r="U421" s="19">
        <v>0.0</v>
      </c>
      <c r="V421" s="19">
        <f t="shared" si="1461"/>
        <v>0</v>
      </c>
      <c r="W421" s="19" t="str">
        <f t="shared" si="1462"/>
        <v>#REF!</v>
      </c>
      <c r="X421" s="19" t="str">
        <f t="shared" si="1463"/>
        <v>#REF!</v>
      </c>
      <c r="Y421" s="38"/>
      <c r="Z421" s="38"/>
      <c r="AA421" s="38"/>
      <c r="AB421" s="38"/>
      <c r="AC421" s="38"/>
      <c r="AD421" s="38"/>
      <c r="AE421" s="38"/>
      <c r="AG421" s="39" t="b">
        <f t="shared" si="1464"/>
        <v>1</v>
      </c>
      <c r="AH421" s="38" t="s">
        <v>204</v>
      </c>
      <c r="AI421" s="40" t="s">
        <v>38</v>
      </c>
      <c r="AJ421" s="38" t="s">
        <v>39</v>
      </c>
      <c r="AK421" s="19">
        <v>0.0</v>
      </c>
      <c r="AL421" s="18">
        <v>0.0</v>
      </c>
      <c r="AM421" s="19">
        <f t="shared" si="1465"/>
        <v>0</v>
      </c>
    </row>
    <row r="422" ht="15.75" hidden="1" customHeight="1" outlineLevel="2">
      <c r="A422" s="18" t="s">
        <v>204</v>
      </c>
      <c r="B422" s="19" t="s">
        <v>40</v>
      </c>
      <c r="C422" s="18" t="s">
        <v>41</v>
      </c>
      <c r="D422" s="19">
        <v>3.2587660135E8</v>
      </c>
      <c r="E422" s="19">
        <v>6272757.82</v>
      </c>
      <c r="F422" s="19">
        <v>0.0</v>
      </c>
      <c r="G422" s="19" t="str">
        <f t="shared" si="1449"/>
        <v>#REF!</v>
      </c>
      <c r="H422" s="19" t="str">
        <f t="shared" si="1450"/>
        <v>#REF!</v>
      </c>
      <c r="I422" s="19" t="str">
        <f t="shared" si="1451"/>
        <v>#REF!</v>
      </c>
      <c r="J422" s="19" t="str">
        <f t="shared" si="1452"/>
        <v>#REF!</v>
      </c>
      <c r="K422" s="19" t="str">
        <f t="shared" si="1453"/>
        <v>#REF!</v>
      </c>
      <c r="L422" s="19" t="str">
        <f t="shared" si="1454"/>
        <v>#REF!</v>
      </c>
      <c r="M422" s="19" t="str">
        <f t="shared" si="1455"/>
        <v>#REF!</v>
      </c>
      <c r="N422" s="19" t="str">
        <f t="shared" si="1456"/>
        <v>#REF!</v>
      </c>
      <c r="O422" s="38"/>
      <c r="P422" s="19" t="str">
        <f t="shared" si="1466"/>
        <v>#REF!</v>
      </c>
      <c r="Q422" s="19" t="str">
        <f t="shared" si="1458"/>
        <v>#REF!</v>
      </c>
      <c r="R422" s="19" t="str">
        <f t="shared" si="1459"/>
        <v>#REF!</v>
      </c>
      <c r="S422" s="38" t="str">
        <f t="shared" si="1460"/>
        <v>#REF!</v>
      </c>
      <c r="T422" s="19">
        <v>0.0</v>
      </c>
      <c r="U422" s="19">
        <v>0.0</v>
      </c>
      <c r="V422" s="19">
        <f t="shared" si="1461"/>
        <v>0</v>
      </c>
      <c r="W422" s="19" t="str">
        <f t="shared" si="1462"/>
        <v>#REF!</v>
      </c>
      <c r="X422" s="19" t="str">
        <f t="shared" si="1463"/>
        <v>#REF!</v>
      </c>
      <c r="Y422" s="38"/>
      <c r="Z422" s="38"/>
      <c r="AA422" s="38"/>
      <c r="AB422" s="38"/>
      <c r="AC422" s="38"/>
      <c r="AD422" s="38"/>
      <c r="AE422" s="38"/>
      <c r="AG422" s="39" t="b">
        <f t="shared" si="1464"/>
        <v>1</v>
      </c>
      <c r="AH422" s="38" t="s">
        <v>204</v>
      </c>
      <c r="AI422" s="40" t="s">
        <v>40</v>
      </c>
      <c r="AJ422" s="38" t="s">
        <v>41</v>
      </c>
      <c r="AK422" s="19">
        <v>0.0</v>
      </c>
      <c r="AL422" s="18">
        <v>0.0</v>
      </c>
      <c r="AM422" s="19">
        <f t="shared" si="1465"/>
        <v>0</v>
      </c>
    </row>
    <row r="423" ht="15.75" hidden="1" customHeight="1" outlineLevel="1">
      <c r="A423" s="43" t="s">
        <v>413</v>
      </c>
      <c r="B423" s="19"/>
      <c r="C423" s="18"/>
      <c r="D423" s="19">
        <f t="shared" ref="D423:E423" si="1467">SUBTOTAL(9,D417:D422)</f>
        <v>573815055</v>
      </c>
      <c r="E423" s="19">
        <f t="shared" si="1467"/>
        <v>11045294</v>
      </c>
      <c r="F423" s="19">
        <v>1.0</v>
      </c>
      <c r="G423" s="19"/>
      <c r="H423" s="19"/>
      <c r="I423" s="19"/>
      <c r="J423" s="19"/>
      <c r="K423" s="19" t="str">
        <f t="shared" ref="K423:L423" si="1468">SUBTOTAL(9,K417:K422)</f>
        <v>#REF!</v>
      </c>
      <c r="L423" s="19" t="str">
        <f t="shared" si="1468"/>
        <v>#REF!</v>
      </c>
      <c r="M423" s="19"/>
      <c r="N423" s="19"/>
      <c r="O423" s="38"/>
      <c r="P423" s="19" t="str">
        <f t="shared" ref="P423:X423" si="1469">SUBTOTAL(9,P417:P422)</f>
        <v>#REF!</v>
      </c>
      <c r="Q423" s="19" t="str">
        <f t="shared" si="1469"/>
        <v>#REF!</v>
      </c>
      <c r="R423" s="19" t="str">
        <f t="shared" si="1469"/>
        <v>#REF!</v>
      </c>
      <c r="S423" s="38" t="str">
        <f t="shared" si="1469"/>
        <v>#REF!</v>
      </c>
      <c r="T423" s="19">
        <f t="shared" si="1469"/>
        <v>0</v>
      </c>
      <c r="U423" s="19">
        <f t="shared" si="1469"/>
        <v>27111.24</v>
      </c>
      <c r="V423" s="19">
        <f t="shared" si="1469"/>
        <v>27111.24</v>
      </c>
      <c r="W423" s="19" t="str">
        <f t="shared" si="1469"/>
        <v>#REF!</v>
      </c>
      <c r="X423" s="19" t="str">
        <f t="shared" si="1469"/>
        <v>#REF!</v>
      </c>
      <c r="Y423" s="38"/>
      <c r="Z423" s="38"/>
      <c r="AA423" s="38"/>
      <c r="AB423" s="38"/>
      <c r="AC423" s="38"/>
      <c r="AD423" s="38"/>
      <c r="AE423" s="38"/>
      <c r="AH423" s="38"/>
      <c r="AI423" s="40"/>
      <c r="AJ423" s="38"/>
      <c r="AK423" s="19"/>
      <c r="AL423" s="18"/>
      <c r="AM423" s="19"/>
    </row>
    <row r="424" ht="15.75" hidden="1" customHeight="1" outlineLevel="2">
      <c r="A424" s="18" t="s">
        <v>206</v>
      </c>
      <c r="B424" s="19" t="s">
        <v>44</v>
      </c>
      <c r="C424" s="18" t="s">
        <v>45</v>
      </c>
      <c r="D424" s="19">
        <v>1.908007682E7</v>
      </c>
      <c r="E424" s="19">
        <v>2078516.84</v>
      </c>
      <c r="F424" s="19">
        <v>0.0</v>
      </c>
      <c r="G424" s="19" t="str">
        <f t="shared" ref="G424:G428" si="1470">VLOOKUP(A424,'[1]ESFUERZO PROPIO ANTIOQUIA'!$E$4:$AB$130,5,0)</f>
        <v>#REF!</v>
      </c>
      <c r="H424" s="19" t="str">
        <f t="shared" ref="H424:H428" si="1471">VLOOKUP(A424,'[1]ESFUERZO PROPIO ANTIOQUIA'!$E$4:$AB$130,2,0)</f>
        <v>#REF!</v>
      </c>
      <c r="I424" s="19" t="str">
        <f t="shared" ref="I424:I428" si="1472">VLOOKUP(A424,'[1]ESFUERZO PROPIO ANTIOQUIA'!$E$4:$AB$130,24,0)</f>
        <v>#REF!</v>
      </c>
      <c r="J424" s="19" t="str">
        <f t="shared" ref="J424:J428" si="1473">+I424/4</f>
        <v>#REF!</v>
      </c>
      <c r="K424" s="19" t="str">
        <f t="shared" ref="K424:K428" si="1474">+F424*J424</f>
        <v>#REF!</v>
      </c>
      <c r="L424" s="19" t="str">
        <f t="shared" ref="L424:L428" si="1475">IF(K424=0,0,D424-Q424)</f>
        <v>#REF!</v>
      </c>
      <c r="M424" s="19" t="str">
        <f t="shared" ref="M424:M428" si="1476">VLOOKUP(A424,'[1]ESFUERZO PROPIO ANTIOQUIA'!$E$4:$AB$130,14,0)</f>
        <v>#REF!</v>
      </c>
      <c r="N424" s="19" t="str">
        <f t="shared" ref="N424:N428" si="1477">VLOOKUP(A424,'[1]ESFUERZO PROPIO ANTIOQUIA'!$E$4:$AB$130,11,0)</f>
        <v>#REF!</v>
      </c>
      <c r="O424" s="38"/>
      <c r="P424" s="19" t="str">
        <f t="shared" ref="P424:P425" si="1478">+D424-K424</f>
        <v>#REF!</v>
      </c>
      <c r="Q424" s="19" t="str">
        <f t="shared" ref="Q424:Q428" si="1479">+ROUND(P424,0)</f>
        <v>#REF!</v>
      </c>
      <c r="R424" s="19" t="str">
        <f t="shared" ref="R424:R428" si="1480">+L424+Q424</f>
        <v>#REF!</v>
      </c>
      <c r="S424" s="38" t="str">
        <f t="shared" ref="S424:S428" si="1481">+IF(D424-L424-Q424&gt;1,D424-L424-Q424,0)</f>
        <v>#REF!</v>
      </c>
      <c r="T424" s="19">
        <v>1304001.0</v>
      </c>
      <c r="U424" s="19">
        <v>0.0</v>
      </c>
      <c r="V424" s="19">
        <f t="shared" ref="V424:V428" si="1482">+T424+U424</f>
        <v>1304001</v>
      </c>
      <c r="W424" s="19" t="str">
        <f t="shared" ref="W424:W428" si="1483">+IF(S424+V424&gt;100000,S424+V424,0)</f>
        <v>#REF!</v>
      </c>
      <c r="X424" s="19" t="str">
        <f t="shared" ref="X424:X428" si="1484">+Q424+W424</f>
        <v>#REF!</v>
      </c>
      <c r="Y424" s="38"/>
      <c r="Z424" s="38"/>
      <c r="AA424" s="38"/>
      <c r="AB424" s="38"/>
      <c r="AC424" s="38"/>
      <c r="AD424" s="38"/>
      <c r="AE424" s="38"/>
      <c r="AG424" s="39" t="b">
        <f t="shared" ref="AG424:AG428" si="1485">+AND(A424=AH424,C424=AJ424)</f>
        <v>1</v>
      </c>
      <c r="AH424" s="38" t="s">
        <v>206</v>
      </c>
      <c r="AI424" s="40" t="s">
        <v>44</v>
      </c>
      <c r="AJ424" s="38" t="s">
        <v>45</v>
      </c>
      <c r="AK424" s="19">
        <v>1304001.0</v>
      </c>
      <c r="AL424" s="18">
        <v>0.0</v>
      </c>
      <c r="AM424" s="19">
        <f t="shared" ref="AM424:AM428" si="1486">+AK424+AL424</f>
        <v>1304001</v>
      </c>
    </row>
    <row r="425" ht="15.75" hidden="1" customHeight="1" outlineLevel="2">
      <c r="A425" s="18" t="s">
        <v>206</v>
      </c>
      <c r="B425" s="19" t="s">
        <v>30</v>
      </c>
      <c r="C425" s="18" t="s">
        <v>31</v>
      </c>
      <c r="D425" s="19">
        <v>203452.6</v>
      </c>
      <c r="E425" s="19">
        <v>22163.41</v>
      </c>
      <c r="F425" s="19">
        <v>0.0</v>
      </c>
      <c r="G425" s="19" t="str">
        <f t="shared" si="1470"/>
        <v>#REF!</v>
      </c>
      <c r="H425" s="19" t="str">
        <f t="shared" si="1471"/>
        <v>#REF!</v>
      </c>
      <c r="I425" s="19" t="str">
        <f t="shared" si="1472"/>
        <v>#REF!</v>
      </c>
      <c r="J425" s="19" t="str">
        <f t="shared" si="1473"/>
        <v>#REF!</v>
      </c>
      <c r="K425" s="19" t="str">
        <f t="shared" si="1474"/>
        <v>#REF!</v>
      </c>
      <c r="L425" s="19" t="str">
        <f t="shared" si="1475"/>
        <v>#REF!</v>
      </c>
      <c r="M425" s="19" t="str">
        <f t="shared" si="1476"/>
        <v>#REF!</v>
      </c>
      <c r="N425" s="19" t="str">
        <f t="shared" si="1477"/>
        <v>#REF!</v>
      </c>
      <c r="O425" s="38"/>
      <c r="P425" s="19" t="str">
        <f t="shared" si="1478"/>
        <v>#REF!</v>
      </c>
      <c r="Q425" s="19" t="str">
        <f t="shared" si="1479"/>
        <v>#REF!</v>
      </c>
      <c r="R425" s="19" t="str">
        <f t="shared" si="1480"/>
        <v>#REF!</v>
      </c>
      <c r="S425" s="38" t="str">
        <f t="shared" si="1481"/>
        <v>#REF!</v>
      </c>
      <c r="T425" s="19">
        <v>0.0</v>
      </c>
      <c r="U425" s="19">
        <v>81672.0</v>
      </c>
      <c r="V425" s="19">
        <f t="shared" si="1482"/>
        <v>81672</v>
      </c>
      <c r="W425" s="19" t="str">
        <f t="shared" si="1483"/>
        <v>#REF!</v>
      </c>
      <c r="X425" s="19" t="str">
        <f t="shared" si="1484"/>
        <v>#REF!</v>
      </c>
      <c r="Y425" s="38"/>
      <c r="Z425" s="38"/>
      <c r="AA425" s="38"/>
      <c r="AB425" s="38"/>
      <c r="AC425" s="38"/>
      <c r="AD425" s="38"/>
      <c r="AE425" s="38"/>
      <c r="AG425" s="39" t="b">
        <f t="shared" si="1485"/>
        <v>1</v>
      </c>
      <c r="AH425" s="38" t="s">
        <v>206</v>
      </c>
      <c r="AI425" s="40" t="s">
        <v>30</v>
      </c>
      <c r="AJ425" s="38" t="s">
        <v>336</v>
      </c>
      <c r="AK425" s="19">
        <v>0.0</v>
      </c>
      <c r="AL425" s="18">
        <v>81672.0</v>
      </c>
      <c r="AM425" s="19">
        <f t="shared" si="1486"/>
        <v>81672</v>
      </c>
    </row>
    <row r="426" ht="15.75" hidden="1" customHeight="1" outlineLevel="2">
      <c r="A426" s="18" t="s">
        <v>206</v>
      </c>
      <c r="B426" s="19" t="s">
        <v>38</v>
      </c>
      <c r="C426" s="18" t="s">
        <v>39</v>
      </c>
      <c r="D426" s="19">
        <v>9569.06</v>
      </c>
      <c r="E426" s="19">
        <v>1042.42</v>
      </c>
      <c r="F426" s="19">
        <v>0.0</v>
      </c>
      <c r="G426" s="19" t="str">
        <f t="shared" si="1470"/>
        <v>#REF!</v>
      </c>
      <c r="H426" s="19" t="str">
        <f t="shared" si="1471"/>
        <v>#REF!</v>
      </c>
      <c r="I426" s="19" t="str">
        <f t="shared" si="1472"/>
        <v>#REF!</v>
      </c>
      <c r="J426" s="19" t="str">
        <f t="shared" si="1473"/>
        <v>#REF!</v>
      </c>
      <c r="K426" s="19" t="str">
        <f t="shared" si="1474"/>
        <v>#REF!</v>
      </c>
      <c r="L426" s="19" t="str">
        <f t="shared" si="1475"/>
        <v>#REF!</v>
      </c>
      <c r="M426" s="19" t="str">
        <f t="shared" si="1476"/>
        <v>#REF!</v>
      </c>
      <c r="N426" s="19" t="str">
        <f t="shared" si="1477"/>
        <v>#REF!</v>
      </c>
      <c r="O426" s="38"/>
      <c r="P426" s="19">
        <v>0.0</v>
      </c>
      <c r="Q426" s="19">
        <f t="shared" si="1479"/>
        <v>0</v>
      </c>
      <c r="R426" s="19" t="str">
        <f t="shared" si="1480"/>
        <v>#REF!</v>
      </c>
      <c r="S426" s="38" t="str">
        <f t="shared" si="1481"/>
        <v>#REF!</v>
      </c>
      <c r="T426" s="19">
        <v>0.0</v>
      </c>
      <c r="U426" s="19">
        <v>0.0</v>
      </c>
      <c r="V426" s="19">
        <f t="shared" si="1482"/>
        <v>0</v>
      </c>
      <c r="W426" s="19" t="str">
        <f t="shared" si="1483"/>
        <v>#REF!</v>
      </c>
      <c r="X426" s="19" t="str">
        <f t="shared" si="1484"/>
        <v>#REF!</v>
      </c>
      <c r="Y426" s="38"/>
      <c r="Z426" s="38"/>
      <c r="AA426" s="38"/>
      <c r="AB426" s="38"/>
      <c r="AC426" s="38"/>
      <c r="AD426" s="38"/>
      <c r="AE426" s="38"/>
      <c r="AG426" s="39" t="b">
        <f t="shared" si="1485"/>
        <v>1</v>
      </c>
      <c r="AH426" s="18" t="s">
        <v>206</v>
      </c>
      <c r="AI426" s="19" t="s">
        <v>38</v>
      </c>
      <c r="AJ426" s="18" t="s">
        <v>39</v>
      </c>
      <c r="AK426" s="19"/>
      <c r="AL426" s="18"/>
      <c r="AM426" s="19">
        <f t="shared" si="1486"/>
        <v>0</v>
      </c>
    </row>
    <row r="427" ht="15.75" hidden="1" customHeight="1" outlineLevel="2">
      <c r="A427" s="18" t="s">
        <v>206</v>
      </c>
      <c r="B427" s="19" t="s">
        <v>40</v>
      </c>
      <c r="C427" s="18" t="s">
        <v>41</v>
      </c>
      <c r="D427" s="19">
        <v>2658287.79</v>
      </c>
      <c r="E427" s="19">
        <v>289584.57</v>
      </c>
      <c r="F427" s="19">
        <v>0.0</v>
      </c>
      <c r="G427" s="19" t="str">
        <f t="shared" si="1470"/>
        <v>#REF!</v>
      </c>
      <c r="H427" s="19" t="str">
        <f t="shared" si="1471"/>
        <v>#REF!</v>
      </c>
      <c r="I427" s="19" t="str">
        <f t="shared" si="1472"/>
        <v>#REF!</v>
      </c>
      <c r="J427" s="19" t="str">
        <f t="shared" si="1473"/>
        <v>#REF!</v>
      </c>
      <c r="K427" s="19" t="str">
        <f t="shared" si="1474"/>
        <v>#REF!</v>
      </c>
      <c r="L427" s="19" t="str">
        <f t="shared" si="1475"/>
        <v>#REF!</v>
      </c>
      <c r="M427" s="19" t="str">
        <f t="shared" si="1476"/>
        <v>#REF!</v>
      </c>
      <c r="N427" s="19" t="str">
        <f t="shared" si="1477"/>
        <v>#REF!</v>
      </c>
      <c r="O427" s="38"/>
      <c r="P427" s="19" t="str">
        <f t="shared" ref="P427:P428" si="1487">+D427-K427</f>
        <v>#REF!</v>
      </c>
      <c r="Q427" s="19" t="str">
        <f t="shared" si="1479"/>
        <v>#REF!</v>
      </c>
      <c r="R427" s="19" t="str">
        <f t="shared" si="1480"/>
        <v>#REF!</v>
      </c>
      <c r="S427" s="38" t="str">
        <f t="shared" si="1481"/>
        <v>#REF!</v>
      </c>
      <c r="T427" s="19">
        <v>130070.0</v>
      </c>
      <c r="U427" s="19">
        <v>0.0</v>
      </c>
      <c r="V427" s="19">
        <f t="shared" si="1482"/>
        <v>130070</v>
      </c>
      <c r="W427" s="19" t="str">
        <f t="shared" si="1483"/>
        <v>#REF!</v>
      </c>
      <c r="X427" s="19" t="str">
        <f t="shared" si="1484"/>
        <v>#REF!</v>
      </c>
      <c r="Y427" s="38"/>
      <c r="Z427" s="38"/>
      <c r="AA427" s="38"/>
      <c r="AB427" s="38"/>
      <c r="AC427" s="38"/>
      <c r="AD427" s="38"/>
      <c r="AE427" s="38"/>
      <c r="AG427" s="39" t="b">
        <f t="shared" si="1485"/>
        <v>1</v>
      </c>
      <c r="AH427" s="38" t="s">
        <v>206</v>
      </c>
      <c r="AI427" s="40" t="s">
        <v>40</v>
      </c>
      <c r="AJ427" s="38" t="s">
        <v>41</v>
      </c>
      <c r="AK427" s="19">
        <v>130070.0</v>
      </c>
      <c r="AL427" s="18">
        <v>0.0</v>
      </c>
      <c r="AM427" s="19">
        <f t="shared" si="1486"/>
        <v>130070</v>
      </c>
    </row>
    <row r="428" ht="15.75" hidden="1" customHeight="1" outlineLevel="2">
      <c r="A428" s="18" t="s">
        <v>206</v>
      </c>
      <c r="B428" s="19" t="s">
        <v>48</v>
      </c>
      <c r="C428" s="18" t="s">
        <v>49</v>
      </c>
      <c r="D428" s="19">
        <v>3.144575673E7</v>
      </c>
      <c r="E428" s="19">
        <v>3425590.76</v>
      </c>
      <c r="F428" s="19">
        <v>0.0</v>
      </c>
      <c r="G428" s="19" t="str">
        <f t="shared" si="1470"/>
        <v>#REF!</v>
      </c>
      <c r="H428" s="19" t="str">
        <f t="shared" si="1471"/>
        <v>#REF!</v>
      </c>
      <c r="I428" s="19" t="str">
        <f t="shared" si="1472"/>
        <v>#REF!</v>
      </c>
      <c r="J428" s="19" t="str">
        <f t="shared" si="1473"/>
        <v>#REF!</v>
      </c>
      <c r="K428" s="19" t="str">
        <f t="shared" si="1474"/>
        <v>#REF!</v>
      </c>
      <c r="L428" s="19" t="str">
        <f t="shared" si="1475"/>
        <v>#REF!</v>
      </c>
      <c r="M428" s="19" t="str">
        <f t="shared" si="1476"/>
        <v>#REF!</v>
      </c>
      <c r="N428" s="19" t="str">
        <f t="shared" si="1477"/>
        <v>#REF!</v>
      </c>
      <c r="O428" s="38"/>
      <c r="P428" s="19" t="str">
        <f t="shared" si="1487"/>
        <v>#REF!</v>
      </c>
      <c r="Q428" s="19" t="str">
        <f t="shared" si="1479"/>
        <v>#REF!</v>
      </c>
      <c r="R428" s="19" t="str">
        <f t="shared" si="1480"/>
        <v>#REF!</v>
      </c>
      <c r="S428" s="38" t="str">
        <f t="shared" si="1481"/>
        <v>#REF!</v>
      </c>
      <c r="T428" s="19">
        <v>2235394.0</v>
      </c>
      <c r="U428" s="19">
        <v>0.0</v>
      </c>
      <c r="V428" s="19">
        <f t="shared" si="1482"/>
        <v>2235394</v>
      </c>
      <c r="W428" s="19" t="str">
        <f t="shared" si="1483"/>
        <v>#REF!</v>
      </c>
      <c r="X428" s="19" t="str">
        <f t="shared" si="1484"/>
        <v>#REF!</v>
      </c>
      <c r="Y428" s="38"/>
      <c r="Z428" s="38"/>
      <c r="AA428" s="38"/>
      <c r="AB428" s="38"/>
      <c r="AC428" s="38"/>
      <c r="AD428" s="38"/>
      <c r="AE428" s="38"/>
      <c r="AG428" s="39" t="b">
        <f t="shared" si="1485"/>
        <v>1</v>
      </c>
      <c r="AH428" s="38" t="s">
        <v>206</v>
      </c>
      <c r="AI428" s="40" t="s">
        <v>48</v>
      </c>
      <c r="AJ428" s="38" t="s">
        <v>49</v>
      </c>
      <c r="AK428" s="19">
        <v>2235394.0</v>
      </c>
      <c r="AL428" s="18">
        <v>0.0</v>
      </c>
      <c r="AM428" s="19">
        <f t="shared" si="1486"/>
        <v>2235394</v>
      </c>
    </row>
    <row r="429" ht="15.75" hidden="1" customHeight="1" outlineLevel="1">
      <c r="A429" s="43" t="s">
        <v>414</v>
      </c>
      <c r="B429" s="19"/>
      <c r="C429" s="18"/>
      <c r="D429" s="19">
        <f t="shared" ref="D429:E429" si="1488">SUBTOTAL(9,D424:D428)</f>
        <v>53397143</v>
      </c>
      <c r="E429" s="19">
        <f t="shared" si="1488"/>
        <v>5816898</v>
      </c>
      <c r="F429" s="19">
        <v>1.0</v>
      </c>
      <c r="G429" s="19"/>
      <c r="H429" s="19"/>
      <c r="I429" s="19"/>
      <c r="J429" s="19"/>
      <c r="K429" s="19" t="str">
        <f t="shared" ref="K429:L429" si="1489">SUBTOTAL(9,K424:K428)</f>
        <v>#REF!</v>
      </c>
      <c r="L429" s="19" t="str">
        <f t="shared" si="1489"/>
        <v>#REF!</v>
      </c>
      <c r="M429" s="19"/>
      <c r="N429" s="19"/>
      <c r="O429" s="38"/>
      <c r="P429" s="19" t="str">
        <f t="shared" ref="P429:X429" si="1490">SUBTOTAL(9,P424:P428)</f>
        <v>#REF!</v>
      </c>
      <c r="Q429" s="19" t="str">
        <f t="shared" si="1490"/>
        <v>#REF!</v>
      </c>
      <c r="R429" s="19" t="str">
        <f t="shared" si="1490"/>
        <v>#REF!</v>
      </c>
      <c r="S429" s="38" t="str">
        <f t="shared" si="1490"/>
        <v>#REF!</v>
      </c>
      <c r="T429" s="19">
        <f t="shared" si="1490"/>
        <v>3669465</v>
      </c>
      <c r="U429" s="19">
        <f t="shared" si="1490"/>
        <v>81672</v>
      </c>
      <c r="V429" s="19">
        <f t="shared" si="1490"/>
        <v>3751137</v>
      </c>
      <c r="W429" s="19" t="str">
        <f t="shared" si="1490"/>
        <v>#REF!</v>
      </c>
      <c r="X429" s="19" t="str">
        <f t="shared" si="1490"/>
        <v>#REF!</v>
      </c>
      <c r="Y429" s="38"/>
      <c r="Z429" s="38"/>
      <c r="AA429" s="38"/>
      <c r="AB429" s="38"/>
      <c r="AC429" s="38"/>
      <c r="AD429" s="38"/>
      <c r="AE429" s="38"/>
      <c r="AH429" s="38"/>
      <c r="AI429" s="40"/>
      <c r="AJ429" s="38"/>
      <c r="AK429" s="19"/>
      <c r="AL429" s="18"/>
      <c r="AM429" s="19"/>
    </row>
    <row r="430" ht="15.75" hidden="1" customHeight="1" outlineLevel="2">
      <c r="A430" s="18" t="s">
        <v>208</v>
      </c>
      <c r="B430" s="19" t="s">
        <v>18</v>
      </c>
      <c r="C430" s="18" t="s">
        <v>335</v>
      </c>
      <c r="D430" s="19">
        <v>1483077.2</v>
      </c>
      <c r="E430" s="19">
        <v>473270.3</v>
      </c>
      <c r="F430" s="19">
        <v>0.0</v>
      </c>
      <c r="G430" s="19" t="str">
        <f t="shared" ref="G430:G432" si="1491">VLOOKUP(A430,'[1]ESFUERZO PROPIO ANTIOQUIA'!$E$4:$AB$130,5,0)</f>
        <v>#REF!</v>
      </c>
      <c r="H430" s="19" t="str">
        <f t="shared" ref="H430:H432" si="1492">VLOOKUP(A430,'[1]ESFUERZO PROPIO ANTIOQUIA'!$E$4:$AB$130,2,0)</f>
        <v>#REF!</v>
      </c>
      <c r="I430" s="19" t="str">
        <f t="shared" ref="I430:I432" si="1493">VLOOKUP(A430,'[1]ESFUERZO PROPIO ANTIOQUIA'!$E$4:$AB$130,24,0)</f>
        <v>#REF!</v>
      </c>
      <c r="J430" s="19" t="str">
        <f t="shared" ref="J430:J432" si="1494">+I430/4</f>
        <v>#REF!</v>
      </c>
      <c r="K430" s="19" t="str">
        <f t="shared" ref="K430:K432" si="1495">+F430*J430</f>
        <v>#REF!</v>
      </c>
      <c r="L430" s="19" t="str">
        <f t="shared" ref="L430:L432" si="1496">IF(K430=0,0,D430-Q430)</f>
        <v>#REF!</v>
      </c>
      <c r="M430" s="19" t="str">
        <f t="shared" ref="M430:M432" si="1497">VLOOKUP(A430,'[1]ESFUERZO PROPIO ANTIOQUIA'!$E$4:$AB$130,14,0)</f>
        <v>#REF!</v>
      </c>
      <c r="N430" s="19" t="str">
        <f t="shared" ref="N430:N432" si="1498">VLOOKUP(A430,'[1]ESFUERZO PROPIO ANTIOQUIA'!$E$4:$AB$130,11,0)</f>
        <v>#REF!</v>
      </c>
      <c r="O430" s="38"/>
      <c r="P430" s="19" t="str">
        <f>+D430-K430</f>
        <v>#REF!</v>
      </c>
      <c r="Q430" s="19" t="str">
        <f t="shared" ref="Q430:Q432" si="1499">+ROUND(P430,0)</f>
        <v>#REF!</v>
      </c>
      <c r="R430" s="19" t="str">
        <f t="shared" ref="R430:R432" si="1500">+L430+Q430</f>
        <v>#REF!</v>
      </c>
      <c r="S430" s="38" t="str">
        <f t="shared" ref="S430:S432" si="1501">+IF(D430-L430-Q430&gt;1,D430-L430-Q430,0)</f>
        <v>#REF!</v>
      </c>
      <c r="T430" s="19">
        <v>0.0</v>
      </c>
      <c r="U430" s="19">
        <v>0.0</v>
      </c>
      <c r="V430" s="19">
        <f t="shared" ref="V430:V432" si="1502">+T430+U430</f>
        <v>0</v>
      </c>
      <c r="W430" s="19" t="str">
        <f t="shared" ref="W430:W432" si="1503">+IF(S430+V430&gt;100000,S430+V430,0)</f>
        <v>#REF!</v>
      </c>
      <c r="X430" s="19" t="str">
        <f t="shared" ref="X430:X432" si="1504">+Q430+W430</f>
        <v>#REF!</v>
      </c>
      <c r="Y430" s="38"/>
      <c r="Z430" s="38"/>
      <c r="AA430" s="38"/>
      <c r="AB430" s="38"/>
      <c r="AC430" s="38"/>
      <c r="AD430" s="38"/>
      <c r="AE430" s="38"/>
      <c r="AG430" s="39" t="b">
        <f t="shared" ref="AG430:AG432" si="1505">+AND(A430=AH430,C430=AJ430)</f>
        <v>1</v>
      </c>
      <c r="AH430" s="38" t="s">
        <v>208</v>
      </c>
      <c r="AI430" s="40" t="s">
        <v>18</v>
      </c>
      <c r="AJ430" s="38" t="s">
        <v>335</v>
      </c>
      <c r="AK430" s="19">
        <v>0.0</v>
      </c>
      <c r="AL430" s="18">
        <v>0.0</v>
      </c>
      <c r="AM430" s="19">
        <f t="shared" ref="AM430:AM432" si="1506">+AK430+AL430</f>
        <v>0</v>
      </c>
    </row>
    <row r="431" ht="15.75" hidden="1" customHeight="1" outlineLevel="2">
      <c r="A431" s="18" t="s">
        <v>208</v>
      </c>
      <c r="B431" s="19" t="s">
        <v>30</v>
      </c>
      <c r="C431" s="18" t="s">
        <v>31</v>
      </c>
      <c r="D431" s="19">
        <v>775.76</v>
      </c>
      <c r="E431" s="19">
        <v>247.55</v>
      </c>
      <c r="F431" s="19">
        <v>0.0</v>
      </c>
      <c r="G431" s="19" t="str">
        <f t="shared" si="1491"/>
        <v>#REF!</v>
      </c>
      <c r="H431" s="19" t="str">
        <f t="shared" si="1492"/>
        <v>#REF!</v>
      </c>
      <c r="I431" s="19" t="str">
        <f t="shared" si="1493"/>
        <v>#REF!</v>
      </c>
      <c r="J431" s="19" t="str">
        <f t="shared" si="1494"/>
        <v>#REF!</v>
      </c>
      <c r="K431" s="19" t="str">
        <f t="shared" si="1495"/>
        <v>#REF!</v>
      </c>
      <c r="L431" s="19" t="str">
        <f t="shared" si="1496"/>
        <v>#REF!</v>
      </c>
      <c r="M431" s="19" t="str">
        <f t="shared" si="1497"/>
        <v>#REF!</v>
      </c>
      <c r="N431" s="19" t="str">
        <f t="shared" si="1498"/>
        <v>#REF!</v>
      </c>
      <c r="O431" s="38"/>
      <c r="P431" s="19">
        <v>0.0</v>
      </c>
      <c r="Q431" s="19">
        <f t="shared" si="1499"/>
        <v>0</v>
      </c>
      <c r="R431" s="19" t="str">
        <f t="shared" si="1500"/>
        <v>#REF!</v>
      </c>
      <c r="S431" s="38" t="str">
        <f t="shared" si="1501"/>
        <v>#REF!</v>
      </c>
      <c r="T431" s="19">
        <v>0.0</v>
      </c>
      <c r="U431" s="19">
        <v>0.0</v>
      </c>
      <c r="V431" s="19">
        <f t="shared" si="1502"/>
        <v>0</v>
      </c>
      <c r="W431" s="19" t="str">
        <f t="shared" si="1503"/>
        <v>#REF!</v>
      </c>
      <c r="X431" s="19" t="str">
        <f t="shared" si="1504"/>
        <v>#REF!</v>
      </c>
      <c r="Y431" s="38"/>
      <c r="Z431" s="38"/>
      <c r="AA431" s="38"/>
      <c r="AB431" s="38"/>
      <c r="AC431" s="38"/>
      <c r="AD431" s="38"/>
      <c r="AE431" s="38"/>
      <c r="AG431" s="39" t="b">
        <f t="shared" si="1505"/>
        <v>1</v>
      </c>
      <c r="AH431" s="18" t="s">
        <v>208</v>
      </c>
      <c r="AI431" s="19" t="s">
        <v>30</v>
      </c>
      <c r="AJ431" s="18" t="s">
        <v>31</v>
      </c>
      <c r="AK431" s="19"/>
      <c r="AL431" s="18"/>
      <c r="AM431" s="19">
        <f t="shared" si="1506"/>
        <v>0</v>
      </c>
    </row>
    <row r="432" ht="15.75" hidden="1" customHeight="1" outlineLevel="2">
      <c r="A432" s="18" t="s">
        <v>208</v>
      </c>
      <c r="B432" s="19" t="s">
        <v>38</v>
      </c>
      <c r="C432" s="18" t="s">
        <v>39</v>
      </c>
      <c r="D432" s="19">
        <v>436.04</v>
      </c>
      <c r="E432" s="19">
        <v>139.15</v>
      </c>
      <c r="F432" s="19">
        <v>0.0</v>
      </c>
      <c r="G432" s="19" t="str">
        <f t="shared" si="1491"/>
        <v>#REF!</v>
      </c>
      <c r="H432" s="19" t="str">
        <f t="shared" si="1492"/>
        <v>#REF!</v>
      </c>
      <c r="I432" s="19" t="str">
        <f t="shared" si="1493"/>
        <v>#REF!</v>
      </c>
      <c r="J432" s="19" t="str">
        <f t="shared" si="1494"/>
        <v>#REF!</v>
      </c>
      <c r="K432" s="19" t="str">
        <f t="shared" si="1495"/>
        <v>#REF!</v>
      </c>
      <c r="L432" s="19" t="str">
        <f t="shared" si="1496"/>
        <v>#REF!</v>
      </c>
      <c r="M432" s="19" t="str">
        <f t="shared" si="1497"/>
        <v>#REF!</v>
      </c>
      <c r="N432" s="19" t="str">
        <f t="shared" si="1498"/>
        <v>#REF!</v>
      </c>
      <c r="O432" s="38"/>
      <c r="P432" s="19">
        <v>0.0</v>
      </c>
      <c r="Q432" s="19">
        <f t="shared" si="1499"/>
        <v>0</v>
      </c>
      <c r="R432" s="19" t="str">
        <f t="shared" si="1500"/>
        <v>#REF!</v>
      </c>
      <c r="S432" s="38" t="str">
        <f t="shared" si="1501"/>
        <v>#REF!</v>
      </c>
      <c r="T432" s="19">
        <v>0.0</v>
      </c>
      <c r="U432" s="19">
        <v>855.17</v>
      </c>
      <c r="V432" s="19">
        <f t="shared" si="1502"/>
        <v>855.17</v>
      </c>
      <c r="W432" s="19" t="str">
        <f t="shared" si="1503"/>
        <v>#REF!</v>
      </c>
      <c r="X432" s="19" t="str">
        <f t="shared" si="1504"/>
        <v>#REF!</v>
      </c>
      <c r="Y432" s="38"/>
      <c r="Z432" s="38"/>
      <c r="AA432" s="38"/>
      <c r="AB432" s="38"/>
      <c r="AC432" s="38"/>
      <c r="AD432" s="38"/>
      <c r="AE432" s="38"/>
      <c r="AG432" s="39" t="b">
        <f t="shared" si="1505"/>
        <v>1</v>
      </c>
      <c r="AH432" s="38" t="s">
        <v>208</v>
      </c>
      <c r="AI432" s="40" t="s">
        <v>38</v>
      </c>
      <c r="AJ432" s="38" t="s">
        <v>39</v>
      </c>
      <c r="AK432" s="19">
        <v>0.0</v>
      </c>
      <c r="AL432" s="18">
        <v>855.17</v>
      </c>
      <c r="AM432" s="19">
        <f t="shared" si="1506"/>
        <v>855.17</v>
      </c>
    </row>
    <row r="433" ht="15.75" hidden="1" customHeight="1" outlineLevel="1">
      <c r="A433" s="43" t="s">
        <v>415</v>
      </c>
      <c r="B433" s="19"/>
      <c r="C433" s="18"/>
      <c r="D433" s="19">
        <f t="shared" ref="D433:E433" si="1507">SUBTOTAL(9,D430:D432)</f>
        <v>1484289</v>
      </c>
      <c r="E433" s="19">
        <f t="shared" si="1507"/>
        <v>473657</v>
      </c>
      <c r="F433" s="19">
        <v>1.0</v>
      </c>
      <c r="G433" s="19"/>
      <c r="H433" s="19"/>
      <c r="I433" s="19"/>
      <c r="J433" s="19"/>
      <c r="K433" s="19" t="str">
        <f t="shared" ref="K433:L433" si="1508">SUBTOTAL(9,K430:K432)</f>
        <v>#REF!</v>
      </c>
      <c r="L433" s="19" t="str">
        <f t="shared" si="1508"/>
        <v>#REF!</v>
      </c>
      <c r="M433" s="19"/>
      <c r="N433" s="19"/>
      <c r="O433" s="38"/>
      <c r="P433" s="19" t="str">
        <f t="shared" ref="P433:X433" si="1509">SUBTOTAL(9,P430:P432)</f>
        <v>#REF!</v>
      </c>
      <c r="Q433" s="19" t="str">
        <f t="shared" si="1509"/>
        <v>#REF!</v>
      </c>
      <c r="R433" s="19" t="str">
        <f t="shared" si="1509"/>
        <v>#REF!</v>
      </c>
      <c r="S433" s="38" t="str">
        <f t="shared" si="1509"/>
        <v>#REF!</v>
      </c>
      <c r="T433" s="19">
        <f t="shared" si="1509"/>
        <v>0</v>
      </c>
      <c r="U433" s="19">
        <f t="shared" si="1509"/>
        <v>855.17</v>
      </c>
      <c r="V433" s="19">
        <f t="shared" si="1509"/>
        <v>855.17</v>
      </c>
      <c r="W433" s="19" t="str">
        <f t="shared" si="1509"/>
        <v>#REF!</v>
      </c>
      <c r="X433" s="19" t="str">
        <f t="shared" si="1509"/>
        <v>#REF!</v>
      </c>
      <c r="Y433" s="38"/>
      <c r="Z433" s="38"/>
      <c r="AA433" s="38"/>
      <c r="AB433" s="38"/>
      <c r="AC433" s="38"/>
      <c r="AD433" s="38"/>
      <c r="AE433" s="38"/>
      <c r="AH433" s="38"/>
      <c r="AI433" s="40"/>
      <c r="AJ433" s="38"/>
      <c r="AK433" s="19"/>
      <c r="AL433" s="18"/>
      <c r="AM433" s="19"/>
    </row>
    <row r="434" ht="15.75" hidden="1" customHeight="1" outlineLevel="2">
      <c r="A434" s="18" t="s">
        <v>210</v>
      </c>
      <c r="B434" s="19" t="s">
        <v>18</v>
      </c>
      <c r="C434" s="18" t="s">
        <v>335</v>
      </c>
      <c r="D434" s="19">
        <v>3.305501205E7</v>
      </c>
      <c r="E434" s="19">
        <v>8663140.69</v>
      </c>
      <c r="F434" s="19">
        <v>0.0</v>
      </c>
      <c r="G434" s="19" t="str">
        <f t="shared" ref="G434:G439" si="1510">VLOOKUP(A434,'[1]ESFUERZO PROPIO ANTIOQUIA'!$E$4:$AB$130,5,0)</f>
        <v>#REF!</v>
      </c>
      <c r="H434" s="19" t="str">
        <f t="shared" ref="H434:H439" si="1511">VLOOKUP(A434,'[1]ESFUERZO PROPIO ANTIOQUIA'!$E$4:$AB$130,2,0)</f>
        <v>#REF!</v>
      </c>
      <c r="I434" s="19" t="str">
        <f t="shared" ref="I434:I439" si="1512">VLOOKUP(A434,'[1]ESFUERZO PROPIO ANTIOQUIA'!$E$4:$AB$130,24,0)</f>
        <v>#REF!</v>
      </c>
      <c r="J434" s="19" t="str">
        <f t="shared" ref="J434:J439" si="1513">+I434/4</f>
        <v>#REF!</v>
      </c>
      <c r="K434" s="19" t="str">
        <f t="shared" ref="K434:K439" si="1514">+F434*J434</f>
        <v>#REF!</v>
      </c>
      <c r="L434" s="19" t="str">
        <f t="shared" ref="L434:L439" si="1515">IF(K434=0,0,D434-Q434)</f>
        <v>#REF!</v>
      </c>
      <c r="M434" s="19" t="str">
        <f t="shared" ref="M434:M439" si="1516">VLOOKUP(A434,'[1]ESFUERZO PROPIO ANTIOQUIA'!$E$4:$AB$130,14,0)</f>
        <v>#REF!</v>
      </c>
      <c r="N434" s="19" t="str">
        <f t="shared" ref="N434:N439" si="1517">VLOOKUP(A434,'[1]ESFUERZO PROPIO ANTIOQUIA'!$E$4:$AB$130,11,0)</f>
        <v>#REF!</v>
      </c>
      <c r="O434" s="38"/>
      <c r="P434" s="19" t="str">
        <f>+D434-K434</f>
        <v>#REF!</v>
      </c>
      <c r="Q434" s="19" t="str">
        <f t="shared" ref="Q434:Q439" si="1518">+ROUND(P434,0)</f>
        <v>#REF!</v>
      </c>
      <c r="R434" s="19" t="str">
        <f t="shared" ref="R434:R439" si="1519">+L434+Q434</f>
        <v>#REF!</v>
      </c>
      <c r="S434" s="38" t="str">
        <f t="shared" ref="S434:S439" si="1520">+IF(D434-L434-Q434&gt;1,D434-L434-Q434,0)</f>
        <v>#REF!</v>
      </c>
      <c r="T434" s="19">
        <v>0.0</v>
      </c>
      <c r="U434" s="19">
        <v>0.0</v>
      </c>
      <c r="V434" s="19">
        <f t="shared" ref="V434:V439" si="1521">+T434+U434</f>
        <v>0</v>
      </c>
      <c r="W434" s="19" t="str">
        <f t="shared" ref="W434:W439" si="1522">+IF(S434+V434&gt;100000,S434+V434,0)</f>
        <v>#REF!</v>
      </c>
      <c r="X434" s="19" t="str">
        <f t="shared" ref="X434:X439" si="1523">+Q434+W434</f>
        <v>#REF!</v>
      </c>
      <c r="Y434" s="38"/>
      <c r="Z434" s="38"/>
      <c r="AA434" s="38"/>
      <c r="AB434" s="38"/>
      <c r="AC434" s="38"/>
      <c r="AD434" s="38"/>
      <c r="AE434" s="38"/>
      <c r="AG434" s="39" t="b">
        <f t="shared" ref="AG434:AG439" si="1524">+AND(A434=AH434,C434=AJ434)</f>
        <v>1</v>
      </c>
      <c r="AH434" s="38" t="s">
        <v>210</v>
      </c>
      <c r="AI434" s="40" t="s">
        <v>18</v>
      </c>
      <c r="AJ434" s="38" t="s">
        <v>335</v>
      </c>
      <c r="AK434" s="19">
        <v>0.0</v>
      </c>
      <c r="AL434" s="18">
        <v>0.0</v>
      </c>
      <c r="AM434" s="19">
        <f t="shared" ref="AM434:AM439" si="1525">+AK434+AL434</f>
        <v>0</v>
      </c>
    </row>
    <row r="435" ht="15.75" hidden="1" customHeight="1" outlineLevel="2">
      <c r="A435" s="18" t="s">
        <v>210</v>
      </c>
      <c r="B435" s="19" t="s">
        <v>44</v>
      </c>
      <c r="C435" s="18" t="s">
        <v>45</v>
      </c>
      <c r="D435" s="19">
        <v>64928.01</v>
      </c>
      <c r="E435" s="19">
        <v>17016.5</v>
      </c>
      <c r="F435" s="19">
        <v>0.0</v>
      </c>
      <c r="G435" s="19" t="str">
        <f t="shared" si="1510"/>
        <v>#REF!</v>
      </c>
      <c r="H435" s="19" t="str">
        <f t="shared" si="1511"/>
        <v>#REF!</v>
      </c>
      <c r="I435" s="19" t="str">
        <f t="shared" si="1512"/>
        <v>#REF!</v>
      </c>
      <c r="J435" s="19" t="str">
        <f t="shared" si="1513"/>
        <v>#REF!</v>
      </c>
      <c r="K435" s="19" t="str">
        <f t="shared" si="1514"/>
        <v>#REF!</v>
      </c>
      <c r="L435" s="19" t="str">
        <f t="shared" si="1515"/>
        <v>#REF!</v>
      </c>
      <c r="M435" s="19" t="str">
        <f t="shared" si="1516"/>
        <v>#REF!</v>
      </c>
      <c r="N435" s="19" t="str">
        <f t="shared" si="1517"/>
        <v>#REF!</v>
      </c>
      <c r="O435" s="38"/>
      <c r="P435" s="19">
        <v>0.0</v>
      </c>
      <c r="Q435" s="19">
        <f t="shared" si="1518"/>
        <v>0</v>
      </c>
      <c r="R435" s="19" t="str">
        <f t="shared" si="1519"/>
        <v>#REF!</v>
      </c>
      <c r="S435" s="38" t="str">
        <f t="shared" si="1520"/>
        <v>#REF!</v>
      </c>
      <c r="T435" s="19">
        <v>0.0</v>
      </c>
      <c r="U435" s="19">
        <v>0.0</v>
      </c>
      <c r="V435" s="19">
        <f t="shared" si="1521"/>
        <v>0</v>
      </c>
      <c r="W435" s="19" t="str">
        <f t="shared" si="1522"/>
        <v>#REF!</v>
      </c>
      <c r="X435" s="19" t="str">
        <f t="shared" si="1523"/>
        <v>#REF!</v>
      </c>
      <c r="Y435" s="38"/>
      <c r="Z435" s="38"/>
      <c r="AA435" s="38"/>
      <c r="AB435" s="38"/>
      <c r="AC435" s="38"/>
      <c r="AD435" s="38"/>
      <c r="AE435" s="38"/>
      <c r="AG435" s="39" t="b">
        <f t="shared" si="1524"/>
        <v>1</v>
      </c>
      <c r="AH435" s="38" t="s">
        <v>210</v>
      </c>
      <c r="AI435" s="40" t="s">
        <v>44</v>
      </c>
      <c r="AJ435" s="38" t="s">
        <v>45</v>
      </c>
      <c r="AK435" s="19">
        <v>0.0</v>
      </c>
      <c r="AL435" s="18">
        <v>0.0</v>
      </c>
      <c r="AM435" s="19">
        <f t="shared" si="1525"/>
        <v>0</v>
      </c>
    </row>
    <row r="436" ht="15.75" hidden="1" customHeight="1" outlineLevel="2">
      <c r="A436" s="18" t="s">
        <v>210</v>
      </c>
      <c r="B436" s="19" t="s">
        <v>22</v>
      </c>
      <c r="C436" s="18" t="s">
        <v>23</v>
      </c>
      <c r="D436" s="19">
        <v>5162.87</v>
      </c>
      <c r="E436" s="19">
        <v>1353.1</v>
      </c>
      <c r="F436" s="19">
        <v>0.0</v>
      </c>
      <c r="G436" s="19" t="str">
        <f t="shared" si="1510"/>
        <v>#REF!</v>
      </c>
      <c r="H436" s="19" t="str">
        <f t="shared" si="1511"/>
        <v>#REF!</v>
      </c>
      <c r="I436" s="19" t="str">
        <f t="shared" si="1512"/>
        <v>#REF!</v>
      </c>
      <c r="J436" s="19" t="str">
        <f t="shared" si="1513"/>
        <v>#REF!</v>
      </c>
      <c r="K436" s="19" t="str">
        <f t="shared" si="1514"/>
        <v>#REF!</v>
      </c>
      <c r="L436" s="19" t="str">
        <f t="shared" si="1515"/>
        <v>#REF!</v>
      </c>
      <c r="M436" s="19" t="str">
        <f t="shared" si="1516"/>
        <v>#REF!</v>
      </c>
      <c r="N436" s="19" t="str">
        <f t="shared" si="1517"/>
        <v>#REF!</v>
      </c>
      <c r="O436" s="38"/>
      <c r="P436" s="19">
        <v>0.0</v>
      </c>
      <c r="Q436" s="19">
        <f t="shared" si="1518"/>
        <v>0</v>
      </c>
      <c r="R436" s="19" t="str">
        <f t="shared" si="1519"/>
        <v>#REF!</v>
      </c>
      <c r="S436" s="38" t="str">
        <f t="shared" si="1520"/>
        <v>#REF!</v>
      </c>
      <c r="T436" s="19">
        <v>0.0</v>
      </c>
      <c r="U436" s="19">
        <v>0.0</v>
      </c>
      <c r="V436" s="19">
        <f t="shared" si="1521"/>
        <v>0</v>
      </c>
      <c r="W436" s="19" t="str">
        <f t="shared" si="1522"/>
        <v>#REF!</v>
      </c>
      <c r="X436" s="19" t="str">
        <f t="shared" si="1523"/>
        <v>#REF!</v>
      </c>
      <c r="Y436" s="38"/>
      <c r="Z436" s="38"/>
      <c r="AA436" s="38"/>
      <c r="AB436" s="38"/>
      <c r="AC436" s="38"/>
      <c r="AD436" s="38"/>
      <c r="AE436" s="38"/>
      <c r="AG436" s="39" t="b">
        <f t="shared" si="1524"/>
        <v>1</v>
      </c>
      <c r="AH436" s="18" t="s">
        <v>210</v>
      </c>
      <c r="AI436" s="19" t="s">
        <v>22</v>
      </c>
      <c r="AJ436" s="18" t="s">
        <v>23</v>
      </c>
      <c r="AK436" s="19"/>
      <c r="AL436" s="18"/>
      <c r="AM436" s="19">
        <f t="shared" si="1525"/>
        <v>0</v>
      </c>
    </row>
    <row r="437" ht="15.75" hidden="1" customHeight="1" outlineLevel="2">
      <c r="A437" s="18" t="s">
        <v>210</v>
      </c>
      <c r="B437" s="19" t="s">
        <v>30</v>
      </c>
      <c r="C437" s="18" t="s">
        <v>31</v>
      </c>
      <c r="D437" s="19">
        <v>52146.04</v>
      </c>
      <c r="E437" s="19">
        <v>13666.57</v>
      </c>
      <c r="F437" s="19">
        <v>0.0</v>
      </c>
      <c r="G437" s="19" t="str">
        <f t="shared" si="1510"/>
        <v>#REF!</v>
      </c>
      <c r="H437" s="19" t="str">
        <f t="shared" si="1511"/>
        <v>#REF!</v>
      </c>
      <c r="I437" s="19" t="str">
        <f t="shared" si="1512"/>
        <v>#REF!</v>
      </c>
      <c r="J437" s="19" t="str">
        <f t="shared" si="1513"/>
        <v>#REF!</v>
      </c>
      <c r="K437" s="19" t="str">
        <f t="shared" si="1514"/>
        <v>#REF!</v>
      </c>
      <c r="L437" s="19" t="str">
        <f t="shared" si="1515"/>
        <v>#REF!</v>
      </c>
      <c r="M437" s="19" t="str">
        <f t="shared" si="1516"/>
        <v>#REF!</v>
      </c>
      <c r="N437" s="19" t="str">
        <f t="shared" si="1517"/>
        <v>#REF!</v>
      </c>
      <c r="O437" s="38"/>
      <c r="P437" s="19">
        <v>0.0</v>
      </c>
      <c r="Q437" s="19">
        <f t="shared" si="1518"/>
        <v>0</v>
      </c>
      <c r="R437" s="19" t="str">
        <f t="shared" si="1519"/>
        <v>#REF!</v>
      </c>
      <c r="S437" s="38" t="str">
        <f t="shared" si="1520"/>
        <v>#REF!</v>
      </c>
      <c r="T437" s="19">
        <v>0.0</v>
      </c>
      <c r="U437" s="19">
        <v>0.0</v>
      </c>
      <c r="V437" s="19">
        <f t="shared" si="1521"/>
        <v>0</v>
      </c>
      <c r="W437" s="19" t="str">
        <f t="shared" si="1522"/>
        <v>#REF!</v>
      </c>
      <c r="X437" s="19" t="str">
        <f t="shared" si="1523"/>
        <v>#REF!</v>
      </c>
      <c r="Y437" s="38"/>
      <c r="Z437" s="38"/>
      <c r="AA437" s="38"/>
      <c r="AB437" s="38"/>
      <c r="AC437" s="38"/>
      <c r="AD437" s="38"/>
      <c r="AE437" s="38"/>
      <c r="AG437" s="39" t="b">
        <f t="shared" si="1524"/>
        <v>1</v>
      </c>
      <c r="AH437" s="18" t="s">
        <v>210</v>
      </c>
      <c r="AI437" s="19" t="s">
        <v>30</v>
      </c>
      <c r="AJ437" s="18" t="s">
        <v>31</v>
      </c>
      <c r="AK437" s="19"/>
      <c r="AL437" s="18"/>
      <c r="AM437" s="19">
        <f t="shared" si="1525"/>
        <v>0</v>
      </c>
    </row>
    <row r="438" ht="15.75" hidden="1" customHeight="1" outlineLevel="2">
      <c r="A438" s="18" t="s">
        <v>210</v>
      </c>
      <c r="B438" s="19" t="s">
        <v>38</v>
      </c>
      <c r="C438" s="18" t="s">
        <v>39</v>
      </c>
      <c r="D438" s="19">
        <v>31065.51</v>
      </c>
      <c r="E438" s="19">
        <v>8141.73</v>
      </c>
      <c r="F438" s="19">
        <v>0.0</v>
      </c>
      <c r="G438" s="19" t="str">
        <f t="shared" si="1510"/>
        <v>#REF!</v>
      </c>
      <c r="H438" s="19" t="str">
        <f t="shared" si="1511"/>
        <v>#REF!</v>
      </c>
      <c r="I438" s="19" t="str">
        <f t="shared" si="1512"/>
        <v>#REF!</v>
      </c>
      <c r="J438" s="19" t="str">
        <f t="shared" si="1513"/>
        <v>#REF!</v>
      </c>
      <c r="K438" s="19" t="str">
        <f t="shared" si="1514"/>
        <v>#REF!</v>
      </c>
      <c r="L438" s="19" t="str">
        <f t="shared" si="1515"/>
        <v>#REF!</v>
      </c>
      <c r="M438" s="19" t="str">
        <f t="shared" si="1516"/>
        <v>#REF!</v>
      </c>
      <c r="N438" s="19" t="str">
        <f t="shared" si="1517"/>
        <v>#REF!</v>
      </c>
      <c r="O438" s="38"/>
      <c r="P438" s="19">
        <v>0.0</v>
      </c>
      <c r="Q438" s="19">
        <f t="shared" si="1518"/>
        <v>0</v>
      </c>
      <c r="R438" s="19" t="str">
        <f t="shared" si="1519"/>
        <v>#REF!</v>
      </c>
      <c r="S438" s="38" t="str">
        <f t="shared" si="1520"/>
        <v>#REF!</v>
      </c>
      <c r="T438" s="19">
        <v>0.0</v>
      </c>
      <c r="U438" s="19">
        <v>28787.82</v>
      </c>
      <c r="V438" s="19">
        <f t="shared" si="1521"/>
        <v>28787.82</v>
      </c>
      <c r="W438" s="19" t="str">
        <f t="shared" si="1522"/>
        <v>#REF!</v>
      </c>
      <c r="X438" s="19" t="str">
        <f t="shared" si="1523"/>
        <v>#REF!</v>
      </c>
      <c r="Y438" s="38"/>
      <c r="Z438" s="38"/>
      <c r="AA438" s="38"/>
      <c r="AB438" s="38"/>
      <c r="AC438" s="38"/>
      <c r="AD438" s="38"/>
      <c r="AE438" s="38"/>
      <c r="AG438" s="39" t="b">
        <f t="shared" si="1524"/>
        <v>1</v>
      </c>
      <c r="AH438" s="38" t="s">
        <v>210</v>
      </c>
      <c r="AI438" s="40" t="s">
        <v>38</v>
      </c>
      <c r="AJ438" s="38" t="s">
        <v>39</v>
      </c>
      <c r="AK438" s="19">
        <v>0.0</v>
      </c>
      <c r="AL438" s="18">
        <v>28787.82</v>
      </c>
      <c r="AM438" s="19">
        <f t="shared" si="1525"/>
        <v>28787.82</v>
      </c>
    </row>
    <row r="439" ht="15.75" hidden="1" customHeight="1" outlineLevel="2">
      <c r="A439" s="18" t="s">
        <v>210</v>
      </c>
      <c r="B439" s="19" t="s">
        <v>60</v>
      </c>
      <c r="C439" s="18" t="s">
        <v>61</v>
      </c>
      <c r="D439" s="19">
        <v>1.724148752E7</v>
      </c>
      <c r="E439" s="19">
        <v>4518692.41</v>
      </c>
      <c r="F439" s="19">
        <v>0.0</v>
      </c>
      <c r="G439" s="19" t="str">
        <f t="shared" si="1510"/>
        <v>#REF!</v>
      </c>
      <c r="H439" s="19" t="str">
        <f t="shared" si="1511"/>
        <v>#REF!</v>
      </c>
      <c r="I439" s="19" t="str">
        <f t="shared" si="1512"/>
        <v>#REF!</v>
      </c>
      <c r="J439" s="19" t="str">
        <f t="shared" si="1513"/>
        <v>#REF!</v>
      </c>
      <c r="K439" s="19" t="str">
        <f t="shared" si="1514"/>
        <v>#REF!</v>
      </c>
      <c r="L439" s="19" t="str">
        <f t="shared" si="1515"/>
        <v>#REF!</v>
      </c>
      <c r="M439" s="19" t="str">
        <f t="shared" si="1516"/>
        <v>#REF!</v>
      </c>
      <c r="N439" s="19" t="str">
        <f t="shared" si="1517"/>
        <v>#REF!</v>
      </c>
      <c r="O439" s="38"/>
      <c r="P439" s="19" t="str">
        <f>+D439-K439</f>
        <v>#REF!</v>
      </c>
      <c r="Q439" s="19" t="str">
        <f t="shared" si="1518"/>
        <v>#REF!</v>
      </c>
      <c r="R439" s="19" t="str">
        <f t="shared" si="1519"/>
        <v>#REF!</v>
      </c>
      <c r="S439" s="38" t="str">
        <f t="shared" si="1520"/>
        <v>#REF!</v>
      </c>
      <c r="T439" s="19">
        <v>0.0</v>
      </c>
      <c r="U439" s="19">
        <v>0.0</v>
      </c>
      <c r="V439" s="19">
        <f t="shared" si="1521"/>
        <v>0</v>
      </c>
      <c r="W439" s="19" t="str">
        <f t="shared" si="1522"/>
        <v>#REF!</v>
      </c>
      <c r="X439" s="19" t="str">
        <f t="shared" si="1523"/>
        <v>#REF!</v>
      </c>
      <c r="Y439" s="38"/>
      <c r="Z439" s="38"/>
      <c r="AA439" s="38"/>
      <c r="AB439" s="38"/>
      <c r="AC439" s="38"/>
      <c r="AD439" s="38"/>
      <c r="AE439" s="38"/>
      <c r="AG439" s="39" t="b">
        <f t="shared" si="1524"/>
        <v>1</v>
      </c>
      <c r="AH439" s="38" t="s">
        <v>210</v>
      </c>
      <c r="AI439" s="40" t="s">
        <v>60</v>
      </c>
      <c r="AJ439" s="38" t="s">
        <v>61</v>
      </c>
      <c r="AK439" s="19">
        <v>0.0</v>
      </c>
      <c r="AL439" s="18">
        <v>0.0</v>
      </c>
      <c r="AM439" s="19">
        <f t="shared" si="1525"/>
        <v>0</v>
      </c>
    </row>
    <row r="440" ht="15.75" hidden="1" customHeight="1" outlineLevel="1">
      <c r="A440" s="43" t="s">
        <v>416</v>
      </c>
      <c r="B440" s="19"/>
      <c r="C440" s="18"/>
      <c r="D440" s="19">
        <f t="shared" ref="D440:E440" si="1526">SUBTOTAL(9,D434:D439)</f>
        <v>50449802</v>
      </c>
      <c r="E440" s="19">
        <f t="shared" si="1526"/>
        <v>13222011</v>
      </c>
      <c r="F440" s="19">
        <v>1.0</v>
      </c>
      <c r="G440" s="19"/>
      <c r="H440" s="19"/>
      <c r="I440" s="19"/>
      <c r="J440" s="19"/>
      <c r="K440" s="19" t="str">
        <f t="shared" ref="K440:L440" si="1527">SUBTOTAL(9,K434:K439)</f>
        <v>#REF!</v>
      </c>
      <c r="L440" s="19" t="str">
        <f t="shared" si="1527"/>
        <v>#REF!</v>
      </c>
      <c r="M440" s="19"/>
      <c r="N440" s="19"/>
      <c r="O440" s="38"/>
      <c r="P440" s="19" t="str">
        <f t="shared" ref="P440:X440" si="1528">SUBTOTAL(9,P434:P439)</f>
        <v>#REF!</v>
      </c>
      <c r="Q440" s="19" t="str">
        <f t="shared" si="1528"/>
        <v>#REF!</v>
      </c>
      <c r="R440" s="19" t="str">
        <f t="shared" si="1528"/>
        <v>#REF!</v>
      </c>
      <c r="S440" s="38" t="str">
        <f t="shared" si="1528"/>
        <v>#REF!</v>
      </c>
      <c r="T440" s="19">
        <f t="shared" si="1528"/>
        <v>0</v>
      </c>
      <c r="U440" s="19">
        <f t="shared" si="1528"/>
        <v>28787.82</v>
      </c>
      <c r="V440" s="19">
        <f t="shared" si="1528"/>
        <v>28787.82</v>
      </c>
      <c r="W440" s="19" t="str">
        <f t="shared" si="1528"/>
        <v>#REF!</v>
      </c>
      <c r="X440" s="19" t="str">
        <f t="shared" si="1528"/>
        <v>#REF!</v>
      </c>
      <c r="Y440" s="38"/>
      <c r="Z440" s="38"/>
      <c r="AA440" s="38"/>
      <c r="AB440" s="38"/>
      <c r="AC440" s="38"/>
      <c r="AD440" s="38"/>
      <c r="AE440" s="38"/>
      <c r="AH440" s="38"/>
      <c r="AI440" s="40"/>
      <c r="AJ440" s="38"/>
      <c r="AK440" s="19"/>
      <c r="AL440" s="18"/>
      <c r="AM440" s="19"/>
    </row>
    <row r="441" ht="15.75" hidden="1" customHeight="1" outlineLevel="2">
      <c r="A441" s="18" t="s">
        <v>212</v>
      </c>
      <c r="B441" s="19" t="s">
        <v>18</v>
      </c>
      <c r="C441" s="18" t="s">
        <v>335</v>
      </c>
      <c r="D441" s="19">
        <v>931099.97</v>
      </c>
      <c r="E441" s="19">
        <v>666376.23</v>
      </c>
      <c r="F441" s="19">
        <v>0.0</v>
      </c>
      <c r="G441" s="19" t="str">
        <f t="shared" ref="G441:G445" si="1529">VLOOKUP(A441,'[1]ESFUERZO PROPIO ANTIOQUIA'!$E$4:$AB$130,5,0)</f>
        <v>#REF!</v>
      </c>
      <c r="H441" s="19" t="str">
        <f t="shared" ref="H441:H445" si="1530">VLOOKUP(A441,'[1]ESFUERZO PROPIO ANTIOQUIA'!$E$4:$AB$130,2,0)</f>
        <v>#REF!</v>
      </c>
      <c r="I441" s="19" t="str">
        <f t="shared" ref="I441:I445" si="1531">VLOOKUP(A441,'[1]ESFUERZO PROPIO ANTIOQUIA'!$E$4:$AB$130,24,0)</f>
        <v>#REF!</v>
      </c>
      <c r="J441" s="19" t="str">
        <f t="shared" ref="J441:J445" si="1532">+I441/4</f>
        <v>#REF!</v>
      </c>
      <c r="K441" s="19" t="str">
        <f t="shared" ref="K441:K445" si="1533">+F441*J441</f>
        <v>#REF!</v>
      </c>
      <c r="L441" s="19" t="str">
        <f t="shared" ref="L441:L445" si="1534">IF(K441=0,0,D441-Q441)</f>
        <v>#REF!</v>
      </c>
      <c r="M441" s="19" t="str">
        <f t="shared" ref="M441:M445" si="1535">VLOOKUP(A441,'[1]ESFUERZO PROPIO ANTIOQUIA'!$E$4:$AB$130,14,0)</f>
        <v>#REF!</v>
      </c>
      <c r="N441" s="19" t="str">
        <f t="shared" ref="N441:N445" si="1536">VLOOKUP(A441,'[1]ESFUERZO PROPIO ANTIOQUIA'!$E$4:$AB$130,11,0)</f>
        <v>#REF!</v>
      </c>
      <c r="O441" s="38"/>
      <c r="P441" s="19" t="str">
        <f t="shared" ref="P441:P442" si="1537">+D441-K441</f>
        <v>#REF!</v>
      </c>
      <c r="Q441" s="19" t="str">
        <f t="shared" ref="Q441:Q445" si="1538">+ROUND(P441,0)</f>
        <v>#REF!</v>
      </c>
      <c r="R441" s="19" t="str">
        <f t="shared" ref="R441:R445" si="1539">+L441+Q441</f>
        <v>#REF!</v>
      </c>
      <c r="S441" s="38" t="str">
        <f t="shared" ref="S441:S445" si="1540">+IF(D441-L441-Q441&gt;1,D441-L441-Q441,0)</f>
        <v>#REF!</v>
      </c>
      <c r="T441" s="19">
        <v>0.0</v>
      </c>
      <c r="U441" s="19">
        <v>0.0</v>
      </c>
      <c r="V441" s="19">
        <f t="shared" ref="V441:V445" si="1541">+T441+U441</f>
        <v>0</v>
      </c>
      <c r="W441" s="19" t="str">
        <f t="shared" ref="W441:W445" si="1542">+IF(S441+V441&gt;100000,S441+V441,0)</f>
        <v>#REF!</v>
      </c>
      <c r="X441" s="19" t="str">
        <f t="shared" ref="X441:X445" si="1543">+Q441+W441</f>
        <v>#REF!</v>
      </c>
      <c r="Y441" s="38"/>
      <c r="Z441" s="38"/>
      <c r="AA441" s="38"/>
      <c r="AB441" s="38"/>
      <c r="AC441" s="38"/>
      <c r="AD441" s="38"/>
      <c r="AE441" s="38"/>
      <c r="AG441" s="39" t="b">
        <f t="shared" ref="AG441:AG445" si="1544">+AND(A441=AH441,C441=AJ441)</f>
        <v>1</v>
      </c>
      <c r="AH441" s="38" t="s">
        <v>212</v>
      </c>
      <c r="AI441" s="40" t="s">
        <v>18</v>
      </c>
      <c r="AJ441" s="38" t="s">
        <v>335</v>
      </c>
      <c r="AK441" s="19">
        <v>0.0</v>
      </c>
      <c r="AL441" s="18">
        <v>0.0</v>
      </c>
      <c r="AM441" s="19">
        <f t="shared" ref="AM441:AM445" si="1545">+AK441+AL441</f>
        <v>0</v>
      </c>
    </row>
    <row r="442" ht="15.75" hidden="1" customHeight="1" outlineLevel="2">
      <c r="A442" s="18" t="s">
        <v>212</v>
      </c>
      <c r="B442" s="19" t="s">
        <v>44</v>
      </c>
      <c r="C442" s="18" t="s">
        <v>45</v>
      </c>
      <c r="D442" s="19">
        <v>593500.13</v>
      </c>
      <c r="E442" s="19">
        <v>424760.39</v>
      </c>
      <c r="F442" s="19">
        <v>0.0</v>
      </c>
      <c r="G442" s="19" t="str">
        <f t="shared" si="1529"/>
        <v>#REF!</v>
      </c>
      <c r="H442" s="19" t="str">
        <f t="shared" si="1530"/>
        <v>#REF!</v>
      </c>
      <c r="I442" s="19" t="str">
        <f t="shared" si="1531"/>
        <v>#REF!</v>
      </c>
      <c r="J442" s="19" t="str">
        <f t="shared" si="1532"/>
        <v>#REF!</v>
      </c>
      <c r="K442" s="19" t="str">
        <f t="shared" si="1533"/>
        <v>#REF!</v>
      </c>
      <c r="L442" s="19" t="str">
        <f t="shared" si="1534"/>
        <v>#REF!</v>
      </c>
      <c r="M442" s="19" t="str">
        <f t="shared" si="1535"/>
        <v>#REF!</v>
      </c>
      <c r="N442" s="19" t="str">
        <f t="shared" si="1536"/>
        <v>#REF!</v>
      </c>
      <c r="O442" s="38"/>
      <c r="P442" s="19" t="str">
        <f t="shared" si="1537"/>
        <v>#REF!</v>
      </c>
      <c r="Q442" s="19" t="str">
        <f t="shared" si="1538"/>
        <v>#REF!</v>
      </c>
      <c r="R442" s="19" t="str">
        <f t="shared" si="1539"/>
        <v>#REF!</v>
      </c>
      <c r="S442" s="38" t="str">
        <f t="shared" si="1540"/>
        <v>#REF!</v>
      </c>
      <c r="T442" s="19">
        <v>0.0</v>
      </c>
      <c r="U442" s="19">
        <v>0.0</v>
      </c>
      <c r="V442" s="19">
        <f t="shared" si="1541"/>
        <v>0</v>
      </c>
      <c r="W442" s="19" t="str">
        <f t="shared" si="1542"/>
        <v>#REF!</v>
      </c>
      <c r="X442" s="19" t="str">
        <f t="shared" si="1543"/>
        <v>#REF!</v>
      </c>
      <c r="Y442" s="38"/>
      <c r="Z442" s="38"/>
      <c r="AA442" s="38"/>
      <c r="AB442" s="38"/>
      <c r="AC442" s="38"/>
      <c r="AD442" s="38"/>
      <c r="AE442" s="38"/>
      <c r="AG442" s="39" t="b">
        <f t="shared" si="1544"/>
        <v>1</v>
      </c>
      <c r="AH442" s="38" t="s">
        <v>212</v>
      </c>
      <c r="AI442" s="40" t="s">
        <v>44</v>
      </c>
      <c r="AJ442" s="38" t="s">
        <v>45</v>
      </c>
      <c r="AK442" s="19">
        <v>0.0</v>
      </c>
      <c r="AL442" s="18">
        <v>0.0</v>
      </c>
      <c r="AM442" s="19">
        <f t="shared" si="1545"/>
        <v>0</v>
      </c>
    </row>
    <row r="443" ht="15.75" hidden="1" customHeight="1" outlineLevel="2">
      <c r="A443" s="18" t="s">
        <v>212</v>
      </c>
      <c r="B443" s="19" t="s">
        <v>30</v>
      </c>
      <c r="C443" s="18" t="s">
        <v>31</v>
      </c>
      <c r="D443" s="19">
        <v>7811.93</v>
      </c>
      <c r="E443" s="19">
        <v>5590.89</v>
      </c>
      <c r="F443" s="19">
        <v>0.0</v>
      </c>
      <c r="G443" s="19" t="str">
        <f t="shared" si="1529"/>
        <v>#REF!</v>
      </c>
      <c r="H443" s="19" t="str">
        <f t="shared" si="1530"/>
        <v>#REF!</v>
      </c>
      <c r="I443" s="19" t="str">
        <f t="shared" si="1531"/>
        <v>#REF!</v>
      </c>
      <c r="J443" s="19" t="str">
        <f t="shared" si="1532"/>
        <v>#REF!</v>
      </c>
      <c r="K443" s="19" t="str">
        <f t="shared" si="1533"/>
        <v>#REF!</v>
      </c>
      <c r="L443" s="19" t="str">
        <f t="shared" si="1534"/>
        <v>#REF!</v>
      </c>
      <c r="M443" s="19" t="str">
        <f t="shared" si="1535"/>
        <v>#REF!</v>
      </c>
      <c r="N443" s="19" t="str">
        <f t="shared" si="1536"/>
        <v>#REF!</v>
      </c>
      <c r="O443" s="38"/>
      <c r="P443" s="19">
        <v>0.0</v>
      </c>
      <c r="Q443" s="19">
        <f t="shared" si="1538"/>
        <v>0</v>
      </c>
      <c r="R443" s="19" t="str">
        <f t="shared" si="1539"/>
        <v>#REF!</v>
      </c>
      <c r="S443" s="38" t="str">
        <f t="shared" si="1540"/>
        <v>#REF!</v>
      </c>
      <c r="T443" s="19">
        <v>0.0</v>
      </c>
      <c r="U443" s="19">
        <v>0.0</v>
      </c>
      <c r="V443" s="19">
        <f t="shared" si="1541"/>
        <v>0</v>
      </c>
      <c r="W443" s="19" t="str">
        <f t="shared" si="1542"/>
        <v>#REF!</v>
      </c>
      <c r="X443" s="19" t="str">
        <f t="shared" si="1543"/>
        <v>#REF!</v>
      </c>
      <c r="Y443" s="38"/>
      <c r="Z443" s="38"/>
      <c r="AA443" s="38"/>
      <c r="AB443" s="38"/>
      <c r="AC443" s="38"/>
      <c r="AD443" s="38"/>
      <c r="AE443" s="38"/>
      <c r="AG443" s="39" t="b">
        <f t="shared" si="1544"/>
        <v>1</v>
      </c>
      <c r="AH443" s="18" t="s">
        <v>212</v>
      </c>
      <c r="AI443" s="19" t="s">
        <v>30</v>
      </c>
      <c r="AJ443" s="18" t="s">
        <v>31</v>
      </c>
      <c r="AK443" s="19"/>
      <c r="AL443" s="18"/>
      <c r="AM443" s="19">
        <f t="shared" si="1545"/>
        <v>0</v>
      </c>
    </row>
    <row r="444" ht="15.75" hidden="1" customHeight="1" outlineLevel="2">
      <c r="A444" s="18" t="s">
        <v>212</v>
      </c>
      <c r="B444" s="19" t="s">
        <v>38</v>
      </c>
      <c r="C444" s="18" t="s">
        <v>39</v>
      </c>
      <c r="D444" s="19">
        <v>1866.59</v>
      </c>
      <c r="E444" s="19">
        <v>1335.89</v>
      </c>
      <c r="F444" s="19">
        <v>0.0</v>
      </c>
      <c r="G444" s="19" t="str">
        <f t="shared" si="1529"/>
        <v>#REF!</v>
      </c>
      <c r="H444" s="19" t="str">
        <f t="shared" si="1530"/>
        <v>#REF!</v>
      </c>
      <c r="I444" s="19" t="str">
        <f t="shared" si="1531"/>
        <v>#REF!</v>
      </c>
      <c r="J444" s="19" t="str">
        <f t="shared" si="1532"/>
        <v>#REF!</v>
      </c>
      <c r="K444" s="19" t="str">
        <f t="shared" si="1533"/>
        <v>#REF!</v>
      </c>
      <c r="L444" s="19" t="str">
        <f t="shared" si="1534"/>
        <v>#REF!</v>
      </c>
      <c r="M444" s="19" t="str">
        <f t="shared" si="1535"/>
        <v>#REF!</v>
      </c>
      <c r="N444" s="19" t="str">
        <f t="shared" si="1536"/>
        <v>#REF!</v>
      </c>
      <c r="O444" s="38"/>
      <c r="P444" s="19">
        <v>0.0</v>
      </c>
      <c r="Q444" s="19">
        <f t="shared" si="1538"/>
        <v>0</v>
      </c>
      <c r="R444" s="19" t="str">
        <f t="shared" si="1539"/>
        <v>#REF!</v>
      </c>
      <c r="S444" s="38" t="str">
        <f t="shared" si="1540"/>
        <v>#REF!</v>
      </c>
      <c r="T444" s="19">
        <v>0.0</v>
      </c>
      <c r="U444" s="19">
        <v>1321.78</v>
      </c>
      <c r="V444" s="19">
        <f t="shared" si="1541"/>
        <v>1321.78</v>
      </c>
      <c r="W444" s="19" t="str">
        <f t="shared" si="1542"/>
        <v>#REF!</v>
      </c>
      <c r="X444" s="19" t="str">
        <f t="shared" si="1543"/>
        <v>#REF!</v>
      </c>
      <c r="Y444" s="38"/>
      <c r="Z444" s="38"/>
      <c r="AA444" s="38"/>
      <c r="AB444" s="38"/>
      <c r="AC444" s="38"/>
      <c r="AD444" s="38"/>
      <c r="AE444" s="38"/>
      <c r="AG444" s="39" t="b">
        <f t="shared" si="1544"/>
        <v>1</v>
      </c>
      <c r="AH444" s="38" t="s">
        <v>212</v>
      </c>
      <c r="AI444" s="40" t="s">
        <v>38</v>
      </c>
      <c r="AJ444" s="38" t="s">
        <v>39</v>
      </c>
      <c r="AK444" s="19">
        <v>0.0</v>
      </c>
      <c r="AL444" s="18">
        <v>1321.78</v>
      </c>
      <c r="AM444" s="19">
        <f t="shared" si="1545"/>
        <v>1321.78</v>
      </c>
    </row>
    <row r="445" ht="15.75" hidden="1" customHeight="1" outlineLevel="2">
      <c r="A445" s="18" t="s">
        <v>212</v>
      </c>
      <c r="B445" s="19" t="s">
        <v>48</v>
      </c>
      <c r="C445" s="18" t="s">
        <v>49</v>
      </c>
      <c r="D445" s="19">
        <v>1604351.38</v>
      </c>
      <c r="E445" s="19">
        <v>1148213.6</v>
      </c>
      <c r="F445" s="19">
        <v>0.0</v>
      </c>
      <c r="G445" s="19" t="str">
        <f t="shared" si="1529"/>
        <v>#REF!</v>
      </c>
      <c r="H445" s="19" t="str">
        <f t="shared" si="1530"/>
        <v>#REF!</v>
      </c>
      <c r="I445" s="19" t="str">
        <f t="shared" si="1531"/>
        <v>#REF!</v>
      </c>
      <c r="J445" s="19" t="str">
        <f t="shared" si="1532"/>
        <v>#REF!</v>
      </c>
      <c r="K445" s="19" t="str">
        <f t="shared" si="1533"/>
        <v>#REF!</v>
      </c>
      <c r="L445" s="19" t="str">
        <f t="shared" si="1534"/>
        <v>#REF!</v>
      </c>
      <c r="M445" s="19" t="str">
        <f t="shared" si="1535"/>
        <v>#REF!</v>
      </c>
      <c r="N445" s="19" t="str">
        <f t="shared" si="1536"/>
        <v>#REF!</v>
      </c>
      <c r="O445" s="38"/>
      <c r="P445" s="19" t="str">
        <f>+D445-K445</f>
        <v>#REF!</v>
      </c>
      <c r="Q445" s="19" t="str">
        <f t="shared" si="1538"/>
        <v>#REF!</v>
      </c>
      <c r="R445" s="19" t="str">
        <f t="shared" si="1539"/>
        <v>#REF!</v>
      </c>
      <c r="S445" s="38" t="str">
        <f t="shared" si="1540"/>
        <v>#REF!</v>
      </c>
      <c r="T445" s="19">
        <v>0.0</v>
      </c>
      <c r="U445" s="19">
        <v>0.0</v>
      </c>
      <c r="V445" s="19">
        <f t="shared" si="1541"/>
        <v>0</v>
      </c>
      <c r="W445" s="19" t="str">
        <f t="shared" si="1542"/>
        <v>#REF!</v>
      </c>
      <c r="X445" s="19" t="str">
        <f t="shared" si="1543"/>
        <v>#REF!</v>
      </c>
      <c r="Y445" s="38"/>
      <c r="Z445" s="38"/>
      <c r="AA445" s="38"/>
      <c r="AB445" s="38"/>
      <c r="AC445" s="38"/>
      <c r="AD445" s="38"/>
      <c r="AE445" s="38"/>
      <c r="AG445" s="39" t="b">
        <f t="shared" si="1544"/>
        <v>1</v>
      </c>
      <c r="AH445" s="38" t="s">
        <v>212</v>
      </c>
      <c r="AI445" s="40" t="s">
        <v>48</v>
      </c>
      <c r="AJ445" s="38" t="s">
        <v>49</v>
      </c>
      <c r="AK445" s="19">
        <v>0.0</v>
      </c>
      <c r="AL445" s="18">
        <v>0.0</v>
      </c>
      <c r="AM445" s="19">
        <f t="shared" si="1545"/>
        <v>0</v>
      </c>
    </row>
    <row r="446" ht="15.75" hidden="1" customHeight="1" outlineLevel="1">
      <c r="A446" s="43" t="s">
        <v>417</v>
      </c>
      <c r="B446" s="19"/>
      <c r="C446" s="18"/>
      <c r="D446" s="19">
        <f t="shared" ref="D446:E446" si="1546">SUBTOTAL(9,D441:D445)</f>
        <v>3138630</v>
      </c>
      <c r="E446" s="19">
        <f t="shared" si="1546"/>
        <v>2246277</v>
      </c>
      <c r="F446" s="19">
        <v>1.0</v>
      </c>
      <c r="G446" s="19"/>
      <c r="H446" s="19"/>
      <c r="I446" s="19"/>
      <c r="J446" s="19"/>
      <c r="K446" s="19" t="str">
        <f t="shared" ref="K446:L446" si="1547">SUBTOTAL(9,K441:K445)</f>
        <v>#REF!</v>
      </c>
      <c r="L446" s="19" t="str">
        <f t="shared" si="1547"/>
        <v>#REF!</v>
      </c>
      <c r="M446" s="19"/>
      <c r="N446" s="19"/>
      <c r="O446" s="38"/>
      <c r="P446" s="19" t="str">
        <f t="shared" ref="P446:X446" si="1548">SUBTOTAL(9,P441:P445)</f>
        <v>#REF!</v>
      </c>
      <c r="Q446" s="19" t="str">
        <f t="shared" si="1548"/>
        <v>#REF!</v>
      </c>
      <c r="R446" s="19" t="str">
        <f t="shared" si="1548"/>
        <v>#REF!</v>
      </c>
      <c r="S446" s="38" t="str">
        <f t="shared" si="1548"/>
        <v>#REF!</v>
      </c>
      <c r="T446" s="19">
        <f t="shared" si="1548"/>
        <v>0</v>
      </c>
      <c r="U446" s="19">
        <f t="shared" si="1548"/>
        <v>1321.78</v>
      </c>
      <c r="V446" s="19">
        <f t="shared" si="1548"/>
        <v>1321.78</v>
      </c>
      <c r="W446" s="19" t="str">
        <f t="shared" si="1548"/>
        <v>#REF!</v>
      </c>
      <c r="X446" s="19" t="str">
        <f t="shared" si="1548"/>
        <v>#REF!</v>
      </c>
      <c r="Y446" s="38"/>
      <c r="Z446" s="38"/>
      <c r="AA446" s="38"/>
      <c r="AB446" s="38"/>
      <c r="AC446" s="38"/>
      <c r="AD446" s="38"/>
      <c r="AE446" s="38"/>
      <c r="AH446" s="38"/>
      <c r="AI446" s="40"/>
      <c r="AJ446" s="38"/>
      <c r="AK446" s="19"/>
      <c r="AL446" s="18"/>
      <c r="AM446" s="19"/>
    </row>
    <row r="447" ht="15.75" hidden="1" customHeight="1" outlineLevel="2">
      <c r="A447" s="18" t="s">
        <v>214</v>
      </c>
      <c r="B447" s="19" t="s">
        <v>18</v>
      </c>
      <c r="C447" s="18" t="s">
        <v>335</v>
      </c>
      <c r="D447" s="19">
        <v>4201170.66</v>
      </c>
      <c r="E447" s="19">
        <v>242478.69</v>
      </c>
      <c r="F447" s="19">
        <v>0.0</v>
      </c>
      <c r="G447" s="19" t="str">
        <f t="shared" ref="G447:G452" si="1549">VLOOKUP(A447,'[1]ESFUERZO PROPIO ANTIOQUIA'!$E$4:$AB$130,5,0)</f>
        <v>#REF!</v>
      </c>
      <c r="H447" s="19" t="str">
        <f t="shared" ref="H447:H452" si="1550">VLOOKUP(A447,'[1]ESFUERZO PROPIO ANTIOQUIA'!$E$4:$AB$130,2,0)</f>
        <v>#REF!</v>
      </c>
      <c r="I447" s="19" t="str">
        <f t="shared" ref="I447:I452" si="1551">VLOOKUP(A447,'[1]ESFUERZO PROPIO ANTIOQUIA'!$E$4:$AB$130,24,0)</f>
        <v>#REF!</v>
      </c>
      <c r="J447" s="19" t="str">
        <f t="shared" ref="J447:J452" si="1552">+I447/4</f>
        <v>#REF!</v>
      </c>
      <c r="K447" s="19" t="str">
        <f t="shared" ref="K447:K452" si="1553">+F447*J447</f>
        <v>#REF!</v>
      </c>
      <c r="L447" s="19" t="str">
        <f t="shared" ref="L447:L452" si="1554">IF(K447=0,0,D447-Q447)</f>
        <v>#REF!</v>
      </c>
      <c r="M447" s="19" t="str">
        <f t="shared" ref="M447:M452" si="1555">VLOOKUP(A447,'[1]ESFUERZO PROPIO ANTIOQUIA'!$E$4:$AB$130,14,0)</f>
        <v>#REF!</v>
      </c>
      <c r="N447" s="19" t="str">
        <f t="shared" ref="N447:N452" si="1556">VLOOKUP(A447,'[1]ESFUERZO PROPIO ANTIOQUIA'!$E$4:$AB$130,11,0)</f>
        <v>#REF!</v>
      </c>
      <c r="O447" s="38"/>
      <c r="P447" s="19" t="str">
        <f t="shared" ref="P447:P448" si="1557">+D447-K447</f>
        <v>#REF!</v>
      </c>
      <c r="Q447" s="19" t="str">
        <f t="shared" ref="Q447:Q452" si="1558">+ROUND(P447,0)</f>
        <v>#REF!</v>
      </c>
      <c r="R447" s="19" t="str">
        <f t="shared" ref="R447:R452" si="1559">+L447+Q447</f>
        <v>#REF!</v>
      </c>
      <c r="S447" s="38" t="str">
        <f t="shared" ref="S447:S452" si="1560">+IF(D447-L447-Q447&gt;1,D447-L447-Q447,0)</f>
        <v>#REF!</v>
      </c>
      <c r="T447" s="19">
        <v>122858.0</v>
      </c>
      <c r="U447" s="19">
        <v>0.0</v>
      </c>
      <c r="V447" s="19">
        <f t="shared" ref="V447:V452" si="1561">+T447+U447</f>
        <v>122858</v>
      </c>
      <c r="W447" s="19" t="str">
        <f t="shared" ref="W447:W452" si="1562">+IF(S447+V447&gt;100000,S447+V447,0)</f>
        <v>#REF!</v>
      </c>
      <c r="X447" s="19" t="str">
        <f t="shared" ref="X447:X452" si="1563">+Q447+W447</f>
        <v>#REF!</v>
      </c>
      <c r="Y447" s="38"/>
      <c r="Z447" s="38"/>
      <c r="AA447" s="38"/>
      <c r="AB447" s="38"/>
      <c r="AC447" s="38"/>
      <c r="AD447" s="38"/>
      <c r="AE447" s="38"/>
      <c r="AG447" s="39" t="b">
        <f t="shared" ref="AG447:AG452" si="1564">+AND(A447=AH447,C447=AJ447)</f>
        <v>1</v>
      </c>
      <c r="AH447" s="38" t="s">
        <v>214</v>
      </c>
      <c r="AI447" s="40" t="s">
        <v>18</v>
      </c>
      <c r="AJ447" s="38" t="s">
        <v>335</v>
      </c>
      <c r="AK447" s="19">
        <v>122858.0</v>
      </c>
      <c r="AL447" s="18">
        <v>0.0</v>
      </c>
      <c r="AM447" s="19">
        <f t="shared" ref="AM447:AM452" si="1565">+AK447+AL447</f>
        <v>122858</v>
      </c>
    </row>
    <row r="448" ht="15.75" hidden="1" customHeight="1" outlineLevel="2">
      <c r="A448" s="18" t="s">
        <v>214</v>
      </c>
      <c r="B448" s="19" t="s">
        <v>44</v>
      </c>
      <c r="C448" s="18" t="s">
        <v>45</v>
      </c>
      <c r="D448" s="19">
        <v>6358255.8</v>
      </c>
      <c r="E448" s="19">
        <v>366979.03</v>
      </c>
      <c r="F448" s="19">
        <v>0.0</v>
      </c>
      <c r="G448" s="19" t="str">
        <f t="shared" si="1549"/>
        <v>#REF!</v>
      </c>
      <c r="H448" s="19" t="str">
        <f t="shared" si="1550"/>
        <v>#REF!</v>
      </c>
      <c r="I448" s="19" t="str">
        <f t="shared" si="1551"/>
        <v>#REF!</v>
      </c>
      <c r="J448" s="19" t="str">
        <f t="shared" si="1552"/>
        <v>#REF!</v>
      </c>
      <c r="K448" s="19" t="str">
        <f t="shared" si="1553"/>
        <v>#REF!</v>
      </c>
      <c r="L448" s="19" t="str">
        <f t="shared" si="1554"/>
        <v>#REF!</v>
      </c>
      <c r="M448" s="19" t="str">
        <f t="shared" si="1555"/>
        <v>#REF!</v>
      </c>
      <c r="N448" s="19" t="str">
        <f t="shared" si="1556"/>
        <v>#REF!</v>
      </c>
      <c r="O448" s="38"/>
      <c r="P448" s="19" t="str">
        <f t="shared" si="1557"/>
        <v>#REF!</v>
      </c>
      <c r="Q448" s="19" t="str">
        <f t="shared" si="1558"/>
        <v>#REF!</v>
      </c>
      <c r="R448" s="19" t="str">
        <f t="shared" si="1559"/>
        <v>#REF!</v>
      </c>
      <c r="S448" s="38" t="str">
        <f t="shared" si="1560"/>
        <v>#REF!</v>
      </c>
      <c r="T448" s="19">
        <v>217831.0</v>
      </c>
      <c r="U448" s="19">
        <v>0.0</v>
      </c>
      <c r="V448" s="19">
        <f t="shared" si="1561"/>
        <v>217831</v>
      </c>
      <c r="W448" s="19" t="str">
        <f t="shared" si="1562"/>
        <v>#REF!</v>
      </c>
      <c r="X448" s="19" t="str">
        <f t="shared" si="1563"/>
        <v>#REF!</v>
      </c>
      <c r="Y448" s="38"/>
      <c r="Z448" s="38"/>
      <c r="AA448" s="38"/>
      <c r="AB448" s="38"/>
      <c r="AC448" s="38"/>
      <c r="AD448" s="38"/>
      <c r="AE448" s="38"/>
      <c r="AG448" s="39" t="b">
        <f t="shared" si="1564"/>
        <v>1</v>
      </c>
      <c r="AH448" s="38" t="s">
        <v>214</v>
      </c>
      <c r="AI448" s="40" t="s">
        <v>44</v>
      </c>
      <c r="AJ448" s="38" t="s">
        <v>45</v>
      </c>
      <c r="AK448" s="19">
        <v>217831.0</v>
      </c>
      <c r="AL448" s="18">
        <v>0.0</v>
      </c>
      <c r="AM448" s="19">
        <f t="shared" si="1565"/>
        <v>217831</v>
      </c>
    </row>
    <row r="449" ht="15.75" hidden="1" customHeight="1" outlineLevel="2">
      <c r="A449" s="18" t="s">
        <v>214</v>
      </c>
      <c r="B449" s="19" t="s">
        <v>30</v>
      </c>
      <c r="C449" s="18" t="s">
        <v>31</v>
      </c>
      <c r="D449" s="19">
        <v>52278.16</v>
      </c>
      <c r="E449" s="19">
        <v>3017.34</v>
      </c>
      <c r="F449" s="19">
        <v>0.0</v>
      </c>
      <c r="G449" s="19" t="str">
        <f t="shared" si="1549"/>
        <v>#REF!</v>
      </c>
      <c r="H449" s="19" t="str">
        <f t="shared" si="1550"/>
        <v>#REF!</v>
      </c>
      <c r="I449" s="19" t="str">
        <f t="shared" si="1551"/>
        <v>#REF!</v>
      </c>
      <c r="J449" s="19" t="str">
        <f t="shared" si="1552"/>
        <v>#REF!</v>
      </c>
      <c r="K449" s="19" t="str">
        <f t="shared" si="1553"/>
        <v>#REF!</v>
      </c>
      <c r="L449" s="19" t="str">
        <f t="shared" si="1554"/>
        <v>#REF!</v>
      </c>
      <c r="M449" s="19" t="str">
        <f t="shared" si="1555"/>
        <v>#REF!</v>
      </c>
      <c r="N449" s="19" t="str">
        <f t="shared" si="1556"/>
        <v>#REF!</v>
      </c>
      <c r="O449" s="38"/>
      <c r="P449" s="19">
        <v>0.0</v>
      </c>
      <c r="Q449" s="19">
        <f t="shared" si="1558"/>
        <v>0</v>
      </c>
      <c r="R449" s="19" t="str">
        <f t="shared" si="1559"/>
        <v>#REF!</v>
      </c>
      <c r="S449" s="38" t="str">
        <f t="shared" si="1560"/>
        <v>#REF!</v>
      </c>
      <c r="T449" s="19">
        <v>0.0</v>
      </c>
      <c r="U449" s="19">
        <v>0.0</v>
      </c>
      <c r="V449" s="19">
        <f t="shared" si="1561"/>
        <v>0</v>
      </c>
      <c r="W449" s="19" t="str">
        <f t="shared" si="1562"/>
        <v>#REF!</v>
      </c>
      <c r="X449" s="19" t="str">
        <f t="shared" si="1563"/>
        <v>#REF!</v>
      </c>
      <c r="Y449" s="38"/>
      <c r="Z449" s="38"/>
      <c r="AA449" s="38"/>
      <c r="AB449" s="38"/>
      <c r="AC449" s="38"/>
      <c r="AD449" s="38"/>
      <c r="AE449" s="38"/>
      <c r="AG449" s="39" t="b">
        <f t="shared" si="1564"/>
        <v>1</v>
      </c>
      <c r="AH449" s="18" t="s">
        <v>214</v>
      </c>
      <c r="AI449" s="19" t="s">
        <v>30</v>
      </c>
      <c r="AJ449" s="18" t="s">
        <v>31</v>
      </c>
      <c r="AK449" s="19"/>
      <c r="AL449" s="18"/>
      <c r="AM449" s="19">
        <f t="shared" si="1565"/>
        <v>0</v>
      </c>
    </row>
    <row r="450" ht="15.75" hidden="1" customHeight="1" outlineLevel="2">
      <c r="A450" s="18" t="s">
        <v>214</v>
      </c>
      <c r="B450" s="19" t="s">
        <v>38</v>
      </c>
      <c r="C450" s="18" t="s">
        <v>39</v>
      </c>
      <c r="D450" s="19">
        <v>24193.07</v>
      </c>
      <c r="E450" s="19">
        <v>1396.35</v>
      </c>
      <c r="F450" s="19">
        <v>0.0</v>
      </c>
      <c r="G450" s="19" t="str">
        <f t="shared" si="1549"/>
        <v>#REF!</v>
      </c>
      <c r="H450" s="19" t="str">
        <f t="shared" si="1550"/>
        <v>#REF!</v>
      </c>
      <c r="I450" s="19" t="str">
        <f t="shared" si="1551"/>
        <v>#REF!</v>
      </c>
      <c r="J450" s="19" t="str">
        <f t="shared" si="1552"/>
        <v>#REF!</v>
      </c>
      <c r="K450" s="19" t="str">
        <f t="shared" si="1553"/>
        <v>#REF!</v>
      </c>
      <c r="L450" s="19" t="str">
        <f t="shared" si="1554"/>
        <v>#REF!</v>
      </c>
      <c r="M450" s="19" t="str">
        <f t="shared" si="1555"/>
        <v>#REF!</v>
      </c>
      <c r="N450" s="19" t="str">
        <f t="shared" si="1556"/>
        <v>#REF!</v>
      </c>
      <c r="O450" s="38"/>
      <c r="P450" s="19">
        <v>0.0</v>
      </c>
      <c r="Q450" s="19">
        <f t="shared" si="1558"/>
        <v>0</v>
      </c>
      <c r="R450" s="19" t="str">
        <f t="shared" si="1559"/>
        <v>#REF!</v>
      </c>
      <c r="S450" s="38" t="str">
        <f t="shared" si="1560"/>
        <v>#REF!</v>
      </c>
      <c r="T450" s="19">
        <v>0.0</v>
      </c>
      <c r="U450" s="19">
        <v>16858.86</v>
      </c>
      <c r="V450" s="19">
        <f t="shared" si="1561"/>
        <v>16858.86</v>
      </c>
      <c r="W450" s="19" t="str">
        <f t="shared" si="1562"/>
        <v>#REF!</v>
      </c>
      <c r="X450" s="19" t="str">
        <f t="shared" si="1563"/>
        <v>#REF!</v>
      </c>
      <c r="Y450" s="38"/>
      <c r="Z450" s="38"/>
      <c r="AA450" s="38"/>
      <c r="AB450" s="38"/>
      <c r="AC450" s="38"/>
      <c r="AD450" s="38"/>
      <c r="AE450" s="38"/>
      <c r="AG450" s="39" t="b">
        <f t="shared" si="1564"/>
        <v>1</v>
      </c>
      <c r="AH450" s="38" t="s">
        <v>214</v>
      </c>
      <c r="AI450" s="40" t="s">
        <v>38</v>
      </c>
      <c r="AJ450" s="38" t="s">
        <v>39</v>
      </c>
      <c r="AK450" s="19">
        <v>0.0</v>
      </c>
      <c r="AL450" s="18">
        <v>16858.86</v>
      </c>
      <c r="AM450" s="19">
        <f t="shared" si="1565"/>
        <v>16858.86</v>
      </c>
    </row>
    <row r="451" ht="15.75" hidden="1" customHeight="1" outlineLevel="2">
      <c r="A451" s="18" t="s">
        <v>214</v>
      </c>
      <c r="B451" s="19" t="s">
        <v>48</v>
      </c>
      <c r="C451" s="18" t="s">
        <v>49</v>
      </c>
      <c r="D451" s="19">
        <v>1.616773447E7</v>
      </c>
      <c r="E451" s="19">
        <v>933152.06</v>
      </c>
      <c r="F451" s="19">
        <v>0.0</v>
      </c>
      <c r="G451" s="19" t="str">
        <f t="shared" si="1549"/>
        <v>#REF!</v>
      </c>
      <c r="H451" s="19" t="str">
        <f t="shared" si="1550"/>
        <v>#REF!</v>
      </c>
      <c r="I451" s="19" t="str">
        <f t="shared" si="1551"/>
        <v>#REF!</v>
      </c>
      <c r="J451" s="19" t="str">
        <f t="shared" si="1552"/>
        <v>#REF!</v>
      </c>
      <c r="K451" s="19" t="str">
        <f t="shared" si="1553"/>
        <v>#REF!</v>
      </c>
      <c r="L451" s="19" t="str">
        <f t="shared" si="1554"/>
        <v>#REF!</v>
      </c>
      <c r="M451" s="19" t="str">
        <f t="shared" si="1555"/>
        <v>#REF!</v>
      </c>
      <c r="N451" s="19" t="str">
        <f t="shared" si="1556"/>
        <v>#REF!</v>
      </c>
      <c r="O451" s="38"/>
      <c r="P451" s="19" t="str">
        <f t="shared" ref="P451:P452" si="1566">+D451-K451</f>
        <v>#REF!</v>
      </c>
      <c r="Q451" s="19" t="str">
        <f t="shared" si="1558"/>
        <v>#REF!</v>
      </c>
      <c r="R451" s="19" t="str">
        <f t="shared" si="1559"/>
        <v>#REF!</v>
      </c>
      <c r="S451" s="38" t="str">
        <f t="shared" si="1560"/>
        <v>#REF!</v>
      </c>
      <c r="T451" s="19">
        <v>536196.0</v>
      </c>
      <c r="U451" s="19">
        <v>0.0</v>
      </c>
      <c r="V451" s="19">
        <f t="shared" si="1561"/>
        <v>536196</v>
      </c>
      <c r="W451" s="19" t="str">
        <f t="shared" si="1562"/>
        <v>#REF!</v>
      </c>
      <c r="X451" s="19" t="str">
        <f t="shared" si="1563"/>
        <v>#REF!</v>
      </c>
      <c r="Y451" s="38"/>
      <c r="Z451" s="38"/>
      <c r="AA451" s="38"/>
      <c r="AB451" s="38"/>
      <c r="AC451" s="38"/>
      <c r="AD451" s="38"/>
      <c r="AE451" s="38"/>
      <c r="AG451" s="39" t="b">
        <f t="shared" si="1564"/>
        <v>1</v>
      </c>
      <c r="AH451" s="38" t="s">
        <v>214</v>
      </c>
      <c r="AI451" s="40" t="s">
        <v>48</v>
      </c>
      <c r="AJ451" s="38" t="s">
        <v>49</v>
      </c>
      <c r="AK451" s="19">
        <v>536196.0</v>
      </c>
      <c r="AL451" s="18">
        <v>0.0</v>
      </c>
      <c r="AM451" s="19">
        <f t="shared" si="1565"/>
        <v>536196</v>
      </c>
    </row>
    <row r="452" ht="15.75" hidden="1" customHeight="1" outlineLevel="2">
      <c r="A452" s="18" t="s">
        <v>214</v>
      </c>
      <c r="B452" s="19" t="s">
        <v>60</v>
      </c>
      <c r="C452" s="18" t="s">
        <v>61</v>
      </c>
      <c r="D452" s="19">
        <v>1313453.84</v>
      </c>
      <c r="E452" s="19">
        <v>75808.53</v>
      </c>
      <c r="F452" s="19">
        <v>0.0</v>
      </c>
      <c r="G452" s="19" t="str">
        <f t="shared" si="1549"/>
        <v>#REF!</v>
      </c>
      <c r="H452" s="19" t="str">
        <f t="shared" si="1550"/>
        <v>#REF!</v>
      </c>
      <c r="I452" s="19" t="str">
        <f t="shared" si="1551"/>
        <v>#REF!</v>
      </c>
      <c r="J452" s="19" t="str">
        <f t="shared" si="1552"/>
        <v>#REF!</v>
      </c>
      <c r="K452" s="19" t="str">
        <f t="shared" si="1553"/>
        <v>#REF!</v>
      </c>
      <c r="L452" s="19" t="str">
        <f t="shared" si="1554"/>
        <v>#REF!</v>
      </c>
      <c r="M452" s="19" t="str">
        <f t="shared" si="1555"/>
        <v>#REF!</v>
      </c>
      <c r="N452" s="19" t="str">
        <f t="shared" si="1556"/>
        <v>#REF!</v>
      </c>
      <c r="O452" s="38"/>
      <c r="P452" s="19" t="str">
        <f t="shared" si="1566"/>
        <v>#REF!</v>
      </c>
      <c r="Q452" s="19" t="str">
        <f t="shared" si="1558"/>
        <v>#REF!</v>
      </c>
      <c r="R452" s="19" t="str">
        <f t="shared" si="1559"/>
        <v>#REF!</v>
      </c>
      <c r="S452" s="38" t="str">
        <f t="shared" si="1560"/>
        <v>#REF!</v>
      </c>
      <c r="T452" s="19">
        <v>41511.0</v>
      </c>
      <c r="U452" s="19">
        <v>0.0</v>
      </c>
      <c r="V452" s="19">
        <f t="shared" si="1561"/>
        <v>41511</v>
      </c>
      <c r="W452" s="19" t="str">
        <f t="shared" si="1562"/>
        <v>#REF!</v>
      </c>
      <c r="X452" s="19" t="str">
        <f t="shared" si="1563"/>
        <v>#REF!</v>
      </c>
      <c r="Y452" s="38"/>
      <c r="Z452" s="38"/>
      <c r="AA452" s="38"/>
      <c r="AB452" s="38"/>
      <c r="AC452" s="38"/>
      <c r="AD452" s="38"/>
      <c r="AE452" s="38"/>
      <c r="AG452" s="39" t="b">
        <f t="shared" si="1564"/>
        <v>1</v>
      </c>
      <c r="AH452" s="38" t="s">
        <v>214</v>
      </c>
      <c r="AI452" s="40" t="s">
        <v>60</v>
      </c>
      <c r="AJ452" s="38" t="s">
        <v>61</v>
      </c>
      <c r="AK452" s="19">
        <v>41511.0</v>
      </c>
      <c r="AL452" s="18">
        <v>0.0</v>
      </c>
      <c r="AM452" s="19">
        <f t="shared" si="1565"/>
        <v>41511</v>
      </c>
    </row>
    <row r="453" ht="15.75" hidden="1" customHeight="1" outlineLevel="1">
      <c r="A453" s="43" t="s">
        <v>418</v>
      </c>
      <c r="B453" s="19"/>
      <c r="C453" s="18"/>
      <c r="D453" s="19">
        <f t="shared" ref="D453:E453" si="1567">SUBTOTAL(9,D447:D452)</f>
        <v>28117086</v>
      </c>
      <c r="E453" s="19">
        <f t="shared" si="1567"/>
        <v>1622832</v>
      </c>
      <c r="F453" s="19">
        <v>1.0</v>
      </c>
      <c r="G453" s="19"/>
      <c r="H453" s="19"/>
      <c r="I453" s="19"/>
      <c r="J453" s="19"/>
      <c r="K453" s="19" t="str">
        <f t="shared" ref="K453:L453" si="1568">SUBTOTAL(9,K447:K452)</f>
        <v>#REF!</v>
      </c>
      <c r="L453" s="19" t="str">
        <f t="shared" si="1568"/>
        <v>#REF!</v>
      </c>
      <c r="M453" s="19"/>
      <c r="N453" s="19"/>
      <c r="O453" s="38"/>
      <c r="P453" s="19" t="str">
        <f t="shared" ref="P453:X453" si="1569">SUBTOTAL(9,P447:P452)</f>
        <v>#REF!</v>
      </c>
      <c r="Q453" s="19" t="str">
        <f t="shared" si="1569"/>
        <v>#REF!</v>
      </c>
      <c r="R453" s="19" t="str">
        <f t="shared" si="1569"/>
        <v>#REF!</v>
      </c>
      <c r="S453" s="38" t="str">
        <f t="shared" si="1569"/>
        <v>#REF!</v>
      </c>
      <c r="T453" s="19">
        <f t="shared" si="1569"/>
        <v>918396</v>
      </c>
      <c r="U453" s="19">
        <f t="shared" si="1569"/>
        <v>16858.86</v>
      </c>
      <c r="V453" s="19">
        <f t="shared" si="1569"/>
        <v>935254.86</v>
      </c>
      <c r="W453" s="19" t="str">
        <f t="shared" si="1569"/>
        <v>#REF!</v>
      </c>
      <c r="X453" s="19" t="str">
        <f t="shared" si="1569"/>
        <v>#REF!</v>
      </c>
      <c r="Y453" s="38"/>
      <c r="Z453" s="38"/>
      <c r="AA453" s="38"/>
      <c r="AB453" s="38"/>
      <c r="AC453" s="38"/>
      <c r="AD453" s="38"/>
      <c r="AE453" s="38"/>
      <c r="AH453" s="38"/>
      <c r="AI453" s="40"/>
      <c r="AJ453" s="38"/>
      <c r="AK453" s="19"/>
      <c r="AL453" s="18"/>
      <c r="AM453" s="19"/>
    </row>
    <row r="454" ht="15.75" hidden="1" customHeight="1" outlineLevel="2">
      <c r="A454" s="18" t="s">
        <v>216</v>
      </c>
      <c r="B454" s="19" t="s">
        <v>18</v>
      </c>
      <c r="C454" s="18" t="s">
        <v>335</v>
      </c>
      <c r="D454" s="19">
        <v>2.125608862E8</v>
      </c>
      <c r="E454" s="19">
        <v>2.579198581E7</v>
      </c>
      <c r="F454" s="19">
        <v>0.0</v>
      </c>
      <c r="G454" s="19" t="str">
        <f t="shared" ref="G454:G458" si="1570">VLOOKUP(A454,'[1]ESFUERZO PROPIO ANTIOQUIA'!$E$4:$AB$130,5,0)</f>
        <v>#REF!</v>
      </c>
      <c r="H454" s="19" t="str">
        <f t="shared" ref="H454:H458" si="1571">VLOOKUP(A454,'[1]ESFUERZO PROPIO ANTIOQUIA'!$E$4:$AB$130,2,0)</f>
        <v>#REF!</v>
      </c>
      <c r="I454" s="19" t="str">
        <f t="shared" ref="I454:I458" si="1572">VLOOKUP(A454,'[1]ESFUERZO PROPIO ANTIOQUIA'!$E$4:$AB$130,24,0)</f>
        <v>#REF!</v>
      </c>
      <c r="J454" s="19" t="str">
        <f t="shared" ref="J454:J458" si="1573">+I454/4</f>
        <v>#REF!</v>
      </c>
      <c r="K454" s="19" t="str">
        <f t="shared" ref="K454:K458" si="1574">+F454*J454</f>
        <v>#REF!</v>
      </c>
      <c r="L454" s="19" t="str">
        <f t="shared" ref="L454:L458" si="1575">IF(K454=0,0,D454-Q454)</f>
        <v>#REF!</v>
      </c>
      <c r="M454" s="19" t="str">
        <f t="shared" ref="M454:M458" si="1576">VLOOKUP(A454,'[1]ESFUERZO PROPIO ANTIOQUIA'!$E$4:$AB$130,14,0)</f>
        <v>#REF!</v>
      </c>
      <c r="N454" s="19" t="str">
        <f t="shared" ref="N454:N458" si="1577">VLOOKUP(A454,'[1]ESFUERZO PROPIO ANTIOQUIA'!$E$4:$AB$130,11,0)</f>
        <v>#REF!</v>
      </c>
      <c r="O454" s="38"/>
      <c r="P454" s="19" t="str">
        <f t="shared" ref="P454:P458" si="1578">+D454-K454</f>
        <v>#REF!</v>
      </c>
      <c r="Q454" s="19" t="str">
        <f t="shared" ref="Q454:Q458" si="1579">+ROUND(P454,0)</f>
        <v>#REF!</v>
      </c>
      <c r="R454" s="19" t="str">
        <f t="shared" ref="R454:R458" si="1580">+L454+Q454</f>
        <v>#REF!</v>
      </c>
      <c r="S454" s="38" t="str">
        <f t="shared" ref="S454:S458" si="1581">+IF(D454-L454-Q454&gt;1,D454-L454-Q454,0)</f>
        <v>#REF!</v>
      </c>
      <c r="T454" s="19">
        <v>7.4128303E7</v>
      </c>
      <c r="U454" s="19">
        <v>0.0</v>
      </c>
      <c r="V454" s="19">
        <f t="shared" ref="V454:V458" si="1582">+T454+U454</f>
        <v>74128303</v>
      </c>
      <c r="W454" s="19" t="str">
        <f t="shared" ref="W454:W458" si="1583">+IF(S454+V454&gt;100000,S454+V454,0)</f>
        <v>#REF!</v>
      </c>
      <c r="X454" s="19" t="str">
        <f t="shared" ref="X454:X458" si="1584">+Q454+W454</f>
        <v>#REF!</v>
      </c>
      <c r="Y454" s="38"/>
      <c r="Z454" s="38"/>
      <c r="AA454" s="38"/>
      <c r="AB454" s="38"/>
      <c r="AC454" s="38"/>
      <c r="AD454" s="38"/>
      <c r="AE454" s="38"/>
      <c r="AG454" s="39" t="b">
        <f t="shared" ref="AG454:AG458" si="1585">+AND(A454=AH454,C454=AJ454)</f>
        <v>1</v>
      </c>
      <c r="AH454" s="38" t="s">
        <v>216</v>
      </c>
      <c r="AI454" s="40" t="s">
        <v>18</v>
      </c>
      <c r="AJ454" s="38" t="s">
        <v>335</v>
      </c>
      <c r="AK454" s="19">
        <v>7.4128303E7</v>
      </c>
      <c r="AL454" s="18">
        <v>0.0</v>
      </c>
      <c r="AM454" s="19">
        <f t="shared" ref="AM454:AM458" si="1586">+AK454+AL454</f>
        <v>74128303</v>
      </c>
    </row>
    <row r="455" ht="15.75" hidden="1" customHeight="1" outlineLevel="2">
      <c r="A455" s="18" t="s">
        <v>216</v>
      </c>
      <c r="B455" s="19" t="s">
        <v>44</v>
      </c>
      <c r="C455" s="18" t="s">
        <v>45</v>
      </c>
      <c r="D455" s="19">
        <v>1026151.15</v>
      </c>
      <c r="E455" s="19">
        <v>124512.45</v>
      </c>
      <c r="F455" s="19">
        <v>0.0</v>
      </c>
      <c r="G455" s="19" t="str">
        <f t="shared" si="1570"/>
        <v>#REF!</v>
      </c>
      <c r="H455" s="19" t="str">
        <f t="shared" si="1571"/>
        <v>#REF!</v>
      </c>
      <c r="I455" s="19" t="str">
        <f t="shared" si="1572"/>
        <v>#REF!</v>
      </c>
      <c r="J455" s="19" t="str">
        <f t="shared" si="1573"/>
        <v>#REF!</v>
      </c>
      <c r="K455" s="19" t="str">
        <f t="shared" si="1574"/>
        <v>#REF!</v>
      </c>
      <c r="L455" s="19" t="str">
        <f t="shared" si="1575"/>
        <v>#REF!</v>
      </c>
      <c r="M455" s="19" t="str">
        <f t="shared" si="1576"/>
        <v>#REF!</v>
      </c>
      <c r="N455" s="19" t="str">
        <f t="shared" si="1577"/>
        <v>#REF!</v>
      </c>
      <c r="O455" s="38"/>
      <c r="P455" s="19" t="str">
        <f t="shared" si="1578"/>
        <v>#REF!</v>
      </c>
      <c r="Q455" s="19" t="str">
        <f t="shared" si="1579"/>
        <v>#REF!</v>
      </c>
      <c r="R455" s="19" t="str">
        <f t="shared" si="1580"/>
        <v>#REF!</v>
      </c>
      <c r="S455" s="38" t="str">
        <f t="shared" si="1581"/>
        <v>#REF!</v>
      </c>
      <c r="T455" s="19">
        <v>301351.0</v>
      </c>
      <c r="U455" s="19">
        <v>0.0</v>
      </c>
      <c r="V455" s="19">
        <f t="shared" si="1582"/>
        <v>301351</v>
      </c>
      <c r="W455" s="19" t="str">
        <f t="shared" si="1583"/>
        <v>#REF!</v>
      </c>
      <c r="X455" s="19" t="str">
        <f t="shared" si="1584"/>
        <v>#REF!</v>
      </c>
      <c r="Y455" s="38"/>
      <c r="Z455" s="38"/>
      <c r="AA455" s="38"/>
      <c r="AB455" s="38"/>
      <c r="AC455" s="38"/>
      <c r="AD455" s="38"/>
      <c r="AE455" s="38"/>
      <c r="AG455" s="39" t="b">
        <f t="shared" si="1585"/>
        <v>1</v>
      </c>
      <c r="AH455" s="38" t="s">
        <v>216</v>
      </c>
      <c r="AI455" s="40" t="s">
        <v>44</v>
      </c>
      <c r="AJ455" s="38" t="s">
        <v>45</v>
      </c>
      <c r="AK455" s="19">
        <v>301351.0</v>
      </c>
      <c r="AL455" s="18">
        <v>0.0</v>
      </c>
      <c r="AM455" s="19">
        <f t="shared" si="1586"/>
        <v>301351</v>
      </c>
    </row>
    <row r="456" ht="15.75" hidden="1" customHeight="1" outlineLevel="2">
      <c r="A456" s="18" t="s">
        <v>216</v>
      </c>
      <c r="B456" s="19" t="s">
        <v>30</v>
      </c>
      <c r="C456" s="18" t="s">
        <v>31</v>
      </c>
      <c r="D456" s="19">
        <v>1641725.43</v>
      </c>
      <c r="E456" s="19">
        <v>199205.79</v>
      </c>
      <c r="F456" s="19">
        <v>0.0</v>
      </c>
      <c r="G456" s="19" t="str">
        <f t="shared" si="1570"/>
        <v>#REF!</v>
      </c>
      <c r="H456" s="19" t="str">
        <f t="shared" si="1571"/>
        <v>#REF!</v>
      </c>
      <c r="I456" s="19" t="str">
        <f t="shared" si="1572"/>
        <v>#REF!</v>
      </c>
      <c r="J456" s="19" t="str">
        <f t="shared" si="1573"/>
        <v>#REF!</v>
      </c>
      <c r="K456" s="19" t="str">
        <f t="shared" si="1574"/>
        <v>#REF!</v>
      </c>
      <c r="L456" s="19" t="str">
        <f t="shared" si="1575"/>
        <v>#REF!</v>
      </c>
      <c r="M456" s="19" t="str">
        <f t="shared" si="1576"/>
        <v>#REF!</v>
      </c>
      <c r="N456" s="19" t="str">
        <f t="shared" si="1577"/>
        <v>#REF!</v>
      </c>
      <c r="O456" s="38"/>
      <c r="P456" s="19" t="str">
        <f t="shared" si="1578"/>
        <v>#REF!</v>
      </c>
      <c r="Q456" s="19" t="str">
        <f t="shared" si="1579"/>
        <v>#REF!</v>
      </c>
      <c r="R456" s="19" t="str">
        <f t="shared" si="1580"/>
        <v>#REF!</v>
      </c>
      <c r="S456" s="38" t="str">
        <f t="shared" si="1581"/>
        <v>#REF!</v>
      </c>
      <c r="T456" s="19">
        <v>0.0</v>
      </c>
      <c r="U456" s="19">
        <v>61576.89</v>
      </c>
      <c r="V456" s="19">
        <f t="shared" si="1582"/>
        <v>61576.89</v>
      </c>
      <c r="W456" s="19" t="str">
        <f t="shared" si="1583"/>
        <v>#REF!</v>
      </c>
      <c r="X456" s="19" t="str">
        <f t="shared" si="1584"/>
        <v>#REF!</v>
      </c>
      <c r="Y456" s="38"/>
      <c r="Z456" s="38"/>
      <c r="AA456" s="38"/>
      <c r="AB456" s="38"/>
      <c r="AC456" s="38"/>
      <c r="AD456" s="38"/>
      <c r="AE456" s="38"/>
      <c r="AG456" s="39" t="b">
        <f t="shared" si="1585"/>
        <v>1</v>
      </c>
      <c r="AH456" s="38" t="s">
        <v>216</v>
      </c>
      <c r="AI456" s="40" t="s">
        <v>30</v>
      </c>
      <c r="AJ456" s="38" t="s">
        <v>336</v>
      </c>
      <c r="AK456" s="19">
        <v>0.0</v>
      </c>
      <c r="AL456" s="18">
        <v>61576.89</v>
      </c>
      <c r="AM456" s="19">
        <f t="shared" si="1586"/>
        <v>61576.89</v>
      </c>
    </row>
    <row r="457" ht="15.75" hidden="1" customHeight="1" outlineLevel="2">
      <c r="A457" s="18" t="s">
        <v>216</v>
      </c>
      <c r="B457" s="19" t="s">
        <v>38</v>
      </c>
      <c r="C457" s="18" t="s">
        <v>39</v>
      </c>
      <c r="D457" s="19">
        <v>132025.4</v>
      </c>
      <c r="E457" s="19">
        <v>16019.87</v>
      </c>
      <c r="F457" s="19">
        <v>0.0</v>
      </c>
      <c r="G457" s="19" t="str">
        <f t="shared" si="1570"/>
        <v>#REF!</v>
      </c>
      <c r="H457" s="19" t="str">
        <f t="shared" si="1571"/>
        <v>#REF!</v>
      </c>
      <c r="I457" s="19" t="str">
        <f t="shared" si="1572"/>
        <v>#REF!</v>
      </c>
      <c r="J457" s="19" t="str">
        <f t="shared" si="1573"/>
        <v>#REF!</v>
      </c>
      <c r="K457" s="19" t="str">
        <f t="shared" si="1574"/>
        <v>#REF!</v>
      </c>
      <c r="L457" s="19" t="str">
        <f t="shared" si="1575"/>
        <v>#REF!</v>
      </c>
      <c r="M457" s="19" t="str">
        <f t="shared" si="1576"/>
        <v>#REF!</v>
      </c>
      <c r="N457" s="19" t="str">
        <f t="shared" si="1577"/>
        <v>#REF!</v>
      </c>
      <c r="O457" s="38"/>
      <c r="P457" s="19" t="str">
        <f t="shared" si="1578"/>
        <v>#REF!</v>
      </c>
      <c r="Q457" s="19" t="str">
        <f t="shared" si="1579"/>
        <v>#REF!</v>
      </c>
      <c r="R457" s="19" t="str">
        <f t="shared" si="1580"/>
        <v>#REF!</v>
      </c>
      <c r="S457" s="38" t="str">
        <f t="shared" si="1581"/>
        <v>#REF!</v>
      </c>
      <c r="T457" s="19">
        <v>53592.0</v>
      </c>
      <c r="U457" s="19">
        <v>0.0</v>
      </c>
      <c r="V457" s="19">
        <f t="shared" si="1582"/>
        <v>53592</v>
      </c>
      <c r="W457" s="19" t="str">
        <f t="shared" si="1583"/>
        <v>#REF!</v>
      </c>
      <c r="X457" s="19" t="str">
        <f t="shared" si="1584"/>
        <v>#REF!</v>
      </c>
      <c r="Y457" s="38"/>
      <c r="Z457" s="38"/>
      <c r="AA457" s="38"/>
      <c r="AB457" s="38"/>
      <c r="AC457" s="38"/>
      <c r="AD457" s="38"/>
      <c r="AE457" s="38"/>
      <c r="AG457" s="39" t="b">
        <f t="shared" si="1585"/>
        <v>1</v>
      </c>
      <c r="AH457" s="38" t="s">
        <v>216</v>
      </c>
      <c r="AI457" s="40" t="s">
        <v>38</v>
      </c>
      <c r="AJ457" s="38" t="s">
        <v>39</v>
      </c>
      <c r="AK457" s="19">
        <v>53592.0</v>
      </c>
      <c r="AL457" s="18">
        <v>0.0</v>
      </c>
      <c r="AM457" s="19">
        <f t="shared" si="1586"/>
        <v>53592</v>
      </c>
    </row>
    <row r="458" ht="15.75" hidden="1" customHeight="1" outlineLevel="2">
      <c r="A458" s="18" t="s">
        <v>216</v>
      </c>
      <c r="B458" s="19" t="s">
        <v>40</v>
      </c>
      <c r="C458" s="18" t="s">
        <v>41</v>
      </c>
      <c r="D458" s="19">
        <v>2.477620582E7</v>
      </c>
      <c r="E458" s="19">
        <v>3006327.08</v>
      </c>
      <c r="F458" s="19">
        <v>0.0</v>
      </c>
      <c r="G458" s="19" t="str">
        <f t="shared" si="1570"/>
        <v>#REF!</v>
      </c>
      <c r="H458" s="19" t="str">
        <f t="shared" si="1571"/>
        <v>#REF!</v>
      </c>
      <c r="I458" s="19" t="str">
        <f t="shared" si="1572"/>
        <v>#REF!</v>
      </c>
      <c r="J458" s="19" t="str">
        <f t="shared" si="1573"/>
        <v>#REF!</v>
      </c>
      <c r="K458" s="19" t="str">
        <f t="shared" si="1574"/>
        <v>#REF!</v>
      </c>
      <c r="L458" s="19" t="str">
        <f t="shared" si="1575"/>
        <v>#REF!</v>
      </c>
      <c r="M458" s="19" t="str">
        <f t="shared" si="1576"/>
        <v>#REF!</v>
      </c>
      <c r="N458" s="19" t="str">
        <f t="shared" si="1577"/>
        <v>#REF!</v>
      </c>
      <c r="O458" s="38"/>
      <c r="P458" s="19" t="str">
        <f t="shared" si="1578"/>
        <v>#REF!</v>
      </c>
      <c r="Q458" s="19" t="str">
        <f t="shared" si="1579"/>
        <v>#REF!</v>
      </c>
      <c r="R458" s="19" t="str">
        <f t="shared" si="1580"/>
        <v>#REF!</v>
      </c>
      <c r="S458" s="38" t="str">
        <f t="shared" si="1581"/>
        <v>#REF!</v>
      </c>
      <c r="T458" s="19">
        <v>8198643.0</v>
      </c>
      <c r="U458" s="19">
        <v>0.0</v>
      </c>
      <c r="V458" s="19">
        <f t="shared" si="1582"/>
        <v>8198643</v>
      </c>
      <c r="W458" s="19" t="str">
        <f t="shared" si="1583"/>
        <v>#REF!</v>
      </c>
      <c r="X458" s="19" t="str">
        <f t="shared" si="1584"/>
        <v>#REF!</v>
      </c>
      <c r="Y458" s="38"/>
      <c r="Z458" s="38"/>
      <c r="AA458" s="38"/>
      <c r="AB458" s="38"/>
      <c r="AC458" s="38"/>
      <c r="AD458" s="38"/>
      <c r="AE458" s="38"/>
      <c r="AG458" s="39" t="b">
        <f t="shared" si="1585"/>
        <v>1</v>
      </c>
      <c r="AH458" s="38" t="s">
        <v>216</v>
      </c>
      <c r="AI458" s="40" t="s">
        <v>40</v>
      </c>
      <c r="AJ458" s="38" t="s">
        <v>41</v>
      </c>
      <c r="AK458" s="19">
        <v>8198643.0</v>
      </c>
      <c r="AL458" s="18">
        <v>0.0</v>
      </c>
      <c r="AM458" s="19">
        <f t="shared" si="1586"/>
        <v>8198643</v>
      </c>
    </row>
    <row r="459" ht="15.75" hidden="1" customHeight="1" outlineLevel="1">
      <c r="A459" s="43" t="s">
        <v>419</v>
      </c>
      <c r="B459" s="19"/>
      <c r="C459" s="18"/>
      <c r="D459" s="19">
        <f t="shared" ref="D459:E459" si="1587">SUBTOTAL(9,D454:D458)</f>
        <v>240136994</v>
      </c>
      <c r="E459" s="19">
        <f t="shared" si="1587"/>
        <v>29138051</v>
      </c>
      <c r="F459" s="19">
        <v>1.0</v>
      </c>
      <c r="G459" s="19"/>
      <c r="H459" s="19"/>
      <c r="I459" s="19"/>
      <c r="J459" s="19"/>
      <c r="K459" s="19" t="str">
        <f t="shared" ref="K459:L459" si="1588">SUBTOTAL(9,K454:K458)</f>
        <v>#REF!</v>
      </c>
      <c r="L459" s="19" t="str">
        <f t="shared" si="1588"/>
        <v>#REF!</v>
      </c>
      <c r="M459" s="19"/>
      <c r="N459" s="19"/>
      <c r="O459" s="38"/>
      <c r="P459" s="19" t="str">
        <f t="shared" ref="P459:X459" si="1589">SUBTOTAL(9,P454:P458)</f>
        <v>#REF!</v>
      </c>
      <c r="Q459" s="19" t="str">
        <f t="shared" si="1589"/>
        <v>#REF!</v>
      </c>
      <c r="R459" s="19" t="str">
        <f t="shared" si="1589"/>
        <v>#REF!</v>
      </c>
      <c r="S459" s="38" t="str">
        <f t="shared" si="1589"/>
        <v>#REF!</v>
      </c>
      <c r="T459" s="19">
        <f t="shared" si="1589"/>
        <v>82681889</v>
      </c>
      <c r="U459" s="19">
        <f t="shared" si="1589"/>
        <v>61576.89</v>
      </c>
      <c r="V459" s="19">
        <f t="shared" si="1589"/>
        <v>82743465.89</v>
      </c>
      <c r="W459" s="19" t="str">
        <f t="shared" si="1589"/>
        <v>#REF!</v>
      </c>
      <c r="X459" s="19" t="str">
        <f t="shared" si="1589"/>
        <v>#REF!</v>
      </c>
      <c r="Y459" s="38"/>
      <c r="Z459" s="38"/>
      <c r="AA459" s="38"/>
      <c r="AB459" s="38"/>
      <c r="AC459" s="38"/>
      <c r="AD459" s="38"/>
      <c r="AE459" s="38"/>
      <c r="AH459" s="38"/>
      <c r="AI459" s="40"/>
      <c r="AJ459" s="38"/>
      <c r="AK459" s="19"/>
      <c r="AL459" s="18"/>
      <c r="AM459" s="19"/>
    </row>
    <row r="460" ht="15.75" hidden="1" customHeight="1" outlineLevel="2">
      <c r="A460" s="18" t="s">
        <v>218</v>
      </c>
      <c r="B460" s="19" t="s">
        <v>18</v>
      </c>
      <c r="C460" s="18" t="s">
        <v>335</v>
      </c>
      <c r="D460" s="19">
        <v>5.313321116E7</v>
      </c>
      <c r="E460" s="19">
        <v>2911777.23</v>
      </c>
      <c r="F460" s="19">
        <v>0.0</v>
      </c>
      <c r="G460" s="19" t="str">
        <f t="shared" ref="G460:G463" si="1590">VLOOKUP(A460,'[1]ESFUERZO PROPIO ANTIOQUIA'!$E$4:$AB$130,5,0)</f>
        <v>#REF!</v>
      </c>
      <c r="H460" s="19" t="str">
        <f t="shared" ref="H460:H463" si="1591">VLOOKUP(A460,'[1]ESFUERZO PROPIO ANTIOQUIA'!$E$4:$AB$130,2,0)</f>
        <v>#REF!</v>
      </c>
      <c r="I460" s="19" t="str">
        <f t="shared" ref="I460:I463" si="1592">VLOOKUP(A460,'[1]ESFUERZO PROPIO ANTIOQUIA'!$E$4:$AB$130,24,0)</f>
        <v>#REF!</v>
      </c>
      <c r="J460" s="19" t="str">
        <f t="shared" ref="J460:J463" si="1593">+I460/4</f>
        <v>#REF!</v>
      </c>
      <c r="K460" s="19" t="str">
        <f t="shared" ref="K460:K463" si="1594">+F460*J460</f>
        <v>#REF!</v>
      </c>
      <c r="L460" s="19" t="str">
        <f t="shared" ref="L460:L463" si="1595">IF(K460=0,0,D460-Q460)</f>
        <v>#REF!</v>
      </c>
      <c r="M460" s="19" t="str">
        <f t="shared" ref="M460:M463" si="1596">VLOOKUP(A460,'[1]ESFUERZO PROPIO ANTIOQUIA'!$E$4:$AB$130,14,0)</f>
        <v>#REF!</v>
      </c>
      <c r="N460" s="19" t="str">
        <f t="shared" ref="N460:N463" si="1597">VLOOKUP(A460,'[1]ESFUERZO PROPIO ANTIOQUIA'!$E$4:$AB$130,11,0)</f>
        <v>#REF!</v>
      </c>
      <c r="O460" s="38"/>
      <c r="P460" s="19" t="str">
        <f t="shared" ref="P460:P461" si="1598">+D460-K460</f>
        <v>#REF!</v>
      </c>
      <c r="Q460" s="19" t="str">
        <f t="shared" ref="Q460:Q463" si="1599">+ROUND(P460,0)</f>
        <v>#REF!</v>
      </c>
      <c r="R460" s="19" t="str">
        <f t="shared" ref="R460:R463" si="1600">+L460+Q460</f>
        <v>#REF!</v>
      </c>
      <c r="S460" s="38" t="str">
        <f t="shared" ref="S460:S463" si="1601">+IF(D460-L460-Q460&gt;1,D460-L460-Q460,0)</f>
        <v>#REF!</v>
      </c>
      <c r="T460" s="19">
        <v>0.0</v>
      </c>
      <c r="U460" s="19">
        <v>0.0</v>
      </c>
      <c r="V460" s="19">
        <f t="shared" ref="V460:V463" si="1602">+T460+U460</f>
        <v>0</v>
      </c>
      <c r="W460" s="19" t="str">
        <f t="shared" ref="W460:W463" si="1603">+IF(S460+V460&gt;100000,S460+V460,0)</f>
        <v>#REF!</v>
      </c>
      <c r="X460" s="19" t="str">
        <f t="shared" ref="X460:X463" si="1604">+Q460+W460</f>
        <v>#REF!</v>
      </c>
      <c r="Y460" s="38"/>
      <c r="Z460" s="38"/>
      <c r="AA460" s="38"/>
      <c r="AB460" s="38"/>
      <c r="AC460" s="38"/>
      <c r="AD460" s="38"/>
      <c r="AE460" s="38"/>
      <c r="AG460" s="39" t="b">
        <f t="shared" ref="AG460:AG463" si="1605">+AND(A460=AH460,C460=AJ460)</f>
        <v>1</v>
      </c>
      <c r="AH460" s="38" t="s">
        <v>218</v>
      </c>
      <c r="AI460" s="40" t="s">
        <v>18</v>
      </c>
      <c r="AJ460" s="38" t="s">
        <v>335</v>
      </c>
      <c r="AK460" s="19">
        <v>0.0</v>
      </c>
      <c r="AL460" s="18">
        <v>0.0</v>
      </c>
      <c r="AM460" s="19">
        <f t="shared" ref="AM460:AM463" si="1606">+AK460+AL460</f>
        <v>0</v>
      </c>
    </row>
    <row r="461" ht="15.75" hidden="1" customHeight="1" outlineLevel="2">
      <c r="A461" s="18" t="s">
        <v>218</v>
      </c>
      <c r="B461" s="19" t="s">
        <v>30</v>
      </c>
      <c r="C461" s="18" t="s">
        <v>31</v>
      </c>
      <c r="D461" s="19">
        <v>371215.52</v>
      </c>
      <c r="E461" s="19">
        <v>20343.15</v>
      </c>
      <c r="F461" s="19">
        <v>0.0</v>
      </c>
      <c r="G461" s="19" t="str">
        <f t="shared" si="1590"/>
        <v>#REF!</v>
      </c>
      <c r="H461" s="19" t="str">
        <f t="shared" si="1591"/>
        <v>#REF!</v>
      </c>
      <c r="I461" s="19" t="str">
        <f t="shared" si="1592"/>
        <v>#REF!</v>
      </c>
      <c r="J461" s="19" t="str">
        <f t="shared" si="1593"/>
        <v>#REF!</v>
      </c>
      <c r="K461" s="19" t="str">
        <f t="shared" si="1594"/>
        <v>#REF!</v>
      </c>
      <c r="L461" s="19" t="str">
        <f t="shared" si="1595"/>
        <v>#REF!</v>
      </c>
      <c r="M461" s="19" t="str">
        <f t="shared" si="1596"/>
        <v>#REF!</v>
      </c>
      <c r="N461" s="19" t="str">
        <f t="shared" si="1597"/>
        <v>#REF!</v>
      </c>
      <c r="O461" s="38"/>
      <c r="P461" s="19" t="str">
        <f t="shared" si="1598"/>
        <v>#REF!</v>
      </c>
      <c r="Q461" s="19" t="str">
        <f t="shared" si="1599"/>
        <v>#REF!</v>
      </c>
      <c r="R461" s="19" t="str">
        <f t="shared" si="1600"/>
        <v>#REF!</v>
      </c>
      <c r="S461" s="38" t="str">
        <f t="shared" si="1601"/>
        <v>#REF!</v>
      </c>
      <c r="T461" s="19">
        <v>0.0</v>
      </c>
      <c r="U461" s="19">
        <v>0.0</v>
      </c>
      <c r="V461" s="19">
        <f t="shared" si="1602"/>
        <v>0</v>
      </c>
      <c r="W461" s="19" t="str">
        <f t="shared" si="1603"/>
        <v>#REF!</v>
      </c>
      <c r="X461" s="19" t="str">
        <f t="shared" si="1604"/>
        <v>#REF!</v>
      </c>
      <c r="Y461" s="38"/>
      <c r="Z461" s="38"/>
      <c r="AA461" s="38"/>
      <c r="AB461" s="38"/>
      <c r="AC461" s="38"/>
      <c r="AD461" s="38"/>
      <c r="AE461" s="38"/>
      <c r="AG461" s="39" t="b">
        <f t="shared" si="1605"/>
        <v>1</v>
      </c>
      <c r="AH461" s="18" t="s">
        <v>218</v>
      </c>
      <c r="AI461" s="19" t="s">
        <v>30</v>
      </c>
      <c r="AJ461" s="18" t="s">
        <v>31</v>
      </c>
      <c r="AK461" s="19"/>
      <c r="AL461" s="18"/>
      <c r="AM461" s="19">
        <f t="shared" si="1606"/>
        <v>0</v>
      </c>
    </row>
    <row r="462" ht="15.75" hidden="1" customHeight="1" outlineLevel="2">
      <c r="A462" s="18" t="s">
        <v>218</v>
      </c>
      <c r="B462" s="19" t="s">
        <v>38</v>
      </c>
      <c r="C462" s="18" t="s">
        <v>39</v>
      </c>
      <c r="D462" s="19">
        <v>12464.62</v>
      </c>
      <c r="E462" s="19">
        <v>683.08</v>
      </c>
      <c r="F462" s="19">
        <v>0.0</v>
      </c>
      <c r="G462" s="19" t="str">
        <f t="shared" si="1590"/>
        <v>#REF!</v>
      </c>
      <c r="H462" s="19" t="str">
        <f t="shared" si="1591"/>
        <v>#REF!</v>
      </c>
      <c r="I462" s="19" t="str">
        <f t="shared" si="1592"/>
        <v>#REF!</v>
      </c>
      <c r="J462" s="19" t="str">
        <f t="shared" si="1593"/>
        <v>#REF!</v>
      </c>
      <c r="K462" s="19" t="str">
        <f t="shared" si="1594"/>
        <v>#REF!</v>
      </c>
      <c r="L462" s="19" t="str">
        <f t="shared" si="1595"/>
        <v>#REF!</v>
      </c>
      <c r="M462" s="19" t="str">
        <f t="shared" si="1596"/>
        <v>#REF!</v>
      </c>
      <c r="N462" s="19" t="str">
        <f t="shared" si="1597"/>
        <v>#REF!</v>
      </c>
      <c r="O462" s="38"/>
      <c r="P462" s="19">
        <v>0.0</v>
      </c>
      <c r="Q462" s="19">
        <f t="shared" si="1599"/>
        <v>0</v>
      </c>
      <c r="R462" s="19" t="str">
        <f t="shared" si="1600"/>
        <v>#REF!</v>
      </c>
      <c r="S462" s="38" t="str">
        <f t="shared" si="1601"/>
        <v>#REF!</v>
      </c>
      <c r="T462" s="19">
        <v>0.0</v>
      </c>
      <c r="U462" s="19">
        <v>0.0</v>
      </c>
      <c r="V462" s="19">
        <f t="shared" si="1602"/>
        <v>0</v>
      </c>
      <c r="W462" s="19" t="str">
        <f t="shared" si="1603"/>
        <v>#REF!</v>
      </c>
      <c r="X462" s="19" t="str">
        <f t="shared" si="1604"/>
        <v>#REF!</v>
      </c>
      <c r="Y462" s="38"/>
      <c r="Z462" s="38"/>
      <c r="AA462" s="38"/>
      <c r="AB462" s="38"/>
      <c r="AC462" s="38"/>
      <c r="AD462" s="38"/>
      <c r="AE462" s="38"/>
      <c r="AG462" s="39" t="b">
        <f t="shared" si="1605"/>
        <v>1</v>
      </c>
      <c r="AH462" s="18" t="s">
        <v>218</v>
      </c>
      <c r="AI462" s="19" t="s">
        <v>38</v>
      </c>
      <c r="AJ462" s="18" t="s">
        <v>39</v>
      </c>
      <c r="AK462" s="19"/>
      <c r="AL462" s="18"/>
      <c r="AM462" s="19">
        <f t="shared" si="1606"/>
        <v>0</v>
      </c>
    </row>
    <row r="463" ht="15.75" hidden="1" customHeight="1" outlineLevel="2">
      <c r="A463" s="18" t="s">
        <v>218</v>
      </c>
      <c r="B463" s="19" t="s">
        <v>60</v>
      </c>
      <c r="C463" s="18" t="s">
        <v>61</v>
      </c>
      <c r="D463" s="19">
        <v>1.36584977E7</v>
      </c>
      <c r="E463" s="19">
        <v>748505.54</v>
      </c>
      <c r="F463" s="19">
        <v>0.0</v>
      </c>
      <c r="G463" s="19" t="str">
        <f t="shared" si="1590"/>
        <v>#REF!</v>
      </c>
      <c r="H463" s="19" t="str">
        <f t="shared" si="1591"/>
        <v>#REF!</v>
      </c>
      <c r="I463" s="19" t="str">
        <f t="shared" si="1592"/>
        <v>#REF!</v>
      </c>
      <c r="J463" s="19" t="str">
        <f t="shared" si="1593"/>
        <v>#REF!</v>
      </c>
      <c r="K463" s="19" t="str">
        <f t="shared" si="1594"/>
        <v>#REF!</v>
      </c>
      <c r="L463" s="19" t="str">
        <f t="shared" si="1595"/>
        <v>#REF!</v>
      </c>
      <c r="M463" s="19" t="str">
        <f t="shared" si="1596"/>
        <v>#REF!</v>
      </c>
      <c r="N463" s="19" t="str">
        <f t="shared" si="1597"/>
        <v>#REF!</v>
      </c>
      <c r="O463" s="38"/>
      <c r="P463" s="19" t="str">
        <f>+D463-K463</f>
        <v>#REF!</v>
      </c>
      <c r="Q463" s="19" t="str">
        <f t="shared" si="1599"/>
        <v>#REF!</v>
      </c>
      <c r="R463" s="19" t="str">
        <f t="shared" si="1600"/>
        <v>#REF!</v>
      </c>
      <c r="S463" s="38" t="str">
        <f t="shared" si="1601"/>
        <v>#REF!</v>
      </c>
      <c r="T463" s="19">
        <v>0.0</v>
      </c>
      <c r="U463" s="19">
        <v>0.0</v>
      </c>
      <c r="V463" s="19">
        <f t="shared" si="1602"/>
        <v>0</v>
      </c>
      <c r="W463" s="19" t="str">
        <f t="shared" si="1603"/>
        <v>#REF!</v>
      </c>
      <c r="X463" s="19" t="str">
        <f t="shared" si="1604"/>
        <v>#REF!</v>
      </c>
      <c r="Y463" s="38"/>
      <c r="Z463" s="38"/>
      <c r="AA463" s="38"/>
      <c r="AB463" s="38"/>
      <c r="AC463" s="38"/>
      <c r="AD463" s="38"/>
      <c r="AE463" s="38"/>
      <c r="AG463" s="39" t="b">
        <f t="shared" si="1605"/>
        <v>1</v>
      </c>
      <c r="AH463" s="38" t="s">
        <v>218</v>
      </c>
      <c r="AI463" s="40" t="s">
        <v>60</v>
      </c>
      <c r="AJ463" s="38" t="s">
        <v>61</v>
      </c>
      <c r="AK463" s="19">
        <v>0.0</v>
      </c>
      <c r="AL463" s="18">
        <v>0.0</v>
      </c>
      <c r="AM463" s="19">
        <f t="shared" si="1606"/>
        <v>0</v>
      </c>
    </row>
    <row r="464" ht="15.75" hidden="1" customHeight="1" outlineLevel="1">
      <c r="A464" s="43" t="s">
        <v>420</v>
      </c>
      <c r="B464" s="19"/>
      <c r="C464" s="18"/>
      <c r="D464" s="19">
        <f t="shared" ref="D464:E464" si="1607">SUBTOTAL(9,D460:D463)</f>
        <v>67175389</v>
      </c>
      <c r="E464" s="19">
        <f t="shared" si="1607"/>
        <v>3681309</v>
      </c>
      <c r="F464" s="19">
        <v>1.0</v>
      </c>
      <c r="G464" s="19"/>
      <c r="H464" s="19"/>
      <c r="I464" s="19"/>
      <c r="J464" s="19"/>
      <c r="K464" s="19" t="str">
        <f t="shared" ref="K464:L464" si="1608">SUBTOTAL(9,K460:K463)</f>
        <v>#REF!</v>
      </c>
      <c r="L464" s="19" t="str">
        <f t="shared" si="1608"/>
        <v>#REF!</v>
      </c>
      <c r="M464" s="19"/>
      <c r="N464" s="19"/>
      <c r="O464" s="38"/>
      <c r="P464" s="19" t="str">
        <f t="shared" ref="P464:X464" si="1609">SUBTOTAL(9,P460:P463)</f>
        <v>#REF!</v>
      </c>
      <c r="Q464" s="19" t="str">
        <f t="shared" si="1609"/>
        <v>#REF!</v>
      </c>
      <c r="R464" s="19" t="str">
        <f t="shared" si="1609"/>
        <v>#REF!</v>
      </c>
      <c r="S464" s="38" t="str">
        <f t="shared" si="1609"/>
        <v>#REF!</v>
      </c>
      <c r="T464" s="19">
        <f t="shared" si="1609"/>
        <v>0</v>
      </c>
      <c r="U464" s="19">
        <f t="shared" si="1609"/>
        <v>0</v>
      </c>
      <c r="V464" s="19">
        <f t="shared" si="1609"/>
        <v>0</v>
      </c>
      <c r="W464" s="19" t="str">
        <f t="shared" si="1609"/>
        <v>#REF!</v>
      </c>
      <c r="X464" s="19" t="str">
        <f t="shared" si="1609"/>
        <v>#REF!</v>
      </c>
      <c r="Y464" s="38"/>
      <c r="Z464" s="38"/>
      <c r="AA464" s="38"/>
      <c r="AB464" s="38"/>
      <c r="AC464" s="38"/>
      <c r="AD464" s="38"/>
      <c r="AE464" s="38"/>
      <c r="AH464" s="38"/>
      <c r="AI464" s="40"/>
      <c r="AJ464" s="38"/>
      <c r="AK464" s="19"/>
      <c r="AL464" s="18"/>
      <c r="AM464" s="19"/>
    </row>
    <row r="465" ht="15.75" hidden="1" customHeight="1" outlineLevel="2">
      <c r="A465" s="18" t="s">
        <v>220</v>
      </c>
      <c r="B465" s="19" t="s">
        <v>18</v>
      </c>
      <c r="C465" s="18" t="s">
        <v>335</v>
      </c>
      <c r="D465" s="19">
        <v>6.644841234E7</v>
      </c>
      <c r="E465" s="19">
        <v>2384767.61</v>
      </c>
      <c r="F465" s="19">
        <v>0.0</v>
      </c>
      <c r="G465" s="19" t="str">
        <f t="shared" ref="G465:G468" si="1610">VLOOKUP(A465,'[1]ESFUERZO PROPIO ANTIOQUIA'!$E$4:$AB$130,5,0)</f>
        <v>#REF!</v>
      </c>
      <c r="H465" s="19" t="str">
        <f t="shared" ref="H465:H468" si="1611">VLOOKUP(A465,'[1]ESFUERZO PROPIO ANTIOQUIA'!$E$4:$AB$130,2,0)</f>
        <v>#REF!</v>
      </c>
      <c r="I465" s="19" t="str">
        <f t="shared" ref="I465:I468" si="1612">VLOOKUP(A465,'[1]ESFUERZO PROPIO ANTIOQUIA'!$E$4:$AB$130,24,0)</f>
        <v>#REF!</v>
      </c>
      <c r="J465" s="19" t="str">
        <f t="shared" ref="J465:J468" si="1613">+I465/4</f>
        <v>#REF!</v>
      </c>
      <c r="K465" s="19" t="str">
        <f t="shared" ref="K465:K468" si="1614">+F465*J465</f>
        <v>#REF!</v>
      </c>
      <c r="L465" s="19" t="str">
        <f t="shared" ref="L465:L468" si="1615">IF(K465=0,0,D465-Q465)</f>
        <v>#REF!</v>
      </c>
      <c r="M465" s="19" t="str">
        <f t="shared" ref="M465:M468" si="1616">VLOOKUP(A465,'[1]ESFUERZO PROPIO ANTIOQUIA'!$E$4:$AB$130,14,0)</f>
        <v>#REF!</v>
      </c>
      <c r="N465" s="19" t="str">
        <f t="shared" ref="N465:N468" si="1617">VLOOKUP(A465,'[1]ESFUERZO PROPIO ANTIOQUIA'!$E$4:$AB$130,11,0)</f>
        <v>#REF!</v>
      </c>
      <c r="O465" s="38"/>
      <c r="P465" s="19" t="str">
        <f>+D465-K465</f>
        <v>#REF!</v>
      </c>
      <c r="Q465" s="19" t="str">
        <f t="shared" ref="Q465:Q468" si="1618">+ROUND(P465,0)</f>
        <v>#REF!</v>
      </c>
      <c r="R465" s="19" t="str">
        <f t="shared" ref="R465:R468" si="1619">+L465+Q465</f>
        <v>#REF!</v>
      </c>
      <c r="S465" s="38" t="str">
        <f t="shared" ref="S465:S468" si="1620">+IF(D465-L465-Q465&gt;1,D465-L465-Q465,0)</f>
        <v>#REF!</v>
      </c>
      <c r="T465" s="19">
        <v>0.0</v>
      </c>
      <c r="U465" s="19">
        <v>0.0</v>
      </c>
      <c r="V465" s="19">
        <f t="shared" ref="V465:V468" si="1621">+T465+U465</f>
        <v>0</v>
      </c>
      <c r="W465" s="19" t="str">
        <f t="shared" ref="W465:W468" si="1622">+IF(S465+V465&gt;100000,S465+V465,0)</f>
        <v>#REF!</v>
      </c>
      <c r="X465" s="19" t="str">
        <f t="shared" ref="X465:X468" si="1623">+Q465+W465</f>
        <v>#REF!</v>
      </c>
      <c r="Y465" s="38"/>
      <c r="Z465" s="38"/>
      <c r="AA465" s="38"/>
      <c r="AB465" s="38"/>
      <c r="AC465" s="38"/>
      <c r="AD465" s="38"/>
      <c r="AE465" s="38"/>
      <c r="AG465" s="39" t="b">
        <f t="shared" ref="AG465:AG468" si="1624">+AND(A465=AH465,C465=AJ465)</f>
        <v>1</v>
      </c>
      <c r="AH465" s="38" t="s">
        <v>220</v>
      </c>
      <c r="AI465" s="40" t="s">
        <v>18</v>
      </c>
      <c r="AJ465" s="38" t="s">
        <v>335</v>
      </c>
      <c r="AK465" s="19">
        <v>0.0</v>
      </c>
      <c r="AL465" s="18">
        <v>0.0</v>
      </c>
      <c r="AM465" s="19">
        <f t="shared" ref="AM465:AM468" si="1625">+AK465+AL465</f>
        <v>0</v>
      </c>
    </row>
    <row r="466" ht="15.75" hidden="1" customHeight="1" outlineLevel="2">
      <c r="A466" s="18" t="s">
        <v>220</v>
      </c>
      <c r="B466" s="19" t="s">
        <v>30</v>
      </c>
      <c r="C466" s="18" t="s">
        <v>31</v>
      </c>
      <c r="D466" s="19">
        <v>92687.57</v>
      </c>
      <c r="E466" s="19">
        <v>3326.47</v>
      </c>
      <c r="F466" s="19">
        <v>0.0</v>
      </c>
      <c r="G466" s="19" t="str">
        <f t="shared" si="1610"/>
        <v>#REF!</v>
      </c>
      <c r="H466" s="19" t="str">
        <f t="shared" si="1611"/>
        <v>#REF!</v>
      </c>
      <c r="I466" s="19" t="str">
        <f t="shared" si="1612"/>
        <v>#REF!</v>
      </c>
      <c r="J466" s="19" t="str">
        <f t="shared" si="1613"/>
        <v>#REF!</v>
      </c>
      <c r="K466" s="19" t="str">
        <f t="shared" si="1614"/>
        <v>#REF!</v>
      </c>
      <c r="L466" s="19" t="str">
        <f t="shared" si="1615"/>
        <v>#REF!</v>
      </c>
      <c r="M466" s="19" t="str">
        <f t="shared" si="1616"/>
        <v>#REF!</v>
      </c>
      <c r="N466" s="19" t="str">
        <f t="shared" si="1617"/>
        <v>#REF!</v>
      </c>
      <c r="O466" s="38"/>
      <c r="P466" s="19">
        <v>0.0</v>
      </c>
      <c r="Q466" s="19">
        <f t="shared" si="1618"/>
        <v>0</v>
      </c>
      <c r="R466" s="19" t="str">
        <f t="shared" si="1619"/>
        <v>#REF!</v>
      </c>
      <c r="S466" s="38" t="str">
        <f t="shared" si="1620"/>
        <v>#REF!</v>
      </c>
      <c r="T466" s="19">
        <v>0.0</v>
      </c>
      <c r="U466" s="19">
        <v>0.0</v>
      </c>
      <c r="V466" s="19">
        <f t="shared" si="1621"/>
        <v>0</v>
      </c>
      <c r="W466" s="19" t="str">
        <f t="shared" si="1622"/>
        <v>#REF!</v>
      </c>
      <c r="X466" s="19" t="str">
        <f t="shared" si="1623"/>
        <v>#REF!</v>
      </c>
      <c r="Y466" s="38"/>
      <c r="Z466" s="38"/>
      <c r="AA466" s="38"/>
      <c r="AB466" s="38"/>
      <c r="AC466" s="38"/>
      <c r="AD466" s="38"/>
      <c r="AE466" s="38"/>
      <c r="AG466" s="39" t="b">
        <f t="shared" si="1624"/>
        <v>1</v>
      </c>
      <c r="AH466" s="18" t="s">
        <v>220</v>
      </c>
      <c r="AI466" s="19" t="s">
        <v>30</v>
      </c>
      <c r="AJ466" s="18" t="s">
        <v>31</v>
      </c>
      <c r="AK466" s="19"/>
      <c r="AL466" s="18"/>
      <c r="AM466" s="19">
        <f t="shared" si="1625"/>
        <v>0</v>
      </c>
    </row>
    <row r="467" ht="15.75" hidden="1" customHeight="1" outlineLevel="2">
      <c r="A467" s="18" t="s">
        <v>220</v>
      </c>
      <c r="B467" s="19" t="s">
        <v>38</v>
      </c>
      <c r="C467" s="18" t="s">
        <v>39</v>
      </c>
      <c r="D467" s="19">
        <v>117163.07</v>
      </c>
      <c r="E467" s="19">
        <v>4204.87</v>
      </c>
      <c r="F467" s="19">
        <v>0.0</v>
      </c>
      <c r="G467" s="19" t="str">
        <f t="shared" si="1610"/>
        <v>#REF!</v>
      </c>
      <c r="H467" s="19" t="str">
        <f t="shared" si="1611"/>
        <v>#REF!</v>
      </c>
      <c r="I467" s="19" t="str">
        <f t="shared" si="1612"/>
        <v>#REF!</v>
      </c>
      <c r="J467" s="19" t="str">
        <f t="shared" si="1613"/>
        <v>#REF!</v>
      </c>
      <c r="K467" s="19" t="str">
        <f t="shared" si="1614"/>
        <v>#REF!</v>
      </c>
      <c r="L467" s="19" t="str">
        <f t="shared" si="1615"/>
        <v>#REF!</v>
      </c>
      <c r="M467" s="19" t="str">
        <f t="shared" si="1616"/>
        <v>#REF!</v>
      </c>
      <c r="N467" s="19" t="str">
        <f t="shared" si="1617"/>
        <v>#REF!</v>
      </c>
      <c r="O467" s="38"/>
      <c r="P467" s="19" t="str">
        <f t="shared" ref="P467:P468" si="1626">+D467-K467</f>
        <v>#REF!</v>
      </c>
      <c r="Q467" s="19" t="str">
        <f t="shared" si="1618"/>
        <v>#REF!</v>
      </c>
      <c r="R467" s="19" t="str">
        <f t="shared" si="1619"/>
        <v>#REF!</v>
      </c>
      <c r="S467" s="38" t="str">
        <f t="shared" si="1620"/>
        <v>#REF!</v>
      </c>
      <c r="T467" s="19">
        <v>0.0</v>
      </c>
      <c r="U467" s="19">
        <v>0.0</v>
      </c>
      <c r="V467" s="19">
        <f t="shared" si="1621"/>
        <v>0</v>
      </c>
      <c r="W467" s="19" t="str">
        <f t="shared" si="1622"/>
        <v>#REF!</v>
      </c>
      <c r="X467" s="19" t="str">
        <f t="shared" si="1623"/>
        <v>#REF!</v>
      </c>
      <c r="Y467" s="38"/>
      <c r="Z467" s="38"/>
      <c r="AA467" s="38"/>
      <c r="AB467" s="38"/>
      <c r="AC467" s="38"/>
      <c r="AD467" s="38"/>
      <c r="AE467" s="38"/>
      <c r="AG467" s="39" t="b">
        <f t="shared" si="1624"/>
        <v>1</v>
      </c>
      <c r="AH467" s="38" t="s">
        <v>220</v>
      </c>
      <c r="AI467" s="40" t="s">
        <v>38</v>
      </c>
      <c r="AJ467" s="38" t="s">
        <v>39</v>
      </c>
      <c r="AK467" s="19">
        <v>0.0</v>
      </c>
      <c r="AL467" s="18">
        <v>0.0</v>
      </c>
      <c r="AM467" s="19">
        <f t="shared" si="1625"/>
        <v>0</v>
      </c>
    </row>
    <row r="468" ht="15.75" hidden="1" customHeight="1" outlineLevel="2">
      <c r="A468" s="18" t="s">
        <v>220</v>
      </c>
      <c r="B468" s="19" t="s">
        <v>60</v>
      </c>
      <c r="C468" s="18" t="s">
        <v>61</v>
      </c>
      <c r="D468" s="19">
        <v>1.615525402E7</v>
      </c>
      <c r="E468" s="19">
        <v>579796.05</v>
      </c>
      <c r="F468" s="19">
        <v>0.0</v>
      </c>
      <c r="G468" s="19" t="str">
        <f t="shared" si="1610"/>
        <v>#REF!</v>
      </c>
      <c r="H468" s="19" t="str">
        <f t="shared" si="1611"/>
        <v>#REF!</v>
      </c>
      <c r="I468" s="19" t="str">
        <f t="shared" si="1612"/>
        <v>#REF!</v>
      </c>
      <c r="J468" s="19" t="str">
        <f t="shared" si="1613"/>
        <v>#REF!</v>
      </c>
      <c r="K468" s="19" t="str">
        <f t="shared" si="1614"/>
        <v>#REF!</v>
      </c>
      <c r="L468" s="19" t="str">
        <f t="shared" si="1615"/>
        <v>#REF!</v>
      </c>
      <c r="M468" s="19" t="str">
        <f t="shared" si="1616"/>
        <v>#REF!</v>
      </c>
      <c r="N468" s="19" t="str">
        <f t="shared" si="1617"/>
        <v>#REF!</v>
      </c>
      <c r="O468" s="38"/>
      <c r="P468" s="19" t="str">
        <f t="shared" si="1626"/>
        <v>#REF!</v>
      </c>
      <c r="Q468" s="19" t="str">
        <f t="shared" si="1618"/>
        <v>#REF!</v>
      </c>
      <c r="R468" s="19" t="str">
        <f t="shared" si="1619"/>
        <v>#REF!</v>
      </c>
      <c r="S468" s="38" t="str">
        <f t="shared" si="1620"/>
        <v>#REF!</v>
      </c>
      <c r="T468" s="19">
        <v>0.0</v>
      </c>
      <c r="U468" s="19">
        <v>0.0</v>
      </c>
      <c r="V468" s="19">
        <f t="shared" si="1621"/>
        <v>0</v>
      </c>
      <c r="W468" s="19" t="str">
        <f t="shared" si="1622"/>
        <v>#REF!</v>
      </c>
      <c r="X468" s="19" t="str">
        <f t="shared" si="1623"/>
        <v>#REF!</v>
      </c>
      <c r="Y468" s="38"/>
      <c r="Z468" s="38"/>
      <c r="AA468" s="38"/>
      <c r="AB468" s="38"/>
      <c r="AC468" s="38"/>
      <c r="AD468" s="38"/>
      <c r="AE468" s="38"/>
      <c r="AG468" s="39" t="b">
        <f t="shared" si="1624"/>
        <v>1</v>
      </c>
      <c r="AH468" s="38" t="s">
        <v>220</v>
      </c>
      <c r="AI468" s="40" t="s">
        <v>60</v>
      </c>
      <c r="AJ468" s="38" t="s">
        <v>61</v>
      </c>
      <c r="AK468" s="19">
        <v>0.0</v>
      </c>
      <c r="AL468" s="18">
        <v>0.0</v>
      </c>
      <c r="AM468" s="19">
        <f t="shared" si="1625"/>
        <v>0</v>
      </c>
    </row>
    <row r="469" ht="15.75" hidden="1" customHeight="1" outlineLevel="1">
      <c r="A469" s="43" t="s">
        <v>421</v>
      </c>
      <c r="B469" s="19"/>
      <c r="C469" s="18"/>
      <c r="D469" s="19">
        <f t="shared" ref="D469:E469" si="1627">SUBTOTAL(9,D465:D468)</f>
        <v>82813517</v>
      </c>
      <c r="E469" s="19">
        <f t="shared" si="1627"/>
        <v>2972095</v>
      </c>
      <c r="F469" s="19">
        <v>1.0</v>
      </c>
      <c r="G469" s="19"/>
      <c r="H469" s="19"/>
      <c r="I469" s="19"/>
      <c r="J469" s="19"/>
      <c r="K469" s="19" t="str">
        <f t="shared" ref="K469:L469" si="1628">SUBTOTAL(9,K465:K468)</f>
        <v>#REF!</v>
      </c>
      <c r="L469" s="19" t="str">
        <f t="shared" si="1628"/>
        <v>#REF!</v>
      </c>
      <c r="M469" s="19"/>
      <c r="N469" s="19"/>
      <c r="O469" s="38"/>
      <c r="P469" s="19" t="str">
        <f t="shared" ref="P469:X469" si="1629">SUBTOTAL(9,P465:P468)</f>
        <v>#REF!</v>
      </c>
      <c r="Q469" s="19" t="str">
        <f t="shared" si="1629"/>
        <v>#REF!</v>
      </c>
      <c r="R469" s="19" t="str">
        <f t="shared" si="1629"/>
        <v>#REF!</v>
      </c>
      <c r="S469" s="38" t="str">
        <f t="shared" si="1629"/>
        <v>#REF!</v>
      </c>
      <c r="T469" s="19">
        <f t="shared" si="1629"/>
        <v>0</v>
      </c>
      <c r="U469" s="19">
        <f t="shared" si="1629"/>
        <v>0</v>
      </c>
      <c r="V469" s="19">
        <f t="shared" si="1629"/>
        <v>0</v>
      </c>
      <c r="W469" s="19" t="str">
        <f t="shared" si="1629"/>
        <v>#REF!</v>
      </c>
      <c r="X469" s="19" t="str">
        <f t="shared" si="1629"/>
        <v>#REF!</v>
      </c>
      <c r="Y469" s="38"/>
      <c r="Z469" s="38"/>
      <c r="AA469" s="38"/>
      <c r="AB469" s="38"/>
      <c r="AC469" s="38"/>
      <c r="AD469" s="38"/>
      <c r="AE469" s="38"/>
      <c r="AH469" s="38"/>
      <c r="AI469" s="40"/>
      <c r="AJ469" s="38"/>
      <c r="AK469" s="19"/>
      <c r="AL469" s="18"/>
      <c r="AM469" s="19"/>
    </row>
    <row r="470" ht="15.75" hidden="1" customHeight="1" outlineLevel="2">
      <c r="A470" s="18" t="s">
        <v>222</v>
      </c>
      <c r="B470" s="19" t="s">
        <v>18</v>
      </c>
      <c r="C470" s="18" t="s">
        <v>335</v>
      </c>
      <c r="D470" s="19">
        <v>1.970273125E7</v>
      </c>
      <c r="E470" s="19">
        <v>969585.54</v>
      </c>
      <c r="F470" s="19">
        <v>0.0</v>
      </c>
      <c r="G470" s="19" t="str">
        <f t="shared" ref="G470:G474" si="1630">VLOOKUP(A470,'[1]ESFUERZO PROPIO ANTIOQUIA'!$E$4:$AB$130,5,0)</f>
        <v>#REF!</v>
      </c>
      <c r="H470" s="19" t="str">
        <f t="shared" ref="H470:H474" si="1631">VLOOKUP(A470,'[1]ESFUERZO PROPIO ANTIOQUIA'!$E$4:$AB$130,2,0)</f>
        <v>#REF!</v>
      </c>
      <c r="I470" s="19" t="str">
        <f t="shared" ref="I470:I474" si="1632">VLOOKUP(A470,'[1]ESFUERZO PROPIO ANTIOQUIA'!$E$4:$AB$130,24,0)</f>
        <v>#REF!</v>
      </c>
      <c r="J470" s="19" t="str">
        <f t="shared" ref="J470:J474" si="1633">+I470/4</f>
        <v>#REF!</v>
      </c>
      <c r="K470" s="19" t="str">
        <f t="shared" ref="K470:K474" si="1634">+F470*J470</f>
        <v>#REF!</v>
      </c>
      <c r="L470" s="19" t="str">
        <f t="shared" ref="L470:L474" si="1635">IF(K470=0,0,D470-Q470)</f>
        <v>#REF!</v>
      </c>
      <c r="M470" s="19" t="str">
        <f t="shared" ref="M470:M474" si="1636">VLOOKUP(A470,'[1]ESFUERZO PROPIO ANTIOQUIA'!$E$4:$AB$130,14,0)</f>
        <v>#REF!</v>
      </c>
      <c r="N470" s="19" t="str">
        <f t="shared" ref="N470:N474" si="1637">VLOOKUP(A470,'[1]ESFUERZO PROPIO ANTIOQUIA'!$E$4:$AB$130,11,0)</f>
        <v>#REF!</v>
      </c>
      <c r="O470" s="38"/>
      <c r="P470" s="19" t="str">
        <f t="shared" ref="P470:P474" si="1638">+D470-K470</f>
        <v>#REF!</v>
      </c>
      <c r="Q470" s="19" t="str">
        <f t="shared" ref="Q470:Q474" si="1639">+ROUND(P470,0)</f>
        <v>#REF!</v>
      </c>
      <c r="R470" s="19" t="str">
        <f t="shared" ref="R470:R474" si="1640">+L470+Q470</f>
        <v>#REF!</v>
      </c>
      <c r="S470" s="38" t="str">
        <f t="shared" ref="S470:S474" si="1641">+IF(D470-L470-Q470&gt;1,D470-L470-Q470,0)</f>
        <v>#REF!</v>
      </c>
      <c r="T470" s="19">
        <v>1745897.0</v>
      </c>
      <c r="U470" s="19">
        <v>0.0</v>
      </c>
      <c r="V470" s="19">
        <f t="shared" ref="V470:V474" si="1642">+T470+U470</f>
        <v>1745897</v>
      </c>
      <c r="W470" s="19" t="str">
        <f t="shared" ref="W470:W474" si="1643">+IF(S470+V470&gt;100000,S470+V470,0)</f>
        <v>#REF!</v>
      </c>
      <c r="X470" s="19" t="str">
        <f t="shared" ref="X470:X474" si="1644">+Q470+W470</f>
        <v>#REF!</v>
      </c>
      <c r="Y470" s="38"/>
      <c r="Z470" s="38"/>
      <c r="AA470" s="38"/>
      <c r="AB470" s="38"/>
      <c r="AC470" s="38"/>
      <c r="AD470" s="38"/>
      <c r="AE470" s="38"/>
      <c r="AG470" s="39" t="b">
        <f t="shared" ref="AG470:AG474" si="1645">+AND(A470=AH470,C470=AJ470)</f>
        <v>1</v>
      </c>
      <c r="AH470" s="38" t="s">
        <v>222</v>
      </c>
      <c r="AI470" s="40" t="s">
        <v>18</v>
      </c>
      <c r="AJ470" s="38" t="s">
        <v>335</v>
      </c>
      <c r="AK470" s="19">
        <v>1745897.0</v>
      </c>
      <c r="AL470" s="18">
        <v>0.0</v>
      </c>
      <c r="AM470" s="19">
        <f t="shared" ref="AM470:AM474" si="1646">+AK470+AL470</f>
        <v>1745897</v>
      </c>
    </row>
    <row r="471" ht="15.75" hidden="1" customHeight="1" outlineLevel="2">
      <c r="A471" s="18" t="s">
        <v>222</v>
      </c>
      <c r="B471" s="19" t="s">
        <v>44</v>
      </c>
      <c r="C471" s="18" t="s">
        <v>45</v>
      </c>
      <c r="D471" s="19">
        <v>2.468540783E7</v>
      </c>
      <c r="E471" s="19">
        <v>1214786.64</v>
      </c>
      <c r="F471" s="19">
        <v>0.0</v>
      </c>
      <c r="G471" s="19" t="str">
        <f t="shared" si="1630"/>
        <v>#REF!</v>
      </c>
      <c r="H471" s="19" t="str">
        <f t="shared" si="1631"/>
        <v>#REF!</v>
      </c>
      <c r="I471" s="19" t="str">
        <f t="shared" si="1632"/>
        <v>#REF!</v>
      </c>
      <c r="J471" s="19" t="str">
        <f t="shared" si="1633"/>
        <v>#REF!</v>
      </c>
      <c r="K471" s="19" t="str">
        <f t="shared" si="1634"/>
        <v>#REF!</v>
      </c>
      <c r="L471" s="19" t="str">
        <f t="shared" si="1635"/>
        <v>#REF!</v>
      </c>
      <c r="M471" s="19" t="str">
        <f t="shared" si="1636"/>
        <v>#REF!</v>
      </c>
      <c r="N471" s="19" t="str">
        <f t="shared" si="1637"/>
        <v>#REF!</v>
      </c>
      <c r="O471" s="38"/>
      <c r="P471" s="19" t="str">
        <f t="shared" si="1638"/>
        <v>#REF!</v>
      </c>
      <c r="Q471" s="19" t="str">
        <f t="shared" si="1639"/>
        <v>#REF!</v>
      </c>
      <c r="R471" s="19" t="str">
        <f t="shared" si="1640"/>
        <v>#REF!</v>
      </c>
      <c r="S471" s="38" t="str">
        <f t="shared" si="1641"/>
        <v>#REF!</v>
      </c>
      <c r="T471" s="19">
        <v>2099045.0</v>
      </c>
      <c r="U471" s="19">
        <v>0.0</v>
      </c>
      <c r="V471" s="19">
        <f t="shared" si="1642"/>
        <v>2099045</v>
      </c>
      <c r="W471" s="19" t="str">
        <f t="shared" si="1643"/>
        <v>#REF!</v>
      </c>
      <c r="X471" s="19" t="str">
        <f t="shared" si="1644"/>
        <v>#REF!</v>
      </c>
      <c r="Y471" s="38"/>
      <c r="Z471" s="38"/>
      <c r="AA471" s="38"/>
      <c r="AB471" s="38"/>
      <c r="AC471" s="38"/>
      <c r="AD471" s="38"/>
      <c r="AE471" s="38"/>
      <c r="AG471" s="39" t="b">
        <f t="shared" si="1645"/>
        <v>1</v>
      </c>
      <c r="AH471" s="38" t="s">
        <v>222</v>
      </c>
      <c r="AI471" s="40" t="s">
        <v>44</v>
      </c>
      <c r="AJ471" s="38" t="s">
        <v>45</v>
      </c>
      <c r="AK471" s="19">
        <v>2099045.0</v>
      </c>
      <c r="AL471" s="18">
        <v>0.0</v>
      </c>
      <c r="AM471" s="19">
        <f t="shared" si="1646"/>
        <v>2099045</v>
      </c>
    </row>
    <row r="472" ht="15.75" hidden="1" customHeight="1" outlineLevel="2">
      <c r="A472" s="18" t="s">
        <v>222</v>
      </c>
      <c r="B472" s="19" t="s">
        <v>30</v>
      </c>
      <c r="C472" s="18" t="s">
        <v>31</v>
      </c>
      <c r="D472" s="19">
        <v>529937.24</v>
      </c>
      <c r="E472" s="19">
        <v>26078.59</v>
      </c>
      <c r="F472" s="19">
        <v>0.0</v>
      </c>
      <c r="G472" s="19" t="str">
        <f t="shared" si="1630"/>
        <v>#REF!</v>
      </c>
      <c r="H472" s="19" t="str">
        <f t="shared" si="1631"/>
        <v>#REF!</v>
      </c>
      <c r="I472" s="19" t="str">
        <f t="shared" si="1632"/>
        <v>#REF!</v>
      </c>
      <c r="J472" s="19" t="str">
        <f t="shared" si="1633"/>
        <v>#REF!</v>
      </c>
      <c r="K472" s="19" t="str">
        <f t="shared" si="1634"/>
        <v>#REF!</v>
      </c>
      <c r="L472" s="19" t="str">
        <f t="shared" si="1635"/>
        <v>#REF!</v>
      </c>
      <c r="M472" s="19" t="str">
        <f t="shared" si="1636"/>
        <v>#REF!</v>
      </c>
      <c r="N472" s="19" t="str">
        <f t="shared" si="1637"/>
        <v>#REF!</v>
      </c>
      <c r="O472" s="38"/>
      <c r="P472" s="19" t="str">
        <f t="shared" si="1638"/>
        <v>#REF!</v>
      </c>
      <c r="Q472" s="19" t="str">
        <f t="shared" si="1639"/>
        <v>#REF!</v>
      </c>
      <c r="R472" s="19" t="str">
        <f t="shared" si="1640"/>
        <v>#REF!</v>
      </c>
      <c r="S472" s="38" t="str">
        <f t="shared" si="1641"/>
        <v>#REF!</v>
      </c>
      <c r="T472" s="19">
        <v>0.0</v>
      </c>
      <c r="U472" s="19">
        <v>74629.49</v>
      </c>
      <c r="V472" s="19">
        <f t="shared" si="1642"/>
        <v>74629.49</v>
      </c>
      <c r="W472" s="19" t="str">
        <f t="shared" si="1643"/>
        <v>#REF!</v>
      </c>
      <c r="X472" s="19" t="str">
        <f t="shared" si="1644"/>
        <v>#REF!</v>
      </c>
      <c r="Y472" s="38"/>
      <c r="Z472" s="38"/>
      <c r="AA472" s="38"/>
      <c r="AB472" s="38"/>
      <c r="AC472" s="38"/>
      <c r="AD472" s="38"/>
      <c r="AE472" s="38"/>
      <c r="AG472" s="39" t="b">
        <f t="shared" si="1645"/>
        <v>1</v>
      </c>
      <c r="AH472" s="38" t="s">
        <v>222</v>
      </c>
      <c r="AI472" s="40" t="s">
        <v>30</v>
      </c>
      <c r="AJ472" s="38" t="s">
        <v>336</v>
      </c>
      <c r="AK472" s="19">
        <v>0.0</v>
      </c>
      <c r="AL472" s="18">
        <v>74629.49</v>
      </c>
      <c r="AM472" s="19">
        <f t="shared" si="1646"/>
        <v>74629.49</v>
      </c>
    </row>
    <row r="473" ht="15.75" hidden="1" customHeight="1" outlineLevel="2">
      <c r="A473" s="18" t="s">
        <v>222</v>
      </c>
      <c r="B473" s="19" t="s">
        <v>38</v>
      </c>
      <c r="C473" s="18" t="s">
        <v>39</v>
      </c>
      <c r="D473" s="19">
        <v>101710.82</v>
      </c>
      <c r="E473" s="19">
        <v>5005.26</v>
      </c>
      <c r="F473" s="19">
        <v>0.0</v>
      </c>
      <c r="G473" s="19" t="str">
        <f t="shared" si="1630"/>
        <v>#REF!</v>
      </c>
      <c r="H473" s="19" t="str">
        <f t="shared" si="1631"/>
        <v>#REF!</v>
      </c>
      <c r="I473" s="19" t="str">
        <f t="shared" si="1632"/>
        <v>#REF!</v>
      </c>
      <c r="J473" s="19" t="str">
        <f t="shared" si="1633"/>
        <v>#REF!</v>
      </c>
      <c r="K473" s="19" t="str">
        <f t="shared" si="1634"/>
        <v>#REF!</v>
      </c>
      <c r="L473" s="19" t="str">
        <f t="shared" si="1635"/>
        <v>#REF!</v>
      </c>
      <c r="M473" s="19" t="str">
        <f t="shared" si="1636"/>
        <v>#REF!</v>
      </c>
      <c r="N473" s="19" t="str">
        <f t="shared" si="1637"/>
        <v>#REF!</v>
      </c>
      <c r="O473" s="38"/>
      <c r="P473" s="19" t="str">
        <f t="shared" si="1638"/>
        <v>#REF!</v>
      </c>
      <c r="Q473" s="19" t="str">
        <f t="shared" si="1639"/>
        <v>#REF!</v>
      </c>
      <c r="R473" s="19" t="str">
        <f t="shared" si="1640"/>
        <v>#REF!</v>
      </c>
      <c r="S473" s="38" t="str">
        <f t="shared" si="1641"/>
        <v>#REF!</v>
      </c>
      <c r="T473" s="19">
        <v>102533.0</v>
      </c>
      <c r="U473" s="19">
        <v>0.0</v>
      </c>
      <c r="V473" s="19">
        <f t="shared" si="1642"/>
        <v>102533</v>
      </c>
      <c r="W473" s="19" t="str">
        <f t="shared" si="1643"/>
        <v>#REF!</v>
      </c>
      <c r="X473" s="19" t="str">
        <f t="shared" si="1644"/>
        <v>#REF!</v>
      </c>
      <c r="Y473" s="38"/>
      <c r="Z473" s="38"/>
      <c r="AA473" s="38"/>
      <c r="AB473" s="38"/>
      <c r="AC473" s="38"/>
      <c r="AD473" s="38"/>
      <c r="AE473" s="38"/>
      <c r="AG473" s="39" t="b">
        <f t="shared" si="1645"/>
        <v>1</v>
      </c>
      <c r="AH473" s="38" t="s">
        <v>222</v>
      </c>
      <c r="AI473" s="40" t="s">
        <v>38</v>
      </c>
      <c r="AJ473" s="38" t="s">
        <v>39</v>
      </c>
      <c r="AK473" s="19">
        <v>102533.0</v>
      </c>
      <c r="AL473" s="18">
        <v>0.0</v>
      </c>
      <c r="AM473" s="19">
        <f t="shared" si="1646"/>
        <v>102533</v>
      </c>
    </row>
    <row r="474" ht="15.75" hidden="1" customHeight="1" outlineLevel="2">
      <c r="A474" s="18" t="s">
        <v>222</v>
      </c>
      <c r="B474" s="19" t="s">
        <v>48</v>
      </c>
      <c r="C474" s="18" t="s">
        <v>49</v>
      </c>
      <c r="D474" s="19">
        <v>7.571039686E7</v>
      </c>
      <c r="E474" s="19">
        <v>3725762.97</v>
      </c>
      <c r="F474" s="19">
        <v>0.0</v>
      </c>
      <c r="G474" s="19" t="str">
        <f t="shared" si="1630"/>
        <v>#REF!</v>
      </c>
      <c r="H474" s="19" t="str">
        <f t="shared" si="1631"/>
        <v>#REF!</v>
      </c>
      <c r="I474" s="19" t="str">
        <f t="shared" si="1632"/>
        <v>#REF!</v>
      </c>
      <c r="J474" s="19" t="str">
        <f t="shared" si="1633"/>
        <v>#REF!</v>
      </c>
      <c r="K474" s="19" t="str">
        <f t="shared" si="1634"/>
        <v>#REF!</v>
      </c>
      <c r="L474" s="19" t="str">
        <f t="shared" si="1635"/>
        <v>#REF!</v>
      </c>
      <c r="M474" s="19" t="str">
        <f t="shared" si="1636"/>
        <v>#REF!</v>
      </c>
      <c r="N474" s="19" t="str">
        <f t="shared" si="1637"/>
        <v>#REF!</v>
      </c>
      <c r="O474" s="38"/>
      <c r="P474" s="19" t="str">
        <f t="shared" si="1638"/>
        <v>#REF!</v>
      </c>
      <c r="Q474" s="19" t="str">
        <f t="shared" si="1639"/>
        <v>#REF!</v>
      </c>
      <c r="R474" s="19" t="str">
        <f t="shared" si="1640"/>
        <v>#REF!</v>
      </c>
      <c r="S474" s="38" t="str">
        <f t="shared" si="1641"/>
        <v>#REF!</v>
      </c>
      <c r="T474" s="19">
        <v>6851093.0</v>
      </c>
      <c r="U474" s="19">
        <v>0.0</v>
      </c>
      <c r="V474" s="19">
        <f t="shared" si="1642"/>
        <v>6851093</v>
      </c>
      <c r="W474" s="19" t="str">
        <f t="shared" si="1643"/>
        <v>#REF!</v>
      </c>
      <c r="X474" s="19" t="str">
        <f t="shared" si="1644"/>
        <v>#REF!</v>
      </c>
      <c r="Y474" s="38"/>
      <c r="Z474" s="38"/>
      <c r="AA474" s="38"/>
      <c r="AB474" s="38"/>
      <c r="AC474" s="38"/>
      <c r="AD474" s="38"/>
      <c r="AE474" s="38"/>
      <c r="AG474" s="39" t="b">
        <f t="shared" si="1645"/>
        <v>1</v>
      </c>
      <c r="AH474" s="38" t="s">
        <v>222</v>
      </c>
      <c r="AI474" s="40" t="s">
        <v>48</v>
      </c>
      <c r="AJ474" s="38" t="s">
        <v>49</v>
      </c>
      <c r="AK474" s="19">
        <v>6851093.0</v>
      </c>
      <c r="AL474" s="18">
        <v>0.0</v>
      </c>
      <c r="AM474" s="19">
        <f t="shared" si="1646"/>
        <v>6851093</v>
      </c>
    </row>
    <row r="475" ht="15.75" hidden="1" customHeight="1" outlineLevel="1">
      <c r="A475" s="43" t="s">
        <v>422</v>
      </c>
      <c r="B475" s="19"/>
      <c r="C475" s="18"/>
      <c r="D475" s="19">
        <f t="shared" ref="D475:E475" si="1647">SUBTOTAL(9,D470:D474)</f>
        <v>120730184</v>
      </c>
      <c r="E475" s="19">
        <f t="shared" si="1647"/>
        <v>5941219</v>
      </c>
      <c r="F475" s="19">
        <v>1.0</v>
      </c>
      <c r="G475" s="19"/>
      <c r="H475" s="19"/>
      <c r="I475" s="19"/>
      <c r="J475" s="19"/>
      <c r="K475" s="19" t="str">
        <f t="shared" ref="K475:L475" si="1648">SUBTOTAL(9,K470:K474)</f>
        <v>#REF!</v>
      </c>
      <c r="L475" s="19" t="str">
        <f t="shared" si="1648"/>
        <v>#REF!</v>
      </c>
      <c r="M475" s="19"/>
      <c r="N475" s="19"/>
      <c r="O475" s="38"/>
      <c r="P475" s="19" t="str">
        <f t="shared" ref="P475:X475" si="1649">SUBTOTAL(9,P470:P474)</f>
        <v>#REF!</v>
      </c>
      <c r="Q475" s="19" t="str">
        <f t="shared" si="1649"/>
        <v>#REF!</v>
      </c>
      <c r="R475" s="19" t="str">
        <f t="shared" si="1649"/>
        <v>#REF!</v>
      </c>
      <c r="S475" s="38" t="str">
        <f t="shared" si="1649"/>
        <v>#REF!</v>
      </c>
      <c r="T475" s="19">
        <f t="shared" si="1649"/>
        <v>10798568</v>
      </c>
      <c r="U475" s="19">
        <f t="shared" si="1649"/>
        <v>74629.49</v>
      </c>
      <c r="V475" s="19">
        <f t="shared" si="1649"/>
        <v>10873197.49</v>
      </c>
      <c r="W475" s="19" t="str">
        <f t="shared" si="1649"/>
        <v>#REF!</v>
      </c>
      <c r="X475" s="19" t="str">
        <f t="shared" si="1649"/>
        <v>#REF!</v>
      </c>
      <c r="Y475" s="38"/>
      <c r="Z475" s="38"/>
      <c r="AA475" s="38"/>
      <c r="AB475" s="38"/>
      <c r="AC475" s="38"/>
      <c r="AD475" s="38"/>
      <c r="AE475" s="38"/>
      <c r="AH475" s="38"/>
      <c r="AI475" s="40"/>
      <c r="AJ475" s="38"/>
      <c r="AK475" s="19"/>
      <c r="AL475" s="18"/>
      <c r="AM475" s="19"/>
    </row>
    <row r="476" ht="15.75" hidden="1" customHeight="1" outlineLevel="2">
      <c r="A476" s="18" t="s">
        <v>224</v>
      </c>
      <c r="B476" s="19" t="s">
        <v>18</v>
      </c>
      <c r="C476" s="18" t="s">
        <v>335</v>
      </c>
      <c r="D476" s="19">
        <v>6251038.98</v>
      </c>
      <c r="E476" s="19">
        <v>1.066263785E7</v>
      </c>
      <c r="F476" s="19">
        <v>0.0</v>
      </c>
      <c r="G476" s="19" t="str">
        <f>VLOOKUP(A476,'[1]ESFUERZO PROPIO ANTIOQUIA'!$E$4:$AB$130,5,0)</f>
        <v>#REF!</v>
      </c>
      <c r="H476" s="19" t="str">
        <f>VLOOKUP(A476,'[1]ESFUERZO PROPIO ANTIOQUIA'!$E$4:$AB$130,2,0)</f>
        <v>#REF!</v>
      </c>
      <c r="I476" s="19" t="str">
        <f>VLOOKUP(A476,'[1]ESFUERZO PROPIO ANTIOQUIA'!$E$4:$AB$130,24,0)</f>
        <v>#REF!</v>
      </c>
      <c r="J476" s="19" t="str">
        <f>+I476/4</f>
        <v>#REF!</v>
      </c>
      <c r="K476" s="19" t="str">
        <f>+F476*J476</f>
        <v>#REF!</v>
      </c>
      <c r="L476" s="19" t="str">
        <f t="shared" ref="L476:L480" si="1650">IF(K476=0,0,D476-Q476)</f>
        <v>#REF!</v>
      </c>
      <c r="M476" s="19" t="str">
        <f>VLOOKUP(A476,'[1]ESFUERZO PROPIO ANTIOQUIA'!$E$4:$AB$130,14,0)</f>
        <v>#REF!</v>
      </c>
      <c r="N476" s="19" t="str">
        <f>VLOOKUP(A476,'[1]ESFUERZO PROPIO ANTIOQUIA'!$E$4:$AB$130,11,0)</f>
        <v>#REF!</v>
      </c>
      <c r="O476" s="38"/>
      <c r="P476" s="19" t="str">
        <f>+D476-K476</f>
        <v>#REF!</v>
      </c>
      <c r="Q476" s="19" t="str">
        <f>+ROUND(P476,0)</f>
        <v>#REF!</v>
      </c>
      <c r="R476" s="19" t="str">
        <f>+L476+Q476</f>
        <v>#REF!</v>
      </c>
      <c r="S476" s="38" t="str">
        <f>+IF(D476-L476-Q476&gt;1,D476-L476-Q476,0)</f>
        <v>#REF!</v>
      </c>
      <c r="T476" s="19">
        <v>0.0</v>
      </c>
      <c r="U476" s="19">
        <v>0.0</v>
      </c>
      <c r="V476" s="19">
        <f t="shared" ref="V476:V480" si="1651">+T476+U476</f>
        <v>0</v>
      </c>
      <c r="W476" s="19" t="str">
        <f t="shared" ref="W476:W480" si="1652">+IF(S476+V476&gt;100000,S476+V476,0)</f>
        <v>#REF!</v>
      </c>
      <c r="X476" s="19" t="str">
        <f t="shared" ref="X476:X480" si="1653">+Q476+W476</f>
        <v>#REF!</v>
      </c>
      <c r="Y476" s="38"/>
      <c r="Z476" s="38"/>
      <c r="AA476" s="38"/>
      <c r="AB476" s="38"/>
      <c r="AC476" s="38"/>
      <c r="AD476" s="38"/>
      <c r="AE476" s="38"/>
      <c r="AG476" s="39" t="b">
        <f t="shared" ref="AG476:AG480" si="1654">+AND(A476=AH476,C476=AJ476)</f>
        <v>1</v>
      </c>
      <c r="AH476" s="38" t="s">
        <v>224</v>
      </c>
      <c r="AI476" s="40" t="s">
        <v>18</v>
      </c>
      <c r="AJ476" s="38" t="s">
        <v>335</v>
      </c>
      <c r="AK476" s="19">
        <v>0.0</v>
      </c>
      <c r="AL476" s="18">
        <v>0.0</v>
      </c>
      <c r="AM476" s="19">
        <f t="shared" ref="AM476:AM480" si="1655">+AK476+AL476</f>
        <v>0</v>
      </c>
    </row>
    <row r="477" ht="15.75" hidden="1" customHeight="1" outlineLevel="2">
      <c r="A477" s="38" t="s">
        <v>224</v>
      </c>
      <c r="B477" s="40" t="s">
        <v>28</v>
      </c>
      <c r="C477" s="38" t="s">
        <v>29</v>
      </c>
      <c r="D477" s="19"/>
      <c r="E477" s="19"/>
      <c r="F477" s="19">
        <v>0.0</v>
      </c>
      <c r="G477" s="19"/>
      <c r="H477" s="19"/>
      <c r="I477" s="19"/>
      <c r="J477" s="19"/>
      <c r="K477" s="19"/>
      <c r="L477" s="19">
        <f t="shared" si="1650"/>
        <v>0</v>
      </c>
      <c r="M477" s="19"/>
      <c r="N477" s="19"/>
      <c r="O477" s="38"/>
      <c r="P477" s="19">
        <v>0.0</v>
      </c>
      <c r="Q477" s="19"/>
      <c r="R477" s="19"/>
      <c r="S477" s="38"/>
      <c r="T477" s="19">
        <v>0.0</v>
      </c>
      <c r="U477" s="19">
        <v>1882.21</v>
      </c>
      <c r="V477" s="19">
        <f t="shared" si="1651"/>
        <v>1882.21</v>
      </c>
      <c r="W477" s="19">
        <f t="shared" si="1652"/>
        <v>0</v>
      </c>
      <c r="X477" s="19">
        <f t="shared" si="1653"/>
        <v>0</v>
      </c>
      <c r="Y477" s="38"/>
      <c r="Z477" s="38"/>
      <c r="AA477" s="38"/>
      <c r="AB477" s="38"/>
      <c r="AC477" s="38"/>
      <c r="AD477" s="38"/>
      <c r="AE477" s="38"/>
      <c r="AG477" s="39" t="b">
        <f t="shared" si="1654"/>
        <v>1</v>
      </c>
      <c r="AH477" s="38" t="s">
        <v>224</v>
      </c>
      <c r="AI477" s="40" t="s">
        <v>28</v>
      </c>
      <c r="AJ477" s="38" t="s">
        <v>29</v>
      </c>
      <c r="AK477" s="19">
        <v>0.0</v>
      </c>
      <c r="AL477" s="18">
        <v>1882.21</v>
      </c>
      <c r="AM477" s="19">
        <f t="shared" si="1655"/>
        <v>1882.21</v>
      </c>
    </row>
    <row r="478" ht="15.75" hidden="1" customHeight="1" outlineLevel="2">
      <c r="A478" s="18" t="s">
        <v>224</v>
      </c>
      <c r="B478" s="19" t="s">
        <v>30</v>
      </c>
      <c r="C478" s="18" t="s">
        <v>31</v>
      </c>
      <c r="D478" s="19">
        <v>19250.28</v>
      </c>
      <c r="E478" s="19">
        <v>32835.95</v>
      </c>
      <c r="F478" s="19">
        <v>0.0</v>
      </c>
      <c r="G478" s="19" t="str">
        <f t="shared" ref="G478:G480" si="1656">VLOOKUP(A478,'[1]ESFUERZO PROPIO ANTIOQUIA'!$E$4:$AB$130,5,0)</f>
        <v>#REF!</v>
      </c>
      <c r="H478" s="19" t="str">
        <f t="shared" ref="H478:H480" si="1657">VLOOKUP(A478,'[1]ESFUERZO PROPIO ANTIOQUIA'!$E$4:$AB$130,2,0)</f>
        <v>#REF!</v>
      </c>
      <c r="I478" s="19" t="str">
        <f t="shared" ref="I478:I480" si="1658">VLOOKUP(A478,'[1]ESFUERZO PROPIO ANTIOQUIA'!$E$4:$AB$130,24,0)</f>
        <v>#REF!</v>
      </c>
      <c r="J478" s="19" t="str">
        <f t="shared" ref="J478:J480" si="1659">+I478/4</f>
        <v>#REF!</v>
      </c>
      <c r="K478" s="19" t="str">
        <f t="shared" ref="K478:K480" si="1660">+F478*J478</f>
        <v>#REF!</v>
      </c>
      <c r="L478" s="19" t="str">
        <f t="shared" si="1650"/>
        <v>#REF!</v>
      </c>
      <c r="M478" s="19" t="str">
        <f t="shared" ref="M478:M480" si="1661">VLOOKUP(A478,'[1]ESFUERZO PROPIO ANTIOQUIA'!$E$4:$AB$130,14,0)</f>
        <v>#REF!</v>
      </c>
      <c r="N478" s="19" t="str">
        <f t="shared" ref="N478:N480" si="1662">VLOOKUP(A478,'[1]ESFUERZO PROPIO ANTIOQUIA'!$E$4:$AB$130,11,0)</f>
        <v>#REF!</v>
      </c>
      <c r="O478" s="38"/>
      <c r="P478" s="19">
        <v>0.0</v>
      </c>
      <c r="Q478" s="19">
        <f t="shared" ref="Q478:Q480" si="1663">+ROUND(P478,0)</f>
        <v>0</v>
      </c>
      <c r="R478" s="19" t="str">
        <f t="shared" ref="R478:R480" si="1664">+L478+Q478</f>
        <v>#REF!</v>
      </c>
      <c r="S478" s="38" t="str">
        <f t="shared" ref="S478:S480" si="1665">+IF(D478-L478-Q478&gt;1,D478-L478-Q478,0)</f>
        <v>#REF!</v>
      </c>
      <c r="T478" s="19">
        <v>0.0</v>
      </c>
      <c r="U478" s="19">
        <v>0.0</v>
      </c>
      <c r="V478" s="19">
        <f t="shared" si="1651"/>
        <v>0</v>
      </c>
      <c r="W478" s="19" t="str">
        <f t="shared" si="1652"/>
        <v>#REF!</v>
      </c>
      <c r="X478" s="19" t="str">
        <f t="shared" si="1653"/>
        <v>#REF!</v>
      </c>
      <c r="Y478" s="38"/>
      <c r="Z478" s="38"/>
      <c r="AA478" s="38"/>
      <c r="AB478" s="38"/>
      <c r="AC478" s="38"/>
      <c r="AD478" s="38"/>
      <c r="AE478" s="38"/>
      <c r="AG478" s="39" t="b">
        <f t="shared" si="1654"/>
        <v>1</v>
      </c>
      <c r="AH478" s="18" t="s">
        <v>224</v>
      </c>
      <c r="AI478" s="19" t="s">
        <v>30</v>
      </c>
      <c r="AJ478" s="18" t="s">
        <v>31</v>
      </c>
      <c r="AK478" s="19"/>
      <c r="AL478" s="18"/>
      <c r="AM478" s="19">
        <f t="shared" si="1655"/>
        <v>0</v>
      </c>
    </row>
    <row r="479" ht="15.75" hidden="1" customHeight="1" outlineLevel="2">
      <c r="A479" s="18" t="s">
        <v>224</v>
      </c>
      <c r="B479" s="19" t="s">
        <v>38</v>
      </c>
      <c r="C479" s="18" t="s">
        <v>39</v>
      </c>
      <c r="D479" s="19">
        <v>17743.02</v>
      </c>
      <c r="E479" s="19">
        <v>30264.96</v>
      </c>
      <c r="F479" s="19">
        <v>0.0</v>
      </c>
      <c r="G479" s="19" t="str">
        <f t="shared" si="1656"/>
        <v>#REF!</v>
      </c>
      <c r="H479" s="19" t="str">
        <f t="shared" si="1657"/>
        <v>#REF!</v>
      </c>
      <c r="I479" s="19" t="str">
        <f t="shared" si="1658"/>
        <v>#REF!</v>
      </c>
      <c r="J479" s="19" t="str">
        <f t="shared" si="1659"/>
        <v>#REF!</v>
      </c>
      <c r="K479" s="19" t="str">
        <f t="shared" si="1660"/>
        <v>#REF!</v>
      </c>
      <c r="L479" s="19" t="str">
        <f t="shared" si="1650"/>
        <v>#REF!</v>
      </c>
      <c r="M479" s="19" t="str">
        <f t="shared" si="1661"/>
        <v>#REF!</v>
      </c>
      <c r="N479" s="19" t="str">
        <f t="shared" si="1662"/>
        <v>#REF!</v>
      </c>
      <c r="O479" s="38"/>
      <c r="P479" s="19">
        <v>0.0</v>
      </c>
      <c r="Q479" s="19">
        <f t="shared" si="1663"/>
        <v>0</v>
      </c>
      <c r="R479" s="19" t="str">
        <f t="shared" si="1664"/>
        <v>#REF!</v>
      </c>
      <c r="S479" s="38" t="str">
        <f t="shared" si="1665"/>
        <v>#REF!</v>
      </c>
      <c r="T479" s="19">
        <v>0.0</v>
      </c>
      <c r="U479" s="19">
        <v>23456.53</v>
      </c>
      <c r="V479" s="19">
        <f t="shared" si="1651"/>
        <v>23456.53</v>
      </c>
      <c r="W479" s="19" t="str">
        <f t="shared" si="1652"/>
        <v>#REF!</v>
      </c>
      <c r="X479" s="19" t="str">
        <f t="shared" si="1653"/>
        <v>#REF!</v>
      </c>
      <c r="Y479" s="38"/>
      <c r="Z479" s="38"/>
      <c r="AA479" s="38"/>
      <c r="AB479" s="38"/>
      <c r="AC479" s="38"/>
      <c r="AD479" s="38"/>
      <c r="AE479" s="38"/>
      <c r="AG479" s="39" t="b">
        <f t="shared" si="1654"/>
        <v>1</v>
      </c>
      <c r="AH479" s="38" t="s">
        <v>224</v>
      </c>
      <c r="AI479" s="40" t="s">
        <v>38</v>
      </c>
      <c r="AJ479" s="38" t="s">
        <v>39</v>
      </c>
      <c r="AK479" s="19">
        <v>0.0</v>
      </c>
      <c r="AL479" s="18">
        <v>23456.53</v>
      </c>
      <c r="AM479" s="19">
        <f t="shared" si="1655"/>
        <v>23456.53</v>
      </c>
    </row>
    <row r="480" ht="15.75" hidden="1" customHeight="1" outlineLevel="2">
      <c r="A480" s="18" t="s">
        <v>224</v>
      </c>
      <c r="B480" s="19" t="s">
        <v>60</v>
      </c>
      <c r="C480" s="18" t="s">
        <v>61</v>
      </c>
      <c r="D480" s="19">
        <v>535680.72</v>
      </c>
      <c r="E480" s="19">
        <v>913731.24</v>
      </c>
      <c r="F480" s="19">
        <v>0.0</v>
      </c>
      <c r="G480" s="19" t="str">
        <f t="shared" si="1656"/>
        <v>#REF!</v>
      </c>
      <c r="H480" s="19" t="str">
        <f t="shared" si="1657"/>
        <v>#REF!</v>
      </c>
      <c r="I480" s="19" t="str">
        <f t="shared" si="1658"/>
        <v>#REF!</v>
      </c>
      <c r="J480" s="19" t="str">
        <f t="shared" si="1659"/>
        <v>#REF!</v>
      </c>
      <c r="K480" s="19" t="str">
        <f t="shared" si="1660"/>
        <v>#REF!</v>
      </c>
      <c r="L480" s="19" t="str">
        <f t="shared" si="1650"/>
        <v>#REF!</v>
      </c>
      <c r="M480" s="19" t="str">
        <f t="shared" si="1661"/>
        <v>#REF!</v>
      </c>
      <c r="N480" s="19" t="str">
        <f t="shared" si="1662"/>
        <v>#REF!</v>
      </c>
      <c r="O480" s="38"/>
      <c r="P480" s="19" t="str">
        <f>+D480-K480</f>
        <v>#REF!</v>
      </c>
      <c r="Q480" s="19" t="str">
        <f t="shared" si="1663"/>
        <v>#REF!</v>
      </c>
      <c r="R480" s="19" t="str">
        <f t="shared" si="1664"/>
        <v>#REF!</v>
      </c>
      <c r="S480" s="38" t="str">
        <f t="shared" si="1665"/>
        <v>#REF!</v>
      </c>
      <c r="T480" s="19">
        <v>0.0</v>
      </c>
      <c r="U480" s="19">
        <v>0.0</v>
      </c>
      <c r="V480" s="19">
        <f t="shared" si="1651"/>
        <v>0</v>
      </c>
      <c r="W480" s="19" t="str">
        <f t="shared" si="1652"/>
        <v>#REF!</v>
      </c>
      <c r="X480" s="19" t="str">
        <f t="shared" si="1653"/>
        <v>#REF!</v>
      </c>
      <c r="Y480" s="38"/>
      <c r="Z480" s="38"/>
      <c r="AA480" s="38"/>
      <c r="AB480" s="38"/>
      <c r="AC480" s="38"/>
      <c r="AD480" s="38"/>
      <c r="AE480" s="38"/>
      <c r="AG480" s="39" t="b">
        <f t="shared" si="1654"/>
        <v>1</v>
      </c>
      <c r="AH480" s="38" t="s">
        <v>224</v>
      </c>
      <c r="AI480" s="40" t="s">
        <v>60</v>
      </c>
      <c r="AJ480" s="38" t="s">
        <v>61</v>
      </c>
      <c r="AK480" s="19">
        <v>0.0</v>
      </c>
      <c r="AL480" s="18">
        <v>0.0</v>
      </c>
      <c r="AM480" s="19">
        <f t="shared" si="1655"/>
        <v>0</v>
      </c>
    </row>
    <row r="481" ht="15.75" hidden="1" customHeight="1" outlineLevel="1">
      <c r="A481" s="43" t="s">
        <v>423</v>
      </c>
      <c r="B481" s="19"/>
      <c r="C481" s="18"/>
      <c r="D481" s="19">
        <f t="shared" ref="D481:E481" si="1666">SUBTOTAL(9,D476:D480)</f>
        <v>6823713</v>
      </c>
      <c r="E481" s="19">
        <f t="shared" si="1666"/>
        <v>11639470</v>
      </c>
      <c r="F481" s="19">
        <v>1.0</v>
      </c>
      <c r="G481" s="19"/>
      <c r="H481" s="19"/>
      <c r="I481" s="19"/>
      <c r="J481" s="19"/>
      <c r="K481" s="19" t="str">
        <f t="shared" ref="K481:L481" si="1667">SUBTOTAL(9,K476:K480)</f>
        <v>#REF!</v>
      </c>
      <c r="L481" s="19" t="str">
        <f t="shared" si="1667"/>
        <v>#REF!</v>
      </c>
      <c r="M481" s="19"/>
      <c r="N481" s="19"/>
      <c r="O481" s="38"/>
      <c r="P481" s="19" t="str">
        <f t="shared" ref="P481:X481" si="1668">SUBTOTAL(9,P476:P480)</f>
        <v>#REF!</v>
      </c>
      <c r="Q481" s="19" t="str">
        <f t="shared" si="1668"/>
        <v>#REF!</v>
      </c>
      <c r="R481" s="19" t="str">
        <f t="shared" si="1668"/>
        <v>#REF!</v>
      </c>
      <c r="S481" s="38" t="str">
        <f t="shared" si="1668"/>
        <v>#REF!</v>
      </c>
      <c r="T481" s="19">
        <f t="shared" si="1668"/>
        <v>0</v>
      </c>
      <c r="U481" s="19">
        <f t="shared" si="1668"/>
        <v>25338.74</v>
      </c>
      <c r="V481" s="19">
        <f t="shared" si="1668"/>
        <v>25338.74</v>
      </c>
      <c r="W481" s="19" t="str">
        <f t="shared" si="1668"/>
        <v>#REF!</v>
      </c>
      <c r="X481" s="19" t="str">
        <f t="shared" si="1668"/>
        <v>#REF!</v>
      </c>
      <c r="Y481" s="38"/>
      <c r="Z481" s="38"/>
      <c r="AA481" s="38"/>
      <c r="AB481" s="38"/>
      <c r="AC481" s="38"/>
      <c r="AD481" s="38"/>
      <c r="AE481" s="38"/>
      <c r="AH481" s="38"/>
      <c r="AI481" s="40"/>
      <c r="AJ481" s="38"/>
      <c r="AK481" s="19"/>
      <c r="AL481" s="18"/>
      <c r="AM481" s="19"/>
    </row>
    <row r="482" ht="15.75" hidden="1" customHeight="1" outlineLevel="2">
      <c r="A482" s="18" t="s">
        <v>226</v>
      </c>
      <c r="B482" s="19" t="s">
        <v>18</v>
      </c>
      <c r="C482" s="18" t="s">
        <v>335</v>
      </c>
      <c r="D482" s="19">
        <v>0.0</v>
      </c>
      <c r="E482" s="19">
        <v>2.761556843E7</v>
      </c>
      <c r="F482" s="19">
        <v>0.0</v>
      </c>
      <c r="G482" s="19" t="str">
        <f t="shared" ref="G482:G488" si="1669">VLOOKUP(A482,'[1]ESFUERZO PROPIO ANTIOQUIA'!$E$4:$AB$130,5,0)</f>
        <v>#REF!</v>
      </c>
      <c r="H482" s="19" t="str">
        <f t="shared" ref="H482:H488" si="1670">VLOOKUP(A482,'[1]ESFUERZO PROPIO ANTIOQUIA'!$E$4:$AB$130,2,0)</f>
        <v>#REF!</v>
      </c>
      <c r="I482" s="19" t="str">
        <f t="shared" ref="I482:I488" si="1671">VLOOKUP(A482,'[1]ESFUERZO PROPIO ANTIOQUIA'!$E$4:$AB$130,24,0)</f>
        <v>#REF!</v>
      </c>
      <c r="J482" s="19" t="str">
        <f t="shared" ref="J482:J488" si="1672">+I482/4</f>
        <v>#REF!</v>
      </c>
      <c r="K482" s="19" t="str">
        <f t="shared" ref="K482:K488" si="1673">+F482*J482</f>
        <v>#REF!</v>
      </c>
      <c r="L482" s="19" t="str">
        <f t="shared" ref="L482:L488" si="1674">IF(K482=0,0,D482-Q482)</f>
        <v>#REF!</v>
      </c>
      <c r="M482" s="19" t="str">
        <f t="shared" ref="M482:M488" si="1675">VLOOKUP(A482,'[1]ESFUERZO PROPIO ANTIOQUIA'!$E$4:$AB$130,14,0)</f>
        <v>#REF!</v>
      </c>
      <c r="N482" s="19" t="str">
        <f t="shared" ref="N482:N488" si="1676">VLOOKUP(A482,'[1]ESFUERZO PROPIO ANTIOQUIA'!$E$4:$AB$130,11,0)</f>
        <v>#REF!</v>
      </c>
      <c r="O482" s="38"/>
      <c r="P482" s="19">
        <v>0.0</v>
      </c>
      <c r="Q482" s="19">
        <f t="shared" ref="Q482:Q488" si="1677">+ROUND(P482,0)</f>
        <v>0</v>
      </c>
      <c r="R482" s="19" t="str">
        <f t="shared" ref="R482:R488" si="1678">+L482+Q482</f>
        <v>#REF!</v>
      </c>
      <c r="S482" s="38" t="str">
        <f t="shared" ref="S482:S488" si="1679">+IF(D482-L482-Q482&gt;1,D482-L482-Q482,0)</f>
        <v>#REF!</v>
      </c>
      <c r="T482" s="19">
        <v>0.0</v>
      </c>
      <c r="U482" s="19">
        <v>0.0</v>
      </c>
      <c r="V482" s="19">
        <f t="shared" ref="V482:V488" si="1680">+T482+U482</f>
        <v>0</v>
      </c>
      <c r="W482" s="19" t="str">
        <f t="shared" ref="W482:W488" si="1681">+IF(S482+V482&gt;100000,S482+V482,0)</f>
        <v>#REF!</v>
      </c>
      <c r="X482" s="19" t="str">
        <f t="shared" ref="X482:X488" si="1682">+Q482+W482</f>
        <v>#REF!</v>
      </c>
      <c r="Y482" s="38"/>
      <c r="Z482" s="38"/>
      <c r="AA482" s="38"/>
      <c r="AB482" s="38"/>
      <c r="AC482" s="38"/>
      <c r="AD482" s="38"/>
      <c r="AE482" s="38"/>
      <c r="AG482" s="39" t="b">
        <f t="shared" ref="AG482:AG488" si="1683">+AND(A482=AH482,C482=AJ482)</f>
        <v>1</v>
      </c>
      <c r="AH482" s="38" t="s">
        <v>226</v>
      </c>
      <c r="AI482" s="40" t="s">
        <v>18</v>
      </c>
      <c r="AJ482" s="38" t="s">
        <v>335</v>
      </c>
      <c r="AK482" s="19">
        <v>0.0</v>
      </c>
      <c r="AL482" s="18">
        <v>0.0</v>
      </c>
      <c r="AM482" s="19">
        <f t="shared" ref="AM482:AM488" si="1684">+AK482+AL482</f>
        <v>0</v>
      </c>
    </row>
    <row r="483" ht="15.75" hidden="1" customHeight="1" outlineLevel="2">
      <c r="A483" s="18" t="s">
        <v>226</v>
      </c>
      <c r="B483" s="19" t="s">
        <v>22</v>
      </c>
      <c r="C483" s="18" t="s">
        <v>23</v>
      </c>
      <c r="D483" s="19">
        <v>0.0</v>
      </c>
      <c r="E483" s="19">
        <v>44276.36</v>
      </c>
      <c r="F483" s="19">
        <v>0.0</v>
      </c>
      <c r="G483" s="19" t="str">
        <f t="shared" si="1669"/>
        <v>#REF!</v>
      </c>
      <c r="H483" s="19" t="str">
        <f t="shared" si="1670"/>
        <v>#REF!</v>
      </c>
      <c r="I483" s="19" t="str">
        <f t="shared" si="1671"/>
        <v>#REF!</v>
      </c>
      <c r="J483" s="19" t="str">
        <f t="shared" si="1672"/>
        <v>#REF!</v>
      </c>
      <c r="K483" s="19" t="str">
        <f t="shared" si="1673"/>
        <v>#REF!</v>
      </c>
      <c r="L483" s="19" t="str">
        <f t="shared" si="1674"/>
        <v>#REF!</v>
      </c>
      <c r="M483" s="19" t="str">
        <f t="shared" si="1675"/>
        <v>#REF!</v>
      </c>
      <c r="N483" s="19" t="str">
        <f t="shared" si="1676"/>
        <v>#REF!</v>
      </c>
      <c r="O483" s="38"/>
      <c r="P483" s="19">
        <v>0.0</v>
      </c>
      <c r="Q483" s="19">
        <f t="shared" si="1677"/>
        <v>0</v>
      </c>
      <c r="R483" s="19" t="str">
        <f t="shared" si="1678"/>
        <v>#REF!</v>
      </c>
      <c r="S483" s="38" t="str">
        <f t="shared" si="1679"/>
        <v>#REF!</v>
      </c>
      <c r="T483" s="19">
        <v>0.0</v>
      </c>
      <c r="U483" s="19">
        <v>0.0</v>
      </c>
      <c r="V483" s="19">
        <f t="shared" si="1680"/>
        <v>0</v>
      </c>
      <c r="W483" s="19" t="str">
        <f t="shared" si="1681"/>
        <v>#REF!</v>
      </c>
      <c r="X483" s="19" t="str">
        <f t="shared" si="1682"/>
        <v>#REF!</v>
      </c>
      <c r="Y483" s="38"/>
      <c r="Z483" s="38"/>
      <c r="AA483" s="38"/>
      <c r="AB483" s="38"/>
      <c r="AC483" s="38"/>
      <c r="AD483" s="38"/>
      <c r="AE483" s="38"/>
      <c r="AG483" s="39" t="b">
        <f t="shared" si="1683"/>
        <v>1</v>
      </c>
      <c r="AH483" s="38" t="s">
        <v>226</v>
      </c>
      <c r="AI483" s="40" t="s">
        <v>22</v>
      </c>
      <c r="AJ483" s="38" t="s">
        <v>23</v>
      </c>
      <c r="AK483" s="19">
        <v>0.0</v>
      </c>
      <c r="AL483" s="18">
        <v>0.0</v>
      </c>
      <c r="AM483" s="19">
        <f t="shared" si="1684"/>
        <v>0</v>
      </c>
    </row>
    <row r="484" ht="15.75" hidden="1" customHeight="1" outlineLevel="2">
      <c r="A484" s="18" t="s">
        <v>226</v>
      </c>
      <c r="B484" s="19" t="s">
        <v>28</v>
      </c>
      <c r="C484" s="18" t="s">
        <v>29</v>
      </c>
      <c r="D484" s="19">
        <v>0.0</v>
      </c>
      <c r="E484" s="19">
        <v>247903.32</v>
      </c>
      <c r="F484" s="19">
        <v>0.0</v>
      </c>
      <c r="G484" s="19" t="str">
        <f t="shared" si="1669"/>
        <v>#REF!</v>
      </c>
      <c r="H484" s="19" t="str">
        <f t="shared" si="1670"/>
        <v>#REF!</v>
      </c>
      <c r="I484" s="19" t="str">
        <f t="shared" si="1671"/>
        <v>#REF!</v>
      </c>
      <c r="J484" s="19" t="str">
        <f t="shared" si="1672"/>
        <v>#REF!</v>
      </c>
      <c r="K484" s="19" t="str">
        <f t="shared" si="1673"/>
        <v>#REF!</v>
      </c>
      <c r="L484" s="19" t="str">
        <f t="shared" si="1674"/>
        <v>#REF!</v>
      </c>
      <c r="M484" s="19" t="str">
        <f t="shared" si="1675"/>
        <v>#REF!</v>
      </c>
      <c r="N484" s="19" t="str">
        <f t="shared" si="1676"/>
        <v>#REF!</v>
      </c>
      <c r="O484" s="38"/>
      <c r="P484" s="19">
        <v>0.0</v>
      </c>
      <c r="Q484" s="19">
        <f t="shared" si="1677"/>
        <v>0</v>
      </c>
      <c r="R484" s="19" t="str">
        <f t="shared" si="1678"/>
        <v>#REF!</v>
      </c>
      <c r="S484" s="38" t="str">
        <f t="shared" si="1679"/>
        <v>#REF!</v>
      </c>
      <c r="T484" s="19">
        <v>0.0</v>
      </c>
      <c r="U484" s="19">
        <v>0.0</v>
      </c>
      <c r="V484" s="19">
        <f t="shared" si="1680"/>
        <v>0</v>
      </c>
      <c r="W484" s="19" t="str">
        <f t="shared" si="1681"/>
        <v>#REF!</v>
      </c>
      <c r="X484" s="19" t="str">
        <f t="shared" si="1682"/>
        <v>#REF!</v>
      </c>
      <c r="Y484" s="38"/>
      <c r="Z484" s="38"/>
      <c r="AA484" s="38"/>
      <c r="AB484" s="38"/>
      <c r="AC484" s="38"/>
      <c r="AD484" s="38"/>
      <c r="AE484" s="38"/>
      <c r="AG484" s="39" t="b">
        <f t="shared" si="1683"/>
        <v>1</v>
      </c>
      <c r="AH484" s="38" t="s">
        <v>226</v>
      </c>
      <c r="AI484" s="40" t="s">
        <v>28</v>
      </c>
      <c r="AJ484" s="38" t="s">
        <v>29</v>
      </c>
      <c r="AK484" s="19">
        <v>0.0</v>
      </c>
      <c r="AL484" s="18">
        <v>0.0</v>
      </c>
      <c r="AM484" s="19">
        <f t="shared" si="1684"/>
        <v>0</v>
      </c>
    </row>
    <row r="485" ht="15.75" hidden="1" customHeight="1" outlineLevel="2">
      <c r="A485" s="18" t="s">
        <v>226</v>
      </c>
      <c r="B485" s="19" t="s">
        <v>30</v>
      </c>
      <c r="C485" s="18" t="s">
        <v>31</v>
      </c>
      <c r="D485" s="19">
        <v>0.0</v>
      </c>
      <c r="E485" s="19">
        <v>114010.39</v>
      </c>
      <c r="F485" s="19">
        <v>0.0</v>
      </c>
      <c r="G485" s="19" t="str">
        <f t="shared" si="1669"/>
        <v>#REF!</v>
      </c>
      <c r="H485" s="19" t="str">
        <f t="shared" si="1670"/>
        <v>#REF!</v>
      </c>
      <c r="I485" s="19" t="str">
        <f t="shared" si="1671"/>
        <v>#REF!</v>
      </c>
      <c r="J485" s="19" t="str">
        <f t="shared" si="1672"/>
        <v>#REF!</v>
      </c>
      <c r="K485" s="19" t="str">
        <f t="shared" si="1673"/>
        <v>#REF!</v>
      </c>
      <c r="L485" s="19" t="str">
        <f t="shared" si="1674"/>
        <v>#REF!</v>
      </c>
      <c r="M485" s="19" t="str">
        <f t="shared" si="1675"/>
        <v>#REF!</v>
      </c>
      <c r="N485" s="19" t="str">
        <f t="shared" si="1676"/>
        <v>#REF!</v>
      </c>
      <c r="O485" s="38"/>
      <c r="P485" s="19" t="str">
        <f t="shared" ref="P485:P488" si="1685">+D485-K485</f>
        <v>#REF!</v>
      </c>
      <c r="Q485" s="19" t="str">
        <f t="shared" si="1677"/>
        <v>#REF!</v>
      </c>
      <c r="R485" s="19" t="str">
        <f t="shared" si="1678"/>
        <v>#REF!</v>
      </c>
      <c r="S485" s="38" t="str">
        <f t="shared" si="1679"/>
        <v>#REF!</v>
      </c>
      <c r="T485" s="19">
        <v>0.0</v>
      </c>
      <c r="U485" s="19">
        <v>0.0</v>
      </c>
      <c r="V485" s="19">
        <f t="shared" si="1680"/>
        <v>0</v>
      </c>
      <c r="W485" s="19" t="str">
        <f t="shared" si="1681"/>
        <v>#REF!</v>
      </c>
      <c r="X485" s="19" t="str">
        <f t="shared" si="1682"/>
        <v>#REF!</v>
      </c>
      <c r="Y485" s="38"/>
      <c r="Z485" s="38"/>
      <c r="AA485" s="38"/>
      <c r="AB485" s="38"/>
      <c r="AC485" s="38"/>
      <c r="AD485" s="38"/>
      <c r="AE485" s="38"/>
      <c r="AG485" s="39" t="b">
        <f t="shared" si="1683"/>
        <v>1</v>
      </c>
      <c r="AH485" s="38" t="s">
        <v>226</v>
      </c>
      <c r="AI485" s="40" t="s">
        <v>30</v>
      </c>
      <c r="AJ485" s="38" t="s">
        <v>336</v>
      </c>
      <c r="AK485" s="19">
        <v>0.0</v>
      </c>
      <c r="AL485" s="18">
        <v>0.0</v>
      </c>
      <c r="AM485" s="19">
        <f t="shared" si="1684"/>
        <v>0</v>
      </c>
    </row>
    <row r="486" ht="15.75" hidden="1" customHeight="1" outlineLevel="2">
      <c r="A486" s="18" t="s">
        <v>226</v>
      </c>
      <c r="B486" s="19" t="s">
        <v>32</v>
      </c>
      <c r="C486" s="18" t="s">
        <v>33</v>
      </c>
      <c r="D486" s="19">
        <v>0.0</v>
      </c>
      <c r="E486" s="19">
        <v>87368.13</v>
      </c>
      <c r="F486" s="19">
        <v>0.0</v>
      </c>
      <c r="G486" s="19" t="str">
        <f t="shared" si="1669"/>
        <v>#REF!</v>
      </c>
      <c r="H486" s="19" t="str">
        <f t="shared" si="1670"/>
        <v>#REF!</v>
      </c>
      <c r="I486" s="19" t="str">
        <f t="shared" si="1671"/>
        <v>#REF!</v>
      </c>
      <c r="J486" s="19" t="str">
        <f t="shared" si="1672"/>
        <v>#REF!</v>
      </c>
      <c r="K486" s="19" t="str">
        <f t="shared" si="1673"/>
        <v>#REF!</v>
      </c>
      <c r="L486" s="19" t="str">
        <f t="shared" si="1674"/>
        <v>#REF!</v>
      </c>
      <c r="M486" s="19" t="str">
        <f t="shared" si="1675"/>
        <v>#REF!</v>
      </c>
      <c r="N486" s="19" t="str">
        <f t="shared" si="1676"/>
        <v>#REF!</v>
      </c>
      <c r="O486" s="38"/>
      <c r="P486" s="19" t="str">
        <f t="shared" si="1685"/>
        <v>#REF!</v>
      </c>
      <c r="Q486" s="19" t="str">
        <f t="shared" si="1677"/>
        <v>#REF!</v>
      </c>
      <c r="R486" s="19" t="str">
        <f t="shared" si="1678"/>
        <v>#REF!</v>
      </c>
      <c r="S486" s="38" t="str">
        <f t="shared" si="1679"/>
        <v>#REF!</v>
      </c>
      <c r="T486" s="19">
        <v>0.0</v>
      </c>
      <c r="U486" s="19">
        <v>0.0</v>
      </c>
      <c r="V486" s="19">
        <f t="shared" si="1680"/>
        <v>0</v>
      </c>
      <c r="W486" s="19" t="str">
        <f t="shared" si="1681"/>
        <v>#REF!</v>
      </c>
      <c r="X486" s="19" t="str">
        <f t="shared" si="1682"/>
        <v>#REF!</v>
      </c>
      <c r="Y486" s="38"/>
      <c r="Z486" s="38"/>
      <c r="AA486" s="38"/>
      <c r="AB486" s="38"/>
      <c r="AC486" s="38"/>
      <c r="AD486" s="38"/>
      <c r="AE486" s="38"/>
      <c r="AG486" s="39" t="b">
        <f t="shared" si="1683"/>
        <v>1</v>
      </c>
      <c r="AH486" s="18" t="s">
        <v>226</v>
      </c>
      <c r="AI486" s="19" t="s">
        <v>32</v>
      </c>
      <c r="AJ486" s="18" t="s">
        <v>33</v>
      </c>
      <c r="AK486" s="19"/>
      <c r="AL486" s="18"/>
      <c r="AM486" s="19">
        <f t="shared" si="1684"/>
        <v>0</v>
      </c>
    </row>
    <row r="487" ht="15.75" hidden="1" customHeight="1" outlineLevel="2">
      <c r="A487" s="18" t="s">
        <v>226</v>
      </c>
      <c r="B487" s="19" t="s">
        <v>38</v>
      </c>
      <c r="C487" s="18" t="s">
        <v>39</v>
      </c>
      <c r="D487" s="19">
        <v>0.0</v>
      </c>
      <c r="E487" s="19">
        <v>106215.26</v>
      </c>
      <c r="F487" s="19">
        <v>0.0</v>
      </c>
      <c r="G487" s="19" t="str">
        <f t="shared" si="1669"/>
        <v>#REF!</v>
      </c>
      <c r="H487" s="19" t="str">
        <f t="shared" si="1670"/>
        <v>#REF!</v>
      </c>
      <c r="I487" s="19" t="str">
        <f t="shared" si="1671"/>
        <v>#REF!</v>
      </c>
      <c r="J487" s="19" t="str">
        <f t="shared" si="1672"/>
        <v>#REF!</v>
      </c>
      <c r="K487" s="19" t="str">
        <f t="shared" si="1673"/>
        <v>#REF!</v>
      </c>
      <c r="L487" s="19" t="str">
        <f t="shared" si="1674"/>
        <v>#REF!</v>
      </c>
      <c r="M487" s="19" t="str">
        <f t="shared" si="1675"/>
        <v>#REF!</v>
      </c>
      <c r="N487" s="19" t="str">
        <f t="shared" si="1676"/>
        <v>#REF!</v>
      </c>
      <c r="O487" s="38"/>
      <c r="P487" s="19" t="str">
        <f t="shared" si="1685"/>
        <v>#REF!</v>
      </c>
      <c r="Q487" s="19" t="str">
        <f t="shared" si="1677"/>
        <v>#REF!</v>
      </c>
      <c r="R487" s="19" t="str">
        <f t="shared" si="1678"/>
        <v>#REF!</v>
      </c>
      <c r="S487" s="38" t="str">
        <f t="shared" si="1679"/>
        <v>#REF!</v>
      </c>
      <c r="T487" s="19">
        <v>0.0</v>
      </c>
      <c r="U487" s="19">
        <v>0.0</v>
      </c>
      <c r="V487" s="19">
        <f t="shared" si="1680"/>
        <v>0</v>
      </c>
      <c r="W487" s="19" t="str">
        <f t="shared" si="1681"/>
        <v>#REF!</v>
      </c>
      <c r="X487" s="19" t="str">
        <f t="shared" si="1682"/>
        <v>#REF!</v>
      </c>
      <c r="Y487" s="38"/>
      <c r="Z487" s="38"/>
      <c r="AA487" s="38"/>
      <c r="AB487" s="38"/>
      <c r="AC487" s="38"/>
      <c r="AD487" s="38"/>
      <c r="AE487" s="38"/>
      <c r="AG487" s="39" t="b">
        <f t="shared" si="1683"/>
        <v>1</v>
      </c>
      <c r="AH487" s="38" t="s">
        <v>226</v>
      </c>
      <c r="AI487" s="40" t="s">
        <v>38</v>
      </c>
      <c r="AJ487" s="38" t="s">
        <v>39</v>
      </c>
      <c r="AK487" s="19">
        <v>0.0</v>
      </c>
      <c r="AL487" s="18">
        <v>0.0</v>
      </c>
      <c r="AM487" s="19">
        <f t="shared" si="1684"/>
        <v>0</v>
      </c>
    </row>
    <row r="488" ht="15.75" hidden="1" customHeight="1" outlineLevel="2">
      <c r="A488" s="18" t="s">
        <v>226</v>
      </c>
      <c r="B488" s="19" t="s">
        <v>60</v>
      </c>
      <c r="C488" s="18" t="s">
        <v>61</v>
      </c>
      <c r="D488" s="19">
        <v>0.0</v>
      </c>
      <c r="E488" s="19">
        <v>3339004.11</v>
      </c>
      <c r="F488" s="19">
        <v>0.0</v>
      </c>
      <c r="G488" s="19" t="str">
        <f t="shared" si="1669"/>
        <v>#REF!</v>
      </c>
      <c r="H488" s="19" t="str">
        <f t="shared" si="1670"/>
        <v>#REF!</v>
      </c>
      <c r="I488" s="19" t="str">
        <f t="shared" si="1671"/>
        <v>#REF!</v>
      </c>
      <c r="J488" s="19" t="str">
        <f t="shared" si="1672"/>
        <v>#REF!</v>
      </c>
      <c r="K488" s="19" t="str">
        <f t="shared" si="1673"/>
        <v>#REF!</v>
      </c>
      <c r="L488" s="19" t="str">
        <f t="shared" si="1674"/>
        <v>#REF!</v>
      </c>
      <c r="M488" s="19" t="str">
        <f t="shared" si="1675"/>
        <v>#REF!</v>
      </c>
      <c r="N488" s="19" t="str">
        <f t="shared" si="1676"/>
        <v>#REF!</v>
      </c>
      <c r="O488" s="38"/>
      <c r="P488" s="19" t="str">
        <f t="shared" si="1685"/>
        <v>#REF!</v>
      </c>
      <c r="Q488" s="19" t="str">
        <f t="shared" si="1677"/>
        <v>#REF!</v>
      </c>
      <c r="R488" s="19" t="str">
        <f t="shared" si="1678"/>
        <v>#REF!</v>
      </c>
      <c r="S488" s="38" t="str">
        <f t="shared" si="1679"/>
        <v>#REF!</v>
      </c>
      <c r="T488" s="19">
        <v>0.0</v>
      </c>
      <c r="U488" s="19">
        <v>0.0</v>
      </c>
      <c r="V488" s="19">
        <f t="shared" si="1680"/>
        <v>0</v>
      </c>
      <c r="W488" s="19" t="str">
        <f t="shared" si="1681"/>
        <v>#REF!</v>
      </c>
      <c r="X488" s="19" t="str">
        <f t="shared" si="1682"/>
        <v>#REF!</v>
      </c>
      <c r="Y488" s="38"/>
      <c r="Z488" s="38"/>
      <c r="AA488" s="38"/>
      <c r="AB488" s="38"/>
      <c r="AC488" s="38"/>
      <c r="AD488" s="38"/>
      <c r="AE488" s="38"/>
      <c r="AG488" s="39" t="b">
        <f t="shared" si="1683"/>
        <v>1</v>
      </c>
      <c r="AH488" s="38" t="s">
        <v>226</v>
      </c>
      <c r="AI488" s="40" t="s">
        <v>60</v>
      </c>
      <c r="AJ488" s="38" t="s">
        <v>61</v>
      </c>
      <c r="AK488" s="19">
        <v>0.0</v>
      </c>
      <c r="AL488" s="18">
        <v>0.0</v>
      </c>
      <c r="AM488" s="19">
        <f t="shared" si="1684"/>
        <v>0</v>
      </c>
    </row>
    <row r="489" ht="15.75" hidden="1" customHeight="1" outlineLevel="1">
      <c r="A489" s="43" t="s">
        <v>424</v>
      </c>
      <c r="B489" s="19"/>
      <c r="C489" s="18"/>
      <c r="D489" s="19">
        <f t="shared" ref="D489:E489" si="1686">SUBTOTAL(9,D482:D488)</f>
        <v>0</v>
      </c>
      <c r="E489" s="19">
        <f t="shared" si="1686"/>
        <v>31554346</v>
      </c>
      <c r="F489" s="19">
        <v>1.0</v>
      </c>
      <c r="G489" s="19"/>
      <c r="H489" s="19"/>
      <c r="I489" s="19"/>
      <c r="J489" s="19"/>
      <c r="K489" s="19" t="str">
        <f t="shared" ref="K489:L489" si="1687">SUBTOTAL(9,K482:K488)</f>
        <v>#REF!</v>
      </c>
      <c r="L489" s="19" t="str">
        <f t="shared" si="1687"/>
        <v>#REF!</v>
      </c>
      <c r="M489" s="19"/>
      <c r="N489" s="19"/>
      <c r="O489" s="38"/>
      <c r="P489" s="19" t="str">
        <f t="shared" ref="P489:X489" si="1688">SUBTOTAL(9,P482:P488)</f>
        <v>#REF!</v>
      </c>
      <c r="Q489" s="19" t="str">
        <f t="shared" si="1688"/>
        <v>#REF!</v>
      </c>
      <c r="R489" s="19" t="str">
        <f t="shared" si="1688"/>
        <v>#REF!</v>
      </c>
      <c r="S489" s="38" t="str">
        <f t="shared" si="1688"/>
        <v>#REF!</v>
      </c>
      <c r="T489" s="19">
        <f t="shared" si="1688"/>
        <v>0</v>
      </c>
      <c r="U489" s="19">
        <f t="shared" si="1688"/>
        <v>0</v>
      </c>
      <c r="V489" s="19">
        <f t="shared" si="1688"/>
        <v>0</v>
      </c>
      <c r="W489" s="19" t="str">
        <f t="shared" si="1688"/>
        <v>#REF!</v>
      </c>
      <c r="X489" s="19" t="str">
        <f t="shared" si="1688"/>
        <v>#REF!</v>
      </c>
      <c r="Y489" s="38"/>
      <c r="Z489" s="38"/>
      <c r="AA489" s="38"/>
      <c r="AB489" s="38"/>
      <c r="AC489" s="38"/>
      <c r="AD489" s="38"/>
      <c r="AE489" s="38"/>
      <c r="AH489" s="38"/>
      <c r="AI489" s="40"/>
      <c r="AJ489" s="38"/>
      <c r="AK489" s="19"/>
      <c r="AL489" s="18"/>
      <c r="AM489" s="19"/>
    </row>
    <row r="490" ht="15.75" hidden="1" customHeight="1" outlineLevel="2">
      <c r="A490" s="18" t="s">
        <v>228</v>
      </c>
      <c r="B490" s="19" t="s">
        <v>18</v>
      </c>
      <c r="C490" s="18" t="s">
        <v>335</v>
      </c>
      <c r="D490" s="19">
        <v>2.564232514E7</v>
      </c>
      <c r="E490" s="19">
        <v>1518110.67</v>
      </c>
      <c r="F490" s="19">
        <v>0.0</v>
      </c>
      <c r="G490" s="19" t="str">
        <f t="shared" ref="G490:G494" si="1689">VLOOKUP(A490,'[1]ESFUERZO PROPIO ANTIOQUIA'!$E$4:$AB$130,5,0)</f>
        <v>#REF!</v>
      </c>
      <c r="H490" s="19" t="str">
        <f t="shared" ref="H490:H494" si="1690">VLOOKUP(A490,'[1]ESFUERZO PROPIO ANTIOQUIA'!$E$4:$AB$130,2,0)</f>
        <v>#REF!</v>
      </c>
      <c r="I490" s="19" t="str">
        <f t="shared" ref="I490:I494" si="1691">VLOOKUP(A490,'[1]ESFUERZO PROPIO ANTIOQUIA'!$E$4:$AB$130,24,0)</f>
        <v>#REF!</v>
      </c>
      <c r="J490" s="19" t="str">
        <f t="shared" ref="J490:J494" si="1692">+I490/4</f>
        <v>#REF!</v>
      </c>
      <c r="K490" s="19" t="str">
        <f t="shared" ref="K490:K494" si="1693">+F490*J490</f>
        <v>#REF!</v>
      </c>
      <c r="L490" s="19" t="str">
        <f t="shared" ref="L490:L494" si="1694">IF(K490=0,0,D490-Q490)</f>
        <v>#REF!</v>
      </c>
      <c r="M490" s="19" t="str">
        <f t="shared" ref="M490:M494" si="1695">VLOOKUP(A490,'[1]ESFUERZO PROPIO ANTIOQUIA'!$E$4:$AB$130,14,0)</f>
        <v>#REF!</v>
      </c>
      <c r="N490" s="19" t="str">
        <f t="shared" ref="N490:N494" si="1696">VLOOKUP(A490,'[1]ESFUERZO PROPIO ANTIOQUIA'!$E$4:$AB$130,11,0)</f>
        <v>#REF!</v>
      </c>
      <c r="O490" s="38"/>
      <c r="P490" s="19" t="str">
        <f t="shared" ref="P490:P491" si="1697">+D490-K490</f>
        <v>#REF!</v>
      </c>
      <c r="Q490" s="19" t="str">
        <f t="shared" ref="Q490:Q494" si="1698">+ROUND(P490,0)</f>
        <v>#REF!</v>
      </c>
      <c r="R490" s="19" t="str">
        <f t="shared" ref="R490:R494" si="1699">+L490+Q490</f>
        <v>#REF!</v>
      </c>
      <c r="S490" s="38" t="str">
        <f t="shared" ref="S490:S494" si="1700">+IF(D490-L490-Q490&gt;1,D490-L490-Q490,0)</f>
        <v>#REF!</v>
      </c>
      <c r="T490" s="19">
        <v>0.0</v>
      </c>
      <c r="U490" s="19">
        <v>0.0</v>
      </c>
      <c r="V490" s="19">
        <f t="shared" ref="V490:V494" si="1701">+T490+U490</f>
        <v>0</v>
      </c>
      <c r="W490" s="19" t="str">
        <f t="shared" ref="W490:W494" si="1702">+IF(S490+V490&gt;100000,S490+V490,0)</f>
        <v>#REF!</v>
      </c>
      <c r="X490" s="19" t="str">
        <f t="shared" ref="X490:X494" si="1703">+Q490+W490</f>
        <v>#REF!</v>
      </c>
      <c r="Y490" s="38"/>
      <c r="Z490" s="38"/>
      <c r="AA490" s="38"/>
      <c r="AB490" s="38"/>
      <c r="AC490" s="38"/>
      <c r="AD490" s="38"/>
      <c r="AE490" s="38"/>
      <c r="AG490" s="39" t="b">
        <f t="shared" ref="AG490:AG494" si="1704">+AND(A490=AH490,C490=AJ490)</f>
        <v>1</v>
      </c>
      <c r="AH490" s="38" t="s">
        <v>228</v>
      </c>
      <c r="AI490" s="40" t="s">
        <v>18</v>
      </c>
      <c r="AJ490" s="38" t="s">
        <v>335</v>
      </c>
      <c r="AK490" s="19">
        <v>0.0</v>
      </c>
      <c r="AL490" s="18">
        <v>0.0</v>
      </c>
      <c r="AM490" s="19">
        <f t="shared" ref="AM490:AM494" si="1705">+AK490+AL490</f>
        <v>0</v>
      </c>
    </row>
    <row r="491" ht="15.75" hidden="1" customHeight="1" outlineLevel="2">
      <c r="A491" s="18" t="s">
        <v>228</v>
      </c>
      <c r="B491" s="19" t="s">
        <v>44</v>
      </c>
      <c r="C491" s="18" t="s">
        <v>45</v>
      </c>
      <c r="D491" s="19">
        <v>3328010.68</v>
      </c>
      <c r="E491" s="19">
        <v>197029.27</v>
      </c>
      <c r="F491" s="19">
        <v>0.0</v>
      </c>
      <c r="G491" s="19" t="str">
        <f t="shared" si="1689"/>
        <v>#REF!</v>
      </c>
      <c r="H491" s="19" t="str">
        <f t="shared" si="1690"/>
        <v>#REF!</v>
      </c>
      <c r="I491" s="19" t="str">
        <f t="shared" si="1691"/>
        <v>#REF!</v>
      </c>
      <c r="J491" s="19" t="str">
        <f t="shared" si="1692"/>
        <v>#REF!</v>
      </c>
      <c r="K491" s="19" t="str">
        <f t="shared" si="1693"/>
        <v>#REF!</v>
      </c>
      <c r="L491" s="19" t="str">
        <f t="shared" si="1694"/>
        <v>#REF!</v>
      </c>
      <c r="M491" s="19" t="str">
        <f t="shared" si="1695"/>
        <v>#REF!</v>
      </c>
      <c r="N491" s="19" t="str">
        <f t="shared" si="1696"/>
        <v>#REF!</v>
      </c>
      <c r="O491" s="38"/>
      <c r="P491" s="19" t="str">
        <f t="shared" si="1697"/>
        <v>#REF!</v>
      </c>
      <c r="Q491" s="19" t="str">
        <f t="shared" si="1698"/>
        <v>#REF!</v>
      </c>
      <c r="R491" s="19" t="str">
        <f t="shared" si="1699"/>
        <v>#REF!</v>
      </c>
      <c r="S491" s="38" t="str">
        <f t="shared" si="1700"/>
        <v>#REF!</v>
      </c>
      <c r="T491" s="19">
        <v>0.0</v>
      </c>
      <c r="U491" s="19">
        <v>0.0</v>
      </c>
      <c r="V491" s="19">
        <f t="shared" si="1701"/>
        <v>0</v>
      </c>
      <c r="W491" s="19" t="str">
        <f t="shared" si="1702"/>
        <v>#REF!</v>
      </c>
      <c r="X491" s="19" t="str">
        <f t="shared" si="1703"/>
        <v>#REF!</v>
      </c>
      <c r="Y491" s="38"/>
      <c r="Z491" s="38"/>
      <c r="AA491" s="38"/>
      <c r="AB491" s="38"/>
      <c r="AC491" s="38"/>
      <c r="AD491" s="38"/>
      <c r="AE491" s="38"/>
      <c r="AG491" s="39" t="b">
        <f t="shared" si="1704"/>
        <v>1</v>
      </c>
      <c r="AH491" s="38" t="s">
        <v>228</v>
      </c>
      <c r="AI491" s="40" t="s">
        <v>44</v>
      </c>
      <c r="AJ491" s="38" t="s">
        <v>45</v>
      </c>
      <c r="AK491" s="19">
        <v>0.0</v>
      </c>
      <c r="AL491" s="18">
        <v>0.0</v>
      </c>
      <c r="AM491" s="19">
        <f t="shared" si="1705"/>
        <v>0</v>
      </c>
    </row>
    <row r="492" ht="15.75" hidden="1" customHeight="1" outlineLevel="2">
      <c r="A492" s="18" t="s">
        <v>228</v>
      </c>
      <c r="B492" s="19" t="s">
        <v>30</v>
      </c>
      <c r="C492" s="18" t="s">
        <v>31</v>
      </c>
      <c r="D492" s="19">
        <v>72453.92</v>
      </c>
      <c r="E492" s="19">
        <v>4289.51</v>
      </c>
      <c r="F492" s="19">
        <v>0.0</v>
      </c>
      <c r="G492" s="19" t="str">
        <f t="shared" si="1689"/>
        <v>#REF!</v>
      </c>
      <c r="H492" s="19" t="str">
        <f t="shared" si="1690"/>
        <v>#REF!</v>
      </c>
      <c r="I492" s="19" t="str">
        <f t="shared" si="1691"/>
        <v>#REF!</v>
      </c>
      <c r="J492" s="19" t="str">
        <f t="shared" si="1692"/>
        <v>#REF!</v>
      </c>
      <c r="K492" s="19" t="str">
        <f t="shared" si="1693"/>
        <v>#REF!</v>
      </c>
      <c r="L492" s="19" t="str">
        <f t="shared" si="1694"/>
        <v>#REF!</v>
      </c>
      <c r="M492" s="19" t="str">
        <f t="shared" si="1695"/>
        <v>#REF!</v>
      </c>
      <c r="N492" s="19" t="str">
        <f t="shared" si="1696"/>
        <v>#REF!</v>
      </c>
      <c r="O492" s="38"/>
      <c r="P492" s="19">
        <v>0.0</v>
      </c>
      <c r="Q492" s="19">
        <f t="shared" si="1698"/>
        <v>0</v>
      </c>
      <c r="R492" s="19" t="str">
        <f t="shared" si="1699"/>
        <v>#REF!</v>
      </c>
      <c r="S492" s="38" t="str">
        <f t="shared" si="1700"/>
        <v>#REF!</v>
      </c>
      <c r="T492" s="19">
        <v>0.0</v>
      </c>
      <c r="U492" s="19">
        <v>10130.36</v>
      </c>
      <c r="V492" s="19">
        <f t="shared" si="1701"/>
        <v>10130.36</v>
      </c>
      <c r="W492" s="19" t="str">
        <f t="shared" si="1702"/>
        <v>#REF!</v>
      </c>
      <c r="X492" s="19" t="str">
        <f t="shared" si="1703"/>
        <v>#REF!</v>
      </c>
      <c r="Y492" s="38"/>
      <c r="Z492" s="38"/>
      <c r="AA492" s="38"/>
      <c r="AB492" s="38"/>
      <c r="AC492" s="38"/>
      <c r="AD492" s="38"/>
      <c r="AE492" s="38"/>
      <c r="AG492" s="39" t="b">
        <f t="shared" si="1704"/>
        <v>1</v>
      </c>
      <c r="AH492" s="38" t="s">
        <v>228</v>
      </c>
      <c r="AI492" s="40" t="s">
        <v>30</v>
      </c>
      <c r="AJ492" s="38" t="s">
        <v>336</v>
      </c>
      <c r="AK492" s="19">
        <v>0.0</v>
      </c>
      <c r="AL492" s="18">
        <v>10130.36</v>
      </c>
      <c r="AM492" s="19">
        <f t="shared" si="1705"/>
        <v>10130.36</v>
      </c>
    </row>
    <row r="493" ht="15.75" hidden="1" customHeight="1" outlineLevel="2">
      <c r="A493" s="18" t="s">
        <v>228</v>
      </c>
      <c r="B493" s="19" t="s">
        <v>38</v>
      </c>
      <c r="C493" s="18" t="s">
        <v>39</v>
      </c>
      <c r="D493" s="19">
        <v>6286.23</v>
      </c>
      <c r="E493" s="19">
        <v>372.17</v>
      </c>
      <c r="F493" s="19">
        <v>0.0</v>
      </c>
      <c r="G493" s="19" t="str">
        <f t="shared" si="1689"/>
        <v>#REF!</v>
      </c>
      <c r="H493" s="19" t="str">
        <f t="shared" si="1690"/>
        <v>#REF!</v>
      </c>
      <c r="I493" s="19" t="str">
        <f t="shared" si="1691"/>
        <v>#REF!</v>
      </c>
      <c r="J493" s="19" t="str">
        <f t="shared" si="1692"/>
        <v>#REF!</v>
      </c>
      <c r="K493" s="19" t="str">
        <f t="shared" si="1693"/>
        <v>#REF!</v>
      </c>
      <c r="L493" s="19" t="str">
        <f t="shared" si="1694"/>
        <v>#REF!</v>
      </c>
      <c r="M493" s="19" t="str">
        <f t="shared" si="1695"/>
        <v>#REF!</v>
      </c>
      <c r="N493" s="19" t="str">
        <f t="shared" si="1696"/>
        <v>#REF!</v>
      </c>
      <c r="O493" s="38"/>
      <c r="P493" s="19">
        <v>0.0</v>
      </c>
      <c r="Q493" s="19">
        <f t="shared" si="1698"/>
        <v>0</v>
      </c>
      <c r="R493" s="19" t="str">
        <f t="shared" si="1699"/>
        <v>#REF!</v>
      </c>
      <c r="S493" s="38" t="str">
        <f t="shared" si="1700"/>
        <v>#REF!</v>
      </c>
      <c r="T493" s="19">
        <v>0.0</v>
      </c>
      <c r="U493" s="19">
        <v>0.0</v>
      </c>
      <c r="V493" s="19">
        <f t="shared" si="1701"/>
        <v>0</v>
      </c>
      <c r="W493" s="19" t="str">
        <f t="shared" si="1702"/>
        <v>#REF!</v>
      </c>
      <c r="X493" s="19" t="str">
        <f t="shared" si="1703"/>
        <v>#REF!</v>
      </c>
      <c r="Y493" s="38"/>
      <c r="Z493" s="38"/>
      <c r="AA493" s="38"/>
      <c r="AB493" s="38"/>
      <c r="AC493" s="38"/>
      <c r="AD493" s="38"/>
      <c r="AE493" s="38"/>
      <c r="AG493" s="39" t="b">
        <f t="shared" si="1704"/>
        <v>1</v>
      </c>
      <c r="AH493" s="18" t="s">
        <v>228</v>
      </c>
      <c r="AI493" s="19" t="s">
        <v>38</v>
      </c>
      <c r="AJ493" s="18" t="s">
        <v>39</v>
      </c>
      <c r="AK493" s="19"/>
      <c r="AL493" s="18"/>
      <c r="AM493" s="19">
        <f t="shared" si="1705"/>
        <v>0</v>
      </c>
    </row>
    <row r="494" ht="15.75" hidden="1" customHeight="1" outlineLevel="2">
      <c r="A494" s="18" t="s">
        <v>228</v>
      </c>
      <c r="B494" s="19" t="s">
        <v>60</v>
      </c>
      <c r="C494" s="18" t="s">
        <v>61</v>
      </c>
      <c r="D494" s="19">
        <v>476044.03</v>
      </c>
      <c r="E494" s="19">
        <v>28183.38</v>
      </c>
      <c r="F494" s="19">
        <v>0.0</v>
      </c>
      <c r="G494" s="19" t="str">
        <f t="shared" si="1689"/>
        <v>#REF!</v>
      </c>
      <c r="H494" s="19" t="str">
        <f t="shared" si="1690"/>
        <v>#REF!</v>
      </c>
      <c r="I494" s="19" t="str">
        <f t="shared" si="1691"/>
        <v>#REF!</v>
      </c>
      <c r="J494" s="19" t="str">
        <f t="shared" si="1692"/>
        <v>#REF!</v>
      </c>
      <c r="K494" s="19" t="str">
        <f t="shared" si="1693"/>
        <v>#REF!</v>
      </c>
      <c r="L494" s="19" t="str">
        <f t="shared" si="1694"/>
        <v>#REF!</v>
      </c>
      <c r="M494" s="19" t="str">
        <f t="shared" si="1695"/>
        <v>#REF!</v>
      </c>
      <c r="N494" s="19" t="str">
        <f t="shared" si="1696"/>
        <v>#REF!</v>
      </c>
      <c r="O494" s="38"/>
      <c r="P494" s="19" t="str">
        <f>+D494-K494</f>
        <v>#REF!</v>
      </c>
      <c r="Q494" s="19" t="str">
        <f t="shared" si="1698"/>
        <v>#REF!</v>
      </c>
      <c r="R494" s="19" t="str">
        <f t="shared" si="1699"/>
        <v>#REF!</v>
      </c>
      <c r="S494" s="38" t="str">
        <f t="shared" si="1700"/>
        <v>#REF!</v>
      </c>
      <c r="T494" s="19">
        <v>0.0</v>
      </c>
      <c r="U494" s="19">
        <v>0.0</v>
      </c>
      <c r="V494" s="19">
        <f t="shared" si="1701"/>
        <v>0</v>
      </c>
      <c r="W494" s="19" t="str">
        <f t="shared" si="1702"/>
        <v>#REF!</v>
      </c>
      <c r="X494" s="19" t="str">
        <f t="shared" si="1703"/>
        <v>#REF!</v>
      </c>
      <c r="Y494" s="38"/>
      <c r="Z494" s="38"/>
      <c r="AA494" s="38"/>
      <c r="AB494" s="38"/>
      <c r="AC494" s="38"/>
      <c r="AD494" s="38"/>
      <c r="AE494" s="38"/>
      <c r="AG494" s="39" t="b">
        <f t="shared" si="1704"/>
        <v>1</v>
      </c>
      <c r="AH494" s="38" t="s">
        <v>228</v>
      </c>
      <c r="AI494" s="40" t="s">
        <v>60</v>
      </c>
      <c r="AJ494" s="38" t="s">
        <v>61</v>
      </c>
      <c r="AK494" s="19">
        <v>0.0</v>
      </c>
      <c r="AL494" s="18">
        <v>0.0</v>
      </c>
      <c r="AM494" s="19">
        <f t="shared" si="1705"/>
        <v>0</v>
      </c>
    </row>
    <row r="495" ht="15.75" hidden="1" customHeight="1" outlineLevel="1">
      <c r="A495" s="43" t="s">
        <v>425</v>
      </c>
      <c r="B495" s="19"/>
      <c r="C495" s="18"/>
      <c r="D495" s="19">
        <f t="shared" ref="D495:E495" si="1706">SUBTOTAL(9,D490:D494)</f>
        <v>29525120</v>
      </c>
      <c r="E495" s="19">
        <f t="shared" si="1706"/>
        <v>1747985</v>
      </c>
      <c r="F495" s="19">
        <v>1.0</v>
      </c>
      <c r="G495" s="19"/>
      <c r="H495" s="19"/>
      <c r="I495" s="19"/>
      <c r="J495" s="19"/>
      <c r="K495" s="19" t="str">
        <f t="shared" ref="K495:L495" si="1707">SUBTOTAL(9,K490:K494)</f>
        <v>#REF!</v>
      </c>
      <c r="L495" s="19" t="str">
        <f t="shared" si="1707"/>
        <v>#REF!</v>
      </c>
      <c r="M495" s="19"/>
      <c r="N495" s="19"/>
      <c r="O495" s="38"/>
      <c r="P495" s="19" t="str">
        <f t="shared" ref="P495:X495" si="1708">SUBTOTAL(9,P490:P494)</f>
        <v>#REF!</v>
      </c>
      <c r="Q495" s="19" t="str">
        <f t="shared" si="1708"/>
        <v>#REF!</v>
      </c>
      <c r="R495" s="19" t="str">
        <f t="shared" si="1708"/>
        <v>#REF!</v>
      </c>
      <c r="S495" s="38" t="str">
        <f t="shared" si="1708"/>
        <v>#REF!</v>
      </c>
      <c r="T495" s="19">
        <f t="shared" si="1708"/>
        <v>0</v>
      </c>
      <c r="U495" s="19">
        <f t="shared" si="1708"/>
        <v>10130.36</v>
      </c>
      <c r="V495" s="19">
        <f t="shared" si="1708"/>
        <v>10130.36</v>
      </c>
      <c r="W495" s="19" t="str">
        <f t="shared" si="1708"/>
        <v>#REF!</v>
      </c>
      <c r="X495" s="19" t="str">
        <f t="shared" si="1708"/>
        <v>#REF!</v>
      </c>
      <c r="Y495" s="38"/>
      <c r="Z495" s="38"/>
      <c r="AA495" s="38"/>
      <c r="AB495" s="38"/>
      <c r="AC495" s="38"/>
      <c r="AD495" s="38"/>
      <c r="AE495" s="38"/>
      <c r="AH495" s="38"/>
      <c r="AI495" s="40"/>
      <c r="AJ495" s="38"/>
      <c r="AK495" s="19"/>
      <c r="AL495" s="18"/>
      <c r="AM495" s="19"/>
    </row>
    <row r="496" ht="15.75" hidden="1" customHeight="1" outlineLevel="2">
      <c r="A496" s="18" t="s">
        <v>230</v>
      </c>
      <c r="B496" s="19" t="s">
        <v>18</v>
      </c>
      <c r="C496" s="18" t="s">
        <v>335</v>
      </c>
      <c r="D496" s="19">
        <v>0.0</v>
      </c>
      <c r="E496" s="19">
        <v>4.177590132E7</v>
      </c>
      <c r="F496" s="19">
        <v>0.0</v>
      </c>
      <c r="G496" s="19" t="str">
        <f t="shared" ref="G496:G500" si="1709">VLOOKUP(A496,'[1]ESFUERZO PROPIO ANTIOQUIA'!$E$4:$AB$130,5,0)</f>
        <v>#REF!</v>
      </c>
      <c r="H496" s="19" t="str">
        <f t="shared" ref="H496:H500" si="1710">VLOOKUP(A496,'[1]ESFUERZO PROPIO ANTIOQUIA'!$E$4:$AB$130,2,0)</f>
        <v>#REF!</v>
      </c>
      <c r="I496" s="19" t="str">
        <f t="shared" ref="I496:I500" si="1711">VLOOKUP(A496,'[1]ESFUERZO PROPIO ANTIOQUIA'!$E$4:$AB$130,24,0)</f>
        <v>#REF!</v>
      </c>
      <c r="J496" s="19" t="str">
        <f t="shared" ref="J496:J500" si="1712">+I496/4</f>
        <v>#REF!</v>
      </c>
      <c r="K496" s="19" t="str">
        <f t="shared" ref="K496:K500" si="1713">+F496*J496</f>
        <v>#REF!</v>
      </c>
      <c r="L496" s="19" t="str">
        <f t="shared" ref="L496:L500" si="1714">IF(K496=0,0,D496-Q496)</f>
        <v>#REF!</v>
      </c>
      <c r="M496" s="19" t="str">
        <f t="shared" ref="M496:M500" si="1715">VLOOKUP(A496,'[1]ESFUERZO PROPIO ANTIOQUIA'!$E$4:$AB$130,14,0)</f>
        <v>#REF!</v>
      </c>
      <c r="N496" s="19" t="str">
        <f t="shared" ref="N496:N500" si="1716">VLOOKUP(A496,'[1]ESFUERZO PROPIO ANTIOQUIA'!$E$4:$AB$130,11,0)</f>
        <v>#REF!</v>
      </c>
      <c r="O496" s="38"/>
      <c r="P496" s="19" t="str">
        <f t="shared" ref="P496:P500" si="1717">+D496-K496</f>
        <v>#REF!</v>
      </c>
      <c r="Q496" s="19" t="str">
        <f t="shared" ref="Q496:Q500" si="1718">+ROUND(P496,0)</f>
        <v>#REF!</v>
      </c>
      <c r="R496" s="19" t="str">
        <f t="shared" ref="R496:R500" si="1719">+L496+Q496</f>
        <v>#REF!</v>
      </c>
      <c r="S496" s="38" t="str">
        <f t="shared" ref="S496:S500" si="1720">+IF(D496-L496-Q496&gt;1,D496-L496-Q496,0)</f>
        <v>#REF!</v>
      </c>
      <c r="T496" s="19">
        <v>0.0</v>
      </c>
      <c r="U496" s="19">
        <v>0.0</v>
      </c>
      <c r="V496" s="19">
        <f t="shared" ref="V496:V500" si="1721">+T496+U496</f>
        <v>0</v>
      </c>
      <c r="W496" s="19" t="str">
        <f t="shared" ref="W496:W500" si="1722">+IF(S496+V496&gt;100000,S496+V496,0)</f>
        <v>#REF!</v>
      </c>
      <c r="X496" s="19" t="str">
        <f t="shared" ref="X496:X500" si="1723">+Q496+W496</f>
        <v>#REF!</v>
      </c>
      <c r="Y496" s="38"/>
      <c r="Z496" s="38"/>
      <c r="AA496" s="38"/>
      <c r="AB496" s="38"/>
      <c r="AC496" s="38"/>
      <c r="AD496" s="38"/>
      <c r="AE496" s="38"/>
      <c r="AG496" s="39" t="b">
        <f t="shared" ref="AG496:AG500" si="1724">+AND(A496=AH496,C496=AJ496)</f>
        <v>1</v>
      </c>
      <c r="AH496" s="38" t="s">
        <v>230</v>
      </c>
      <c r="AI496" s="40" t="s">
        <v>18</v>
      </c>
      <c r="AJ496" s="38" t="s">
        <v>335</v>
      </c>
      <c r="AK496" s="19">
        <v>0.0</v>
      </c>
      <c r="AL496" s="18">
        <v>0.0</v>
      </c>
      <c r="AM496" s="19">
        <f t="shared" ref="AM496:AM500" si="1725">+AK496+AL496</f>
        <v>0</v>
      </c>
    </row>
    <row r="497" ht="15.75" hidden="1" customHeight="1" outlineLevel="2">
      <c r="A497" s="18" t="s">
        <v>230</v>
      </c>
      <c r="B497" s="19" t="s">
        <v>44</v>
      </c>
      <c r="C497" s="18" t="s">
        <v>45</v>
      </c>
      <c r="D497" s="19">
        <v>0.0</v>
      </c>
      <c r="E497" s="19">
        <v>360100.01</v>
      </c>
      <c r="F497" s="19">
        <v>0.0</v>
      </c>
      <c r="G497" s="19" t="str">
        <f t="shared" si="1709"/>
        <v>#REF!</v>
      </c>
      <c r="H497" s="19" t="str">
        <f t="shared" si="1710"/>
        <v>#REF!</v>
      </c>
      <c r="I497" s="19" t="str">
        <f t="shared" si="1711"/>
        <v>#REF!</v>
      </c>
      <c r="J497" s="19" t="str">
        <f t="shared" si="1712"/>
        <v>#REF!</v>
      </c>
      <c r="K497" s="19" t="str">
        <f t="shared" si="1713"/>
        <v>#REF!</v>
      </c>
      <c r="L497" s="19" t="str">
        <f t="shared" si="1714"/>
        <v>#REF!</v>
      </c>
      <c r="M497" s="19" t="str">
        <f t="shared" si="1715"/>
        <v>#REF!</v>
      </c>
      <c r="N497" s="19" t="str">
        <f t="shared" si="1716"/>
        <v>#REF!</v>
      </c>
      <c r="O497" s="38"/>
      <c r="P497" s="19" t="str">
        <f t="shared" si="1717"/>
        <v>#REF!</v>
      </c>
      <c r="Q497" s="19" t="str">
        <f t="shared" si="1718"/>
        <v>#REF!</v>
      </c>
      <c r="R497" s="19" t="str">
        <f t="shared" si="1719"/>
        <v>#REF!</v>
      </c>
      <c r="S497" s="38" t="str">
        <f t="shared" si="1720"/>
        <v>#REF!</v>
      </c>
      <c r="T497" s="19">
        <v>0.0</v>
      </c>
      <c r="U497" s="19">
        <v>0.0</v>
      </c>
      <c r="V497" s="19">
        <f t="shared" si="1721"/>
        <v>0</v>
      </c>
      <c r="W497" s="19" t="str">
        <f t="shared" si="1722"/>
        <v>#REF!</v>
      </c>
      <c r="X497" s="19" t="str">
        <f t="shared" si="1723"/>
        <v>#REF!</v>
      </c>
      <c r="Y497" s="38"/>
      <c r="Z497" s="38"/>
      <c r="AA497" s="38"/>
      <c r="AB497" s="38"/>
      <c r="AC497" s="38"/>
      <c r="AD497" s="38"/>
      <c r="AE497" s="38"/>
      <c r="AG497" s="39" t="b">
        <f t="shared" si="1724"/>
        <v>1</v>
      </c>
      <c r="AH497" s="38" t="s">
        <v>230</v>
      </c>
      <c r="AI497" s="40" t="s">
        <v>44</v>
      </c>
      <c r="AJ497" s="38" t="s">
        <v>45</v>
      </c>
      <c r="AK497" s="19">
        <v>0.0</v>
      </c>
      <c r="AL497" s="18">
        <v>0.0</v>
      </c>
      <c r="AM497" s="19">
        <f t="shared" si="1725"/>
        <v>0</v>
      </c>
    </row>
    <row r="498" ht="15.75" hidden="1" customHeight="1" outlineLevel="2">
      <c r="A498" s="18" t="s">
        <v>230</v>
      </c>
      <c r="B498" s="19" t="s">
        <v>28</v>
      </c>
      <c r="C498" s="18" t="s">
        <v>29</v>
      </c>
      <c r="D498" s="19">
        <v>0.0</v>
      </c>
      <c r="E498" s="19">
        <v>228302.13</v>
      </c>
      <c r="F498" s="19">
        <v>0.0</v>
      </c>
      <c r="G498" s="19" t="str">
        <f t="shared" si="1709"/>
        <v>#REF!</v>
      </c>
      <c r="H498" s="19" t="str">
        <f t="shared" si="1710"/>
        <v>#REF!</v>
      </c>
      <c r="I498" s="19" t="str">
        <f t="shared" si="1711"/>
        <v>#REF!</v>
      </c>
      <c r="J498" s="19" t="str">
        <f t="shared" si="1712"/>
        <v>#REF!</v>
      </c>
      <c r="K498" s="19" t="str">
        <f t="shared" si="1713"/>
        <v>#REF!</v>
      </c>
      <c r="L498" s="19" t="str">
        <f t="shared" si="1714"/>
        <v>#REF!</v>
      </c>
      <c r="M498" s="19" t="str">
        <f t="shared" si="1715"/>
        <v>#REF!</v>
      </c>
      <c r="N498" s="19" t="str">
        <f t="shared" si="1716"/>
        <v>#REF!</v>
      </c>
      <c r="O498" s="38"/>
      <c r="P498" s="19" t="str">
        <f t="shared" si="1717"/>
        <v>#REF!</v>
      </c>
      <c r="Q498" s="19" t="str">
        <f t="shared" si="1718"/>
        <v>#REF!</v>
      </c>
      <c r="R498" s="19" t="str">
        <f t="shared" si="1719"/>
        <v>#REF!</v>
      </c>
      <c r="S498" s="38" t="str">
        <f t="shared" si="1720"/>
        <v>#REF!</v>
      </c>
      <c r="T498" s="19">
        <v>0.0</v>
      </c>
      <c r="U498" s="19">
        <v>0.0</v>
      </c>
      <c r="V498" s="19">
        <f t="shared" si="1721"/>
        <v>0</v>
      </c>
      <c r="W498" s="19" t="str">
        <f t="shared" si="1722"/>
        <v>#REF!</v>
      </c>
      <c r="X498" s="19" t="str">
        <f t="shared" si="1723"/>
        <v>#REF!</v>
      </c>
      <c r="Y498" s="38"/>
      <c r="Z498" s="38"/>
      <c r="AA498" s="38"/>
      <c r="AB498" s="38"/>
      <c r="AC498" s="38"/>
      <c r="AD498" s="38"/>
      <c r="AE498" s="38"/>
      <c r="AG498" s="39" t="b">
        <f t="shared" si="1724"/>
        <v>1</v>
      </c>
      <c r="AH498" s="38" t="s">
        <v>230</v>
      </c>
      <c r="AI498" s="40" t="s">
        <v>28</v>
      </c>
      <c r="AJ498" s="38" t="s">
        <v>29</v>
      </c>
      <c r="AK498" s="19">
        <v>0.0</v>
      </c>
      <c r="AL498" s="18">
        <v>0.0</v>
      </c>
      <c r="AM498" s="19">
        <f t="shared" si="1725"/>
        <v>0</v>
      </c>
    </row>
    <row r="499" ht="15.75" hidden="1" customHeight="1" outlineLevel="2">
      <c r="A499" s="18" t="s">
        <v>230</v>
      </c>
      <c r="B499" s="19" t="s">
        <v>30</v>
      </c>
      <c r="C499" s="18" t="s">
        <v>31</v>
      </c>
      <c r="D499" s="19">
        <v>0.0</v>
      </c>
      <c r="E499" s="19">
        <v>27196.78</v>
      </c>
      <c r="F499" s="19">
        <v>0.0</v>
      </c>
      <c r="G499" s="19" t="str">
        <f t="shared" si="1709"/>
        <v>#REF!</v>
      </c>
      <c r="H499" s="19" t="str">
        <f t="shared" si="1710"/>
        <v>#REF!</v>
      </c>
      <c r="I499" s="19" t="str">
        <f t="shared" si="1711"/>
        <v>#REF!</v>
      </c>
      <c r="J499" s="19" t="str">
        <f t="shared" si="1712"/>
        <v>#REF!</v>
      </c>
      <c r="K499" s="19" t="str">
        <f t="shared" si="1713"/>
        <v>#REF!</v>
      </c>
      <c r="L499" s="19" t="str">
        <f t="shared" si="1714"/>
        <v>#REF!</v>
      </c>
      <c r="M499" s="19" t="str">
        <f t="shared" si="1715"/>
        <v>#REF!</v>
      </c>
      <c r="N499" s="19" t="str">
        <f t="shared" si="1716"/>
        <v>#REF!</v>
      </c>
      <c r="O499" s="38"/>
      <c r="P499" s="19" t="str">
        <f t="shared" si="1717"/>
        <v>#REF!</v>
      </c>
      <c r="Q499" s="19" t="str">
        <f t="shared" si="1718"/>
        <v>#REF!</v>
      </c>
      <c r="R499" s="19" t="str">
        <f t="shared" si="1719"/>
        <v>#REF!</v>
      </c>
      <c r="S499" s="38" t="str">
        <f t="shared" si="1720"/>
        <v>#REF!</v>
      </c>
      <c r="T499" s="19">
        <v>0.0</v>
      </c>
      <c r="U499" s="19">
        <v>0.0</v>
      </c>
      <c r="V499" s="19">
        <f t="shared" si="1721"/>
        <v>0</v>
      </c>
      <c r="W499" s="19" t="str">
        <f t="shared" si="1722"/>
        <v>#REF!</v>
      </c>
      <c r="X499" s="19" t="str">
        <f t="shared" si="1723"/>
        <v>#REF!</v>
      </c>
      <c r="Y499" s="38"/>
      <c r="Z499" s="38"/>
      <c r="AA499" s="38"/>
      <c r="AB499" s="38"/>
      <c r="AC499" s="38"/>
      <c r="AD499" s="38"/>
      <c r="AE499" s="38"/>
      <c r="AG499" s="39" t="b">
        <f t="shared" si="1724"/>
        <v>1</v>
      </c>
      <c r="AH499" s="18" t="s">
        <v>230</v>
      </c>
      <c r="AI499" s="19" t="s">
        <v>30</v>
      </c>
      <c r="AJ499" s="18" t="s">
        <v>31</v>
      </c>
      <c r="AK499" s="19"/>
      <c r="AL499" s="18"/>
      <c r="AM499" s="19">
        <f t="shared" si="1725"/>
        <v>0</v>
      </c>
    </row>
    <row r="500" ht="15.75" hidden="1" customHeight="1" outlineLevel="2">
      <c r="A500" s="18" t="s">
        <v>230</v>
      </c>
      <c r="B500" s="19" t="s">
        <v>38</v>
      </c>
      <c r="C500" s="18" t="s">
        <v>39</v>
      </c>
      <c r="D500" s="19">
        <v>0.0</v>
      </c>
      <c r="E500" s="19">
        <v>95680.76</v>
      </c>
      <c r="F500" s="19">
        <v>0.0</v>
      </c>
      <c r="G500" s="19" t="str">
        <f t="shared" si="1709"/>
        <v>#REF!</v>
      </c>
      <c r="H500" s="19" t="str">
        <f t="shared" si="1710"/>
        <v>#REF!</v>
      </c>
      <c r="I500" s="19" t="str">
        <f t="shared" si="1711"/>
        <v>#REF!</v>
      </c>
      <c r="J500" s="19" t="str">
        <f t="shared" si="1712"/>
        <v>#REF!</v>
      </c>
      <c r="K500" s="19" t="str">
        <f t="shared" si="1713"/>
        <v>#REF!</v>
      </c>
      <c r="L500" s="19" t="str">
        <f t="shared" si="1714"/>
        <v>#REF!</v>
      </c>
      <c r="M500" s="19" t="str">
        <f t="shared" si="1715"/>
        <v>#REF!</v>
      </c>
      <c r="N500" s="19" t="str">
        <f t="shared" si="1716"/>
        <v>#REF!</v>
      </c>
      <c r="O500" s="38"/>
      <c r="P500" s="19" t="str">
        <f t="shared" si="1717"/>
        <v>#REF!</v>
      </c>
      <c r="Q500" s="19" t="str">
        <f t="shared" si="1718"/>
        <v>#REF!</v>
      </c>
      <c r="R500" s="19" t="str">
        <f t="shared" si="1719"/>
        <v>#REF!</v>
      </c>
      <c r="S500" s="38" t="str">
        <f t="shared" si="1720"/>
        <v>#REF!</v>
      </c>
      <c r="T500" s="19">
        <v>0.0</v>
      </c>
      <c r="U500" s="19">
        <v>0.0</v>
      </c>
      <c r="V500" s="19">
        <f t="shared" si="1721"/>
        <v>0</v>
      </c>
      <c r="W500" s="19" t="str">
        <f t="shared" si="1722"/>
        <v>#REF!</v>
      </c>
      <c r="X500" s="19" t="str">
        <f t="shared" si="1723"/>
        <v>#REF!</v>
      </c>
      <c r="Y500" s="38"/>
      <c r="Z500" s="38"/>
      <c r="AA500" s="38"/>
      <c r="AB500" s="38"/>
      <c r="AC500" s="38"/>
      <c r="AD500" s="38"/>
      <c r="AE500" s="38"/>
      <c r="AG500" s="39" t="b">
        <f t="shared" si="1724"/>
        <v>1</v>
      </c>
      <c r="AH500" s="38" t="s">
        <v>230</v>
      </c>
      <c r="AI500" s="40" t="s">
        <v>38</v>
      </c>
      <c r="AJ500" s="38" t="s">
        <v>39</v>
      </c>
      <c r="AK500" s="19">
        <v>0.0</v>
      </c>
      <c r="AL500" s="18">
        <v>0.0</v>
      </c>
      <c r="AM500" s="19">
        <f t="shared" si="1725"/>
        <v>0</v>
      </c>
    </row>
    <row r="501" ht="15.75" hidden="1" customHeight="1" outlineLevel="1">
      <c r="A501" s="43" t="s">
        <v>426</v>
      </c>
      <c r="B501" s="19"/>
      <c r="C501" s="18"/>
      <c r="D501" s="19">
        <f t="shared" ref="D501:E501" si="1726">SUBTOTAL(9,D496:D500)</f>
        <v>0</v>
      </c>
      <c r="E501" s="19">
        <f t="shared" si="1726"/>
        <v>42487181</v>
      </c>
      <c r="F501" s="19">
        <v>1.0</v>
      </c>
      <c r="G501" s="19"/>
      <c r="H501" s="19"/>
      <c r="I501" s="19"/>
      <c r="J501" s="19"/>
      <c r="K501" s="19" t="str">
        <f t="shared" ref="K501:L501" si="1727">SUBTOTAL(9,K496:K500)</f>
        <v>#REF!</v>
      </c>
      <c r="L501" s="19" t="str">
        <f t="shared" si="1727"/>
        <v>#REF!</v>
      </c>
      <c r="M501" s="19"/>
      <c r="N501" s="19"/>
      <c r="O501" s="38"/>
      <c r="P501" s="19" t="str">
        <f t="shared" ref="P501:X501" si="1728">SUBTOTAL(9,P496:P500)</f>
        <v>#REF!</v>
      </c>
      <c r="Q501" s="19" t="str">
        <f t="shared" si="1728"/>
        <v>#REF!</v>
      </c>
      <c r="R501" s="19" t="str">
        <f t="shared" si="1728"/>
        <v>#REF!</v>
      </c>
      <c r="S501" s="38" t="str">
        <f t="shared" si="1728"/>
        <v>#REF!</v>
      </c>
      <c r="T501" s="19">
        <f t="shared" si="1728"/>
        <v>0</v>
      </c>
      <c r="U501" s="19">
        <f t="shared" si="1728"/>
        <v>0</v>
      </c>
      <c r="V501" s="19">
        <f t="shared" si="1728"/>
        <v>0</v>
      </c>
      <c r="W501" s="19" t="str">
        <f t="shared" si="1728"/>
        <v>#REF!</v>
      </c>
      <c r="X501" s="19" t="str">
        <f t="shared" si="1728"/>
        <v>#REF!</v>
      </c>
      <c r="Y501" s="38"/>
      <c r="Z501" s="38"/>
      <c r="AA501" s="38"/>
      <c r="AB501" s="38"/>
      <c r="AC501" s="38"/>
      <c r="AD501" s="38"/>
      <c r="AE501" s="38"/>
      <c r="AH501" s="38"/>
      <c r="AI501" s="40"/>
      <c r="AJ501" s="38"/>
      <c r="AK501" s="19"/>
      <c r="AL501" s="18"/>
      <c r="AM501" s="19"/>
    </row>
    <row r="502" ht="15.75" hidden="1" customHeight="1" outlineLevel="2">
      <c r="A502" s="18" t="s">
        <v>232</v>
      </c>
      <c r="B502" s="19" t="s">
        <v>18</v>
      </c>
      <c r="C502" s="18" t="s">
        <v>335</v>
      </c>
      <c r="D502" s="19">
        <v>2.494301994E7</v>
      </c>
      <c r="E502" s="19">
        <v>2297631.87</v>
      </c>
      <c r="F502" s="19">
        <v>0.0</v>
      </c>
      <c r="G502" s="19" t="str">
        <f>VLOOKUP(A502,'[1]ESFUERZO PROPIO ANTIOQUIA'!$E$4:$AB$130,5,0)</f>
        <v>#REF!</v>
      </c>
      <c r="H502" s="19" t="str">
        <f>VLOOKUP(A502,'[1]ESFUERZO PROPIO ANTIOQUIA'!$E$4:$AB$130,2,0)</f>
        <v>#REF!</v>
      </c>
      <c r="I502" s="19" t="str">
        <f>VLOOKUP(A502,'[1]ESFUERZO PROPIO ANTIOQUIA'!$E$4:$AB$130,24,0)</f>
        <v>#REF!</v>
      </c>
      <c r="J502" s="19" t="str">
        <f>+I502/4</f>
        <v>#REF!</v>
      </c>
      <c r="K502" s="19" t="str">
        <f>+F502*J502</f>
        <v>#REF!</v>
      </c>
      <c r="L502" s="19" t="str">
        <f t="shared" ref="L502:L506" si="1729">IF(K502=0,0,D502-Q502)</f>
        <v>#REF!</v>
      </c>
      <c r="M502" s="19" t="str">
        <f>VLOOKUP(A502,'[1]ESFUERZO PROPIO ANTIOQUIA'!$E$4:$AB$130,14,0)</f>
        <v>#REF!</v>
      </c>
      <c r="N502" s="19" t="str">
        <f>VLOOKUP(A502,'[1]ESFUERZO PROPIO ANTIOQUIA'!$E$4:$AB$130,11,0)</f>
        <v>#REF!</v>
      </c>
      <c r="O502" s="38"/>
      <c r="P502" s="19" t="str">
        <f>+D502-K502</f>
        <v>#REF!</v>
      </c>
      <c r="Q502" s="19" t="str">
        <f>+ROUND(P502,0)</f>
        <v>#REF!</v>
      </c>
      <c r="R502" s="19" t="str">
        <f>+L502+Q502</f>
        <v>#REF!</v>
      </c>
      <c r="S502" s="38" t="str">
        <f>+IF(D502-L502-Q502&gt;1,D502-L502-Q502,0)</f>
        <v>#REF!</v>
      </c>
      <c r="T502" s="19">
        <v>0.0</v>
      </c>
      <c r="U502" s="19">
        <v>0.0</v>
      </c>
      <c r="V502" s="19">
        <f t="shared" ref="V502:V506" si="1730">+T502+U502</f>
        <v>0</v>
      </c>
      <c r="W502" s="19" t="str">
        <f t="shared" ref="W502:W506" si="1731">+IF(S502+V502&gt;100000,S502+V502,0)</f>
        <v>#REF!</v>
      </c>
      <c r="X502" s="19" t="str">
        <f t="shared" ref="X502:X506" si="1732">+Q502+W502</f>
        <v>#REF!</v>
      </c>
      <c r="Y502" s="38"/>
      <c r="Z502" s="38"/>
      <c r="AA502" s="38"/>
      <c r="AB502" s="38"/>
      <c r="AC502" s="38"/>
      <c r="AD502" s="38"/>
      <c r="AE502" s="38"/>
      <c r="AG502" s="39" t="b">
        <f t="shared" ref="AG502:AG506" si="1733">+AND(A502=AH502,C502=AJ502)</f>
        <v>1</v>
      </c>
      <c r="AH502" s="38" t="s">
        <v>232</v>
      </c>
      <c r="AI502" s="40" t="s">
        <v>18</v>
      </c>
      <c r="AJ502" s="38" t="s">
        <v>335</v>
      </c>
      <c r="AK502" s="19">
        <v>0.0</v>
      </c>
      <c r="AL502" s="18">
        <v>0.0</v>
      </c>
      <c r="AM502" s="19">
        <f t="shared" ref="AM502:AM506" si="1734">+AK502+AL502</f>
        <v>0</v>
      </c>
    </row>
    <row r="503" ht="15.75" hidden="1" customHeight="1" outlineLevel="2">
      <c r="A503" s="38" t="s">
        <v>232</v>
      </c>
      <c r="B503" s="40" t="s">
        <v>44</v>
      </c>
      <c r="C503" s="38" t="s">
        <v>45</v>
      </c>
      <c r="D503" s="19"/>
      <c r="E503" s="19"/>
      <c r="F503" s="19">
        <v>0.0</v>
      </c>
      <c r="G503" s="19"/>
      <c r="H503" s="19"/>
      <c r="I503" s="19"/>
      <c r="J503" s="19"/>
      <c r="K503" s="19"/>
      <c r="L503" s="19">
        <f t="shared" si="1729"/>
        <v>0</v>
      </c>
      <c r="M503" s="19"/>
      <c r="N503" s="19"/>
      <c r="O503" s="38"/>
      <c r="P503" s="19">
        <v>0.0</v>
      </c>
      <c r="Q503" s="19"/>
      <c r="R503" s="19"/>
      <c r="S503" s="38"/>
      <c r="T503" s="19">
        <v>0.0</v>
      </c>
      <c r="U503" s="19">
        <v>0.0</v>
      </c>
      <c r="V503" s="19">
        <f t="shared" si="1730"/>
        <v>0</v>
      </c>
      <c r="W503" s="19">
        <f t="shared" si="1731"/>
        <v>0</v>
      </c>
      <c r="X503" s="19">
        <f t="shared" si="1732"/>
        <v>0</v>
      </c>
      <c r="Y503" s="38"/>
      <c r="Z503" s="38"/>
      <c r="AA503" s="38"/>
      <c r="AB503" s="38"/>
      <c r="AC503" s="38"/>
      <c r="AD503" s="38"/>
      <c r="AE503" s="38"/>
      <c r="AG503" s="39" t="b">
        <f t="shared" si="1733"/>
        <v>1</v>
      </c>
      <c r="AH503" s="38" t="s">
        <v>232</v>
      </c>
      <c r="AI503" s="40" t="s">
        <v>44</v>
      </c>
      <c r="AJ503" s="38" t="s">
        <v>45</v>
      </c>
      <c r="AK503" s="19">
        <v>0.0</v>
      </c>
      <c r="AL503" s="18">
        <v>0.0</v>
      </c>
      <c r="AM503" s="19">
        <f t="shared" si="1734"/>
        <v>0</v>
      </c>
    </row>
    <row r="504" ht="15.75" hidden="1" customHeight="1" outlineLevel="2">
      <c r="A504" s="18" t="s">
        <v>232</v>
      </c>
      <c r="B504" s="19" t="s">
        <v>30</v>
      </c>
      <c r="C504" s="18" t="s">
        <v>31</v>
      </c>
      <c r="D504" s="19">
        <v>19535.8</v>
      </c>
      <c r="E504" s="19">
        <v>1799.55</v>
      </c>
      <c r="F504" s="19">
        <v>0.0</v>
      </c>
      <c r="G504" s="19" t="str">
        <f t="shared" ref="G504:G506" si="1735">VLOOKUP(A504,'[1]ESFUERZO PROPIO ANTIOQUIA'!$E$4:$AB$130,5,0)</f>
        <v>#REF!</v>
      </c>
      <c r="H504" s="19" t="str">
        <f t="shared" ref="H504:H506" si="1736">VLOOKUP(A504,'[1]ESFUERZO PROPIO ANTIOQUIA'!$E$4:$AB$130,2,0)</f>
        <v>#REF!</v>
      </c>
      <c r="I504" s="19" t="str">
        <f t="shared" ref="I504:I506" si="1737">VLOOKUP(A504,'[1]ESFUERZO PROPIO ANTIOQUIA'!$E$4:$AB$130,24,0)</f>
        <v>#REF!</v>
      </c>
      <c r="J504" s="19" t="str">
        <f t="shared" ref="J504:J506" si="1738">+I504/4</f>
        <v>#REF!</v>
      </c>
      <c r="K504" s="19" t="str">
        <f t="shared" ref="K504:K506" si="1739">+F504*J504</f>
        <v>#REF!</v>
      </c>
      <c r="L504" s="19" t="str">
        <f t="shared" si="1729"/>
        <v>#REF!</v>
      </c>
      <c r="M504" s="19" t="str">
        <f t="shared" ref="M504:M506" si="1740">VLOOKUP(A504,'[1]ESFUERZO PROPIO ANTIOQUIA'!$E$4:$AB$130,14,0)</f>
        <v>#REF!</v>
      </c>
      <c r="N504" s="19" t="str">
        <f t="shared" ref="N504:N506" si="1741">VLOOKUP(A504,'[1]ESFUERZO PROPIO ANTIOQUIA'!$E$4:$AB$130,11,0)</f>
        <v>#REF!</v>
      </c>
      <c r="O504" s="38"/>
      <c r="P504" s="19">
        <v>0.0</v>
      </c>
      <c r="Q504" s="19">
        <f t="shared" ref="Q504:Q506" si="1742">+ROUND(P504,0)</f>
        <v>0</v>
      </c>
      <c r="R504" s="19" t="str">
        <f t="shared" ref="R504:R506" si="1743">+L504+Q504</f>
        <v>#REF!</v>
      </c>
      <c r="S504" s="38" t="str">
        <f t="shared" ref="S504:S506" si="1744">+IF(D504-L504-Q504&gt;1,D504-L504-Q504,0)</f>
        <v>#REF!</v>
      </c>
      <c r="T504" s="19">
        <v>0.0</v>
      </c>
      <c r="U504" s="19">
        <v>0.0</v>
      </c>
      <c r="V504" s="19">
        <f t="shared" si="1730"/>
        <v>0</v>
      </c>
      <c r="W504" s="19" t="str">
        <f t="shared" si="1731"/>
        <v>#REF!</v>
      </c>
      <c r="X504" s="19" t="str">
        <f t="shared" si="1732"/>
        <v>#REF!</v>
      </c>
      <c r="Y504" s="38"/>
      <c r="Z504" s="38"/>
      <c r="AA504" s="38"/>
      <c r="AB504" s="38"/>
      <c r="AC504" s="38"/>
      <c r="AD504" s="38"/>
      <c r="AE504" s="38"/>
      <c r="AG504" s="39" t="b">
        <f t="shared" si="1733"/>
        <v>1</v>
      </c>
      <c r="AH504" s="18" t="s">
        <v>232</v>
      </c>
      <c r="AI504" s="19" t="s">
        <v>30</v>
      </c>
      <c r="AJ504" s="18" t="s">
        <v>31</v>
      </c>
      <c r="AK504" s="19"/>
      <c r="AL504" s="18"/>
      <c r="AM504" s="19">
        <f t="shared" si="1734"/>
        <v>0</v>
      </c>
    </row>
    <row r="505" ht="15.75" hidden="1" customHeight="1" outlineLevel="2">
      <c r="A505" s="18" t="s">
        <v>232</v>
      </c>
      <c r="B505" s="19" t="s">
        <v>38</v>
      </c>
      <c r="C505" s="18" t="s">
        <v>39</v>
      </c>
      <c r="D505" s="19">
        <v>28138.78</v>
      </c>
      <c r="E505" s="19">
        <v>2592.01</v>
      </c>
      <c r="F505" s="19">
        <v>0.0</v>
      </c>
      <c r="G505" s="19" t="str">
        <f t="shared" si="1735"/>
        <v>#REF!</v>
      </c>
      <c r="H505" s="19" t="str">
        <f t="shared" si="1736"/>
        <v>#REF!</v>
      </c>
      <c r="I505" s="19" t="str">
        <f t="shared" si="1737"/>
        <v>#REF!</v>
      </c>
      <c r="J505" s="19" t="str">
        <f t="shared" si="1738"/>
        <v>#REF!</v>
      </c>
      <c r="K505" s="19" t="str">
        <f t="shared" si="1739"/>
        <v>#REF!</v>
      </c>
      <c r="L505" s="19" t="str">
        <f t="shared" si="1729"/>
        <v>#REF!</v>
      </c>
      <c r="M505" s="19" t="str">
        <f t="shared" si="1740"/>
        <v>#REF!</v>
      </c>
      <c r="N505" s="19" t="str">
        <f t="shared" si="1741"/>
        <v>#REF!</v>
      </c>
      <c r="O505" s="38"/>
      <c r="P505" s="19">
        <v>0.0</v>
      </c>
      <c r="Q505" s="19">
        <f t="shared" si="1742"/>
        <v>0</v>
      </c>
      <c r="R505" s="19" t="str">
        <f t="shared" si="1743"/>
        <v>#REF!</v>
      </c>
      <c r="S505" s="38" t="str">
        <f t="shared" si="1744"/>
        <v>#REF!</v>
      </c>
      <c r="T505" s="19">
        <v>0.0</v>
      </c>
      <c r="U505" s="19">
        <v>22438.26</v>
      </c>
      <c r="V505" s="19">
        <f t="shared" si="1730"/>
        <v>22438.26</v>
      </c>
      <c r="W505" s="19" t="str">
        <f t="shared" si="1731"/>
        <v>#REF!</v>
      </c>
      <c r="X505" s="19" t="str">
        <f t="shared" si="1732"/>
        <v>#REF!</v>
      </c>
      <c r="Y505" s="38"/>
      <c r="Z505" s="38"/>
      <c r="AA505" s="38"/>
      <c r="AB505" s="38"/>
      <c r="AC505" s="38"/>
      <c r="AD505" s="38"/>
      <c r="AE505" s="38"/>
      <c r="AG505" s="39" t="b">
        <f t="shared" si="1733"/>
        <v>1</v>
      </c>
      <c r="AH505" s="38" t="s">
        <v>232</v>
      </c>
      <c r="AI505" s="40" t="s">
        <v>38</v>
      </c>
      <c r="AJ505" s="38" t="s">
        <v>39</v>
      </c>
      <c r="AK505" s="19">
        <v>0.0</v>
      </c>
      <c r="AL505" s="18">
        <v>22438.26</v>
      </c>
      <c r="AM505" s="19">
        <f t="shared" si="1734"/>
        <v>22438.26</v>
      </c>
    </row>
    <row r="506" ht="15.75" hidden="1" customHeight="1" outlineLevel="2">
      <c r="A506" s="18" t="s">
        <v>232</v>
      </c>
      <c r="B506" s="19" t="s">
        <v>60</v>
      </c>
      <c r="C506" s="18" t="s">
        <v>61</v>
      </c>
      <c r="D506" s="19">
        <v>2.477705048E7</v>
      </c>
      <c r="E506" s="19">
        <v>2282343.57</v>
      </c>
      <c r="F506" s="19">
        <v>0.0</v>
      </c>
      <c r="G506" s="19" t="str">
        <f t="shared" si="1735"/>
        <v>#REF!</v>
      </c>
      <c r="H506" s="19" t="str">
        <f t="shared" si="1736"/>
        <v>#REF!</v>
      </c>
      <c r="I506" s="19" t="str">
        <f t="shared" si="1737"/>
        <v>#REF!</v>
      </c>
      <c r="J506" s="19" t="str">
        <f t="shared" si="1738"/>
        <v>#REF!</v>
      </c>
      <c r="K506" s="19" t="str">
        <f t="shared" si="1739"/>
        <v>#REF!</v>
      </c>
      <c r="L506" s="19" t="str">
        <f t="shared" si="1729"/>
        <v>#REF!</v>
      </c>
      <c r="M506" s="19" t="str">
        <f t="shared" si="1740"/>
        <v>#REF!</v>
      </c>
      <c r="N506" s="19" t="str">
        <f t="shared" si="1741"/>
        <v>#REF!</v>
      </c>
      <c r="O506" s="38"/>
      <c r="P506" s="19" t="str">
        <f>+D506-K506</f>
        <v>#REF!</v>
      </c>
      <c r="Q506" s="19" t="str">
        <f t="shared" si="1742"/>
        <v>#REF!</v>
      </c>
      <c r="R506" s="19" t="str">
        <f t="shared" si="1743"/>
        <v>#REF!</v>
      </c>
      <c r="S506" s="38" t="str">
        <f t="shared" si="1744"/>
        <v>#REF!</v>
      </c>
      <c r="T506" s="19">
        <v>0.0</v>
      </c>
      <c r="U506" s="19">
        <v>0.0</v>
      </c>
      <c r="V506" s="19">
        <f t="shared" si="1730"/>
        <v>0</v>
      </c>
      <c r="W506" s="19" t="str">
        <f t="shared" si="1731"/>
        <v>#REF!</v>
      </c>
      <c r="X506" s="19" t="str">
        <f t="shared" si="1732"/>
        <v>#REF!</v>
      </c>
      <c r="Y506" s="38"/>
      <c r="Z506" s="38"/>
      <c r="AA506" s="38"/>
      <c r="AB506" s="38"/>
      <c r="AC506" s="38"/>
      <c r="AD506" s="38"/>
      <c r="AE506" s="38"/>
      <c r="AG506" s="39" t="b">
        <f t="shared" si="1733"/>
        <v>1</v>
      </c>
      <c r="AH506" s="38" t="s">
        <v>232</v>
      </c>
      <c r="AI506" s="40" t="s">
        <v>60</v>
      </c>
      <c r="AJ506" s="38" t="s">
        <v>61</v>
      </c>
      <c r="AK506" s="19">
        <v>0.0</v>
      </c>
      <c r="AL506" s="18">
        <v>0.0</v>
      </c>
      <c r="AM506" s="19">
        <f t="shared" si="1734"/>
        <v>0</v>
      </c>
    </row>
    <row r="507" ht="15.75" hidden="1" customHeight="1" outlineLevel="1">
      <c r="A507" s="43" t="s">
        <v>427</v>
      </c>
      <c r="B507" s="19"/>
      <c r="C507" s="18"/>
      <c r="D507" s="19">
        <f t="shared" ref="D507:E507" si="1745">SUBTOTAL(9,D502:D506)</f>
        <v>49767745</v>
      </c>
      <c r="E507" s="19">
        <f t="shared" si="1745"/>
        <v>4584367</v>
      </c>
      <c r="F507" s="19">
        <v>1.0</v>
      </c>
      <c r="G507" s="19"/>
      <c r="H507" s="19"/>
      <c r="I507" s="19"/>
      <c r="J507" s="19"/>
      <c r="K507" s="19" t="str">
        <f t="shared" ref="K507:L507" si="1746">SUBTOTAL(9,K502:K506)</f>
        <v>#REF!</v>
      </c>
      <c r="L507" s="19" t="str">
        <f t="shared" si="1746"/>
        <v>#REF!</v>
      </c>
      <c r="M507" s="19"/>
      <c r="N507" s="19"/>
      <c r="O507" s="38"/>
      <c r="P507" s="19" t="str">
        <f t="shared" ref="P507:X507" si="1747">SUBTOTAL(9,P502:P506)</f>
        <v>#REF!</v>
      </c>
      <c r="Q507" s="19" t="str">
        <f t="shared" si="1747"/>
        <v>#REF!</v>
      </c>
      <c r="R507" s="19" t="str">
        <f t="shared" si="1747"/>
        <v>#REF!</v>
      </c>
      <c r="S507" s="38" t="str">
        <f t="shared" si="1747"/>
        <v>#REF!</v>
      </c>
      <c r="T507" s="19">
        <f t="shared" si="1747"/>
        <v>0</v>
      </c>
      <c r="U507" s="19">
        <f t="shared" si="1747"/>
        <v>22438.26</v>
      </c>
      <c r="V507" s="19">
        <f t="shared" si="1747"/>
        <v>22438.26</v>
      </c>
      <c r="W507" s="19" t="str">
        <f t="shared" si="1747"/>
        <v>#REF!</v>
      </c>
      <c r="X507" s="19" t="str">
        <f t="shared" si="1747"/>
        <v>#REF!</v>
      </c>
      <c r="Y507" s="38"/>
      <c r="Z507" s="38"/>
      <c r="AA507" s="38"/>
      <c r="AB507" s="38"/>
      <c r="AC507" s="38"/>
      <c r="AD507" s="38"/>
      <c r="AE507" s="38"/>
      <c r="AH507" s="38"/>
      <c r="AI507" s="40"/>
      <c r="AJ507" s="38"/>
      <c r="AK507" s="19"/>
      <c r="AL507" s="18"/>
      <c r="AM507" s="19"/>
    </row>
    <row r="508" ht="15.75" hidden="1" customHeight="1" outlineLevel="2">
      <c r="A508" s="18" t="s">
        <v>428</v>
      </c>
      <c r="B508" s="19" t="s">
        <v>18</v>
      </c>
      <c r="C508" s="18" t="s">
        <v>335</v>
      </c>
      <c r="D508" s="19">
        <v>1.146205171E7</v>
      </c>
      <c r="E508" s="19">
        <v>1131563.29</v>
      </c>
      <c r="F508" s="19">
        <v>0.0</v>
      </c>
      <c r="G508" s="19" t="str">
        <f t="shared" ref="G508:G511" si="1748">VLOOKUP(A508,'[1]ESFUERZO PROPIO ANTIOQUIA'!$E$4:$AB$130,5,0)</f>
        <v>#REF!</v>
      </c>
      <c r="H508" s="19" t="str">
        <f t="shared" ref="H508:H511" si="1749">VLOOKUP(A508,'[1]ESFUERZO PROPIO ANTIOQUIA'!$E$4:$AB$130,2,0)</f>
        <v>#REF!</v>
      </c>
      <c r="I508" s="19" t="str">
        <f t="shared" ref="I508:I511" si="1750">VLOOKUP(A508,'[1]ESFUERZO PROPIO ANTIOQUIA'!$E$4:$AB$130,24,0)</f>
        <v>#REF!</v>
      </c>
      <c r="J508" s="19" t="str">
        <f t="shared" ref="J508:J511" si="1751">+I508/4</f>
        <v>#REF!</v>
      </c>
      <c r="K508" s="19" t="str">
        <f t="shared" ref="K508:K511" si="1752">+F508*J508</f>
        <v>#REF!</v>
      </c>
      <c r="L508" s="19" t="str">
        <f t="shared" ref="L508:L511" si="1753">IF(K508=0,0,D508-Q508)</f>
        <v>#REF!</v>
      </c>
      <c r="M508" s="19" t="str">
        <f t="shared" ref="M508:M511" si="1754">VLOOKUP(A508,'[1]ESFUERZO PROPIO ANTIOQUIA'!$E$4:$AB$130,14,0)</f>
        <v>#REF!</v>
      </c>
      <c r="N508" s="19" t="str">
        <f t="shared" ref="N508:N511" si="1755">VLOOKUP(A508,'[1]ESFUERZO PROPIO ANTIOQUIA'!$E$4:$AB$130,11,0)</f>
        <v>#REF!</v>
      </c>
      <c r="O508" s="38"/>
      <c r="P508" s="19" t="str">
        <f t="shared" ref="P508:P509" si="1756">+D508-K508</f>
        <v>#REF!</v>
      </c>
      <c r="Q508" s="19" t="str">
        <f t="shared" ref="Q508:Q511" si="1757">+ROUND(P508,0)</f>
        <v>#REF!</v>
      </c>
      <c r="R508" s="19" t="str">
        <f t="shared" ref="R508:R511" si="1758">+L508+Q508</f>
        <v>#REF!</v>
      </c>
      <c r="S508" s="38" t="str">
        <f t="shared" ref="S508:S511" si="1759">+IF(D508-L508-Q508&gt;1,D508-L508-Q508,0)</f>
        <v>#REF!</v>
      </c>
      <c r="T508" s="19">
        <v>0.0</v>
      </c>
      <c r="U508" s="19">
        <v>0.0</v>
      </c>
      <c r="V508" s="19">
        <f t="shared" ref="V508:V511" si="1760">+T508+U508</f>
        <v>0</v>
      </c>
      <c r="W508" s="19" t="str">
        <f t="shared" ref="W508:W511" si="1761">+IF(S508+V508&gt;100000,S508+V508,0)</f>
        <v>#REF!</v>
      </c>
      <c r="X508" s="19" t="str">
        <f t="shared" ref="X508:X511" si="1762">+Q508+W508</f>
        <v>#REF!</v>
      </c>
      <c r="Y508" s="38"/>
      <c r="Z508" s="38"/>
      <c r="AA508" s="38"/>
      <c r="AB508" s="38"/>
      <c r="AC508" s="38"/>
      <c r="AD508" s="38"/>
      <c r="AE508" s="38"/>
      <c r="AG508" s="39" t="b">
        <f t="shared" ref="AG508:AG511" si="1763">+AND(A508=AH508,C508=AJ508)</f>
        <v>1</v>
      </c>
      <c r="AH508" s="38" t="s">
        <v>428</v>
      </c>
      <c r="AI508" s="40" t="s">
        <v>18</v>
      </c>
      <c r="AJ508" s="38" t="s">
        <v>335</v>
      </c>
      <c r="AK508" s="19">
        <v>0.0</v>
      </c>
      <c r="AL508" s="18">
        <v>0.0</v>
      </c>
      <c r="AM508" s="19">
        <f t="shared" ref="AM508:AM511" si="1764">+AK508+AL508</f>
        <v>0</v>
      </c>
    </row>
    <row r="509" ht="15.75" hidden="1" customHeight="1" outlineLevel="2">
      <c r="A509" s="18" t="s">
        <v>428</v>
      </c>
      <c r="B509" s="19" t="s">
        <v>44</v>
      </c>
      <c r="C509" s="18" t="s">
        <v>45</v>
      </c>
      <c r="D509" s="19">
        <v>3551433.46</v>
      </c>
      <c r="E509" s="19">
        <v>350606.67</v>
      </c>
      <c r="F509" s="19">
        <v>0.0</v>
      </c>
      <c r="G509" s="19" t="str">
        <f t="shared" si="1748"/>
        <v>#REF!</v>
      </c>
      <c r="H509" s="19" t="str">
        <f t="shared" si="1749"/>
        <v>#REF!</v>
      </c>
      <c r="I509" s="19" t="str">
        <f t="shared" si="1750"/>
        <v>#REF!</v>
      </c>
      <c r="J509" s="19" t="str">
        <f t="shared" si="1751"/>
        <v>#REF!</v>
      </c>
      <c r="K509" s="19" t="str">
        <f t="shared" si="1752"/>
        <v>#REF!</v>
      </c>
      <c r="L509" s="19" t="str">
        <f t="shared" si="1753"/>
        <v>#REF!</v>
      </c>
      <c r="M509" s="19" t="str">
        <f t="shared" si="1754"/>
        <v>#REF!</v>
      </c>
      <c r="N509" s="19" t="str">
        <f t="shared" si="1755"/>
        <v>#REF!</v>
      </c>
      <c r="O509" s="38"/>
      <c r="P509" s="19" t="str">
        <f t="shared" si="1756"/>
        <v>#REF!</v>
      </c>
      <c r="Q509" s="19" t="str">
        <f t="shared" si="1757"/>
        <v>#REF!</v>
      </c>
      <c r="R509" s="19" t="str">
        <f t="shared" si="1758"/>
        <v>#REF!</v>
      </c>
      <c r="S509" s="38" t="str">
        <f t="shared" si="1759"/>
        <v>#REF!</v>
      </c>
      <c r="T509" s="19">
        <v>0.0</v>
      </c>
      <c r="U509" s="19">
        <v>0.0</v>
      </c>
      <c r="V509" s="19">
        <f t="shared" si="1760"/>
        <v>0</v>
      </c>
      <c r="W509" s="19" t="str">
        <f t="shared" si="1761"/>
        <v>#REF!</v>
      </c>
      <c r="X509" s="19" t="str">
        <f t="shared" si="1762"/>
        <v>#REF!</v>
      </c>
      <c r="Y509" s="38"/>
      <c r="Z509" s="38"/>
      <c r="AA509" s="38"/>
      <c r="AB509" s="38"/>
      <c r="AC509" s="38"/>
      <c r="AD509" s="38"/>
      <c r="AE509" s="38"/>
      <c r="AG509" s="39" t="b">
        <f t="shared" si="1763"/>
        <v>1</v>
      </c>
      <c r="AH509" s="38" t="s">
        <v>428</v>
      </c>
      <c r="AI509" s="40" t="s">
        <v>44</v>
      </c>
      <c r="AJ509" s="38" t="s">
        <v>45</v>
      </c>
      <c r="AK509" s="19">
        <v>0.0</v>
      </c>
      <c r="AL509" s="18">
        <v>0.0</v>
      </c>
      <c r="AM509" s="19">
        <f t="shared" si="1764"/>
        <v>0</v>
      </c>
    </row>
    <row r="510" ht="15.75" hidden="1" customHeight="1" outlineLevel="2">
      <c r="A510" s="18" t="s">
        <v>428</v>
      </c>
      <c r="B510" s="19" t="s">
        <v>30</v>
      </c>
      <c r="C510" s="18" t="s">
        <v>31</v>
      </c>
      <c r="D510" s="19">
        <v>32638.13</v>
      </c>
      <c r="E510" s="19">
        <v>3222.12</v>
      </c>
      <c r="F510" s="19">
        <v>0.0</v>
      </c>
      <c r="G510" s="19" t="str">
        <f t="shared" si="1748"/>
        <v>#REF!</v>
      </c>
      <c r="H510" s="19" t="str">
        <f t="shared" si="1749"/>
        <v>#REF!</v>
      </c>
      <c r="I510" s="19" t="str">
        <f t="shared" si="1750"/>
        <v>#REF!</v>
      </c>
      <c r="J510" s="19" t="str">
        <f t="shared" si="1751"/>
        <v>#REF!</v>
      </c>
      <c r="K510" s="19" t="str">
        <f t="shared" si="1752"/>
        <v>#REF!</v>
      </c>
      <c r="L510" s="19" t="str">
        <f t="shared" si="1753"/>
        <v>#REF!</v>
      </c>
      <c r="M510" s="19" t="str">
        <f t="shared" si="1754"/>
        <v>#REF!</v>
      </c>
      <c r="N510" s="19" t="str">
        <f t="shared" si="1755"/>
        <v>#REF!</v>
      </c>
      <c r="O510" s="38"/>
      <c r="P510" s="19">
        <v>0.0</v>
      </c>
      <c r="Q510" s="19">
        <f t="shared" si="1757"/>
        <v>0</v>
      </c>
      <c r="R510" s="19" t="str">
        <f t="shared" si="1758"/>
        <v>#REF!</v>
      </c>
      <c r="S510" s="38" t="str">
        <f t="shared" si="1759"/>
        <v>#REF!</v>
      </c>
      <c r="T510" s="19">
        <v>0.0</v>
      </c>
      <c r="U510" s="19">
        <v>0.0</v>
      </c>
      <c r="V510" s="19">
        <f t="shared" si="1760"/>
        <v>0</v>
      </c>
      <c r="W510" s="19" t="str">
        <f t="shared" si="1761"/>
        <v>#REF!</v>
      </c>
      <c r="X510" s="19" t="str">
        <f t="shared" si="1762"/>
        <v>#REF!</v>
      </c>
      <c r="Y510" s="38"/>
      <c r="Z510" s="38"/>
      <c r="AA510" s="38"/>
      <c r="AB510" s="38"/>
      <c r="AC510" s="38"/>
      <c r="AD510" s="38"/>
      <c r="AE510" s="38"/>
      <c r="AG510" s="39" t="b">
        <f t="shared" si="1763"/>
        <v>1</v>
      </c>
      <c r="AH510" s="18" t="s">
        <v>428</v>
      </c>
      <c r="AI510" s="19" t="s">
        <v>30</v>
      </c>
      <c r="AJ510" s="18" t="s">
        <v>31</v>
      </c>
      <c r="AK510" s="19"/>
      <c r="AL510" s="18"/>
      <c r="AM510" s="19">
        <f t="shared" si="1764"/>
        <v>0</v>
      </c>
    </row>
    <row r="511" ht="15.75" hidden="1" customHeight="1" outlineLevel="2">
      <c r="A511" s="18" t="s">
        <v>428</v>
      </c>
      <c r="B511" s="19" t="s">
        <v>38</v>
      </c>
      <c r="C511" s="18" t="s">
        <v>39</v>
      </c>
      <c r="D511" s="19">
        <v>30802.7</v>
      </c>
      <c r="E511" s="19">
        <v>3040.92</v>
      </c>
      <c r="F511" s="19">
        <v>0.0</v>
      </c>
      <c r="G511" s="19" t="str">
        <f t="shared" si="1748"/>
        <v>#REF!</v>
      </c>
      <c r="H511" s="19" t="str">
        <f t="shared" si="1749"/>
        <v>#REF!</v>
      </c>
      <c r="I511" s="19" t="str">
        <f t="shared" si="1750"/>
        <v>#REF!</v>
      </c>
      <c r="J511" s="19" t="str">
        <f t="shared" si="1751"/>
        <v>#REF!</v>
      </c>
      <c r="K511" s="19" t="str">
        <f t="shared" si="1752"/>
        <v>#REF!</v>
      </c>
      <c r="L511" s="19" t="str">
        <f t="shared" si="1753"/>
        <v>#REF!</v>
      </c>
      <c r="M511" s="19" t="str">
        <f t="shared" si="1754"/>
        <v>#REF!</v>
      </c>
      <c r="N511" s="19" t="str">
        <f t="shared" si="1755"/>
        <v>#REF!</v>
      </c>
      <c r="O511" s="38"/>
      <c r="P511" s="19">
        <v>0.0</v>
      </c>
      <c r="Q511" s="19">
        <f t="shared" si="1757"/>
        <v>0</v>
      </c>
      <c r="R511" s="19" t="str">
        <f t="shared" si="1758"/>
        <v>#REF!</v>
      </c>
      <c r="S511" s="38" t="str">
        <f t="shared" si="1759"/>
        <v>#REF!</v>
      </c>
      <c r="T511" s="19">
        <v>0.0</v>
      </c>
      <c r="U511" s="19">
        <v>16077.64</v>
      </c>
      <c r="V511" s="19">
        <f t="shared" si="1760"/>
        <v>16077.64</v>
      </c>
      <c r="W511" s="19" t="str">
        <f t="shared" si="1761"/>
        <v>#REF!</v>
      </c>
      <c r="X511" s="19" t="str">
        <f t="shared" si="1762"/>
        <v>#REF!</v>
      </c>
      <c r="Y511" s="38"/>
      <c r="Z511" s="38"/>
      <c r="AA511" s="38"/>
      <c r="AB511" s="38"/>
      <c r="AC511" s="38"/>
      <c r="AD511" s="38"/>
      <c r="AE511" s="38"/>
      <c r="AG511" s="39" t="b">
        <f t="shared" si="1763"/>
        <v>1</v>
      </c>
      <c r="AH511" s="38" t="s">
        <v>428</v>
      </c>
      <c r="AI511" s="40" t="s">
        <v>38</v>
      </c>
      <c r="AJ511" s="38" t="s">
        <v>39</v>
      </c>
      <c r="AK511" s="19">
        <v>0.0</v>
      </c>
      <c r="AL511" s="18">
        <v>16077.64</v>
      </c>
      <c r="AM511" s="19">
        <f t="shared" si="1764"/>
        <v>16077.64</v>
      </c>
    </row>
    <row r="512" ht="15.75" hidden="1" customHeight="1" outlineLevel="1">
      <c r="A512" s="43" t="s">
        <v>429</v>
      </c>
      <c r="B512" s="19"/>
      <c r="C512" s="18"/>
      <c r="D512" s="19">
        <f t="shared" ref="D512:E512" si="1765">SUBTOTAL(9,D508:D511)</f>
        <v>15076926</v>
      </c>
      <c r="E512" s="19">
        <f t="shared" si="1765"/>
        <v>1488433</v>
      </c>
      <c r="F512" s="19">
        <v>1.0</v>
      </c>
      <c r="G512" s="19"/>
      <c r="H512" s="19"/>
      <c r="I512" s="19"/>
      <c r="J512" s="19"/>
      <c r="K512" s="19" t="str">
        <f t="shared" ref="K512:L512" si="1766">SUBTOTAL(9,K508:K511)</f>
        <v>#REF!</v>
      </c>
      <c r="L512" s="19" t="str">
        <f t="shared" si="1766"/>
        <v>#REF!</v>
      </c>
      <c r="M512" s="19"/>
      <c r="N512" s="19"/>
      <c r="O512" s="38"/>
      <c r="P512" s="19" t="str">
        <f t="shared" ref="P512:X512" si="1767">SUBTOTAL(9,P508:P511)</f>
        <v>#REF!</v>
      </c>
      <c r="Q512" s="19" t="str">
        <f t="shared" si="1767"/>
        <v>#REF!</v>
      </c>
      <c r="R512" s="19" t="str">
        <f t="shared" si="1767"/>
        <v>#REF!</v>
      </c>
      <c r="S512" s="38" t="str">
        <f t="shared" si="1767"/>
        <v>#REF!</v>
      </c>
      <c r="T512" s="19">
        <f t="shared" si="1767"/>
        <v>0</v>
      </c>
      <c r="U512" s="19">
        <f t="shared" si="1767"/>
        <v>16077.64</v>
      </c>
      <c r="V512" s="19">
        <f t="shared" si="1767"/>
        <v>16077.64</v>
      </c>
      <c r="W512" s="19" t="str">
        <f t="shared" si="1767"/>
        <v>#REF!</v>
      </c>
      <c r="X512" s="19" t="str">
        <f t="shared" si="1767"/>
        <v>#REF!</v>
      </c>
      <c r="Y512" s="38"/>
      <c r="Z512" s="38"/>
      <c r="AA512" s="38"/>
      <c r="AB512" s="38"/>
      <c r="AC512" s="38"/>
      <c r="AD512" s="38"/>
      <c r="AE512" s="38"/>
      <c r="AH512" s="38"/>
      <c r="AI512" s="40"/>
      <c r="AJ512" s="38"/>
      <c r="AK512" s="19"/>
      <c r="AL512" s="18"/>
      <c r="AM512" s="19"/>
    </row>
    <row r="513" ht="15.75" hidden="1" customHeight="1" outlineLevel="2">
      <c r="A513" s="18" t="s">
        <v>236</v>
      </c>
      <c r="B513" s="19" t="s">
        <v>18</v>
      </c>
      <c r="C513" s="18" t="s">
        <v>335</v>
      </c>
      <c r="D513" s="19">
        <v>0.0</v>
      </c>
      <c r="E513" s="19">
        <v>2211356.66</v>
      </c>
      <c r="F513" s="19">
        <v>0.0</v>
      </c>
      <c r="G513" s="19" t="str">
        <f t="shared" ref="G513:G516" si="1768">VLOOKUP(A513,'[1]ESFUERZO PROPIO ANTIOQUIA'!$E$4:$AB$130,5,0)</f>
        <v>#REF!</v>
      </c>
      <c r="H513" s="19" t="str">
        <f t="shared" ref="H513:H516" si="1769">VLOOKUP(A513,'[1]ESFUERZO PROPIO ANTIOQUIA'!$E$4:$AB$130,2,0)</f>
        <v>#REF!</v>
      </c>
      <c r="I513" s="19" t="str">
        <f t="shared" ref="I513:I516" si="1770">VLOOKUP(A513,'[1]ESFUERZO PROPIO ANTIOQUIA'!$E$4:$AB$130,24,0)</f>
        <v>#REF!</v>
      </c>
      <c r="J513" s="19" t="str">
        <f t="shared" ref="J513:J516" si="1771">+I513/4</f>
        <v>#REF!</v>
      </c>
      <c r="K513" s="19" t="str">
        <f t="shared" ref="K513:K516" si="1772">+F513*J513</f>
        <v>#REF!</v>
      </c>
      <c r="L513" s="19" t="str">
        <f t="shared" ref="L513:L516" si="1773">IF(K513=0,0,D513-Q513)</f>
        <v>#REF!</v>
      </c>
      <c r="M513" s="19" t="str">
        <f t="shared" ref="M513:M516" si="1774">VLOOKUP(A513,'[1]ESFUERZO PROPIO ANTIOQUIA'!$E$4:$AB$130,14,0)</f>
        <v>#REF!</v>
      </c>
      <c r="N513" s="19" t="str">
        <f t="shared" ref="N513:N516" si="1775">VLOOKUP(A513,'[1]ESFUERZO PROPIO ANTIOQUIA'!$E$4:$AB$130,11,0)</f>
        <v>#REF!</v>
      </c>
      <c r="O513" s="38"/>
      <c r="P513" s="19" t="str">
        <f t="shared" ref="P513:P516" si="1776">+D513-K513</f>
        <v>#REF!</v>
      </c>
      <c r="Q513" s="19" t="str">
        <f t="shared" ref="Q513:Q516" si="1777">+ROUND(P513,0)</f>
        <v>#REF!</v>
      </c>
      <c r="R513" s="19" t="str">
        <f t="shared" ref="R513:R516" si="1778">+L513+Q513</f>
        <v>#REF!</v>
      </c>
      <c r="S513" s="38" t="str">
        <f t="shared" ref="S513:S516" si="1779">+IF(D513-L513-Q513&gt;1,D513-L513-Q513,0)</f>
        <v>#REF!</v>
      </c>
      <c r="T513" s="19">
        <v>0.0</v>
      </c>
      <c r="U513" s="19">
        <v>0.0</v>
      </c>
      <c r="V513" s="19">
        <f t="shared" ref="V513:V516" si="1780">+T513+U513</f>
        <v>0</v>
      </c>
      <c r="W513" s="19" t="str">
        <f t="shared" ref="W513:W516" si="1781">+IF(S513+V513&gt;100000,S513+V513,0)</f>
        <v>#REF!</v>
      </c>
      <c r="X513" s="19" t="str">
        <f t="shared" ref="X513:X516" si="1782">+Q513+W513</f>
        <v>#REF!</v>
      </c>
      <c r="Y513" s="38"/>
      <c r="Z513" s="38"/>
      <c r="AA513" s="38"/>
      <c r="AB513" s="38"/>
      <c r="AC513" s="38"/>
      <c r="AD513" s="38"/>
      <c r="AE513" s="38"/>
      <c r="AG513" s="39" t="b">
        <f t="shared" ref="AG513:AG516" si="1783">+AND(A513=AH513,C513=AJ513)</f>
        <v>1</v>
      </c>
      <c r="AH513" s="38" t="s">
        <v>236</v>
      </c>
      <c r="AI513" s="40" t="s">
        <v>18</v>
      </c>
      <c r="AJ513" s="38" t="s">
        <v>335</v>
      </c>
      <c r="AK513" s="19">
        <v>0.0</v>
      </c>
      <c r="AL513" s="18">
        <v>0.0</v>
      </c>
      <c r="AM513" s="19">
        <f t="shared" ref="AM513:AM516" si="1784">+AK513+AL513</f>
        <v>0</v>
      </c>
    </row>
    <row r="514" ht="15.75" hidden="1" customHeight="1" outlineLevel="2">
      <c r="A514" s="18" t="s">
        <v>236</v>
      </c>
      <c r="B514" s="19" t="s">
        <v>30</v>
      </c>
      <c r="C514" s="18" t="s">
        <v>31</v>
      </c>
      <c r="D514" s="19">
        <v>0.0</v>
      </c>
      <c r="E514" s="19">
        <v>3545.55</v>
      </c>
      <c r="F514" s="19">
        <v>0.0</v>
      </c>
      <c r="G514" s="19" t="str">
        <f t="shared" si="1768"/>
        <v>#REF!</v>
      </c>
      <c r="H514" s="19" t="str">
        <f t="shared" si="1769"/>
        <v>#REF!</v>
      </c>
      <c r="I514" s="19" t="str">
        <f t="shared" si="1770"/>
        <v>#REF!</v>
      </c>
      <c r="J514" s="19" t="str">
        <f t="shared" si="1771"/>
        <v>#REF!</v>
      </c>
      <c r="K514" s="19" t="str">
        <f t="shared" si="1772"/>
        <v>#REF!</v>
      </c>
      <c r="L514" s="19" t="str">
        <f t="shared" si="1773"/>
        <v>#REF!</v>
      </c>
      <c r="M514" s="19" t="str">
        <f t="shared" si="1774"/>
        <v>#REF!</v>
      </c>
      <c r="N514" s="19" t="str">
        <f t="shared" si="1775"/>
        <v>#REF!</v>
      </c>
      <c r="O514" s="38"/>
      <c r="P514" s="19" t="str">
        <f t="shared" si="1776"/>
        <v>#REF!</v>
      </c>
      <c r="Q514" s="19" t="str">
        <f t="shared" si="1777"/>
        <v>#REF!</v>
      </c>
      <c r="R514" s="19" t="str">
        <f t="shared" si="1778"/>
        <v>#REF!</v>
      </c>
      <c r="S514" s="38" t="str">
        <f t="shared" si="1779"/>
        <v>#REF!</v>
      </c>
      <c r="T514" s="19">
        <v>0.0</v>
      </c>
      <c r="U514" s="19">
        <v>0.0</v>
      </c>
      <c r="V514" s="19">
        <f t="shared" si="1780"/>
        <v>0</v>
      </c>
      <c r="W514" s="19" t="str">
        <f t="shared" si="1781"/>
        <v>#REF!</v>
      </c>
      <c r="X514" s="19" t="str">
        <f t="shared" si="1782"/>
        <v>#REF!</v>
      </c>
      <c r="Y514" s="38"/>
      <c r="Z514" s="38"/>
      <c r="AA514" s="38"/>
      <c r="AB514" s="38"/>
      <c r="AC514" s="38"/>
      <c r="AD514" s="38"/>
      <c r="AE514" s="38"/>
      <c r="AG514" s="39" t="b">
        <f t="shared" si="1783"/>
        <v>1</v>
      </c>
      <c r="AH514" s="38" t="s">
        <v>236</v>
      </c>
      <c r="AI514" s="40" t="s">
        <v>30</v>
      </c>
      <c r="AJ514" s="38" t="s">
        <v>336</v>
      </c>
      <c r="AK514" s="19">
        <v>0.0</v>
      </c>
      <c r="AL514" s="18">
        <v>0.0</v>
      </c>
      <c r="AM514" s="19">
        <f t="shared" si="1784"/>
        <v>0</v>
      </c>
    </row>
    <row r="515" ht="15.75" hidden="1" customHeight="1" outlineLevel="2">
      <c r="A515" s="18" t="s">
        <v>236</v>
      </c>
      <c r="B515" s="19" t="s">
        <v>38</v>
      </c>
      <c r="C515" s="18" t="s">
        <v>39</v>
      </c>
      <c r="D515" s="19">
        <v>0.0</v>
      </c>
      <c r="E515" s="19">
        <v>2717.51</v>
      </c>
      <c r="F515" s="19">
        <v>0.0</v>
      </c>
      <c r="G515" s="19" t="str">
        <f t="shared" si="1768"/>
        <v>#REF!</v>
      </c>
      <c r="H515" s="19" t="str">
        <f t="shared" si="1769"/>
        <v>#REF!</v>
      </c>
      <c r="I515" s="19" t="str">
        <f t="shared" si="1770"/>
        <v>#REF!</v>
      </c>
      <c r="J515" s="19" t="str">
        <f t="shared" si="1771"/>
        <v>#REF!</v>
      </c>
      <c r="K515" s="19" t="str">
        <f t="shared" si="1772"/>
        <v>#REF!</v>
      </c>
      <c r="L515" s="19" t="str">
        <f t="shared" si="1773"/>
        <v>#REF!</v>
      </c>
      <c r="M515" s="19" t="str">
        <f t="shared" si="1774"/>
        <v>#REF!</v>
      </c>
      <c r="N515" s="19" t="str">
        <f t="shared" si="1775"/>
        <v>#REF!</v>
      </c>
      <c r="O515" s="38"/>
      <c r="P515" s="19" t="str">
        <f t="shared" si="1776"/>
        <v>#REF!</v>
      </c>
      <c r="Q515" s="19" t="str">
        <f t="shared" si="1777"/>
        <v>#REF!</v>
      </c>
      <c r="R515" s="19" t="str">
        <f t="shared" si="1778"/>
        <v>#REF!</v>
      </c>
      <c r="S515" s="38" t="str">
        <f t="shared" si="1779"/>
        <v>#REF!</v>
      </c>
      <c r="T515" s="19">
        <v>0.0</v>
      </c>
      <c r="U515" s="19">
        <v>0.0</v>
      </c>
      <c r="V515" s="19">
        <f t="shared" si="1780"/>
        <v>0</v>
      </c>
      <c r="W515" s="19" t="str">
        <f t="shared" si="1781"/>
        <v>#REF!</v>
      </c>
      <c r="X515" s="19" t="str">
        <f t="shared" si="1782"/>
        <v>#REF!</v>
      </c>
      <c r="Y515" s="38"/>
      <c r="Z515" s="38"/>
      <c r="AA515" s="38"/>
      <c r="AB515" s="38"/>
      <c r="AC515" s="38"/>
      <c r="AD515" s="38"/>
      <c r="AE515" s="38"/>
      <c r="AG515" s="39" t="b">
        <f t="shared" si="1783"/>
        <v>1</v>
      </c>
      <c r="AH515" s="38" t="s">
        <v>236</v>
      </c>
      <c r="AI515" s="40" t="s">
        <v>38</v>
      </c>
      <c r="AJ515" s="38" t="s">
        <v>39</v>
      </c>
      <c r="AK515" s="19">
        <v>0.0</v>
      </c>
      <c r="AL515" s="18">
        <v>0.0</v>
      </c>
      <c r="AM515" s="19">
        <f t="shared" si="1784"/>
        <v>0</v>
      </c>
    </row>
    <row r="516" ht="15.75" hidden="1" customHeight="1" outlineLevel="2">
      <c r="A516" s="18" t="s">
        <v>236</v>
      </c>
      <c r="B516" s="19" t="s">
        <v>60</v>
      </c>
      <c r="C516" s="18" t="s">
        <v>61</v>
      </c>
      <c r="D516" s="19">
        <v>0.0</v>
      </c>
      <c r="E516" s="19">
        <v>1285074.28</v>
      </c>
      <c r="F516" s="19">
        <v>0.0</v>
      </c>
      <c r="G516" s="19" t="str">
        <f t="shared" si="1768"/>
        <v>#REF!</v>
      </c>
      <c r="H516" s="19" t="str">
        <f t="shared" si="1769"/>
        <v>#REF!</v>
      </c>
      <c r="I516" s="19" t="str">
        <f t="shared" si="1770"/>
        <v>#REF!</v>
      </c>
      <c r="J516" s="19" t="str">
        <f t="shared" si="1771"/>
        <v>#REF!</v>
      </c>
      <c r="K516" s="19" t="str">
        <f t="shared" si="1772"/>
        <v>#REF!</v>
      </c>
      <c r="L516" s="19" t="str">
        <f t="shared" si="1773"/>
        <v>#REF!</v>
      </c>
      <c r="M516" s="19" t="str">
        <f t="shared" si="1774"/>
        <v>#REF!</v>
      </c>
      <c r="N516" s="19" t="str">
        <f t="shared" si="1775"/>
        <v>#REF!</v>
      </c>
      <c r="O516" s="38"/>
      <c r="P516" s="19" t="str">
        <f t="shared" si="1776"/>
        <v>#REF!</v>
      </c>
      <c r="Q516" s="19" t="str">
        <f t="shared" si="1777"/>
        <v>#REF!</v>
      </c>
      <c r="R516" s="19" t="str">
        <f t="shared" si="1778"/>
        <v>#REF!</v>
      </c>
      <c r="S516" s="38" t="str">
        <f t="shared" si="1779"/>
        <v>#REF!</v>
      </c>
      <c r="T516" s="19">
        <v>0.0</v>
      </c>
      <c r="U516" s="19">
        <v>0.0</v>
      </c>
      <c r="V516" s="19">
        <f t="shared" si="1780"/>
        <v>0</v>
      </c>
      <c r="W516" s="19" t="str">
        <f t="shared" si="1781"/>
        <v>#REF!</v>
      </c>
      <c r="X516" s="19" t="str">
        <f t="shared" si="1782"/>
        <v>#REF!</v>
      </c>
      <c r="Y516" s="38"/>
      <c r="Z516" s="38"/>
      <c r="AA516" s="38"/>
      <c r="AB516" s="38"/>
      <c r="AC516" s="38"/>
      <c r="AD516" s="38"/>
      <c r="AE516" s="38"/>
      <c r="AG516" s="39" t="b">
        <f t="shared" si="1783"/>
        <v>1</v>
      </c>
      <c r="AH516" s="38" t="s">
        <v>236</v>
      </c>
      <c r="AI516" s="40" t="s">
        <v>60</v>
      </c>
      <c r="AJ516" s="38" t="s">
        <v>61</v>
      </c>
      <c r="AK516" s="19">
        <v>0.0</v>
      </c>
      <c r="AL516" s="18">
        <v>0.0</v>
      </c>
      <c r="AM516" s="19">
        <f t="shared" si="1784"/>
        <v>0</v>
      </c>
    </row>
    <row r="517" ht="15.75" hidden="1" customHeight="1" outlineLevel="1">
      <c r="A517" s="43" t="s">
        <v>430</v>
      </c>
      <c r="B517" s="19"/>
      <c r="C517" s="18"/>
      <c r="D517" s="19">
        <f t="shared" ref="D517:E517" si="1785">SUBTOTAL(9,D513:D516)</f>
        <v>0</v>
      </c>
      <c r="E517" s="19">
        <f t="shared" si="1785"/>
        <v>3502694</v>
      </c>
      <c r="F517" s="19">
        <v>1.0</v>
      </c>
      <c r="G517" s="19"/>
      <c r="H517" s="19"/>
      <c r="I517" s="19"/>
      <c r="J517" s="19"/>
      <c r="K517" s="19" t="str">
        <f t="shared" ref="K517:L517" si="1786">SUBTOTAL(9,K513:K516)</f>
        <v>#REF!</v>
      </c>
      <c r="L517" s="19" t="str">
        <f t="shared" si="1786"/>
        <v>#REF!</v>
      </c>
      <c r="M517" s="19"/>
      <c r="N517" s="19"/>
      <c r="O517" s="38"/>
      <c r="P517" s="19" t="str">
        <f t="shared" ref="P517:X517" si="1787">SUBTOTAL(9,P513:P516)</f>
        <v>#REF!</v>
      </c>
      <c r="Q517" s="19" t="str">
        <f t="shared" si="1787"/>
        <v>#REF!</v>
      </c>
      <c r="R517" s="19" t="str">
        <f t="shared" si="1787"/>
        <v>#REF!</v>
      </c>
      <c r="S517" s="38" t="str">
        <f t="shared" si="1787"/>
        <v>#REF!</v>
      </c>
      <c r="T517" s="19">
        <f t="shared" si="1787"/>
        <v>0</v>
      </c>
      <c r="U517" s="19">
        <f t="shared" si="1787"/>
        <v>0</v>
      </c>
      <c r="V517" s="19">
        <f t="shared" si="1787"/>
        <v>0</v>
      </c>
      <c r="W517" s="19" t="str">
        <f t="shared" si="1787"/>
        <v>#REF!</v>
      </c>
      <c r="X517" s="19" t="str">
        <f t="shared" si="1787"/>
        <v>#REF!</v>
      </c>
      <c r="Y517" s="38"/>
      <c r="Z517" s="38"/>
      <c r="AA517" s="38"/>
      <c r="AB517" s="38"/>
      <c r="AC517" s="38"/>
      <c r="AD517" s="38"/>
      <c r="AE517" s="38"/>
      <c r="AH517" s="38"/>
      <c r="AI517" s="40"/>
      <c r="AJ517" s="38"/>
      <c r="AK517" s="19"/>
      <c r="AL517" s="18"/>
      <c r="AM517" s="19"/>
    </row>
    <row r="518" ht="15.75" hidden="1" customHeight="1" outlineLevel="2">
      <c r="A518" s="18" t="s">
        <v>238</v>
      </c>
      <c r="B518" s="19" t="s">
        <v>18</v>
      </c>
      <c r="C518" s="18" t="s">
        <v>335</v>
      </c>
      <c r="D518" s="19">
        <v>919666.26</v>
      </c>
      <c r="E518" s="19">
        <v>1410922.27</v>
      </c>
      <c r="F518" s="19">
        <v>0.0</v>
      </c>
      <c r="G518" s="19" t="str">
        <f t="shared" ref="G518:G521" si="1788">VLOOKUP(A518,'[1]ESFUERZO PROPIO ANTIOQUIA'!$E$4:$AB$130,5,0)</f>
        <v>#REF!</v>
      </c>
      <c r="H518" s="19" t="str">
        <f t="shared" ref="H518:H521" si="1789">VLOOKUP(A518,'[1]ESFUERZO PROPIO ANTIOQUIA'!$E$4:$AB$130,2,0)</f>
        <v>#REF!</v>
      </c>
      <c r="I518" s="19" t="str">
        <f t="shared" ref="I518:I521" si="1790">VLOOKUP(A518,'[1]ESFUERZO PROPIO ANTIOQUIA'!$E$4:$AB$130,24,0)</f>
        <v>#REF!</v>
      </c>
      <c r="J518" s="19" t="str">
        <f t="shared" ref="J518:J521" si="1791">+I518/4</f>
        <v>#REF!</v>
      </c>
      <c r="K518" s="19" t="str">
        <f t="shared" ref="K518:K521" si="1792">+F518*J518</f>
        <v>#REF!</v>
      </c>
      <c r="L518" s="19" t="str">
        <f t="shared" ref="L518:L521" si="1793">IF(K518=0,0,D518-Q518)</f>
        <v>#REF!</v>
      </c>
      <c r="M518" s="19" t="str">
        <f t="shared" ref="M518:M521" si="1794">VLOOKUP(A518,'[1]ESFUERZO PROPIO ANTIOQUIA'!$E$4:$AB$130,14,0)</f>
        <v>#REF!</v>
      </c>
      <c r="N518" s="19" t="str">
        <f t="shared" ref="N518:N521" si="1795">VLOOKUP(A518,'[1]ESFUERZO PROPIO ANTIOQUIA'!$E$4:$AB$130,11,0)</f>
        <v>#REF!</v>
      </c>
      <c r="O518" s="38"/>
      <c r="P518" s="19" t="str">
        <f>+D518-K518</f>
        <v>#REF!</v>
      </c>
      <c r="Q518" s="19" t="str">
        <f t="shared" ref="Q518:Q521" si="1796">+ROUND(P518,0)</f>
        <v>#REF!</v>
      </c>
      <c r="R518" s="19" t="str">
        <f t="shared" ref="R518:R521" si="1797">+L518+Q518</f>
        <v>#REF!</v>
      </c>
      <c r="S518" s="38" t="str">
        <f t="shared" ref="S518:S521" si="1798">+IF(D518-L518-Q518&gt;1,D518-L518-Q518,0)</f>
        <v>#REF!</v>
      </c>
      <c r="T518" s="19">
        <v>0.0</v>
      </c>
      <c r="U518" s="19">
        <v>0.0</v>
      </c>
      <c r="V518" s="19">
        <f t="shared" ref="V518:V521" si="1799">+T518+U518</f>
        <v>0</v>
      </c>
      <c r="W518" s="19" t="str">
        <f t="shared" ref="W518:W521" si="1800">+IF(S518+V518&gt;100000,S518+V518,0)</f>
        <v>#REF!</v>
      </c>
      <c r="X518" s="19" t="str">
        <f t="shared" ref="X518:X521" si="1801">+Q518+W518</f>
        <v>#REF!</v>
      </c>
      <c r="Y518" s="38"/>
      <c r="Z518" s="38"/>
      <c r="AA518" s="38"/>
      <c r="AB518" s="38"/>
      <c r="AC518" s="38"/>
      <c r="AD518" s="38"/>
      <c r="AE518" s="38"/>
      <c r="AG518" s="39" t="b">
        <f t="shared" ref="AG518:AG521" si="1802">+AND(A518=AH518,C518=AJ518)</f>
        <v>1</v>
      </c>
      <c r="AH518" s="38" t="s">
        <v>238</v>
      </c>
      <c r="AI518" s="40" t="s">
        <v>18</v>
      </c>
      <c r="AJ518" s="38" t="s">
        <v>335</v>
      </c>
      <c r="AK518" s="19">
        <v>0.0</v>
      </c>
      <c r="AL518" s="18">
        <v>0.0</v>
      </c>
      <c r="AM518" s="19">
        <f t="shared" ref="AM518:AM521" si="1803">+AK518+AL518</f>
        <v>0</v>
      </c>
    </row>
    <row r="519" ht="15.75" hidden="1" customHeight="1" outlineLevel="2">
      <c r="A519" s="18" t="s">
        <v>238</v>
      </c>
      <c r="B519" s="19" t="s">
        <v>44</v>
      </c>
      <c r="C519" s="18" t="s">
        <v>45</v>
      </c>
      <c r="D519" s="19">
        <v>6487.14</v>
      </c>
      <c r="E519" s="19">
        <v>9952.37</v>
      </c>
      <c r="F519" s="19">
        <v>0.0</v>
      </c>
      <c r="G519" s="19" t="str">
        <f t="shared" si="1788"/>
        <v>#REF!</v>
      </c>
      <c r="H519" s="19" t="str">
        <f t="shared" si="1789"/>
        <v>#REF!</v>
      </c>
      <c r="I519" s="19" t="str">
        <f t="shared" si="1790"/>
        <v>#REF!</v>
      </c>
      <c r="J519" s="19" t="str">
        <f t="shared" si="1791"/>
        <v>#REF!</v>
      </c>
      <c r="K519" s="19" t="str">
        <f t="shared" si="1792"/>
        <v>#REF!</v>
      </c>
      <c r="L519" s="19" t="str">
        <f t="shared" si="1793"/>
        <v>#REF!</v>
      </c>
      <c r="M519" s="19" t="str">
        <f t="shared" si="1794"/>
        <v>#REF!</v>
      </c>
      <c r="N519" s="19" t="str">
        <f t="shared" si="1795"/>
        <v>#REF!</v>
      </c>
      <c r="O519" s="38"/>
      <c r="P519" s="19">
        <v>0.0</v>
      </c>
      <c r="Q519" s="19">
        <f t="shared" si="1796"/>
        <v>0</v>
      </c>
      <c r="R519" s="19" t="str">
        <f t="shared" si="1797"/>
        <v>#REF!</v>
      </c>
      <c r="S519" s="38" t="str">
        <f t="shared" si="1798"/>
        <v>#REF!</v>
      </c>
      <c r="T519" s="19">
        <v>0.0</v>
      </c>
      <c r="U519" s="19">
        <v>6049.58</v>
      </c>
      <c r="V519" s="19">
        <f t="shared" si="1799"/>
        <v>6049.58</v>
      </c>
      <c r="W519" s="19" t="str">
        <f t="shared" si="1800"/>
        <v>#REF!</v>
      </c>
      <c r="X519" s="19" t="str">
        <f t="shared" si="1801"/>
        <v>#REF!</v>
      </c>
      <c r="Y519" s="38"/>
      <c r="Z519" s="38"/>
      <c r="AA519" s="38"/>
      <c r="AB519" s="38"/>
      <c r="AC519" s="38"/>
      <c r="AD519" s="38"/>
      <c r="AE519" s="38"/>
      <c r="AG519" s="39" t="b">
        <f t="shared" si="1802"/>
        <v>1</v>
      </c>
      <c r="AH519" s="38" t="s">
        <v>238</v>
      </c>
      <c r="AI519" s="40" t="s">
        <v>44</v>
      </c>
      <c r="AJ519" s="38" t="s">
        <v>45</v>
      </c>
      <c r="AK519" s="19">
        <v>0.0</v>
      </c>
      <c r="AL519" s="18">
        <v>6049.58</v>
      </c>
      <c r="AM519" s="19">
        <f t="shared" si="1803"/>
        <v>6049.58</v>
      </c>
    </row>
    <row r="520" ht="15.75" hidden="1" customHeight="1" outlineLevel="2">
      <c r="A520" s="18" t="s">
        <v>238</v>
      </c>
      <c r="B520" s="19" t="s">
        <v>30</v>
      </c>
      <c r="C520" s="18" t="s">
        <v>31</v>
      </c>
      <c r="D520" s="19">
        <v>571.64</v>
      </c>
      <c r="E520" s="19">
        <v>876.98</v>
      </c>
      <c r="F520" s="19">
        <v>0.0</v>
      </c>
      <c r="G520" s="19" t="str">
        <f t="shared" si="1788"/>
        <v>#REF!</v>
      </c>
      <c r="H520" s="19" t="str">
        <f t="shared" si="1789"/>
        <v>#REF!</v>
      </c>
      <c r="I520" s="19" t="str">
        <f t="shared" si="1790"/>
        <v>#REF!</v>
      </c>
      <c r="J520" s="19" t="str">
        <f t="shared" si="1791"/>
        <v>#REF!</v>
      </c>
      <c r="K520" s="19" t="str">
        <f t="shared" si="1792"/>
        <v>#REF!</v>
      </c>
      <c r="L520" s="19" t="str">
        <f t="shared" si="1793"/>
        <v>#REF!</v>
      </c>
      <c r="M520" s="19" t="str">
        <f t="shared" si="1794"/>
        <v>#REF!</v>
      </c>
      <c r="N520" s="19" t="str">
        <f t="shared" si="1795"/>
        <v>#REF!</v>
      </c>
      <c r="O520" s="38"/>
      <c r="P520" s="19">
        <v>0.0</v>
      </c>
      <c r="Q520" s="19">
        <f t="shared" si="1796"/>
        <v>0</v>
      </c>
      <c r="R520" s="19" t="str">
        <f t="shared" si="1797"/>
        <v>#REF!</v>
      </c>
      <c r="S520" s="38" t="str">
        <f t="shared" si="1798"/>
        <v>#REF!</v>
      </c>
      <c r="T520" s="19">
        <v>0.0</v>
      </c>
      <c r="U520" s="19">
        <v>0.0</v>
      </c>
      <c r="V520" s="19">
        <f t="shared" si="1799"/>
        <v>0</v>
      </c>
      <c r="W520" s="19" t="str">
        <f t="shared" si="1800"/>
        <v>#REF!</v>
      </c>
      <c r="X520" s="19" t="str">
        <f t="shared" si="1801"/>
        <v>#REF!</v>
      </c>
      <c r="Y520" s="38"/>
      <c r="Z520" s="38"/>
      <c r="AA520" s="38"/>
      <c r="AB520" s="38"/>
      <c r="AC520" s="38"/>
      <c r="AD520" s="38"/>
      <c r="AE520" s="38"/>
      <c r="AG520" s="39" t="b">
        <f t="shared" si="1802"/>
        <v>1</v>
      </c>
      <c r="AH520" s="18" t="s">
        <v>238</v>
      </c>
      <c r="AI520" s="19" t="s">
        <v>30</v>
      </c>
      <c r="AJ520" s="18" t="s">
        <v>31</v>
      </c>
      <c r="AK520" s="19"/>
      <c r="AL520" s="18"/>
      <c r="AM520" s="19">
        <f t="shared" si="1803"/>
        <v>0</v>
      </c>
    </row>
    <row r="521" ht="15.75" hidden="1" customHeight="1" outlineLevel="2">
      <c r="A521" s="18" t="s">
        <v>238</v>
      </c>
      <c r="B521" s="19" t="s">
        <v>38</v>
      </c>
      <c r="C521" s="18" t="s">
        <v>39</v>
      </c>
      <c r="D521" s="19">
        <v>700.96</v>
      </c>
      <c r="E521" s="19">
        <v>1075.38</v>
      </c>
      <c r="F521" s="19">
        <v>0.0</v>
      </c>
      <c r="G521" s="19" t="str">
        <f t="shared" si="1788"/>
        <v>#REF!</v>
      </c>
      <c r="H521" s="19" t="str">
        <f t="shared" si="1789"/>
        <v>#REF!</v>
      </c>
      <c r="I521" s="19" t="str">
        <f t="shared" si="1790"/>
        <v>#REF!</v>
      </c>
      <c r="J521" s="19" t="str">
        <f t="shared" si="1791"/>
        <v>#REF!</v>
      </c>
      <c r="K521" s="19" t="str">
        <f t="shared" si="1792"/>
        <v>#REF!</v>
      </c>
      <c r="L521" s="19" t="str">
        <f t="shared" si="1793"/>
        <v>#REF!</v>
      </c>
      <c r="M521" s="19" t="str">
        <f t="shared" si="1794"/>
        <v>#REF!</v>
      </c>
      <c r="N521" s="19" t="str">
        <f t="shared" si="1795"/>
        <v>#REF!</v>
      </c>
      <c r="O521" s="38"/>
      <c r="P521" s="19">
        <v>0.0</v>
      </c>
      <c r="Q521" s="19">
        <f t="shared" si="1796"/>
        <v>0</v>
      </c>
      <c r="R521" s="19" t="str">
        <f t="shared" si="1797"/>
        <v>#REF!</v>
      </c>
      <c r="S521" s="38" t="str">
        <f t="shared" si="1798"/>
        <v>#REF!</v>
      </c>
      <c r="T521" s="19">
        <v>0.0</v>
      </c>
      <c r="U521" s="19">
        <v>182.37</v>
      </c>
      <c r="V521" s="19">
        <f t="shared" si="1799"/>
        <v>182.37</v>
      </c>
      <c r="W521" s="19" t="str">
        <f t="shared" si="1800"/>
        <v>#REF!</v>
      </c>
      <c r="X521" s="19" t="str">
        <f t="shared" si="1801"/>
        <v>#REF!</v>
      </c>
      <c r="Y521" s="38"/>
      <c r="Z521" s="38"/>
      <c r="AA521" s="38"/>
      <c r="AB521" s="38"/>
      <c r="AC521" s="38"/>
      <c r="AD521" s="38"/>
      <c r="AE521" s="38"/>
      <c r="AG521" s="39" t="b">
        <f t="shared" si="1802"/>
        <v>1</v>
      </c>
      <c r="AH521" s="38" t="s">
        <v>238</v>
      </c>
      <c r="AI521" s="40" t="s">
        <v>38</v>
      </c>
      <c r="AJ521" s="38" t="s">
        <v>39</v>
      </c>
      <c r="AK521" s="19">
        <v>0.0</v>
      </c>
      <c r="AL521" s="18">
        <v>182.37</v>
      </c>
      <c r="AM521" s="19">
        <f t="shared" si="1803"/>
        <v>182.37</v>
      </c>
    </row>
    <row r="522" ht="15.75" hidden="1" customHeight="1" outlineLevel="1">
      <c r="A522" s="43" t="s">
        <v>431</v>
      </c>
      <c r="B522" s="19"/>
      <c r="C522" s="18"/>
      <c r="D522" s="19">
        <f t="shared" ref="D522:E522" si="1804">SUBTOTAL(9,D518:D521)</f>
        <v>927426</v>
      </c>
      <c r="E522" s="19">
        <f t="shared" si="1804"/>
        <v>1422827</v>
      </c>
      <c r="F522" s="19">
        <v>1.0</v>
      </c>
      <c r="G522" s="19"/>
      <c r="H522" s="19"/>
      <c r="I522" s="19"/>
      <c r="J522" s="19"/>
      <c r="K522" s="19" t="str">
        <f t="shared" ref="K522:L522" si="1805">SUBTOTAL(9,K518:K521)</f>
        <v>#REF!</v>
      </c>
      <c r="L522" s="19" t="str">
        <f t="shared" si="1805"/>
        <v>#REF!</v>
      </c>
      <c r="M522" s="19"/>
      <c r="N522" s="19"/>
      <c r="O522" s="38"/>
      <c r="P522" s="19" t="str">
        <f t="shared" ref="P522:X522" si="1806">SUBTOTAL(9,P518:P521)</f>
        <v>#REF!</v>
      </c>
      <c r="Q522" s="19" t="str">
        <f t="shared" si="1806"/>
        <v>#REF!</v>
      </c>
      <c r="R522" s="19" t="str">
        <f t="shared" si="1806"/>
        <v>#REF!</v>
      </c>
      <c r="S522" s="38" t="str">
        <f t="shared" si="1806"/>
        <v>#REF!</v>
      </c>
      <c r="T522" s="19">
        <f t="shared" si="1806"/>
        <v>0</v>
      </c>
      <c r="U522" s="19">
        <f t="shared" si="1806"/>
        <v>6231.95</v>
      </c>
      <c r="V522" s="19">
        <f t="shared" si="1806"/>
        <v>6231.95</v>
      </c>
      <c r="W522" s="19" t="str">
        <f t="shared" si="1806"/>
        <v>#REF!</v>
      </c>
      <c r="X522" s="19" t="str">
        <f t="shared" si="1806"/>
        <v>#REF!</v>
      </c>
      <c r="Y522" s="38"/>
      <c r="Z522" s="38"/>
      <c r="AA522" s="38"/>
      <c r="AB522" s="38"/>
      <c r="AC522" s="38"/>
      <c r="AD522" s="38"/>
      <c r="AE522" s="38"/>
      <c r="AH522" s="38"/>
      <c r="AI522" s="40"/>
      <c r="AJ522" s="38"/>
      <c r="AK522" s="19"/>
      <c r="AL522" s="18"/>
      <c r="AM522" s="19"/>
    </row>
    <row r="523" ht="15.75" hidden="1" customHeight="1" outlineLevel="2">
      <c r="A523" s="18" t="s">
        <v>240</v>
      </c>
      <c r="B523" s="19" t="s">
        <v>18</v>
      </c>
      <c r="C523" s="18" t="s">
        <v>335</v>
      </c>
      <c r="D523" s="19">
        <v>9864391.77</v>
      </c>
      <c r="E523" s="19">
        <v>918553.06</v>
      </c>
      <c r="F523" s="19">
        <v>0.0</v>
      </c>
      <c r="G523" s="19" t="str">
        <f t="shared" ref="G523:G527" si="1807">VLOOKUP(A523,'[1]ESFUERZO PROPIO ANTIOQUIA'!$E$4:$AB$130,5,0)</f>
        <v>#REF!</v>
      </c>
      <c r="H523" s="19" t="str">
        <f t="shared" ref="H523:H527" si="1808">VLOOKUP(A523,'[1]ESFUERZO PROPIO ANTIOQUIA'!$E$4:$AB$130,2,0)</f>
        <v>#REF!</v>
      </c>
      <c r="I523" s="19" t="str">
        <f t="shared" ref="I523:I527" si="1809">VLOOKUP(A523,'[1]ESFUERZO PROPIO ANTIOQUIA'!$E$4:$AB$130,24,0)</f>
        <v>#REF!</v>
      </c>
      <c r="J523" s="19" t="str">
        <f t="shared" ref="J523:J527" si="1810">+I523/4</f>
        <v>#REF!</v>
      </c>
      <c r="K523" s="19" t="str">
        <f t="shared" ref="K523:K527" si="1811">+F523*J523</f>
        <v>#REF!</v>
      </c>
      <c r="L523" s="19" t="str">
        <f t="shared" ref="L523:L527" si="1812">IF(K523=0,0,D523-Q523)</f>
        <v>#REF!</v>
      </c>
      <c r="M523" s="19" t="str">
        <f t="shared" ref="M523:M527" si="1813">VLOOKUP(A523,'[1]ESFUERZO PROPIO ANTIOQUIA'!$E$4:$AB$130,14,0)</f>
        <v>#REF!</v>
      </c>
      <c r="N523" s="19" t="str">
        <f t="shared" ref="N523:N527" si="1814">VLOOKUP(A523,'[1]ESFUERZO PROPIO ANTIOQUIA'!$E$4:$AB$130,11,0)</f>
        <v>#REF!</v>
      </c>
      <c r="O523" s="38"/>
      <c r="P523" s="19" t="str">
        <f t="shared" ref="P523:P524" si="1815">+D523-K523</f>
        <v>#REF!</v>
      </c>
      <c r="Q523" s="19" t="str">
        <f t="shared" ref="Q523:Q527" si="1816">+ROUND(P523,0)</f>
        <v>#REF!</v>
      </c>
      <c r="R523" s="19" t="str">
        <f t="shared" ref="R523:R527" si="1817">+L523+Q523</f>
        <v>#REF!</v>
      </c>
      <c r="S523" s="38" t="str">
        <f t="shared" ref="S523:S527" si="1818">+IF(D523-L523-Q523&gt;1,D523-L523-Q523,0)</f>
        <v>#REF!</v>
      </c>
      <c r="T523" s="19">
        <v>3329299.0</v>
      </c>
      <c r="U523" s="19">
        <v>0.0</v>
      </c>
      <c r="V523" s="19">
        <f t="shared" ref="V523:V527" si="1819">+T523+U523</f>
        <v>3329299</v>
      </c>
      <c r="W523" s="19" t="str">
        <f t="shared" ref="W523:W527" si="1820">+IF(S523+V523&gt;100000,S523+V523,0)</f>
        <v>#REF!</v>
      </c>
      <c r="X523" s="19" t="str">
        <f t="shared" ref="X523:X527" si="1821">+Q523+W523</f>
        <v>#REF!</v>
      </c>
      <c r="Y523" s="38"/>
      <c r="Z523" s="38"/>
      <c r="AA523" s="38"/>
      <c r="AB523" s="38"/>
      <c r="AC523" s="38"/>
      <c r="AD523" s="38"/>
      <c r="AE523" s="38"/>
      <c r="AG523" s="39" t="b">
        <f t="shared" ref="AG523:AG527" si="1822">+AND(A523=AH523,C523=AJ523)</f>
        <v>1</v>
      </c>
      <c r="AH523" s="38" t="s">
        <v>240</v>
      </c>
      <c r="AI523" s="40" t="s">
        <v>18</v>
      </c>
      <c r="AJ523" s="38" t="s">
        <v>335</v>
      </c>
      <c r="AK523" s="19">
        <v>3329299.0</v>
      </c>
      <c r="AL523" s="18">
        <v>0.0</v>
      </c>
      <c r="AM523" s="19">
        <f t="shared" ref="AM523:AM527" si="1823">+AK523+AL523</f>
        <v>3329299</v>
      </c>
    </row>
    <row r="524" ht="15.75" hidden="1" customHeight="1" outlineLevel="2">
      <c r="A524" s="18" t="s">
        <v>240</v>
      </c>
      <c r="B524" s="19" t="s">
        <v>44</v>
      </c>
      <c r="C524" s="18" t="s">
        <v>45</v>
      </c>
      <c r="D524" s="19">
        <v>2.375554987E7</v>
      </c>
      <c r="E524" s="19">
        <v>2212070.82</v>
      </c>
      <c r="F524" s="19">
        <v>0.0</v>
      </c>
      <c r="G524" s="19" t="str">
        <f t="shared" si="1807"/>
        <v>#REF!</v>
      </c>
      <c r="H524" s="19" t="str">
        <f t="shared" si="1808"/>
        <v>#REF!</v>
      </c>
      <c r="I524" s="19" t="str">
        <f t="shared" si="1809"/>
        <v>#REF!</v>
      </c>
      <c r="J524" s="19" t="str">
        <f t="shared" si="1810"/>
        <v>#REF!</v>
      </c>
      <c r="K524" s="19" t="str">
        <f t="shared" si="1811"/>
        <v>#REF!</v>
      </c>
      <c r="L524" s="19" t="str">
        <f t="shared" si="1812"/>
        <v>#REF!</v>
      </c>
      <c r="M524" s="19" t="str">
        <f t="shared" si="1813"/>
        <v>#REF!</v>
      </c>
      <c r="N524" s="19" t="str">
        <f t="shared" si="1814"/>
        <v>#REF!</v>
      </c>
      <c r="O524" s="38"/>
      <c r="P524" s="19" t="str">
        <f t="shared" si="1815"/>
        <v>#REF!</v>
      </c>
      <c r="Q524" s="19" t="str">
        <f t="shared" si="1816"/>
        <v>#REF!</v>
      </c>
      <c r="R524" s="19" t="str">
        <f t="shared" si="1817"/>
        <v>#REF!</v>
      </c>
      <c r="S524" s="38" t="str">
        <f t="shared" si="1818"/>
        <v>#REF!</v>
      </c>
      <c r="T524" s="19">
        <v>8635807.0</v>
      </c>
      <c r="U524" s="19">
        <v>0.0</v>
      </c>
      <c r="V524" s="19">
        <f t="shared" si="1819"/>
        <v>8635807</v>
      </c>
      <c r="W524" s="19" t="str">
        <f t="shared" si="1820"/>
        <v>#REF!</v>
      </c>
      <c r="X524" s="19" t="str">
        <f t="shared" si="1821"/>
        <v>#REF!</v>
      </c>
      <c r="Y524" s="38"/>
      <c r="Z524" s="38"/>
      <c r="AA524" s="38"/>
      <c r="AB524" s="38"/>
      <c r="AC524" s="38"/>
      <c r="AD524" s="38"/>
      <c r="AE524" s="38"/>
      <c r="AG524" s="39" t="b">
        <f t="shared" si="1822"/>
        <v>1</v>
      </c>
      <c r="AH524" s="38" t="s">
        <v>240</v>
      </c>
      <c r="AI524" s="40" t="s">
        <v>44</v>
      </c>
      <c r="AJ524" s="38" t="s">
        <v>45</v>
      </c>
      <c r="AK524" s="19">
        <v>8635807.0</v>
      </c>
      <c r="AL524" s="18">
        <v>0.0</v>
      </c>
      <c r="AM524" s="19">
        <f t="shared" si="1823"/>
        <v>8635807</v>
      </c>
    </row>
    <row r="525" ht="15.75" hidden="1" customHeight="1" outlineLevel="2">
      <c r="A525" s="18" t="s">
        <v>240</v>
      </c>
      <c r="B525" s="19" t="s">
        <v>30</v>
      </c>
      <c r="C525" s="18" t="s">
        <v>31</v>
      </c>
      <c r="D525" s="19">
        <v>68900.63</v>
      </c>
      <c r="E525" s="19">
        <v>6415.89</v>
      </c>
      <c r="F525" s="19">
        <v>0.0</v>
      </c>
      <c r="G525" s="19" t="str">
        <f t="shared" si="1807"/>
        <v>#REF!</v>
      </c>
      <c r="H525" s="19" t="str">
        <f t="shared" si="1808"/>
        <v>#REF!</v>
      </c>
      <c r="I525" s="19" t="str">
        <f t="shared" si="1809"/>
        <v>#REF!</v>
      </c>
      <c r="J525" s="19" t="str">
        <f t="shared" si="1810"/>
        <v>#REF!</v>
      </c>
      <c r="K525" s="19" t="str">
        <f t="shared" si="1811"/>
        <v>#REF!</v>
      </c>
      <c r="L525" s="19" t="str">
        <f t="shared" si="1812"/>
        <v>#REF!</v>
      </c>
      <c r="M525" s="19" t="str">
        <f t="shared" si="1813"/>
        <v>#REF!</v>
      </c>
      <c r="N525" s="19" t="str">
        <f t="shared" si="1814"/>
        <v>#REF!</v>
      </c>
      <c r="O525" s="38"/>
      <c r="P525" s="19">
        <v>0.0</v>
      </c>
      <c r="Q525" s="19">
        <f t="shared" si="1816"/>
        <v>0</v>
      </c>
      <c r="R525" s="19" t="str">
        <f t="shared" si="1817"/>
        <v>#REF!</v>
      </c>
      <c r="S525" s="38" t="str">
        <f t="shared" si="1818"/>
        <v>#REF!</v>
      </c>
      <c r="T525" s="19">
        <v>0.0</v>
      </c>
      <c r="U525" s="19">
        <v>0.0</v>
      </c>
      <c r="V525" s="19">
        <f t="shared" si="1819"/>
        <v>0</v>
      </c>
      <c r="W525" s="19" t="str">
        <f t="shared" si="1820"/>
        <v>#REF!</v>
      </c>
      <c r="X525" s="19" t="str">
        <f t="shared" si="1821"/>
        <v>#REF!</v>
      </c>
      <c r="Y525" s="38"/>
      <c r="Z525" s="38"/>
      <c r="AA525" s="38"/>
      <c r="AB525" s="38"/>
      <c r="AC525" s="38"/>
      <c r="AD525" s="38"/>
      <c r="AE525" s="38"/>
      <c r="AG525" s="39" t="b">
        <f t="shared" si="1822"/>
        <v>1</v>
      </c>
      <c r="AH525" s="18" t="s">
        <v>240</v>
      </c>
      <c r="AI525" s="19" t="s">
        <v>30</v>
      </c>
      <c r="AJ525" s="18" t="s">
        <v>31</v>
      </c>
      <c r="AK525" s="19"/>
      <c r="AL525" s="18"/>
      <c r="AM525" s="19">
        <f t="shared" si="1823"/>
        <v>0</v>
      </c>
    </row>
    <row r="526" ht="15.75" hidden="1" customHeight="1" outlineLevel="2">
      <c r="A526" s="18" t="s">
        <v>240</v>
      </c>
      <c r="B526" s="19" t="s">
        <v>38</v>
      </c>
      <c r="C526" s="18" t="s">
        <v>39</v>
      </c>
      <c r="D526" s="19">
        <v>38874.79</v>
      </c>
      <c r="E526" s="19">
        <v>3619.94</v>
      </c>
      <c r="F526" s="19">
        <v>0.0</v>
      </c>
      <c r="G526" s="19" t="str">
        <f t="shared" si="1807"/>
        <v>#REF!</v>
      </c>
      <c r="H526" s="19" t="str">
        <f t="shared" si="1808"/>
        <v>#REF!</v>
      </c>
      <c r="I526" s="19" t="str">
        <f t="shared" si="1809"/>
        <v>#REF!</v>
      </c>
      <c r="J526" s="19" t="str">
        <f t="shared" si="1810"/>
        <v>#REF!</v>
      </c>
      <c r="K526" s="19" t="str">
        <f t="shared" si="1811"/>
        <v>#REF!</v>
      </c>
      <c r="L526" s="19" t="str">
        <f t="shared" si="1812"/>
        <v>#REF!</v>
      </c>
      <c r="M526" s="19" t="str">
        <f t="shared" si="1813"/>
        <v>#REF!</v>
      </c>
      <c r="N526" s="19" t="str">
        <f t="shared" si="1814"/>
        <v>#REF!</v>
      </c>
      <c r="O526" s="38"/>
      <c r="P526" s="19">
        <v>0.0</v>
      </c>
      <c r="Q526" s="19">
        <f t="shared" si="1816"/>
        <v>0</v>
      </c>
      <c r="R526" s="19" t="str">
        <f t="shared" si="1817"/>
        <v>#REF!</v>
      </c>
      <c r="S526" s="38" t="str">
        <f t="shared" si="1818"/>
        <v>#REF!</v>
      </c>
      <c r="T526" s="19">
        <v>0.0</v>
      </c>
      <c r="U526" s="19">
        <v>30770.14</v>
      </c>
      <c r="V526" s="19">
        <f t="shared" si="1819"/>
        <v>30770.14</v>
      </c>
      <c r="W526" s="19" t="str">
        <f t="shared" si="1820"/>
        <v>#REF!</v>
      </c>
      <c r="X526" s="19" t="str">
        <f t="shared" si="1821"/>
        <v>#REF!</v>
      </c>
      <c r="Y526" s="38"/>
      <c r="Z526" s="38"/>
      <c r="AA526" s="38"/>
      <c r="AB526" s="38"/>
      <c r="AC526" s="38"/>
      <c r="AD526" s="38"/>
      <c r="AE526" s="38"/>
      <c r="AG526" s="39" t="b">
        <f t="shared" si="1822"/>
        <v>1</v>
      </c>
      <c r="AH526" s="38" t="s">
        <v>240</v>
      </c>
      <c r="AI526" s="40" t="s">
        <v>38</v>
      </c>
      <c r="AJ526" s="38" t="s">
        <v>39</v>
      </c>
      <c r="AK526" s="19">
        <v>0.0</v>
      </c>
      <c r="AL526" s="18">
        <v>30770.14</v>
      </c>
      <c r="AM526" s="19">
        <f t="shared" si="1823"/>
        <v>30770.14</v>
      </c>
    </row>
    <row r="527" ht="15.75" hidden="1" customHeight="1" outlineLevel="2">
      <c r="A527" s="18" t="s">
        <v>240</v>
      </c>
      <c r="B527" s="19" t="s">
        <v>60</v>
      </c>
      <c r="C527" s="18" t="s">
        <v>61</v>
      </c>
      <c r="D527" s="19">
        <v>2416021.94</v>
      </c>
      <c r="E527" s="19">
        <v>224975.29</v>
      </c>
      <c r="F527" s="19">
        <v>0.0</v>
      </c>
      <c r="G527" s="19" t="str">
        <f t="shared" si="1807"/>
        <v>#REF!</v>
      </c>
      <c r="H527" s="19" t="str">
        <f t="shared" si="1808"/>
        <v>#REF!</v>
      </c>
      <c r="I527" s="19" t="str">
        <f t="shared" si="1809"/>
        <v>#REF!</v>
      </c>
      <c r="J527" s="19" t="str">
        <f t="shared" si="1810"/>
        <v>#REF!</v>
      </c>
      <c r="K527" s="19" t="str">
        <f t="shared" si="1811"/>
        <v>#REF!</v>
      </c>
      <c r="L527" s="19" t="str">
        <f t="shared" si="1812"/>
        <v>#REF!</v>
      </c>
      <c r="M527" s="19" t="str">
        <f t="shared" si="1813"/>
        <v>#REF!</v>
      </c>
      <c r="N527" s="19" t="str">
        <f t="shared" si="1814"/>
        <v>#REF!</v>
      </c>
      <c r="O527" s="38"/>
      <c r="P527" s="19" t="str">
        <f>+D527-K527</f>
        <v>#REF!</v>
      </c>
      <c r="Q527" s="19" t="str">
        <f t="shared" si="1816"/>
        <v>#REF!</v>
      </c>
      <c r="R527" s="19" t="str">
        <f t="shared" si="1817"/>
        <v>#REF!</v>
      </c>
      <c r="S527" s="38" t="str">
        <f t="shared" si="1818"/>
        <v>#REF!</v>
      </c>
      <c r="T527" s="19">
        <v>892396.0</v>
      </c>
      <c r="U527" s="19">
        <v>0.0</v>
      </c>
      <c r="V527" s="19">
        <f t="shared" si="1819"/>
        <v>892396</v>
      </c>
      <c r="W527" s="19" t="str">
        <f t="shared" si="1820"/>
        <v>#REF!</v>
      </c>
      <c r="X527" s="19" t="str">
        <f t="shared" si="1821"/>
        <v>#REF!</v>
      </c>
      <c r="Y527" s="38"/>
      <c r="Z527" s="38"/>
      <c r="AA527" s="38"/>
      <c r="AB527" s="38"/>
      <c r="AC527" s="38"/>
      <c r="AD527" s="38"/>
      <c r="AE527" s="38"/>
      <c r="AG527" s="39" t="b">
        <f t="shared" si="1822"/>
        <v>1</v>
      </c>
      <c r="AH527" s="38" t="s">
        <v>240</v>
      </c>
      <c r="AI527" s="40" t="s">
        <v>60</v>
      </c>
      <c r="AJ527" s="38" t="s">
        <v>61</v>
      </c>
      <c r="AK527" s="19">
        <v>892396.0</v>
      </c>
      <c r="AL527" s="18">
        <v>0.0</v>
      </c>
      <c r="AM527" s="19">
        <f t="shared" si="1823"/>
        <v>892396</v>
      </c>
    </row>
    <row r="528" ht="15.75" hidden="1" customHeight="1" outlineLevel="1">
      <c r="A528" s="43" t="s">
        <v>432</v>
      </c>
      <c r="B528" s="19"/>
      <c r="C528" s="18"/>
      <c r="D528" s="19">
        <f t="shared" ref="D528:E528" si="1824">SUBTOTAL(9,D523:D527)</f>
        <v>36143739</v>
      </c>
      <c r="E528" s="19">
        <f t="shared" si="1824"/>
        <v>3365635</v>
      </c>
      <c r="F528" s="19">
        <v>1.0</v>
      </c>
      <c r="G528" s="19"/>
      <c r="H528" s="19"/>
      <c r="I528" s="19"/>
      <c r="J528" s="19"/>
      <c r="K528" s="19" t="str">
        <f t="shared" ref="K528:L528" si="1825">SUBTOTAL(9,K523:K527)</f>
        <v>#REF!</v>
      </c>
      <c r="L528" s="19" t="str">
        <f t="shared" si="1825"/>
        <v>#REF!</v>
      </c>
      <c r="M528" s="19"/>
      <c r="N528" s="19"/>
      <c r="O528" s="38"/>
      <c r="P528" s="19" t="str">
        <f t="shared" ref="P528:X528" si="1826">SUBTOTAL(9,P523:P527)</f>
        <v>#REF!</v>
      </c>
      <c r="Q528" s="19" t="str">
        <f t="shared" si="1826"/>
        <v>#REF!</v>
      </c>
      <c r="R528" s="19" t="str">
        <f t="shared" si="1826"/>
        <v>#REF!</v>
      </c>
      <c r="S528" s="38" t="str">
        <f t="shared" si="1826"/>
        <v>#REF!</v>
      </c>
      <c r="T528" s="19">
        <f t="shared" si="1826"/>
        <v>12857502</v>
      </c>
      <c r="U528" s="19">
        <f t="shared" si="1826"/>
        <v>30770.14</v>
      </c>
      <c r="V528" s="19">
        <f t="shared" si="1826"/>
        <v>12888272.14</v>
      </c>
      <c r="W528" s="19" t="str">
        <f t="shared" si="1826"/>
        <v>#REF!</v>
      </c>
      <c r="X528" s="19" t="str">
        <f t="shared" si="1826"/>
        <v>#REF!</v>
      </c>
      <c r="Y528" s="38"/>
      <c r="Z528" s="38"/>
      <c r="AA528" s="38"/>
      <c r="AB528" s="38"/>
      <c r="AC528" s="38"/>
      <c r="AD528" s="38"/>
      <c r="AE528" s="38"/>
      <c r="AH528" s="38"/>
      <c r="AI528" s="40"/>
      <c r="AJ528" s="38"/>
      <c r="AK528" s="19"/>
      <c r="AL528" s="18"/>
      <c r="AM528" s="19"/>
    </row>
    <row r="529" ht="15.75" hidden="1" customHeight="1" outlineLevel="2">
      <c r="A529" s="18" t="s">
        <v>433</v>
      </c>
      <c r="B529" s="19" t="s">
        <v>18</v>
      </c>
      <c r="C529" s="18" t="s">
        <v>335</v>
      </c>
      <c r="D529" s="19">
        <v>873057.69</v>
      </c>
      <c r="E529" s="19">
        <v>448551.49</v>
      </c>
      <c r="F529" s="19">
        <v>0.0</v>
      </c>
      <c r="G529" s="19" t="str">
        <f t="shared" ref="G529:G532" si="1827">VLOOKUP(A529,'[1]ESFUERZO PROPIO ANTIOQUIA'!$E$4:$AB$130,5,0)</f>
        <v>#REF!</v>
      </c>
      <c r="H529" s="19" t="str">
        <f t="shared" ref="H529:H532" si="1828">VLOOKUP(A529,'[1]ESFUERZO PROPIO ANTIOQUIA'!$E$4:$AB$130,2,0)</f>
        <v>#REF!</v>
      </c>
      <c r="I529" s="19" t="str">
        <f t="shared" ref="I529:I532" si="1829">VLOOKUP(A529,'[1]ESFUERZO PROPIO ANTIOQUIA'!$E$4:$AB$130,24,0)</f>
        <v>#REF!</v>
      </c>
      <c r="J529" s="19" t="str">
        <f t="shared" ref="J529:J532" si="1830">+I529/4</f>
        <v>#REF!</v>
      </c>
      <c r="K529" s="19" t="str">
        <f t="shared" ref="K529:K532" si="1831">+F529*J529</f>
        <v>#REF!</v>
      </c>
      <c r="L529" s="19" t="str">
        <f t="shared" ref="L529:L532" si="1832">IF(K529=0,0,D529-Q529)</f>
        <v>#REF!</v>
      </c>
      <c r="M529" s="19" t="str">
        <f t="shared" ref="M529:M532" si="1833">VLOOKUP(A529,'[1]ESFUERZO PROPIO ANTIOQUIA'!$E$4:$AB$130,14,0)</f>
        <v>#REF!</v>
      </c>
      <c r="N529" s="19" t="str">
        <f t="shared" ref="N529:N532" si="1834">VLOOKUP(A529,'[1]ESFUERZO PROPIO ANTIOQUIA'!$E$4:$AB$130,11,0)</f>
        <v>#REF!</v>
      </c>
      <c r="O529" s="38"/>
      <c r="P529" s="19" t="str">
        <f t="shared" ref="P529:P530" si="1835">+D529-K529</f>
        <v>#REF!</v>
      </c>
      <c r="Q529" s="19" t="str">
        <f t="shared" ref="Q529:Q532" si="1836">+ROUND(P529,0)</f>
        <v>#REF!</v>
      </c>
      <c r="R529" s="19" t="str">
        <f t="shared" ref="R529:R532" si="1837">+L529+Q529</f>
        <v>#REF!</v>
      </c>
      <c r="S529" s="38" t="str">
        <f t="shared" ref="S529:S532" si="1838">+IF(D529-L529-Q529&gt;1,D529-L529-Q529,0)</f>
        <v>#REF!</v>
      </c>
      <c r="T529" s="19">
        <v>0.0</v>
      </c>
      <c r="U529" s="19">
        <v>0.0</v>
      </c>
      <c r="V529" s="19">
        <f t="shared" ref="V529:V532" si="1839">+T529+U529</f>
        <v>0</v>
      </c>
      <c r="W529" s="19" t="str">
        <f t="shared" ref="W529:W532" si="1840">+IF(S529+V529&gt;100000,S529+V529,0)</f>
        <v>#REF!</v>
      </c>
      <c r="X529" s="19" t="str">
        <f t="shared" ref="X529:X532" si="1841">+Q529+W529</f>
        <v>#REF!</v>
      </c>
      <c r="Y529" s="38"/>
      <c r="Z529" s="38"/>
      <c r="AA529" s="38"/>
      <c r="AB529" s="38"/>
      <c r="AC529" s="38"/>
      <c r="AD529" s="38"/>
      <c r="AE529" s="38"/>
      <c r="AG529" s="39" t="b">
        <f t="shared" ref="AG529:AG532" si="1842">+AND(A529=AH529,C529=AJ529)</f>
        <v>1</v>
      </c>
      <c r="AH529" s="38" t="s">
        <v>433</v>
      </c>
      <c r="AI529" s="40" t="s">
        <v>18</v>
      </c>
      <c r="AJ529" s="38" t="s">
        <v>335</v>
      </c>
      <c r="AK529" s="19">
        <v>0.0</v>
      </c>
      <c r="AL529" s="18">
        <v>0.0</v>
      </c>
      <c r="AM529" s="19">
        <f t="shared" ref="AM529:AM532" si="1843">+AK529+AL529</f>
        <v>0</v>
      </c>
    </row>
    <row r="530" ht="15.75" hidden="1" customHeight="1" outlineLevel="2">
      <c r="A530" s="18" t="s">
        <v>433</v>
      </c>
      <c r="B530" s="19" t="s">
        <v>44</v>
      </c>
      <c r="C530" s="18" t="s">
        <v>45</v>
      </c>
      <c r="D530" s="19">
        <v>134946.15</v>
      </c>
      <c r="E530" s="19">
        <v>69331.38</v>
      </c>
      <c r="F530" s="19">
        <v>0.0</v>
      </c>
      <c r="G530" s="19" t="str">
        <f t="shared" si="1827"/>
        <v>#REF!</v>
      </c>
      <c r="H530" s="19" t="str">
        <f t="shared" si="1828"/>
        <v>#REF!</v>
      </c>
      <c r="I530" s="19" t="str">
        <f t="shared" si="1829"/>
        <v>#REF!</v>
      </c>
      <c r="J530" s="19" t="str">
        <f t="shared" si="1830"/>
        <v>#REF!</v>
      </c>
      <c r="K530" s="19" t="str">
        <f t="shared" si="1831"/>
        <v>#REF!</v>
      </c>
      <c r="L530" s="19" t="str">
        <f t="shared" si="1832"/>
        <v>#REF!</v>
      </c>
      <c r="M530" s="19" t="str">
        <f t="shared" si="1833"/>
        <v>#REF!</v>
      </c>
      <c r="N530" s="19" t="str">
        <f t="shared" si="1834"/>
        <v>#REF!</v>
      </c>
      <c r="O530" s="38"/>
      <c r="P530" s="19" t="str">
        <f t="shared" si="1835"/>
        <v>#REF!</v>
      </c>
      <c r="Q530" s="19" t="str">
        <f t="shared" si="1836"/>
        <v>#REF!</v>
      </c>
      <c r="R530" s="19" t="str">
        <f t="shared" si="1837"/>
        <v>#REF!</v>
      </c>
      <c r="S530" s="38" t="str">
        <f t="shared" si="1838"/>
        <v>#REF!</v>
      </c>
      <c r="T530" s="19">
        <v>0.0</v>
      </c>
      <c r="U530" s="19">
        <v>0.0</v>
      </c>
      <c r="V530" s="19">
        <f t="shared" si="1839"/>
        <v>0</v>
      </c>
      <c r="W530" s="19" t="str">
        <f t="shared" si="1840"/>
        <v>#REF!</v>
      </c>
      <c r="X530" s="19" t="str">
        <f t="shared" si="1841"/>
        <v>#REF!</v>
      </c>
      <c r="Y530" s="38"/>
      <c r="Z530" s="38"/>
      <c r="AA530" s="38"/>
      <c r="AB530" s="38"/>
      <c r="AC530" s="38"/>
      <c r="AD530" s="38"/>
      <c r="AE530" s="38"/>
      <c r="AG530" s="39" t="b">
        <f t="shared" si="1842"/>
        <v>1</v>
      </c>
      <c r="AH530" s="38" t="s">
        <v>433</v>
      </c>
      <c r="AI530" s="40" t="s">
        <v>44</v>
      </c>
      <c r="AJ530" s="38" t="s">
        <v>45</v>
      </c>
      <c r="AK530" s="19">
        <v>0.0</v>
      </c>
      <c r="AL530" s="18">
        <v>0.0</v>
      </c>
      <c r="AM530" s="19">
        <f t="shared" si="1843"/>
        <v>0</v>
      </c>
    </row>
    <row r="531" ht="15.75" hidden="1" customHeight="1" outlineLevel="2">
      <c r="A531" s="18" t="s">
        <v>433</v>
      </c>
      <c r="B531" s="19" t="s">
        <v>30</v>
      </c>
      <c r="C531" s="18" t="s">
        <v>31</v>
      </c>
      <c r="D531" s="19">
        <v>4226.31</v>
      </c>
      <c r="E531" s="19">
        <v>2171.35</v>
      </c>
      <c r="F531" s="19">
        <v>0.0</v>
      </c>
      <c r="G531" s="19" t="str">
        <f t="shared" si="1827"/>
        <v>#REF!</v>
      </c>
      <c r="H531" s="19" t="str">
        <f t="shared" si="1828"/>
        <v>#REF!</v>
      </c>
      <c r="I531" s="19" t="str">
        <f t="shared" si="1829"/>
        <v>#REF!</v>
      </c>
      <c r="J531" s="19" t="str">
        <f t="shared" si="1830"/>
        <v>#REF!</v>
      </c>
      <c r="K531" s="19" t="str">
        <f t="shared" si="1831"/>
        <v>#REF!</v>
      </c>
      <c r="L531" s="19" t="str">
        <f t="shared" si="1832"/>
        <v>#REF!</v>
      </c>
      <c r="M531" s="19" t="str">
        <f t="shared" si="1833"/>
        <v>#REF!</v>
      </c>
      <c r="N531" s="19" t="str">
        <f t="shared" si="1834"/>
        <v>#REF!</v>
      </c>
      <c r="O531" s="38"/>
      <c r="P531" s="19">
        <v>0.0</v>
      </c>
      <c r="Q531" s="19">
        <f t="shared" si="1836"/>
        <v>0</v>
      </c>
      <c r="R531" s="19" t="str">
        <f t="shared" si="1837"/>
        <v>#REF!</v>
      </c>
      <c r="S531" s="38" t="str">
        <f t="shared" si="1838"/>
        <v>#REF!</v>
      </c>
      <c r="T531" s="19">
        <v>0.0</v>
      </c>
      <c r="U531" s="19">
        <v>0.0</v>
      </c>
      <c r="V531" s="19">
        <f t="shared" si="1839"/>
        <v>0</v>
      </c>
      <c r="W531" s="19" t="str">
        <f t="shared" si="1840"/>
        <v>#REF!</v>
      </c>
      <c r="X531" s="19" t="str">
        <f t="shared" si="1841"/>
        <v>#REF!</v>
      </c>
      <c r="Y531" s="38"/>
      <c r="Z531" s="38"/>
      <c r="AA531" s="38"/>
      <c r="AB531" s="38"/>
      <c r="AC531" s="38"/>
      <c r="AD531" s="38"/>
      <c r="AE531" s="38"/>
      <c r="AG531" s="39" t="b">
        <f t="shared" si="1842"/>
        <v>1</v>
      </c>
      <c r="AH531" s="18" t="s">
        <v>433</v>
      </c>
      <c r="AI531" s="19" t="s">
        <v>30</v>
      </c>
      <c r="AJ531" s="18" t="s">
        <v>31</v>
      </c>
      <c r="AK531" s="19"/>
      <c r="AL531" s="18"/>
      <c r="AM531" s="19">
        <f t="shared" si="1843"/>
        <v>0</v>
      </c>
    </row>
    <row r="532" ht="15.75" hidden="1" customHeight="1" outlineLevel="2">
      <c r="A532" s="18" t="s">
        <v>433</v>
      </c>
      <c r="B532" s="19" t="s">
        <v>38</v>
      </c>
      <c r="C532" s="18" t="s">
        <v>39</v>
      </c>
      <c r="D532" s="19">
        <v>678.85</v>
      </c>
      <c r="E532" s="19">
        <v>348.78</v>
      </c>
      <c r="F532" s="19">
        <v>0.0</v>
      </c>
      <c r="G532" s="19" t="str">
        <f t="shared" si="1827"/>
        <v>#REF!</v>
      </c>
      <c r="H532" s="19" t="str">
        <f t="shared" si="1828"/>
        <v>#REF!</v>
      </c>
      <c r="I532" s="19" t="str">
        <f t="shared" si="1829"/>
        <v>#REF!</v>
      </c>
      <c r="J532" s="19" t="str">
        <f t="shared" si="1830"/>
        <v>#REF!</v>
      </c>
      <c r="K532" s="19" t="str">
        <f t="shared" si="1831"/>
        <v>#REF!</v>
      </c>
      <c r="L532" s="19" t="str">
        <f t="shared" si="1832"/>
        <v>#REF!</v>
      </c>
      <c r="M532" s="19" t="str">
        <f t="shared" si="1833"/>
        <v>#REF!</v>
      </c>
      <c r="N532" s="19" t="str">
        <f t="shared" si="1834"/>
        <v>#REF!</v>
      </c>
      <c r="O532" s="38"/>
      <c r="P532" s="19">
        <v>0.0</v>
      </c>
      <c r="Q532" s="19">
        <f t="shared" si="1836"/>
        <v>0</v>
      </c>
      <c r="R532" s="19" t="str">
        <f t="shared" si="1837"/>
        <v>#REF!</v>
      </c>
      <c r="S532" s="38" t="str">
        <f t="shared" si="1838"/>
        <v>#REF!</v>
      </c>
      <c r="T532" s="19">
        <v>0.0</v>
      </c>
      <c r="U532" s="19">
        <v>1195.95</v>
      </c>
      <c r="V532" s="19">
        <f t="shared" si="1839"/>
        <v>1195.95</v>
      </c>
      <c r="W532" s="19" t="str">
        <f t="shared" si="1840"/>
        <v>#REF!</v>
      </c>
      <c r="X532" s="19" t="str">
        <f t="shared" si="1841"/>
        <v>#REF!</v>
      </c>
      <c r="Y532" s="38"/>
      <c r="Z532" s="38"/>
      <c r="AA532" s="38"/>
      <c r="AB532" s="38"/>
      <c r="AC532" s="38"/>
      <c r="AD532" s="38"/>
      <c r="AE532" s="38"/>
      <c r="AG532" s="39" t="b">
        <f t="shared" si="1842"/>
        <v>1</v>
      </c>
      <c r="AH532" s="38" t="s">
        <v>433</v>
      </c>
      <c r="AI532" s="40" t="s">
        <v>38</v>
      </c>
      <c r="AJ532" s="38" t="s">
        <v>39</v>
      </c>
      <c r="AK532" s="19">
        <v>0.0</v>
      </c>
      <c r="AL532" s="18">
        <v>1195.95</v>
      </c>
      <c r="AM532" s="19">
        <f t="shared" si="1843"/>
        <v>1195.95</v>
      </c>
    </row>
    <row r="533" ht="15.75" hidden="1" customHeight="1" outlineLevel="1">
      <c r="A533" s="43" t="s">
        <v>434</v>
      </c>
      <c r="B533" s="19"/>
      <c r="C533" s="18"/>
      <c r="D533" s="19">
        <f t="shared" ref="D533:E533" si="1844">SUBTOTAL(9,D529:D532)</f>
        <v>1012909</v>
      </c>
      <c r="E533" s="19">
        <f t="shared" si="1844"/>
        <v>520403</v>
      </c>
      <c r="F533" s="19">
        <v>1.0</v>
      </c>
      <c r="G533" s="19"/>
      <c r="H533" s="19"/>
      <c r="I533" s="19"/>
      <c r="J533" s="19"/>
      <c r="K533" s="19" t="str">
        <f t="shared" ref="K533:L533" si="1845">SUBTOTAL(9,K529:K532)</f>
        <v>#REF!</v>
      </c>
      <c r="L533" s="19" t="str">
        <f t="shared" si="1845"/>
        <v>#REF!</v>
      </c>
      <c r="M533" s="19"/>
      <c r="N533" s="19"/>
      <c r="O533" s="38"/>
      <c r="P533" s="19" t="str">
        <f t="shared" ref="P533:X533" si="1846">SUBTOTAL(9,P529:P532)</f>
        <v>#REF!</v>
      </c>
      <c r="Q533" s="19" t="str">
        <f t="shared" si="1846"/>
        <v>#REF!</v>
      </c>
      <c r="R533" s="19" t="str">
        <f t="shared" si="1846"/>
        <v>#REF!</v>
      </c>
      <c r="S533" s="38" t="str">
        <f t="shared" si="1846"/>
        <v>#REF!</v>
      </c>
      <c r="T533" s="19">
        <f t="shared" si="1846"/>
        <v>0</v>
      </c>
      <c r="U533" s="19">
        <f t="shared" si="1846"/>
        <v>1195.95</v>
      </c>
      <c r="V533" s="19">
        <f t="shared" si="1846"/>
        <v>1195.95</v>
      </c>
      <c r="W533" s="19" t="str">
        <f t="shared" si="1846"/>
        <v>#REF!</v>
      </c>
      <c r="X533" s="19" t="str">
        <f t="shared" si="1846"/>
        <v>#REF!</v>
      </c>
      <c r="Y533" s="38"/>
      <c r="Z533" s="38"/>
      <c r="AA533" s="38"/>
      <c r="AB533" s="38"/>
      <c r="AC533" s="38"/>
      <c r="AD533" s="38"/>
      <c r="AE533" s="38"/>
      <c r="AH533" s="38"/>
      <c r="AI533" s="40"/>
      <c r="AJ533" s="38"/>
      <c r="AK533" s="19"/>
      <c r="AL533" s="18"/>
      <c r="AM533" s="19"/>
    </row>
    <row r="534" ht="15.75" hidden="1" customHeight="1" outlineLevel="2">
      <c r="A534" s="18" t="s">
        <v>244</v>
      </c>
      <c r="B534" s="19" t="s">
        <v>18</v>
      </c>
      <c r="C534" s="18" t="s">
        <v>335</v>
      </c>
      <c r="D534" s="19">
        <v>4.882017337E7</v>
      </c>
      <c r="E534" s="19">
        <v>4827828.54</v>
      </c>
      <c r="F534" s="19">
        <v>0.0</v>
      </c>
      <c r="G534" s="19" t="str">
        <f t="shared" ref="G534:G538" si="1847">VLOOKUP(A534,'[1]ESFUERZO PROPIO ANTIOQUIA'!$E$4:$AB$130,5,0)</f>
        <v>#REF!</v>
      </c>
      <c r="H534" s="19" t="str">
        <f t="shared" ref="H534:H538" si="1848">VLOOKUP(A534,'[1]ESFUERZO PROPIO ANTIOQUIA'!$E$4:$AB$130,2,0)</f>
        <v>#REF!</v>
      </c>
      <c r="I534" s="19" t="str">
        <f t="shared" ref="I534:I538" si="1849">VLOOKUP(A534,'[1]ESFUERZO PROPIO ANTIOQUIA'!$E$4:$AB$130,24,0)</f>
        <v>#REF!</v>
      </c>
      <c r="J534" s="19" t="str">
        <f t="shared" ref="J534:J538" si="1850">+I534/4</f>
        <v>#REF!</v>
      </c>
      <c r="K534" s="19" t="str">
        <f t="shared" ref="K534:K538" si="1851">+F534*J534</f>
        <v>#REF!</v>
      </c>
      <c r="L534" s="19" t="str">
        <f t="shared" ref="L534:L538" si="1852">IF(K534=0,0,D534-Q534)</f>
        <v>#REF!</v>
      </c>
      <c r="M534" s="19" t="str">
        <f t="shared" ref="M534:M538" si="1853">VLOOKUP(A534,'[1]ESFUERZO PROPIO ANTIOQUIA'!$E$4:$AB$130,14,0)</f>
        <v>#REF!</v>
      </c>
      <c r="N534" s="19" t="str">
        <f t="shared" ref="N534:N538" si="1854">VLOOKUP(A534,'[1]ESFUERZO PROPIO ANTIOQUIA'!$E$4:$AB$130,11,0)</f>
        <v>#REF!</v>
      </c>
      <c r="O534" s="38"/>
      <c r="P534" s="19" t="str">
        <f t="shared" ref="P534:P536" si="1855">+D534-K534</f>
        <v>#REF!</v>
      </c>
      <c r="Q534" s="19" t="str">
        <f t="shared" ref="Q534:Q538" si="1856">+ROUND(P534,0)</f>
        <v>#REF!</v>
      </c>
      <c r="R534" s="19" t="str">
        <f t="shared" ref="R534:R538" si="1857">+L534+Q534</f>
        <v>#REF!</v>
      </c>
      <c r="S534" s="38" t="str">
        <f t="shared" ref="S534:S538" si="1858">+IF(D534-L534-Q534&gt;1,D534-L534-Q534,0)</f>
        <v>#REF!</v>
      </c>
      <c r="T534" s="19">
        <v>0.0</v>
      </c>
      <c r="U534" s="19">
        <v>0.0</v>
      </c>
      <c r="V534" s="19">
        <f t="shared" ref="V534:V538" si="1859">+T534+U534</f>
        <v>0</v>
      </c>
      <c r="W534" s="19" t="str">
        <f t="shared" ref="W534:W538" si="1860">+IF(S534+V534&gt;100000,S534+V534,0)</f>
        <v>#REF!</v>
      </c>
      <c r="X534" s="19" t="str">
        <f t="shared" ref="X534:X538" si="1861">+Q534+W534</f>
        <v>#REF!</v>
      </c>
      <c r="Y534" s="38"/>
      <c r="Z534" s="38"/>
      <c r="AA534" s="38"/>
      <c r="AB534" s="38"/>
      <c r="AC534" s="38"/>
      <c r="AD534" s="38"/>
      <c r="AE534" s="38"/>
      <c r="AG534" s="39" t="b">
        <f t="shared" ref="AG534:AG538" si="1862">+AND(A534=AH534,C534=AJ534)</f>
        <v>1</v>
      </c>
      <c r="AH534" s="38" t="s">
        <v>244</v>
      </c>
      <c r="AI534" s="40" t="s">
        <v>18</v>
      </c>
      <c r="AJ534" s="38" t="s">
        <v>335</v>
      </c>
      <c r="AK534" s="19">
        <v>0.0</v>
      </c>
      <c r="AL534" s="18">
        <v>0.0</v>
      </c>
      <c r="AM534" s="19">
        <f t="shared" ref="AM534:AM538" si="1863">+AK534+AL534</f>
        <v>0</v>
      </c>
    </row>
    <row r="535" ht="15.75" hidden="1" customHeight="1" outlineLevel="2">
      <c r="A535" s="18" t="s">
        <v>244</v>
      </c>
      <c r="B535" s="19" t="s">
        <v>44</v>
      </c>
      <c r="C535" s="18" t="s">
        <v>45</v>
      </c>
      <c r="D535" s="19">
        <v>662801.97</v>
      </c>
      <c r="E535" s="19">
        <v>65544.51</v>
      </c>
      <c r="F535" s="19">
        <v>0.0</v>
      </c>
      <c r="G535" s="19" t="str">
        <f t="shared" si="1847"/>
        <v>#REF!</v>
      </c>
      <c r="H535" s="19" t="str">
        <f t="shared" si="1848"/>
        <v>#REF!</v>
      </c>
      <c r="I535" s="19" t="str">
        <f t="shared" si="1849"/>
        <v>#REF!</v>
      </c>
      <c r="J535" s="19" t="str">
        <f t="shared" si="1850"/>
        <v>#REF!</v>
      </c>
      <c r="K535" s="19" t="str">
        <f t="shared" si="1851"/>
        <v>#REF!</v>
      </c>
      <c r="L535" s="19" t="str">
        <f t="shared" si="1852"/>
        <v>#REF!</v>
      </c>
      <c r="M535" s="19" t="str">
        <f t="shared" si="1853"/>
        <v>#REF!</v>
      </c>
      <c r="N535" s="19" t="str">
        <f t="shared" si="1854"/>
        <v>#REF!</v>
      </c>
      <c r="O535" s="38"/>
      <c r="P535" s="19" t="str">
        <f t="shared" si="1855"/>
        <v>#REF!</v>
      </c>
      <c r="Q535" s="19" t="str">
        <f t="shared" si="1856"/>
        <v>#REF!</v>
      </c>
      <c r="R535" s="19" t="str">
        <f t="shared" si="1857"/>
        <v>#REF!</v>
      </c>
      <c r="S535" s="38" t="str">
        <f t="shared" si="1858"/>
        <v>#REF!</v>
      </c>
      <c r="T535" s="19">
        <v>0.0</v>
      </c>
      <c r="U535" s="19">
        <v>0.0</v>
      </c>
      <c r="V535" s="19">
        <f t="shared" si="1859"/>
        <v>0</v>
      </c>
      <c r="W535" s="19" t="str">
        <f t="shared" si="1860"/>
        <v>#REF!</v>
      </c>
      <c r="X535" s="19" t="str">
        <f t="shared" si="1861"/>
        <v>#REF!</v>
      </c>
      <c r="Y535" s="38"/>
      <c r="Z535" s="38"/>
      <c r="AA535" s="38"/>
      <c r="AB535" s="38"/>
      <c r="AC535" s="38"/>
      <c r="AD535" s="38"/>
      <c r="AE535" s="38"/>
      <c r="AG535" s="39" t="b">
        <f t="shared" si="1862"/>
        <v>1</v>
      </c>
      <c r="AH535" s="38" t="s">
        <v>244</v>
      </c>
      <c r="AI535" s="40" t="s">
        <v>44</v>
      </c>
      <c r="AJ535" s="38" t="s">
        <v>45</v>
      </c>
      <c r="AK535" s="19">
        <v>0.0</v>
      </c>
      <c r="AL535" s="18">
        <v>0.0</v>
      </c>
      <c r="AM535" s="19">
        <f t="shared" si="1863"/>
        <v>0</v>
      </c>
    </row>
    <row r="536" ht="15.75" hidden="1" customHeight="1" outlineLevel="2">
      <c r="A536" s="18" t="s">
        <v>244</v>
      </c>
      <c r="B536" s="19" t="s">
        <v>73</v>
      </c>
      <c r="C536" s="18" t="s">
        <v>74</v>
      </c>
      <c r="D536" s="19">
        <v>3702513.52</v>
      </c>
      <c r="E536" s="19">
        <v>366141.68</v>
      </c>
      <c r="F536" s="19">
        <v>0.0</v>
      </c>
      <c r="G536" s="19" t="str">
        <f t="shared" si="1847"/>
        <v>#REF!</v>
      </c>
      <c r="H536" s="19" t="str">
        <f t="shared" si="1848"/>
        <v>#REF!</v>
      </c>
      <c r="I536" s="19" t="str">
        <f t="shared" si="1849"/>
        <v>#REF!</v>
      </c>
      <c r="J536" s="19" t="str">
        <f t="shared" si="1850"/>
        <v>#REF!</v>
      </c>
      <c r="K536" s="19" t="str">
        <f t="shared" si="1851"/>
        <v>#REF!</v>
      </c>
      <c r="L536" s="19" t="str">
        <f t="shared" si="1852"/>
        <v>#REF!</v>
      </c>
      <c r="M536" s="19" t="str">
        <f t="shared" si="1853"/>
        <v>#REF!</v>
      </c>
      <c r="N536" s="19" t="str">
        <f t="shared" si="1854"/>
        <v>#REF!</v>
      </c>
      <c r="O536" s="38"/>
      <c r="P536" s="19" t="str">
        <f t="shared" si="1855"/>
        <v>#REF!</v>
      </c>
      <c r="Q536" s="19" t="str">
        <f t="shared" si="1856"/>
        <v>#REF!</v>
      </c>
      <c r="R536" s="19" t="str">
        <f t="shared" si="1857"/>
        <v>#REF!</v>
      </c>
      <c r="S536" s="38" t="str">
        <f t="shared" si="1858"/>
        <v>#REF!</v>
      </c>
      <c r="T536" s="19">
        <v>0.0</v>
      </c>
      <c r="U536" s="19">
        <v>0.0</v>
      </c>
      <c r="V536" s="19">
        <f t="shared" si="1859"/>
        <v>0</v>
      </c>
      <c r="W536" s="19" t="str">
        <f t="shared" si="1860"/>
        <v>#REF!</v>
      </c>
      <c r="X536" s="19" t="str">
        <f t="shared" si="1861"/>
        <v>#REF!</v>
      </c>
      <c r="Y536" s="38"/>
      <c r="Z536" s="38"/>
      <c r="AA536" s="38"/>
      <c r="AB536" s="38"/>
      <c r="AC536" s="38"/>
      <c r="AD536" s="38"/>
      <c r="AE536" s="38"/>
      <c r="AG536" s="39" t="b">
        <f t="shared" si="1862"/>
        <v>1</v>
      </c>
      <c r="AH536" s="38" t="s">
        <v>244</v>
      </c>
      <c r="AI536" s="40" t="s">
        <v>73</v>
      </c>
      <c r="AJ536" s="38" t="s">
        <v>74</v>
      </c>
      <c r="AK536" s="19">
        <v>0.0</v>
      </c>
      <c r="AL536" s="18">
        <v>0.0</v>
      </c>
      <c r="AM536" s="19">
        <f t="shared" si="1863"/>
        <v>0</v>
      </c>
    </row>
    <row r="537" ht="15.75" hidden="1" customHeight="1" outlineLevel="2">
      <c r="A537" s="18" t="s">
        <v>244</v>
      </c>
      <c r="B537" s="19" t="s">
        <v>30</v>
      </c>
      <c r="C537" s="18" t="s">
        <v>31</v>
      </c>
      <c r="D537" s="19">
        <v>21856.37</v>
      </c>
      <c r="E537" s="19">
        <v>2161.38</v>
      </c>
      <c r="F537" s="19">
        <v>0.0</v>
      </c>
      <c r="G537" s="19" t="str">
        <f t="shared" si="1847"/>
        <v>#REF!</v>
      </c>
      <c r="H537" s="19" t="str">
        <f t="shared" si="1848"/>
        <v>#REF!</v>
      </c>
      <c r="I537" s="19" t="str">
        <f t="shared" si="1849"/>
        <v>#REF!</v>
      </c>
      <c r="J537" s="19" t="str">
        <f t="shared" si="1850"/>
        <v>#REF!</v>
      </c>
      <c r="K537" s="19" t="str">
        <f t="shared" si="1851"/>
        <v>#REF!</v>
      </c>
      <c r="L537" s="19" t="str">
        <f t="shared" si="1852"/>
        <v>#REF!</v>
      </c>
      <c r="M537" s="19" t="str">
        <f t="shared" si="1853"/>
        <v>#REF!</v>
      </c>
      <c r="N537" s="19" t="str">
        <f t="shared" si="1854"/>
        <v>#REF!</v>
      </c>
      <c r="O537" s="38"/>
      <c r="P537" s="19">
        <v>0.0</v>
      </c>
      <c r="Q537" s="19">
        <f t="shared" si="1856"/>
        <v>0</v>
      </c>
      <c r="R537" s="19" t="str">
        <f t="shared" si="1857"/>
        <v>#REF!</v>
      </c>
      <c r="S537" s="38" t="str">
        <f t="shared" si="1858"/>
        <v>#REF!</v>
      </c>
      <c r="T537" s="19">
        <v>0.0</v>
      </c>
      <c r="U537" s="19">
        <v>12837.14</v>
      </c>
      <c r="V537" s="19">
        <f t="shared" si="1859"/>
        <v>12837.14</v>
      </c>
      <c r="W537" s="19" t="str">
        <f t="shared" si="1860"/>
        <v>#REF!</v>
      </c>
      <c r="X537" s="19" t="str">
        <f t="shared" si="1861"/>
        <v>#REF!</v>
      </c>
      <c r="Y537" s="38"/>
      <c r="Z537" s="38"/>
      <c r="AA537" s="38"/>
      <c r="AB537" s="38"/>
      <c r="AC537" s="38"/>
      <c r="AD537" s="38"/>
      <c r="AE537" s="38"/>
      <c r="AG537" s="39" t="b">
        <f t="shared" si="1862"/>
        <v>1</v>
      </c>
      <c r="AH537" s="38" t="s">
        <v>244</v>
      </c>
      <c r="AI537" s="40" t="s">
        <v>30</v>
      </c>
      <c r="AJ537" s="38" t="s">
        <v>336</v>
      </c>
      <c r="AK537" s="19">
        <v>0.0</v>
      </c>
      <c r="AL537" s="18">
        <v>12837.14</v>
      </c>
      <c r="AM537" s="19">
        <f t="shared" si="1863"/>
        <v>12837.14</v>
      </c>
    </row>
    <row r="538" ht="15.75" hidden="1" customHeight="1" outlineLevel="2">
      <c r="A538" s="18" t="s">
        <v>244</v>
      </c>
      <c r="B538" s="19" t="s">
        <v>38</v>
      </c>
      <c r="C538" s="18" t="s">
        <v>39</v>
      </c>
      <c r="D538" s="19">
        <v>3861.77</v>
      </c>
      <c r="E538" s="19">
        <v>381.89</v>
      </c>
      <c r="F538" s="19">
        <v>0.0</v>
      </c>
      <c r="G538" s="19" t="str">
        <f t="shared" si="1847"/>
        <v>#REF!</v>
      </c>
      <c r="H538" s="19" t="str">
        <f t="shared" si="1848"/>
        <v>#REF!</v>
      </c>
      <c r="I538" s="19" t="str">
        <f t="shared" si="1849"/>
        <v>#REF!</v>
      </c>
      <c r="J538" s="19" t="str">
        <f t="shared" si="1850"/>
        <v>#REF!</v>
      </c>
      <c r="K538" s="19" t="str">
        <f t="shared" si="1851"/>
        <v>#REF!</v>
      </c>
      <c r="L538" s="19" t="str">
        <f t="shared" si="1852"/>
        <v>#REF!</v>
      </c>
      <c r="M538" s="19" t="str">
        <f t="shared" si="1853"/>
        <v>#REF!</v>
      </c>
      <c r="N538" s="19" t="str">
        <f t="shared" si="1854"/>
        <v>#REF!</v>
      </c>
      <c r="O538" s="38"/>
      <c r="P538" s="19">
        <v>0.0</v>
      </c>
      <c r="Q538" s="19">
        <f t="shared" si="1856"/>
        <v>0</v>
      </c>
      <c r="R538" s="19" t="str">
        <f t="shared" si="1857"/>
        <v>#REF!</v>
      </c>
      <c r="S538" s="38" t="str">
        <f t="shared" si="1858"/>
        <v>#REF!</v>
      </c>
      <c r="T538" s="19">
        <v>0.0</v>
      </c>
      <c r="U538" s="19">
        <v>7002.36</v>
      </c>
      <c r="V538" s="19">
        <f t="shared" si="1859"/>
        <v>7002.36</v>
      </c>
      <c r="W538" s="19" t="str">
        <f t="shared" si="1860"/>
        <v>#REF!</v>
      </c>
      <c r="X538" s="19" t="str">
        <f t="shared" si="1861"/>
        <v>#REF!</v>
      </c>
      <c r="Y538" s="38"/>
      <c r="Z538" s="38"/>
      <c r="AA538" s="38"/>
      <c r="AB538" s="38"/>
      <c r="AC538" s="38"/>
      <c r="AD538" s="38"/>
      <c r="AE538" s="38"/>
      <c r="AG538" s="39" t="b">
        <f t="shared" si="1862"/>
        <v>1</v>
      </c>
      <c r="AH538" s="38" t="s">
        <v>244</v>
      </c>
      <c r="AI538" s="40" t="s">
        <v>38</v>
      </c>
      <c r="AJ538" s="38" t="s">
        <v>39</v>
      </c>
      <c r="AK538" s="19">
        <v>0.0</v>
      </c>
      <c r="AL538" s="18">
        <v>7002.36</v>
      </c>
      <c r="AM538" s="19">
        <f t="shared" si="1863"/>
        <v>7002.36</v>
      </c>
    </row>
    <row r="539" ht="15.75" hidden="1" customHeight="1" outlineLevel="1">
      <c r="A539" s="43" t="s">
        <v>435</v>
      </c>
      <c r="B539" s="19"/>
      <c r="C539" s="18"/>
      <c r="D539" s="19">
        <f t="shared" ref="D539:E539" si="1864">SUBTOTAL(9,D534:D538)</f>
        <v>53211207</v>
      </c>
      <c r="E539" s="19">
        <f t="shared" si="1864"/>
        <v>5262058</v>
      </c>
      <c r="F539" s="19">
        <v>1.0</v>
      </c>
      <c r="G539" s="19"/>
      <c r="H539" s="19"/>
      <c r="I539" s="19"/>
      <c r="J539" s="19"/>
      <c r="K539" s="19" t="str">
        <f t="shared" ref="K539:L539" si="1865">SUBTOTAL(9,K534:K538)</f>
        <v>#REF!</v>
      </c>
      <c r="L539" s="19" t="str">
        <f t="shared" si="1865"/>
        <v>#REF!</v>
      </c>
      <c r="M539" s="19"/>
      <c r="N539" s="19"/>
      <c r="O539" s="38"/>
      <c r="P539" s="19" t="str">
        <f t="shared" ref="P539:X539" si="1866">SUBTOTAL(9,P534:P538)</f>
        <v>#REF!</v>
      </c>
      <c r="Q539" s="19" t="str">
        <f t="shared" si="1866"/>
        <v>#REF!</v>
      </c>
      <c r="R539" s="19" t="str">
        <f t="shared" si="1866"/>
        <v>#REF!</v>
      </c>
      <c r="S539" s="38" t="str">
        <f t="shared" si="1866"/>
        <v>#REF!</v>
      </c>
      <c r="T539" s="19">
        <f t="shared" si="1866"/>
        <v>0</v>
      </c>
      <c r="U539" s="19">
        <f t="shared" si="1866"/>
        <v>19839.5</v>
      </c>
      <c r="V539" s="19">
        <f t="shared" si="1866"/>
        <v>19839.5</v>
      </c>
      <c r="W539" s="19" t="str">
        <f t="shared" si="1866"/>
        <v>#REF!</v>
      </c>
      <c r="X539" s="19" t="str">
        <f t="shared" si="1866"/>
        <v>#REF!</v>
      </c>
      <c r="Y539" s="38"/>
      <c r="Z539" s="38"/>
      <c r="AA539" s="38"/>
      <c r="AB539" s="38"/>
      <c r="AC539" s="38"/>
      <c r="AD539" s="38"/>
      <c r="AE539" s="38"/>
      <c r="AH539" s="38"/>
      <c r="AI539" s="40"/>
      <c r="AJ539" s="38"/>
      <c r="AK539" s="19"/>
      <c r="AL539" s="18"/>
      <c r="AM539" s="19"/>
    </row>
    <row r="540" ht="15.75" hidden="1" customHeight="1" outlineLevel="2">
      <c r="A540" s="18" t="s">
        <v>246</v>
      </c>
      <c r="B540" s="19" t="s">
        <v>18</v>
      </c>
      <c r="C540" s="18" t="s">
        <v>335</v>
      </c>
      <c r="D540" s="19">
        <v>1.956470167E7</v>
      </c>
      <c r="E540" s="19">
        <v>4441401.56</v>
      </c>
      <c r="F540" s="19">
        <v>0.0</v>
      </c>
      <c r="G540" s="19" t="str">
        <f t="shared" ref="G540:G543" si="1867">VLOOKUP(A540,'[1]ESFUERZO PROPIO ANTIOQUIA'!$E$4:$AB$130,5,0)</f>
        <v>#REF!</v>
      </c>
      <c r="H540" s="19" t="str">
        <f t="shared" ref="H540:H543" si="1868">VLOOKUP(A540,'[1]ESFUERZO PROPIO ANTIOQUIA'!$E$4:$AB$130,2,0)</f>
        <v>#REF!</v>
      </c>
      <c r="I540" s="19" t="str">
        <f t="shared" ref="I540:I543" si="1869">VLOOKUP(A540,'[1]ESFUERZO PROPIO ANTIOQUIA'!$E$4:$AB$130,24,0)</f>
        <v>#REF!</v>
      </c>
      <c r="J540" s="19" t="str">
        <f t="shared" ref="J540:J543" si="1870">+I540/4</f>
        <v>#REF!</v>
      </c>
      <c r="K540" s="19" t="str">
        <f t="shared" ref="K540:K543" si="1871">+F540*J540</f>
        <v>#REF!</v>
      </c>
      <c r="L540" s="19" t="str">
        <f t="shared" ref="L540:L543" si="1872">IF(K540=0,0,D540-Q540)</f>
        <v>#REF!</v>
      </c>
      <c r="M540" s="19" t="str">
        <f t="shared" ref="M540:M543" si="1873">VLOOKUP(A540,'[1]ESFUERZO PROPIO ANTIOQUIA'!$E$4:$AB$130,14,0)</f>
        <v>#REF!</v>
      </c>
      <c r="N540" s="19" t="str">
        <f t="shared" ref="N540:N543" si="1874">VLOOKUP(A540,'[1]ESFUERZO PROPIO ANTIOQUIA'!$E$4:$AB$130,11,0)</f>
        <v>#REF!</v>
      </c>
      <c r="O540" s="38"/>
      <c r="P540" s="19" t="str">
        <f t="shared" ref="P540:P541" si="1875">+D540-K540</f>
        <v>#REF!</v>
      </c>
      <c r="Q540" s="19" t="str">
        <f t="shared" ref="Q540:Q543" si="1876">+ROUND(P540,0)</f>
        <v>#REF!</v>
      </c>
      <c r="R540" s="19" t="str">
        <f t="shared" ref="R540:R543" si="1877">+L540+Q540</f>
        <v>#REF!</v>
      </c>
      <c r="S540" s="38" t="str">
        <f t="shared" ref="S540:S543" si="1878">+IF(D540-L540-Q540&gt;1,D540-L540-Q540,0)</f>
        <v>#REF!</v>
      </c>
      <c r="T540" s="19">
        <v>0.0</v>
      </c>
      <c r="U540" s="19">
        <v>0.0</v>
      </c>
      <c r="V540" s="19">
        <f t="shared" ref="V540:V543" si="1879">+T540+U540</f>
        <v>0</v>
      </c>
      <c r="W540" s="19" t="str">
        <f t="shared" ref="W540:W543" si="1880">+IF(S540+V540&gt;100000,S540+V540,0)</f>
        <v>#REF!</v>
      </c>
      <c r="X540" s="19" t="str">
        <f t="shared" ref="X540:X543" si="1881">+Q540+W540</f>
        <v>#REF!</v>
      </c>
      <c r="Y540" s="38"/>
      <c r="Z540" s="38"/>
      <c r="AA540" s="38"/>
      <c r="AB540" s="38"/>
      <c r="AC540" s="38"/>
      <c r="AD540" s="38"/>
      <c r="AE540" s="38"/>
      <c r="AG540" s="39" t="b">
        <f t="shared" ref="AG540:AG543" si="1882">+AND(A540=AH540,C540=AJ540)</f>
        <v>1</v>
      </c>
      <c r="AH540" s="38" t="s">
        <v>246</v>
      </c>
      <c r="AI540" s="40" t="s">
        <v>18</v>
      </c>
      <c r="AJ540" s="38" t="s">
        <v>335</v>
      </c>
      <c r="AK540" s="19">
        <v>0.0</v>
      </c>
      <c r="AL540" s="18">
        <v>0.0</v>
      </c>
      <c r="AM540" s="19">
        <f t="shared" ref="AM540:AM543" si="1883">+AK540+AL540</f>
        <v>0</v>
      </c>
    </row>
    <row r="541" ht="15.75" hidden="1" customHeight="1" outlineLevel="2">
      <c r="A541" s="18" t="s">
        <v>246</v>
      </c>
      <c r="B541" s="19" t="s">
        <v>44</v>
      </c>
      <c r="C541" s="18" t="s">
        <v>45</v>
      </c>
      <c r="D541" s="19">
        <v>282306.75</v>
      </c>
      <c r="E541" s="19">
        <v>64086.72</v>
      </c>
      <c r="F541" s="19">
        <v>0.0</v>
      </c>
      <c r="G541" s="19" t="str">
        <f t="shared" si="1867"/>
        <v>#REF!</v>
      </c>
      <c r="H541" s="19" t="str">
        <f t="shared" si="1868"/>
        <v>#REF!</v>
      </c>
      <c r="I541" s="19" t="str">
        <f t="shared" si="1869"/>
        <v>#REF!</v>
      </c>
      <c r="J541" s="19" t="str">
        <f t="shared" si="1870"/>
        <v>#REF!</v>
      </c>
      <c r="K541" s="19" t="str">
        <f t="shared" si="1871"/>
        <v>#REF!</v>
      </c>
      <c r="L541" s="19" t="str">
        <f t="shared" si="1872"/>
        <v>#REF!</v>
      </c>
      <c r="M541" s="19" t="str">
        <f t="shared" si="1873"/>
        <v>#REF!</v>
      </c>
      <c r="N541" s="19" t="str">
        <f t="shared" si="1874"/>
        <v>#REF!</v>
      </c>
      <c r="O541" s="38"/>
      <c r="P541" s="19" t="str">
        <f t="shared" si="1875"/>
        <v>#REF!</v>
      </c>
      <c r="Q541" s="19" t="str">
        <f t="shared" si="1876"/>
        <v>#REF!</v>
      </c>
      <c r="R541" s="19" t="str">
        <f t="shared" si="1877"/>
        <v>#REF!</v>
      </c>
      <c r="S541" s="38" t="str">
        <f t="shared" si="1878"/>
        <v>#REF!</v>
      </c>
      <c r="T541" s="19">
        <v>0.0</v>
      </c>
      <c r="U541" s="19">
        <v>0.0</v>
      </c>
      <c r="V541" s="19">
        <f t="shared" si="1879"/>
        <v>0</v>
      </c>
      <c r="W541" s="19" t="str">
        <f t="shared" si="1880"/>
        <v>#REF!</v>
      </c>
      <c r="X541" s="19" t="str">
        <f t="shared" si="1881"/>
        <v>#REF!</v>
      </c>
      <c r="Y541" s="38"/>
      <c r="Z541" s="38"/>
      <c r="AA541" s="38"/>
      <c r="AB541" s="38"/>
      <c r="AC541" s="38"/>
      <c r="AD541" s="38"/>
      <c r="AE541" s="38"/>
      <c r="AG541" s="39" t="b">
        <f t="shared" si="1882"/>
        <v>1</v>
      </c>
      <c r="AH541" s="38" t="s">
        <v>246</v>
      </c>
      <c r="AI541" s="40" t="s">
        <v>44</v>
      </c>
      <c r="AJ541" s="38" t="s">
        <v>45</v>
      </c>
      <c r="AK541" s="19">
        <v>0.0</v>
      </c>
      <c r="AL541" s="18">
        <v>0.0</v>
      </c>
      <c r="AM541" s="19">
        <f t="shared" si="1883"/>
        <v>0</v>
      </c>
    </row>
    <row r="542" ht="15.75" hidden="1" customHeight="1" outlineLevel="2">
      <c r="A542" s="18" t="s">
        <v>246</v>
      </c>
      <c r="B542" s="19" t="s">
        <v>30</v>
      </c>
      <c r="C542" s="18" t="s">
        <v>31</v>
      </c>
      <c r="D542" s="19">
        <v>34788.68</v>
      </c>
      <c r="E542" s="19">
        <v>7897.41</v>
      </c>
      <c r="F542" s="19">
        <v>0.0</v>
      </c>
      <c r="G542" s="19" t="str">
        <f t="shared" si="1867"/>
        <v>#REF!</v>
      </c>
      <c r="H542" s="19" t="str">
        <f t="shared" si="1868"/>
        <v>#REF!</v>
      </c>
      <c r="I542" s="19" t="str">
        <f t="shared" si="1869"/>
        <v>#REF!</v>
      </c>
      <c r="J542" s="19" t="str">
        <f t="shared" si="1870"/>
        <v>#REF!</v>
      </c>
      <c r="K542" s="19" t="str">
        <f t="shared" si="1871"/>
        <v>#REF!</v>
      </c>
      <c r="L542" s="19" t="str">
        <f t="shared" si="1872"/>
        <v>#REF!</v>
      </c>
      <c r="M542" s="19" t="str">
        <f t="shared" si="1873"/>
        <v>#REF!</v>
      </c>
      <c r="N542" s="19" t="str">
        <f t="shared" si="1874"/>
        <v>#REF!</v>
      </c>
      <c r="O542" s="38"/>
      <c r="P542" s="19">
        <v>0.0</v>
      </c>
      <c r="Q542" s="19">
        <f t="shared" si="1876"/>
        <v>0</v>
      </c>
      <c r="R542" s="19" t="str">
        <f t="shared" si="1877"/>
        <v>#REF!</v>
      </c>
      <c r="S542" s="38" t="str">
        <f t="shared" si="1878"/>
        <v>#REF!</v>
      </c>
      <c r="T542" s="19">
        <v>0.0</v>
      </c>
      <c r="U542" s="19">
        <v>13628.17</v>
      </c>
      <c r="V542" s="19">
        <f t="shared" si="1879"/>
        <v>13628.17</v>
      </c>
      <c r="W542" s="19" t="str">
        <f t="shared" si="1880"/>
        <v>#REF!</v>
      </c>
      <c r="X542" s="19" t="str">
        <f t="shared" si="1881"/>
        <v>#REF!</v>
      </c>
      <c r="Y542" s="38"/>
      <c r="Z542" s="38"/>
      <c r="AA542" s="38"/>
      <c r="AB542" s="38"/>
      <c r="AC542" s="38"/>
      <c r="AD542" s="38"/>
      <c r="AE542" s="38"/>
      <c r="AG542" s="39" t="b">
        <f t="shared" si="1882"/>
        <v>1</v>
      </c>
      <c r="AH542" s="38" t="s">
        <v>246</v>
      </c>
      <c r="AI542" s="40" t="s">
        <v>30</v>
      </c>
      <c r="AJ542" s="38" t="s">
        <v>336</v>
      </c>
      <c r="AK542" s="19">
        <v>0.0</v>
      </c>
      <c r="AL542" s="18">
        <v>13628.17</v>
      </c>
      <c r="AM542" s="19">
        <f t="shared" si="1883"/>
        <v>13628.17</v>
      </c>
    </row>
    <row r="543" ht="15.75" hidden="1" customHeight="1" outlineLevel="2">
      <c r="A543" s="18" t="s">
        <v>246</v>
      </c>
      <c r="B543" s="19" t="s">
        <v>38</v>
      </c>
      <c r="C543" s="18" t="s">
        <v>39</v>
      </c>
      <c r="D543" s="19">
        <v>71301.9</v>
      </c>
      <c r="E543" s="19">
        <v>16186.31</v>
      </c>
      <c r="F543" s="19">
        <v>0.0</v>
      </c>
      <c r="G543" s="19" t="str">
        <f t="shared" si="1867"/>
        <v>#REF!</v>
      </c>
      <c r="H543" s="19" t="str">
        <f t="shared" si="1868"/>
        <v>#REF!</v>
      </c>
      <c r="I543" s="19" t="str">
        <f t="shared" si="1869"/>
        <v>#REF!</v>
      </c>
      <c r="J543" s="19" t="str">
        <f t="shared" si="1870"/>
        <v>#REF!</v>
      </c>
      <c r="K543" s="19" t="str">
        <f t="shared" si="1871"/>
        <v>#REF!</v>
      </c>
      <c r="L543" s="19" t="str">
        <f t="shared" si="1872"/>
        <v>#REF!</v>
      </c>
      <c r="M543" s="19" t="str">
        <f t="shared" si="1873"/>
        <v>#REF!</v>
      </c>
      <c r="N543" s="19" t="str">
        <f t="shared" si="1874"/>
        <v>#REF!</v>
      </c>
      <c r="O543" s="38"/>
      <c r="P543" s="19">
        <v>0.0</v>
      </c>
      <c r="Q543" s="19">
        <f t="shared" si="1876"/>
        <v>0</v>
      </c>
      <c r="R543" s="19" t="str">
        <f t="shared" si="1877"/>
        <v>#REF!</v>
      </c>
      <c r="S543" s="38" t="str">
        <f t="shared" si="1878"/>
        <v>#REF!</v>
      </c>
      <c r="T543" s="19">
        <v>0.0</v>
      </c>
      <c r="U543" s="19">
        <v>50539.55</v>
      </c>
      <c r="V543" s="19">
        <f t="shared" si="1879"/>
        <v>50539.55</v>
      </c>
      <c r="W543" s="19" t="str">
        <f t="shared" si="1880"/>
        <v>#REF!</v>
      </c>
      <c r="X543" s="19" t="str">
        <f t="shared" si="1881"/>
        <v>#REF!</v>
      </c>
      <c r="Y543" s="38"/>
      <c r="Z543" s="38"/>
      <c r="AA543" s="38"/>
      <c r="AB543" s="38"/>
      <c r="AC543" s="38"/>
      <c r="AD543" s="38"/>
      <c r="AE543" s="38"/>
      <c r="AG543" s="39" t="b">
        <f t="shared" si="1882"/>
        <v>1</v>
      </c>
      <c r="AH543" s="38" t="s">
        <v>246</v>
      </c>
      <c r="AI543" s="40" t="s">
        <v>38</v>
      </c>
      <c r="AJ543" s="38" t="s">
        <v>39</v>
      </c>
      <c r="AK543" s="19">
        <v>0.0</v>
      </c>
      <c r="AL543" s="18">
        <v>50539.55</v>
      </c>
      <c r="AM543" s="19">
        <f t="shared" si="1883"/>
        <v>50539.55</v>
      </c>
    </row>
    <row r="544" ht="15.75" hidden="1" customHeight="1" outlineLevel="1">
      <c r="A544" s="43" t="s">
        <v>436</v>
      </c>
      <c r="B544" s="19"/>
      <c r="C544" s="18"/>
      <c r="D544" s="19">
        <f t="shared" ref="D544:E544" si="1884">SUBTOTAL(9,D540:D543)</f>
        <v>19953099</v>
      </c>
      <c r="E544" s="19">
        <f t="shared" si="1884"/>
        <v>4529572</v>
      </c>
      <c r="F544" s="19">
        <v>1.0</v>
      </c>
      <c r="G544" s="19"/>
      <c r="H544" s="19"/>
      <c r="I544" s="19"/>
      <c r="J544" s="19"/>
      <c r="K544" s="19" t="str">
        <f t="shared" ref="K544:L544" si="1885">SUBTOTAL(9,K540:K543)</f>
        <v>#REF!</v>
      </c>
      <c r="L544" s="19" t="str">
        <f t="shared" si="1885"/>
        <v>#REF!</v>
      </c>
      <c r="M544" s="19"/>
      <c r="N544" s="19"/>
      <c r="O544" s="38"/>
      <c r="P544" s="19" t="str">
        <f t="shared" ref="P544:X544" si="1886">SUBTOTAL(9,P540:P543)</f>
        <v>#REF!</v>
      </c>
      <c r="Q544" s="19" t="str">
        <f t="shared" si="1886"/>
        <v>#REF!</v>
      </c>
      <c r="R544" s="19" t="str">
        <f t="shared" si="1886"/>
        <v>#REF!</v>
      </c>
      <c r="S544" s="38" t="str">
        <f t="shared" si="1886"/>
        <v>#REF!</v>
      </c>
      <c r="T544" s="19">
        <f t="shared" si="1886"/>
        <v>0</v>
      </c>
      <c r="U544" s="19">
        <f t="shared" si="1886"/>
        <v>64167.72</v>
      </c>
      <c r="V544" s="19">
        <f t="shared" si="1886"/>
        <v>64167.72</v>
      </c>
      <c r="W544" s="19" t="str">
        <f t="shared" si="1886"/>
        <v>#REF!</v>
      </c>
      <c r="X544" s="19" t="str">
        <f t="shared" si="1886"/>
        <v>#REF!</v>
      </c>
      <c r="Y544" s="38"/>
      <c r="Z544" s="38"/>
      <c r="AA544" s="38"/>
      <c r="AB544" s="38"/>
      <c r="AC544" s="38"/>
      <c r="AD544" s="38"/>
      <c r="AE544" s="38"/>
      <c r="AH544" s="38"/>
      <c r="AI544" s="40"/>
      <c r="AJ544" s="38"/>
      <c r="AK544" s="19"/>
      <c r="AL544" s="18"/>
      <c r="AM544" s="19"/>
    </row>
    <row r="545" ht="15.75" hidden="1" customHeight="1" outlineLevel="2">
      <c r="A545" s="18" t="s">
        <v>248</v>
      </c>
      <c r="B545" s="19" t="s">
        <v>18</v>
      </c>
      <c r="C545" s="18" t="s">
        <v>335</v>
      </c>
      <c r="D545" s="19">
        <v>0.0</v>
      </c>
      <c r="E545" s="19">
        <v>1.098339297E7</v>
      </c>
      <c r="F545" s="19">
        <v>0.0</v>
      </c>
      <c r="G545" s="19" t="str">
        <f t="shared" ref="G545:G546" si="1887">VLOOKUP(A545,'[1]ESFUERZO PROPIO ANTIOQUIA'!$E$4:$AB$130,5,0)</f>
        <v>#REF!</v>
      </c>
      <c r="H545" s="19" t="str">
        <f t="shared" ref="H545:H546" si="1888">VLOOKUP(A545,'[1]ESFUERZO PROPIO ANTIOQUIA'!$E$4:$AB$130,2,0)</f>
        <v>#REF!</v>
      </c>
      <c r="I545" s="19" t="str">
        <f t="shared" ref="I545:I546" si="1889">VLOOKUP(A545,'[1]ESFUERZO PROPIO ANTIOQUIA'!$E$4:$AB$130,24,0)</f>
        <v>#REF!</v>
      </c>
      <c r="J545" s="19" t="str">
        <f t="shared" ref="J545:J546" si="1890">+I545/4</f>
        <v>#REF!</v>
      </c>
      <c r="K545" s="19" t="str">
        <f t="shared" ref="K545:K546" si="1891">+F545*J545</f>
        <v>#REF!</v>
      </c>
      <c r="L545" s="19" t="str">
        <f t="shared" ref="L545:L546" si="1892">IF(K545=0,0,D545-Q545)</f>
        <v>#REF!</v>
      </c>
      <c r="M545" s="19" t="str">
        <f t="shared" ref="M545:M546" si="1893">VLOOKUP(A545,'[1]ESFUERZO PROPIO ANTIOQUIA'!$E$4:$AB$130,14,0)</f>
        <v>#REF!</v>
      </c>
      <c r="N545" s="19" t="str">
        <f t="shared" ref="N545:N546" si="1894">VLOOKUP(A545,'[1]ESFUERZO PROPIO ANTIOQUIA'!$E$4:$AB$130,11,0)</f>
        <v>#REF!</v>
      </c>
      <c r="O545" s="38"/>
      <c r="P545" s="19" t="str">
        <f t="shared" ref="P545:P546" si="1895">+D545-K545</f>
        <v>#REF!</v>
      </c>
      <c r="Q545" s="19" t="str">
        <f t="shared" ref="Q545:Q546" si="1896">+ROUND(P545,0)</f>
        <v>#REF!</v>
      </c>
      <c r="R545" s="19" t="str">
        <f t="shared" ref="R545:R546" si="1897">+L545+Q545</f>
        <v>#REF!</v>
      </c>
      <c r="S545" s="38" t="str">
        <f t="shared" ref="S545:S546" si="1898">+IF(D545-L545-Q545&gt;1,D545-L545-Q545,0)</f>
        <v>#REF!</v>
      </c>
      <c r="T545" s="19">
        <v>0.0</v>
      </c>
      <c r="U545" s="19">
        <v>0.0</v>
      </c>
      <c r="V545" s="19">
        <f t="shared" ref="V545:V546" si="1899">+T545+U545</f>
        <v>0</v>
      </c>
      <c r="W545" s="19" t="str">
        <f t="shared" ref="W545:W546" si="1900">+IF(S545+V545&gt;100000,S545+V545,0)</f>
        <v>#REF!</v>
      </c>
      <c r="X545" s="19" t="str">
        <f t="shared" ref="X545:X546" si="1901">+Q545+W545</f>
        <v>#REF!</v>
      </c>
      <c r="Y545" s="38"/>
      <c r="Z545" s="38"/>
      <c r="AA545" s="38"/>
      <c r="AB545" s="38"/>
      <c r="AC545" s="38"/>
      <c r="AD545" s="38"/>
      <c r="AE545" s="38"/>
      <c r="AG545" s="39" t="b">
        <f t="shared" ref="AG545:AG546" si="1902">+AND(A545=AH545,C545=AJ545)</f>
        <v>1</v>
      </c>
      <c r="AH545" s="38" t="s">
        <v>248</v>
      </c>
      <c r="AI545" s="40" t="s">
        <v>18</v>
      </c>
      <c r="AJ545" s="38" t="s">
        <v>335</v>
      </c>
      <c r="AK545" s="19">
        <v>0.0</v>
      </c>
      <c r="AL545" s="18">
        <v>0.0</v>
      </c>
      <c r="AM545" s="19">
        <f t="shared" ref="AM545:AM546" si="1903">+AK545+AL545</f>
        <v>0</v>
      </c>
    </row>
    <row r="546" ht="15.75" hidden="1" customHeight="1" outlineLevel="2">
      <c r="A546" s="18" t="s">
        <v>248</v>
      </c>
      <c r="B546" s="19" t="s">
        <v>30</v>
      </c>
      <c r="C546" s="18" t="s">
        <v>31</v>
      </c>
      <c r="D546" s="19">
        <v>0.0</v>
      </c>
      <c r="E546" s="19">
        <v>2205.03</v>
      </c>
      <c r="F546" s="19">
        <v>0.0</v>
      </c>
      <c r="G546" s="19" t="str">
        <f t="shared" si="1887"/>
        <v>#REF!</v>
      </c>
      <c r="H546" s="19" t="str">
        <f t="shared" si="1888"/>
        <v>#REF!</v>
      </c>
      <c r="I546" s="19" t="str">
        <f t="shared" si="1889"/>
        <v>#REF!</v>
      </c>
      <c r="J546" s="19" t="str">
        <f t="shared" si="1890"/>
        <v>#REF!</v>
      </c>
      <c r="K546" s="19" t="str">
        <f t="shared" si="1891"/>
        <v>#REF!</v>
      </c>
      <c r="L546" s="19" t="str">
        <f t="shared" si="1892"/>
        <v>#REF!</v>
      </c>
      <c r="M546" s="19" t="str">
        <f t="shared" si="1893"/>
        <v>#REF!</v>
      </c>
      <c r="N546" s="19" t="str">
        <f t="shared" si="1894"/>
        <v>#REF!</v>
      </c>
      <c r="O546" s="38"/>
      <c r="P546" s="19" t="str">
        <f t="shared" si="1895"/>
        <v>#REF!</v>
      </c>
      <c r="Q546" s="19" t="str">
        <f t="shared" si="1896"/>
        <v>#REF!</v>
      </c>
      <c r="R546" s="19" t="str">
        <f t="shared" si="1897"/>
        <v>#REF!</v>
      </c>
      <c r="S546" s="38" t="str">
        <f t="shared" si="1898"/>
        <v>#REF!</v>
      </c>
      <c r="T546" s="19">
        <v>0.0</v>
      </c>
      <c r="U546" s="19">
        <v>0.0</v>
      </c>
      <c r="V546" s="19">
        <f t="shared" si="1899"/>
        <v>0</v>
      </c>
      <c r="W546" s="19" t="str">
        <f t="shared" si="1900"/>
        <v>#REF!</v>
      </c>
      <c r="X546" s="19" t="str">
        <f t="shared" si="1901"/>
        <v>#REF!</v>
      </c>
      <c r="Y546" s="38"/>
      <c r="Z546" s="38"/>
      <c r="AA546" s="38"/>
      <c r="AB546" s="38"/>
      <c r="AC546" s="38"/>
      <c r="AD546" s="38"/>
      <c r="AE546" s="38"/>
      <c r="AG546" s="39" t="b">
        <f t="shared" si="1902"/>
        <v>1</v>
      </c>
      <c r="AH546" s="18" t="s">
        <v>248</v>
      </c>
      <c r="AI546" s="19" t="s">
        <v>30</v>
      </c>
      <c r="AJ546" s="18" t="s">
        <v>31</v>
      </c>
      <c r="AK546" s="19"/>
      <c r="AL546" s="18"/>
      <c r="AM546" s="19">
        <f t="shared" si="1903"/>
        <v>0</v>
      </c>
    </row>
    <row r="547" ht="15.75" hidden="1" customHeight="1" outlineLevel="1">
      <c r="A547" s="43" t="s">
        <v>437</v>
      </c>
      <c r="B547" s="19"/>
      <c r="C547" s="18"/>
      <c r="D547" s="19">
        <f t="shared" ref="D547:E547" si="1904">SUBTOTAL(9,D545:D546)</f>
        <v>0</v>
      </c>
      <c r="E547" s="19">
        <f t="shared" si="1904"/>
        <v>10985598</v>
      </c>
      <c r="F547" s="19">
        <v>1.0</v>
      </c>
      <c r="G547" s="19"/>
      <c r="H547" s="19"/>
      <c r="I547" s="19"/>
      <c r="J547" s="19"/>
      <c r="K547" s="19" t="str">
        <f t="shared" ref="K547:L547" si="1905">SUBTOTAL(9,K545:K546)</f>
        <v>#REF!</v>
      </c>
      <c r="L547" s="19" t="str">
        <f t="shared" si="1905"/>
        <v>#REF!</v>
      </c>
      <c r="M547" s="19"/>
      <c r="N547" s="19"/>
      <c r="O547" s="38"/>
      <c r="P547" s="19" t="str">
        <f t="shared" ref="P547:X547" si="1906">SUBTOTAL(9,P545:P546)</f>
        <v>#REF!</v>
      </c>
      <c r="Q547" s="19" t="str">
        <f t="shared" si="1906"/>
        <v>#REF!</v>
      </c>
      <c r="R547" s="19" t="str">
        <f t="shared" si="1906"/>
        <v>#REF!</v>
      </c>
      <c r="S547" s="38" t="str">
        <f t="shared" si="1906"/>
        <v>#REF!</v>
      </c>
      <c r="T547" s="19">
        <f t="shared" si="1906"/>
        <v>0</v>
      </c>
      <c r="U547" s="19">
        <f t="shared" si="1906"/>
        <v>0</v>
      </c>
      <c r="V547" s="19">
        <f t="shared" si="1906"/>
        <v>0</v>
      </c>
      <c r="W547" s="19" t="str">
        <f t="shared" si="1906"/>
        <v>#REF!</v>
      </c>
      <c r="X547" s="19" t="str">
        <f t="shared" si="1906"/>
        <v>#REF!</v>
      </c>
      <c r="Y547" s="38"/>
      <c r="Z547" s="38"/>
      <c r="AA547" s="38"/>
      <c r="AB547" s="38"/>
      <c r="AC547" s="38"/>
      <c r="AD547" s="38"/>
      <c r="AE547" s="38"/>
      <c r="AH547" s="18"/>
      <c r="AI547" s="19"/>
      <c r="AJ547" s="18"/>
      <c r="AK547" s="19"/>
      <c r="AL547" s="18"/>
      <c r="AM547" s="19"/>
    </row>
    <row r="548" ht="15.75" hidden="1" customHeight="1" outlineLevel="2">
      <c r="A548" s="18" t="s">
        <v>250</v>
      </c>
      <c r="B548" s="19" t="s">
        <v>18</v>
      </c>
      <c r="C548" s="18" t="s">
        <v>335</v>
      </c>
      <c r="D548" s="19">
        <v>1.1174760701E8</v>
      </c>
      <c r="E548" s="19">
        <v>7672612.01</v>
      </c>
      <c r="F548" s="19">
        <v>0.0</v>
      </c>
      <c r="G548" s="19" t="str">
        <f t="shared" ref="G548:G551" si="1907">VLOOKUP(A548,'[1]ESFUERZO PROPIO ANTIOQUIA'!$E$4:$AB$130,5,0)</f>
        <v>#REF!</v>
      </c>
      <c r="H548" s="19" t="str">
        <f t="shared" ref="H548:H551" si="1908">VLOOKUP(A548,'[1]ESFUERZO PROPIO ANTIOQUIA'!$E$4:$AB$130,2,0)</f>
        <v>#REF!</v>
      </c>
      <c r="I548" s="19" t="str">
        <f t="shared" ref="I548:I551" si="1909">VLOOKUP(A548,'[1]ESFUERZO PROPIO ANTIOQUIA'!$E$4:$AB$130,24,0)</f>
        <v>#REF!</v>
      </c>
      <c r="J548" s="19" t="str">
        <f t="shared" ref="J548:J551" si="1910">+I548/4</f>
        <v>#REF!</v>
      </c>
      <c r="K548" s="19" t="str">
        <f t="shared" ref="K548:K551" si="1911">+F548*J548</f>
        <v>#REF!</v>
      </c>
      <c r="L548" s="19" t="str">
        <f t="shared" ref="L548:L551" si="1912">IF(K548=0,0,D548-Q548)</f>
        <v>#REF!</v>
      </c>
      <c r="M548" s="19" t="str">
        <f t="shared" ref="M548:M551" si="1913">VLOOKUP(A548,'[1]ESFUERZO PROPIO ANTIOQUIA'!$E$4:$AB$130,14,0)</f>
        <v>#REF!</v>
      </c>
      <c r="N548" s="19" t="str">
        <f t="shared" ref="N548:N551" si="1914">VLOOKUP(A548,'[1]ESFUERZO PROPIO ANTIOQUIA'!$E$4:$AB$130,11,0)</f>
        <v>#REF!</v>
      </c>
      <c r="O548" s="38"/>
      <c r="P548" s="19" t="str">
        <f t="shared" ref="P548:P549" si="1915">+D548-K548</f>
        <v>#REF!</v>
      </c>
      <c r="Q548" s="19" t="str">
        <f t="shared" ref="Q548:Q551" si="1916">+ROUND(P548,0)</f>
        <v>#REF!</v>
      </c>
      <c r="R548" s="19" t="str">
        <f t="shared" ref="R548:R551" si="1917">+L548+Q548</f>
        <v>#REF!</v>
      </c>
      <c r="S548" s="38" t="str">
        <f t="shared" ref="S548:S551" si="1918">+IF(D548-L548-Q548&gt;1,D548-L548-Q548,0)</f>
        <v>#REF!</v>
      </c>
      <c r="T548" s="19">
        <v>0.0</v>
      </c>
      <c r="U548" s="19">
        <v>0.0</v>
      </c>
      <c r="V548" s="19">
        <f t="shared" ref="V548:V551" si="1919">+T548+U548</f>
        <v>0</v>
      </c>
      <c r="W548" s="19" t="str">
        <f t="shared" ref="W548:W551" si="1920">+IF(S548+V548&gt;100000,S548+V548,0)</f>
        <v>#REF!</v>
      </c>
      <c r="X548" s="19" t="str">
        <f t="shared" ref="X548:X551" si="1921">+Q548+W548</f>
        <v>#REF!</v>
      </c>
      <c r="Y548" s="38"/>
      <c r="Z548" s="38"/>
      <c r="AA548" s="38"/>
      <c r="AB548" s="38"/>
      <c r="AC548" s="38"/>
      <c r="AD548" s="38"/>
      <c r="AE548" s="38"/>
      <c r="AG548" s="39" t="b">
        <f t="shared" ref="AG548:AG551" si="1922">+AND(A548=AH548,C548=AJ548)</f>
        <v>1</v>
      </c>
      <c r="AH548" s="38" t="s">
        <v>250</v>
      </c>
      <c r="AI548" s="40" t="s">
        <v>18</v>
      </c>
      <c r="AJ548" s="38" t="s">
        <v>335</v>
      </c>
      <c r="AK548" s="19">
        <v>0.0</v>
      </c>
      <c r="AL548" s="18">
        <v>0.0</v>
      </c>
      <c r="AM548" s="19">
        <f t="shared" ref="AM548:AM551" si="1923">+AK548+AL548</f>
        <v>0</v>
      </c>
    </row>
    <row r="549" ht="15.75" hidden="1" customHeight="1" outlineLevel="2">
      <c r="A549" s="18" t="s">
        <v>250</v>
      </c>
      <c r="B549" s="19" t="s">
        <v>44</v>
      </c>
      <c r="C549" s="18" t="s">
        <v>45</v>
      </c>
      <c r="D549" s="19">
        <v>703731.19</v>
      </c>
      <c r="E549" s="19">
        <v>48318.32</v>
      </c>
      <c r="F549" s="19">
        <v>0.0</v>
      </c>
      <c r="G549" s="19" t="str">
        <f t="shared" si="1907"/>
        <v>#REF!</v>
      </c>
      <c r="H549" s="19" t="str">
        <f t="shared" si="1908"/>
        <v>#REF!</v>
      </c>
      <c r="I549" s="19" t="str">
        <f t="shared" si="1909"/>
        <v>#REF!</v>
      </c>
      <c r="J549" s="19" t="str">
        <f t="shared" si="1910"/>
        <v>#REF!</v>
      </c>
      <c r="K549" s="19" t="str">
        <f t="shared" si="1911"/>
        <v>#REF!</v>
      </c>
      <c r="L549" s="19" t="str">
        <f t="shared" si="1912"/>
        <v>#REF!</v>
      </c>
      <c r="M549" s="19" t="str">
        <f t="shared" si="1913"/>
        <v>#REF!</v>
      </c>
      <c r="N549" s="19" t="str">
        <f t="shared" si="1914"/>
        <v>#REF!</v>
      </c>
      <c r="O549" s="38"/>
      <c r="P549" s="19" t="str">
        <f t="shared" si="1915"/>
        <v>#REF!</v>
      </c>
      <c r="Q549" s="19" t="str">
        <f t="shared" si="1916"/>
        <v>#REF!</v>
      </c>
      <c r="R549" s="19" t="str">
        <f t="shared" si="1917"/>
        <v>#REF!</v>
      </c>
      <c r="S549" s="38" t="str">
        <f t="shared" si="1918"/>
        <v>#REF!</v>
      </c>
      <c r="T549" s="19">
        <v>0.0</v>
      </c>
      <c r="U549" s="19">
        <v>0.0</v>
      </c>
      <c r="V549" s="19">
        <f t="shared" si="1919"/>
        <v>0</v>
      </c>
      <c r="W549" s="19" t="str">
        <f t="shared" si="1920"/>
        <v>#REF!</v>
      </c>
      <c r="X549" s="19" t="str">
        <f t="shared" si="1921"/>
        <v>#REF!</v>
      </c>
      <c r="Y549" s="38"/>
      <c r="Z549" s="38"/>
      <c r="AA549" s="38"/>
      <c r="AB549" s="38"/>
      <c r="AC549" s="38"/>
      <c r="AD549" s="38"/>
      <c r="AE549" s="38"/>
      <c r="AG549" s="39" t="b">
        <f t="shared" si="1922"/>
        <v>1</v>
      </c>
      <c r="AH549" s="38" t="s">
        <v>250</v>
      </c>
      <c r="AI549" s="40" t="s">
        <v>44</v>
      </c>
      <c r="AJ549" s="38" t="s">
        <v>45</v>
      </c>
      <c r="AK549" s="19">
        <v>0.0</v>
      </c>
      <c r="AL549" s="18">
        <v>0.0</v>
      </c>
      <c r="AM549" s="19">
        <f t="shared" si="1923"/>
        <v>0</v>
      </c>
    </row>
    <row r="550" ht="15.75" hidden="1" customHeight="1" outlineLevel="2">
      <c r="A550" s="18" t="s">
        <v>250</v>
      </c>
      <c r="B550" s="19" t="s">
        <v>30</v>
      </c>
      <c r="C550" s="18" t="s">
        <v>31</v>
      </c>
      <c r="D550" s="19">
        <v>98022.05</v>
      </c>
      <c r="E550" s="19">
        <v>6730.21</v>
      </c>
      <c r="F550" s="19">
        <v>0.0</v>
      </c>
      <c r="G550" s="19" t="str">
        <f t="shared" si="1907"/>
        <v>#REF!</v>
      </c>
      <c r="H550" s="19" t="str">
        <f t="shared" si="1908"/>
        <v>#REF!</v>
      </c>
      <c r="I550" s="19" t="str">
        <f t="shared" si="1909"/>
        <v>#REF!</v>
      </c>
      <c r="J550" s="19" t="str">
        <f t="shared" si="1910"/>
        <v>#REF!</v>
      </c>
      <c r="K550" s="19" t="str">
        <f t="shared" si="1911"/>
        <v>#REF!</v>
      </c>
      <c r="L550" s="19" t="str">
        <f t="shared" si="1912"/>
        <v>#REF!</v>
      </c>
      <c r="M550" s="19" t="str">
        <f t="shared" si="1913"/>
        <v>#REF!</v>
      </c>
      <c r="N550" s="19" t="str">
        <f t="shared" si="1914"/>
        <v>#REF!</v>
      </c>
      <c r="O550" s="38"/>
      <c r="P550" s="19">
        <v>0.0</v>
      </c>
      <c r="Q550" s="19">
        <f t="shared" si="1916"/>
        <v>0</v>
      </c>
      <c r="R550" s="19" t="str">
        <f t="shared" si="1917"/>
        <v>#REF!</v>
      </c>
      <c r="S550" s="38" t="str">
        <f t="shared" si="1918"/>
        <v>#REF!</v>
      </c>
      <c r="T550" s="19">
        <v>0.0</v>
      </c>
      <c r="U550" s="19">
        <v>5162.44</v>
      </c>
      <c r="V550" s="19">
        <f t="shared" si="1919"/>
        <v>5162.44</v>
      </c>
      <c r="W550" s="19" t="str">
        <f t="shared" si="1920"/>
        <v>#REF!</v>
      </c>
      <c r="X550" s="19" t="str">
        <f t="shared" si="1921"/>
        <v>#REF!</v>
      </c>
      <c r="Y550" s="38"/>
      <c r="Z550" s="38"/>
      <c r="AA550" s="38"/>
      <c r="AB550" s="38"/>
      <c r="AC550" s="38"/>
      <c r="AD550" s="38"/>
      <c r="AE550" s="38"/>
      <c r="AG550" s="39" t="b">
        <f t="shared" si="1922"/>
        <v>1</v>
      </c>
      <c r="AH550" s="38" t="s">
        <v>250</v>
      </c>
      <c r="AI550" s="40" t="s">
        <v>30</v>
      </c>
      <c r="AJ550" s="38" t="s">
        <v>336</v>
      </c>
      <c r="AK550" s="19">
        <v>0.0</v>
      </c>
      <c r="AL550" s="18">
        <v>5162.44</v>
      </c>
      <c r="AM550" s="19">
        <f t="shared" si="1923"/>
        <v>5162.44</v>
      </c>
    </row>
    <row r="551" ht="15.75" hidden="1" customHeight="1" outlineLevel="2">
      <c r="A551" s="18" t="s">
        <v>250</v>
      </c>
      <c r="B551" s="19" t="s">
        <v>38</v>
      </c>
      <c r="C551" s="18" t="s">
        <v>39</v>
      </c>
      <c r="D551" s="19">
        <v>13449.75</v>
      </c>
      <c r="E551" s="19">
        <v>923.46</v>
      </c>
      <c r="F551" s="19">
        <v>0.0</v>
      </c>
      <c r="G551" s="19" t="str">
        <f t="shared" si="1907"/>
        <v>#REF!</v>
      </c>
      <c r="H551" s="19" t="str">
        <f t="shared" si="1908"/>
        <v>#REF!</v>
      </c>
      <c r="I551" s="19" t="str">
        <f t="shared" si="1909"/>
        <v>#REF!</v>
      </c>
      <c r="J551" s="19" t="str">
        <f t="shared" si="1910"/>
        <v>#REF!</v>
      </c>
      <c r="K551" s="19" t="str">
        <f t="shared" si="1911"/>
        <v>#REF!</v>
      </c>
      <c r="L551" s="19" t="str">
        <f t="shared" si="1912"/>
        <v>#REF!</v>
      </c>
      <c r="M551" s="19" t="str">
        <f t="shared" si="1913"/>
        <v>#REF!</v>
      </c>
      <c r="N551" s="19" t="str">
        <f t="shared" si="1914"/>
        <v>#REF!</v>
      </c>
      <c r="O551" s="38"/>
      <c r="P551" s="19">
        <v>0.0</v>
      </c>
      <c r="Q551" s="19">
        <f t="shared" si="1916"/>
        <v>0</v>
      </c>
      <c r="R551" s="19" t="str">
        <f t="shared" si="1917"/>
        <v>#REF!</v>
      </c>
      <c r="S551" s="38" t="str">
        <f t="shared" si="1918"/>
        <v>#REF!</v>
      </c>
      <c r="T551" s="19">
        <v>0.0</v>
      </c>
      <c r="U551" s="19">
        <v>9968.84</v>
      </c>
      <c r="V551" s="19">
        <f t="shared" si="1919"/>
        <v>9968.84</v>
      </c>
      <c r="W551" s="19" t="str">
        <f t="shared" si="1920"/>
        <v>#REF!</v>
      </c>
      <c r="X551" s="19" t="str">
        <f t="shared" si="1921"/>
        <v>#REF!</v>
      </c>
      <c r="Y551" s="38"/>
      <c r="Z551" s="38"/>
      <c r="AA551" s="38"/>
      <c r="AB551" s="38"/>
      <c r="AC551" s="38"/>
      <c r="AD551" s="38"/>
      <c r="AE551" s="38"/>
      <c r="AG551" s="39" t="b">
        <f t="shared" si="1922"/>
        <v>1</v>
      </c>
      <c r="AH551" s="38" t="s">
        <v>250</v>
      </c>
      <c r="AI551" s="40" t="s">
        <v>38</v>
      </c>
      <c r="AJ551" s="38" t="s">
        <v>39</v>
      </c>
      <c r="AK551" s="19">
        <v>0.0</v>
      </c>
      <c r="AL551" s="18">
        <v>9968.84</v>
      </c>
      <c r="AM551" s="19">
        <f t="shared" si="1923"/>
        <v>9968.84</v>
      </c>
    </row>
    <row r="552" ht="15.75" hidden="1" customHeight="1" outlineLevel="1">
      <c r="A552" s="43" t="s">
        <v>438</v>
      </c>
      <c r="B552" s="19"/>
      <c r="C552" s="18"/>
      <c r="D552" s="19">
        <f t="shared" ref="D552:E552" si="1924">SUBTOTAL(9,D548:D551)</f>
        <v>112562810</v>
      </c>
      <c r="E552" s="19">
        <f t="shared" si="1924"/>
        <v>7728584</v>
      </c>
      <c r="F552" s="19">
        <v>1.0</v>
      </c>
      <c r="G552" s="19"/>
      <c r="H552" s="19"/>
      <c r="I552" s="19"/>
      <c r="J552" s="19"/>
      <c r="K552" s="19" t="str">
        <f t="shared" ref="K552:L552" si="1925">SUBTOTAL(9,K548:K551)</f>
        <v>#REF!</v>
      </c>
      <c r="L552" s="19" t="str">
        <f t="shared" si="1925"/>
        <v>#REF!</v>
      </c>
      <c r="M552" s="19"/>
      <c r="N552" s="19"/>
      <c r="O552" s="38"/>
      <c r="P552" s="19" t="str">
        <f t="shared" ref="P552:X552" si="1926">SUBTOTAL(9,P548:P551)</f>
        <v>#REF!</v>
      </c>
      <c r="Q552" s="19" t="str">
        <f t="shared" si="1926"/>
        <v>#REF!</v>
      </c>
      <c r="R552" s="19" t="str">
        <f t="shared" si="1926"/>
        <v>#REF!</v>
      </c>
      <c r="S552" s="38" t="str">
        <f t="shared" si="1926"/>
        <v>#REF!</v>
      </c>
      <c r="T552" s="19">
        <f t="shared" si="1926"/>
        <v>0</v>
      </c>
      <c r="U552" s="19">
        <f t="shared" si="1926"/>
        <v>15131.28</v>
      </c>
      <c r="V552" s="19">
        <f t="shared" si="1926"/>
        <v>15131.28</v>
      </c>
      <c r="W552" s="19" t="str">
        <f t="shared" si="1926"/>
        <v>#REF!</v>
      </c>
      <c r="X552" s="19" t="str">
        <f t="shared" si="1926"/>
        <v>#REF!</v>
      </c>
      <c r="Y552" s="38"/>
      <c r="Z552" s="38"/>
      <c r="AA552" s="38"/>
      <c r="AB552" s="38"/>
      <c r="AC552" s="38"/>
      <c r="AD552" s="38"/>
      <c r="AE552" s="38"/>
      <c r="AH552" s="38"/>
      <c r="AI552" s="40"/>
      <c r="AJ552" s="38"/>
      <c r="AK552" s="19"/>
      <c r="AL552" s="18"/>
      <c r="AM552" s="19"/>
    </row>
    <row r="553" ht="15.75" hidden="1" customHeight="1" outlineLevel="2">
      <c r="A553" s="18" t="s">
        <v>252</v>
      </c>
      <c r="B553" s="19" t="s">
        <v>18</v>
      </c>
      <c r="C553" s="18" t="s">
        <v>335</v>
      </c>
      <c r="D553" s="19">
        <v>3.609459655E7</v>
      </c>
      <c r="E553" s="19">
        <v>1.01379914E7</v>
      </c>
      <c r="F553" s="19">
        <v>0.0</v>
      </c>
      <c r="G553" s="19" t="str">
        <f t="shared" ref="G553:G556" si="1927">VLOOKUP(A553,'[1]ESFUERZO PROPIO ANTIOQUIA'!$E$4:$AB$130,5,0)</f>
        <v>#REF!</v>
      </c>
      <c r="H553" s="19" t="str">
        <f t="shared" ref="H553:H556" si="1928">VLOOKUP(A553,'[1]ESFUERZO PROPIO ANTIOQUIA'!$E$4:$AB$130,2,0)</f>
        <v>#REF!</v>
      </c>
      <c r="I553" s="19" t="str">
        <f t="shared" ref="I553:I556" si="1929">VLOOKUP(A553,'[1]ESFUERZO PROPIO ANTIOQUIA'!$E$4:$AB$130,24,0)</f>
        <v>#REF!</v>
      </c>
      <c r="J553" s="19" t="str">
        <f t="shared" ref="J553:J556" si="1930">+I553/4</f>
        <v>#REF!</v>
      </c>
      <c r="K553" s="19" t="str">
        <f t="shared" ref="K553:K556" si="1931">+F553*J553</f>
        <v>#REF!</v>
      </c>
      <c r="L553" s="19" t="str">
        <f t="shared" ref="L553:L556" si="1932">IF(K553=0,0,D553-Q553)</f>
        <v>#REF!</v>
      </c>
      <c r="M553" s="19" t="str">
        <f t="shared" ref="M553:M556" si="1933">VLOOKUP(A553,'[1]ESFUERZO PROPIO ANTIOQUIA'!$E$4:$AB$130,14,0)</f>
        <v>#REF!</v>
      </c>
      <c r="N553" s="19" t="str">
        <f t="shared" ref="N553:N556" si="1934">VLOOKUP(A553,'[1]ESFUERZO PROPIO ANTIOQUIA'!$E$4:$AB$130,11,0)</f>
        <v>#REF!</v>
      </c>
      <c r="O553" s="38"/>
      <c r="P553" s="19" t="str">
        <f>+D553-K553</f>
        <v>#REF!</v>
      </c>
      <c r="Q553" s="19" t="str">
        <f t="shared" ref="Q553:Q556" si="1935">+ROUND(P553,0)</f>
        <v>#REF!</v>
      </c>
      <c r="R553" s="19" t="str">
        <f t="shared" ref="R553:R556" si="1936">+L553+Q553</f>
        <v>#REF!</v>
      </c>
      <c r="S553" s="38" t="str">
        <f t="shared" ref="S553:S556" si="1937">+IF(D553-L553-Q553&gt;1,D553-L553-Q553,0)</f>
        <v>#REF!</v>
      </c>
      <c r="T553" s="19">
        <v>0.0</v>
      </c>
      <c r="U553" s="19">
        <v>0.0</v>
      </c>
      <c r="V553" s="19">
        <f t="shared" ref="V553:V556" si="1938">+T553+U553</f>
        <v>0</v>
      </c>
      <c r="W553" s="19" t="str">
        <f t="shared" ref="W553:W556" si="1939">+IF(S553+V553&gt;100000,S553+V553,0)</f>
        <v>#REF!</v>
      </c>
      <c r="X553" s="19" t="str">
        <f t="shared" ref="X553:X556" si="1940">+Q553+W553</f>
        <v>#REF!</v>
      </c>
      <c r="Y553" s="38"/>
      <c r="Z553" s="38"/>
      <c r="AA553" s="38"/>
      <c r="AB553" s="38"/>
      <c r="AC553" s="38"/>
      <c r="AD553" s="38"/>
      <c r="AE553" s="38"/>
      <c r="AG553" s="39" t="b">
        <f t="shared" ref="AG553:AG556" si="1941">+AND(A553=AH553,C553=AJ553)</f>
        <v>1</v>
      </c>
      <c r="AH553" s="38" t="s">
        <v>252</v>
      </c>
      <c r="AI553" s="40" t="s">
        <v>18</v>
      </c>
      <c r="AJ553" s="38" t="s">
        <v>335</v>
      </c>
      <c r="AK553" s="19">
        <v>0.0</v>
      </c>
      <c r="AL553" s="18">
        <v>0.0</v>
      </c>
      <c r="AM553" s="19">
        <f t="shared" ref="AM553:AM556" si="1942">+AK553+AL553</f>
        <v>0</v>
      </c>
    </row>
    <row r="554" ht="15.75" hidden="1" customHeight="1" outlineLevel="2">
      <c r="A554" s="18" t="s">
        <v>252</v>
      </c>
      <c r="B554" s="19" t="s">
        <v>30</v>
      </c>
      <c r="C554" s="18" t="s">
        <v>31</v>
      </c>
      <c r="D554" s="19">
        <v>44904.4</v>
      </c>
      <c r="E554" s="19">
        <v>12612.43</v>
      </c>
      <c r="F554" s="19">
        <v>0.0</v>
      </c>
      <c r="G554" s="19" t="str">
        <f t="shared" si="1927"/>
        <v>#REF!</v>
      </c>
      <c r="H554" s="19" t="str">
        <f t="shared" si="1928"/>
        <v>#REF!</v>
      </c>
      <c r="I554" s="19" t="str">
        <f t="shared" si="1929"/>
        <v>#REF!</v>
      </c>
      <c r="J554" s="19" t="str">
        <f t="shared" si="1930"/>
        <v>#REF!</v>
      </c>
      <c r="K554" s="19" t="str">
        <f t="shared" si="1931"/>
        <v>#REF!</v>
      </c>
      <c r="L554" s="19" t="str">
        <f t="shared" si="1932"/>
        <v>#REF!</v>
      </c>
      <c r="M554" s="19" t="str">
        <f t="shared" si="1933"/>
        <v>#REF!</v>
      </c>
      <c r="N554" s="19" t="str">
        <f t="shared" si="1934"/>
        <v>#REF!</v>
      </c>
      <c r="O554" s="38"/>
      <c r="P554" s="19">
        <v>0.0</v>
      </c>
      <c r="Q554" s="19">
        <f t="shared" si="1935"/>
        <v>0</v>
      </c>
      <c r="R554" s="19" t="str">
        <f t="shared" si="1936"/>
        <v>#REF!</v>
      </c>
      <c r="S554" s="38" t="str">
        <f t="shared" si="1937"/>
        <v>#REF!</v>
      </c>
      <c r="T554" s="19">
        <v>0.0</v>
      </c>
      <c r="U554" s="19">
        <v>0.0</v>
      </c>
      <c r="V554" s="19">
        <f t="shared" si="1938"/>
        <v>0</v>
      </c>
      <c r="W554" s="19" t="str">
        <f t="shared" si="1939"/>
        <v>#REF!</v>
      </c>
      <c r="X554" s="19" t="str">
        <f t="shared" si="1940"/>
        <v>#REF!</v>
      </c>
      <c r="Y554" s="38"/>
      <c r="Z554" s="38"/>
      <c r="AA554" s="38"/>
      <c r="AB554" s="38"/>
      <c r="AC554" s="38"/>
      <c r="AD554" s="38"/>
      <c r="AE554" s="38"/>
      <c r="AG554" s="39" t="b">
        <f t="shared" si="1941"/>
        <v>1</v>
      </c>
      <c r="AH554" s="18" t="s">
        <v>252</v>
      </c>
      <c r="AI554" s="19" t="s">
        <v>30</v>
      </c>
      <c r="AJ554" s="18" t="s">
        <v>31</v>
      </c>
      <c r="AK554" s="19"/>
      <c r="AL554" s="18"/>
      <c r="AM554" s="19">
        <f t="shared" si="1942"/>
        <v>0</v>
      </c>
    </row>
    <row r="555" ht="15.75" hidden="1" customHeight="1" outlineLevel="2">
      <c r="A555" s="18" t="s">
        <v>252</v>
      </c>
      <c r="B555" s="19" t="s">
        <v>38</v>
      </c>
      <c r="C555" s="18" t="s">
        <v>39</v>
      </c>
      <c r="D555" s="19">
        <v>21109.74</v>
      </c>
      <c r="E555" s="19">
        <v>5929.15</v>
      </c>
      <c r="F555" s="19">
        <v>0.0</v>
      </c>
      <c r="G555" s="19" t="str">
        <f t="shared" si="1927"/>
        <v>#REF!</v>
      </c>
      <c r="H555" s="19" t="str">
        <f t="shared" si="1928"/>
        <v>#REF!</v>
      </c>
      <c r="I555" s="19" t="str">
        <f t="shared" si="1929"/>
        <v>#REF!</v>
      </c>
      <c r="J555" s="19" t="str">
        <f t="shared" si="1930"/>
        <v>#REF!</v>
      </c>
      <c r="K555" s="19" t="str">
        <f t="shared" si="1931"/>
        <v>#REF!</v>
      </c>
      <c r="L555" s="19" t="str">
        <f t="shared" si="1932"/>
        <v>#REF!</v>
      </c>
      <c r="M555" s="19" t="str">
        <f t="shared" si="1933"/>
        <v>#REF!</v>
      </c>
      <c r="N555" s="19" t="str">
        <f t="shared" si="1934"/>
        <v>#REF!</v>
      </c>
      <c r="O555" s="38"/>
      <c r="P555" s="19">
        <v>0.0</v>
      </c>
      <c r="Q555" s="19">
        <f t="shared" si="1935"/>
        <v>0</v>
      </c>
      <c r="R555" s="19" t="str">
        <f t="shared" si="1936"/>
        <v>#REF!</v>
      </c>
      <c r="S555" s="38" t="str">
        <f t="shared" si="1937"/>
        <v>#REF!</v>
      </c>
      <c r="T555" s="19">
        <v>0.0</v>
      </c>
      <c r="U555" s="19">
        <v>10581.02</v>
      </c>
      <c r="V555" s="19">
        <f t="shared" si="1938"/>
        <v>10581.02</v>
      </c>
      <c r="W555" s="19" t="str">
        <f t="shared" si="1939"/>
        <v>#REF!</v>
      </c>
      <c r="X555" s="19" t="str">
        <f t="shared" si="1940"/>
        <v>#REF!</v>
      </c>
      <c r="Y555" s="38"/>
      <c r="Z555" s="38"/>
      <c r="AA555" s="38"/>
      <c r="AB555" s="38"/>
      <c r="AC555" s="38"/>
      <c r="AD555" s="38"/>
      <c r="AE555" s="38"/>
      <c r="AG555" s="39" t="b">
        <f t="shared" si="1941"/>
        <v>1</v>
      </c>
      <c r="AH555" s="38" t="s">
        <v>252</v>
      </c>
      <c r="AI555" s="40" t="s">
        <v>38</v>
      </c>
      <c r="AJ555" s="38" t="s">
        <v>39</v>
      </c>
      <c r="AK555" s="19">
        <v>0.0</v>
      </c>
      <c r="AL555" s="18">
        <v>10581.02</v>
      </c>
      <c r="AM555" s="19">
        <f t="shared" si="1942"/>
        <v>10581.02</v>
      </c>
    </row>
    <row r="556" ht="15.75" hidden="1" customHeight="1" outlineLevel="2">
      <c r="A556" s="18" t="s">
        <v>252</v>
      </c>
      <c r="B556" s="19" t="s">
        <v>60</v>
      </c>
      <c r="C556" s="18" t="s">
        <v>61</v>
      </c>
      <c r="D556" s="19">
        <v>2366804.31</v>
      </c>
      <c r="E556" s="19">
        <v>664771.02</v>
      </c>
      <c r="F556" s="19">
        <v>0.0</v>
      </c>
      <c r="G556" s="19" t="str">
        <f t="shared" si="1927"/>
        <v>#REF!</v>
      </c>
      <c r="H556" s="19" t="str">
        <f t="shared" si="1928"/>
        <v>#REF!</v>
      </c>
      <c r="I556" s="19" t="str">
        <f t="shared" si="1929"/>
        <v>#REF!</v>
      </c>
      <c r="J556" s="19" t="str">
        <f t="shared" si="1930"/>
        <v>#REF!</v>
      </c>
      <c r="K556" s="19" t="str">
        <f t="shared" si="1931"/>
        <v>#REF!</v>
      </c>
      <c r="L556" s="19" t="str">
        <f t="shared" si="1932"/>
        <v>#REF!</v>
      </c>
      <c r="M556" s="19" t="str">
        <f t="shared" si="1933"/>
        <v>#REF!</v>
      </c>
      <c r="N556" s="19" t="str">
        <f t="shared" si="1934"/>
        <v>#REF!</v>
      </c>
      <c r="O556" s="38"/>
      <c r="P556" s="19" t="str">
        <f>+D556-K556</f>
        <v>#REF!</v>
      </c>
      <c r="Q556" s="19" t="str">
        <f t="shared" si="1935"/>
        <v>#REF!</v>
      </c>
      <c r="R556" s="19" t="str">
        <f t="shared" si="1936"/>
        <v>#REF!</v>
      </c>
      <c r="S556" s="38" t="str">
        <f t="shared" si="1937"/>
        <v>#REF!</v>
      </c>
      <c r="T556" s="19">
        <v>0.0</v>
      </c>
      <c r="U556" s="19">
        <v>0.0</v>
      </c>
      <c r="V556" s="19">
        <f t="shared" si="1938"/>
        <v>0</v>
      </c>
      <c r="W556" s="19" t="str">
        <f t="shared" si="1939"/>
        <v>#REF!</v>
      </c>
      <c r="X556" s="19" t="str">
        <f t="shared" si="1940"/>
        <v>#REF!</v>
      </c>
      <c r="Y556" s="38"/>
      <c r="Z556" s="38"/>
      <c r="AA556" s="38"/>
      <c r="AB556" s="38"/>
      <c r="AC556" s="38"/>
      <c r="AD556" s="38"/>
      <c r="AE556" s="38"/>
      <c r="AG556" s="39" t="b">
        <f t="shared" si="1941"/>
        <v>1</v>
      </c>
      <c r="AH556" s="38" t="s">
        <v>252</v>
      </c>
      <c r="AI556" s="40" t="s">
        <v>60</v>
      </c>
      <c r="AJ556" s="38" t="s">
        <v>61</v>
      </c>
      <c r="AK556" s="19">
        <v>0.0</v>
      </c>
      <c r="AL556" s="18">
        <v>0.0</v>
      </c>
      <c r="AM556" s="19">
        <f t="shared" si="1942"/>
        <v>0</v>
      </c>
    </row>
    <row r="557" ht="15.75" hidden="1" customHeight="1" outlineLevel="1">
      <c r="A557" s="43" t="s">
        <v>439</v>
      </c>
      <c r="B557" s="19"/>
      <c r="C557" s="18"/>
      <c r="D557" s="19">
        <f t="shared" ref="D557:E557" si="1943">SUBTOTAL(9,D553:D556)</f>
        <v>38527415</v>
      </c>
      <c r="E557" s="19">
        <f t="shared" si="1943"/>
        <v>10821304</v>
      </c>
      <c r="F557" s="19">
        <v>1.0</v>
      </c>
      <c r="G557" s="19"/>
      <c r="H557" s="19"/>
      <c r="I557" s="19"/>
      <c r="J557" s="19"/>
      <c r="K557" s="19" t="str">
        <f t="shared" ref="K557:L557" si="1944">SUBTOTAL(9,K553:K556)</f>
        <v>#REF!</v>
      </c>
      <c r="L557" s="19" t="str">
        <f t="shared" si="1944"/>
        <v>#REF!</v>
      </c>
      <c r="M557" s="19"/>
      <c r="N557" s="19"/>
      <c r="O557" s="38"/>
      <c r="P557" s="19" t="str">
        <f t="shared" ref="P557:X557" si="1945">SUBTOTAL(9,P553:P556)</f>
        <v>#REF!</v>
      </c>
      <c r="Q557" s="19" t="str">
        <f t="shared" si="1945"/>
        <v>#REF!</v>
      </c>
      <c r="R557" s="19" t="str">
        <f t="shared" si="1945"/>
        <v>#REF!</v>
      </c>
      <c r="S557" s="38" t="str">
        <f t="shared" si="1945"/>
        <v>#REF!</v>
      </c>
      <c r="T557" s="19">
        <f t="shared" si="1945"/>
        <v>0</v>
      </c>
      <c r="U557" s="19">
        <f t="shared" si="1945"/>
        <v>10581.02</v>
      </c>
      <c r="V557" s="19">
        <f t="shared" si="1945"/>
        <v>10581.02</v>
      </c>
      <c r="W557" s="19" t="str">
        <f t="shared" si="1945"/>
        <v>#REF!</v>
      </c>
      <c r="X557" s="19" t="str">
        <f t="shared" si="1945"/>
        <v>#REF!</v>
      </c>
      <c r="Y557" s="38"/>
      <c r="Z557" s="38"/>
      <c r="AA557" s="38"/>
      <c r="AB557" s="38"/>
      <c r="AC557" s="38"/>
      <c r="AD557" s="38"/>
      <c r="AE557" s="38"/>
      <c r="AH557" s="38"/>
      <c r="AI557" s="40"/>
      <c r="AJ557" s="38"/>
      <c r="AK557" s="19"/>
      <c r="AL557" s="18"/>
      <c r="AM557" s="19"/>
    </row>
    <row r="558" ht="15.75" hidden="1" customHeight="1" outlineLevel="2">
      <c r="A558" s="18" t="s">
        <v>254</v>
      </c>
      <c r="B558" s="19" t="s">
        <v>18</v>
      </c>
      <c r="C558" s="18" t="s">
        <v>335</v>
      </c>
      <c r="D558" s="19">
        <v>5.52234261E7</v>
      </c>
      <c r="E558" s="19">
        <v>8057880.24</v>
      </c>
      <c r="F558" s="19">
        <v>0.0</v>
      </c>
      <c r="G558" s="19" t="str">
        <f t="shared" ref="G558:G561" si="1946">VLOOKUP(A558,'[1]ESFUERZO PROPIO ANTIOQUIA'!$E$4:$AB$130,5,0)</f>
        <v>#REF!</v>
      </c>
      <c r="H558" s="19" t="str">
        <f t="shared" ref="H558:H561" si="1947">VLOOKUP(A558,'[1]ESFUERZO PROPIO ANTIOQUIA'!$E$4:$AB$130,2,0)</f>
        <v>#REF!</v>
      </c>
      <c r="I558" s="19" t="str">
        <f t="shared" ref="I558:I561" si="1948">VLOOKUP(A558,'[1]ESFUERZO PROPIO ANTIOQUIA'!$E$4:$AB$130,24,0)</f>
        <v>#REF!</v>
      </c>
      <c r="J558" s="19" t="str">
        <f t="shared" ref="J558:J561" si="1949">+I558/4</f>
        <v>#REF!</v>
      </c>
      <c r="K558" s="19" t="str">
        <f t="shared" ref="K558:K561" si="1950">+F558*J558</f>
        <v>#REF!</v>
      </c>
      <c r="L558" s="19" t="str">
        <f t="shared" ref="L558:L561" si="1951">IF(K558=0,0,D558-Q558)</f>
        <v>#REF!</v>
      </c>
      <c r="M558" s="19" t="str">
        <f t="shared" ref="M558:M561" si="1952">VLOOKUP(A558,'[1]ESFUERZO PROPIO ANTIOQUIA'!$E$4:$AB$130,14,0)</f>
        <v>#REF!</v>
      </c>
      <c r="N558" s="19" t="str">
        <f t="shared" ref="N558:N561" si="1953">VLOOKUP(A558,'[1]ESFUERZO PROPIO ANTIOQUIA'!$E$4:$AB$130,11,0)</f>
        <v>#REF!</v>
      </c>
      <c r="O558" s="38"/>
      <c r="P558" s="19" t="str">
        <f t="shared" ref="P558:P560" si="1954">+D558-K558</f>
        <v>#REF!</v>
      </c>
      <c r="Q558" s="19" t="str">
        <f t="shared" ref="Q558:Q561" si="1955">+ROUND(P558,0)</f>
        <v>#REF!</v>
      </c>
      <c r="R558" s="19" t="str">
        <f t="shared" ref="R558:R561" si="1956">+L558+Q558</f>
        <v>#REF!</v>
      </c>
      <c r="S558" s="38" t="str">
        <f t="shared" ref="S558:S561" si="1957">+IF(D558-L558-Q558&gt;1,D558-L558-Q558,0)</f>
        <v>#REF!</v>
      </c>
      <c r="T558" s="19">
        <v>1.3288467E7</v>
      </c>
      <c r="U558" s="19">
        <v>0.0</v>
      </c>
      <c r="V558" s="19">
        <f t="shared" ref="V558:V561" si="1958">+T558+U558</f>
        <v>13288467</v>
      </c>
      <c r="W558" s="19" t="str">
        <f t="shared" ref="W558:W561" si="1959">+IF(S558+V558&gt;100000,S558+V558,0)</f>
        <v>#REF!</v>
      </c>
      <c r="X558" s="19" t="str">
        <f t="shared" ref="X558:X561" si="1960">+Q558+W558</f>
        <v>#REF!</v>
      </c>
      <c r="Y558" s="38"/>
      <c r="Z558" s="38"/>
      <c r="AA558" s="38"/>
      <c r="AB558" s="38"/>
      <c r="AC558" s="38"/>
      <c r="AD558" s="38"/>
      <c r="AE558" s="38"/>
      <c r="AG558" s="39" t="b">
        <f t="shared" ref="AG558:AG561" si="1961">+AND(A558=AH558,C558=AJ558)</f>
        <v>1</v>
      </c>
      <c r="AH558" s="38" t="s">
        <v>254</v>
      </c>
      <c r="AI558" s="40" t="s">
        <v>18</v>
      </c>
      <c r="AJ558" s="38" t="s">
        <v>335</v>
      </c>
      <c r="AK558" s="19">
        <v>1.3288467E7</v>
      </c>
      <c r="AL558" s="18">
        <v>0.0</v>
      </c>
      <c r="AM558" s="19">
        <f t="shared" ref="AM558:AM561" si="1962">+AK558+AL558</f>
        <v>13288467</v>
      </c>
    </row>
    <row r="559" ht="15.75" hidden="1" customHeight="1" outlineLevel="2">
      <c r="A559" s="18" t="s">
        <v>254</v>
      </c>
      <c r="B559" s="19" t="s">
        <v>44</v>
      </c>
      <c r="C559" s="18" t="s">
        <v>45</v>
      </c>
      <c r="D559" s="19">
        <v>1577226.79</v>
      </c>
      <c r="E559" s="19">
        <v>230139.73</v>
      </c>
      <c r="F559" s="19">
        <v>0.0</v>
      </c>
      <c r="G559" s="19" t="str">
        <f t="shared" si="1946"/>
        <v>#REF!</v>
      </c>
      <c r="H559" s="19" t="str">
        <f t="shared" si="1947"/>
        <v>#REF!</v>
      </c>
      <c r="I559" s="19" t="str">
        <f t="shared" si="1948"/>
        <v>#REF!</v>
      </c>
      <c r="J559" s="19" t="str">
        <f t="shared" si="1949"/>
        <v>#REF!</v>
      </c>
      <c r="K559" s="19" t="str">
        <f t="shared" si="1950"/>
        <v>#REF!</v>
      </c>
      <c r="L559" s="19" t="str">
        <f t="shared" si="1951"/>
        <v>#REF!</v>
      </c>
      <c r="M559" s="19" t="str">
        <f t="shared" si="1952"/>
        <v>#REF!</v>
      </c>
      <c r="N559" s="19" t="str">
        <f t="shared" si="1953"/>
        <v>#REF!</v>
      </c>
      <c r="O559" s="38"/>
      <c r="P559" s="19" t="str">
        <f t="shared" si="1954"/>
        <v>#REF!</v>
      </c>
      <c r="Q559" s="19" t="str">
        <f t="shared" si="1955"/>
        <v>#REF!</v>
      </c>
      <c r="R559" s="19" t="str">
        <f t="shared" si="1956"/>
        <v>#REF!</v>
      </c>
      <c r="S559" s="38" t="str">
        <f t="shared" si="1957"/>
        <v>#REF!</v>
      </c>
      <c r="T559" s="19">
        <v>393234.0</v>
      </c>
      <c r="U559" s="19">
        <v>0.0</v>
      </c>
      <c r="V559" s="19">
        <f t="shared" si="1958"/>
        <v>393234</v>
      </c>
      <c r="W559" s="19" t="str">
        <f t="shared" si="1959"/>
        <v>#REF!</v>
      </c>
      <c r="X559" s="19" t="str">
        <f t="shared" si="1960"/>
        <v>#REF!</v>
      </c>
      <c r="Y559" s="38"/>
      <c r="Z559" s="38"/>
      <c r="AA559" s="38"/>
      <c r="AB559" s="38"/>
      <c r="AC559" s="38"/>
      <c r="AD559" s="38"/>
      <c r="AE559" s="38"/>
      <c r="AG559" s="39" t="b">
        <f t="shared" si="1961"/>
        <v>1</v>
      </c>
      <c r="AH559" s="38" t="s">
        <v>254</v>
      </c>
      <c r="AI559" s="40" t="s">
        <v>44</v>
      </c>
      <c r="AJ559" s="38" t="s">
        <v>45</v>
      </c>
      <c r="AK559" s="19">
        <v>393234.0</v>
      </c>
      <c r="AL559" s="18">
        <v>0.0</v>
      </c>
      <c r="AM559" s="19">
        <f t="shared" si="1962"/>
        <v>393234</v>
      </c>
    </row>
    <row r="560" ht="15.75" hidden="1" customHeight="1" outlineLevel="2">
      <c r="A560" s="18" t="s">
        <v>254</v>
      </c>
      <c r="B560" s="19" t="s">
        <v>30</v>
      </c>
      <c r="C560" s="18" t="s">
        <v>31</v>
      </c>
      <c r="D560" s="19">
        <v>217252.1</v>
      </c>
      <c r="E560" s="19">
        <v>31700.16</v>
      </c>
      <c r="F560" s="19">
        <v>0.0</v>
      </c>
      <c r="G560" s="19" t="str">
        <f t="shared" si="1946"/>
        <v>#REF!</v>
      </c>
      <c r="H560" s="19" t="str">
        <f t="shared" si="1947"/>
        <v>#REF!</v>
      </c>
      <c r="I560" s="19" t="str">
        <f t="shared" si="1948"/>
        <v>#REF!</v>
      </c>
      <c r="J560" s="19" t="str">
        <f t="shared" si="1949"/>
        <v>#REF!</v>
      </c>
      <c r="K560" s="19" t="str">
        <f t="shared" si="1950"/>
        <v>#REF!</v>
      </c>
      <c r="L560" s="19" t="str">
        <f t="shared" si="1951"/>
        <v>#REF!</v>
      </c>
      <c r="M560" s="19" t="str">
        <f t="shared" si="1952"/>
        <v>#REF!</v>
      </c>
      <c r="N560" s="19" t="str">
        <f t="shared" si="1953"/>
        <v>#REF!</v>
      </c>
      <c r="O560" s="38"/>
      <c r="P560" s="19" t="str">
        <f t="shared" si="1954"/>
        <v>#REF!</v>
      </c>
      <c r="Q560" s="19" t="str">
        <f t="shared" si="1955"/>
        <v>#REF!</v>
      </c>
      <c r="R560" s="19" t="str">
        <f t="shared" si="1956"/>
        <v>#REF!</v>
      </c>
      <c r="S560" s="38" t="str">
        <f t="shared" si="1957"/>
        <v>#REF!</v>
      </c>
      <c r="T560" s="19">
        <v>0.0</v>
      </c>
      <c r="U560" s="19">
        <v>15839.45</v>
      </c>
      <c r="V560" s="19">
        <f t="shared" si="1958"/>
        <v>15839.45</v>
      </c>
      <c r="W560" s="19" t="str">
        <f t="shared" si="1959"/>
        <v>#REF!</v>
      </c>
      <c r="X560" s="19" t="str">
        <f t="shared" si="1960"/>
        <v>#REF!</v>
      </c>
      <c r="Y560" s="38"/>
      <c r="Z560" s="38"/>
      <c r="AA560" s="38"/>
      <c r="AB560" s="38"/>
      <c r="AC560" s="38"/>
      <c r="AD560" s="38"/>
      <c r="AE560" s="38"/>
      <c r="AG560" s="39" t="b">
        <f t="shared" si="1961"/>
        <v>1</v>
      </c>
      <c r="AH560" s="38" t="s">
        <v>254</v>
      </c>
      <c r="AI560" s="40" t="s">
        <v>30</v>
      </c>
      <c r="AJ560" s="38" t="s">
        <v>336</v>
      </c>
      <c r="AK560" s="19">
        <v>0.0</v>
      </c>
      <c r="AL560" s="18">
        <v>15839.45</v>
      </c>
      <c r="AM560" s="19">
        <f t="shared" si="1962"/>
        <v>15839.45</v>
      </c>
    </row>
    <row r="561" ht="15.75" hidden="1" customHeight="1" outlineLevel="2">
      <c r="A561" s="18" t="s">
        <v>254</v>
      </c>
      <c r="B561" s="19" t="s">
        <v>38</v>
      </c>
      <c r="C561" s="18" t="s">
        <v>39</v>
      </c>
      <c r="D561" s="19">
        <v>22060.01</v>
      </c>
      <c r="E561" s="19">
        <v>3218.87</v>
      </c>
      <c r="F561" s="19">
        <v>0.0</v>
      </c>
      <c r="G561" s="19" t="str">
        <f t="shared" si="1946"/>
        <v>#REF!</v>
      </c>
      <c r="H561" s="19" t="str">
        <f t="shared" si="1947"/>
        <v>#REF!</v>
      </c>
      <c r="I561" s="19" t="str">
        <f t="shared" si="1948"/>
        <v>#REF!</v>
      </c>
      <c r="J561" s="19" t="str">
        <f t="shared" si="1949"/>
        <v>#REF!</v>
      </c>
      <c r="K561" s="19" t="str">
        <f t="shared" si="1950"/>
        <v>#REF!</v>
      </c>
      <c r="L561" s="19" t="str">
        <f t="shared" si="1951"/>
        <v>#REF!</v>
      </c>
      <c r="M561" s="19" t="str">
        <f t="shared" si="1952"/>
        <v>#REF!</v>
      </c>
      <c r="N561" s="19" t="str">
        <f t="shared" si="1953"/>
        <v>#REF!</v>
      </c>
      <c r="O561" s="38"/>
      <c r="P561" s="19">
        <v>0.0</v>
      </c>
      <c r="Q561" s="19">
        <f t="shared" si="1955"/>
        <v>0</v>
      </c>
      <c r="R561" s="19" t="str">
        <f t="shared" si="1956"/>
        <v>#REF!</v>
      </c>
      <c r="S561" s="38" t="str">
        <f t="shared" si="1957"/>
        <v>#REF!</v>
      </c>
      <c r="T561" s="19">
        <v>0.0</v>
      </c>
      <c r="U561" s="19">
        <v>33625.81</v>
      </c>
      <c r="V561" s="19">
        <f t="shared" si="1958"/>
        <v>33625.81</v>
      </c>
      <c r="W561" s="19" t="str">
        <f t="shared" si="1959"/>
        <v>#REF!</v>
      </c>
      <c r="X561" s="19" t="str">
        <f t="shared" si="1960"/>
        <v>#REF!</v>
      </c>
      <c r="Y561" s="38"/>
      <c r="Z561" s="38"/>
      <c r="AA561" s="38"/>
      <c r="AB561" s="38"/>
      <c r="AC561" s="38"/>
      <c r="AD561" s="38"/>
      <c r="AE561" s="38"/>
      <c r="AG561" s="39" t="b">
        <f t="shared" si="1961"/>
        <v>1</v>
      </c>
      <c r="AH561" s="38" t="s">
        <v>254</v>
      </c>
      <c r="AI561" s="40" t="s">
        <v>38</v>
      </c>
      <c r="AJ561" s="38" t="s">
        <v>39</v>
      </c>
      <c r="AK561" s="19">
        <v>0.0</v>
      </c>
      <c r="AL561" s="18">
        <v>33625.81</v>
      </c>
      <c r="AM561" s="19">
        <f t="shared" si="1962"/>
        <v>33625.81</v>
      </c>
    </row>
    <row r="562" ht="15.75" hidden="1" customHeight="1" outlineLevel="1">
      <c r="A562" s="43" t="s">
        <v>440</v>
      </c>
      <c r="B562" s="19"/>
      <c r="C562" s="18"/>
      <c r="D562" s="19">
        <f t="shared" ref="D562:E562" si="1963">SUBTOTAL(9,D558:D561)</f>
        <v>57039965</v>
      </c>
      <c r="E562" s="19">
        <f t="shared" si="1963"/>
        <v>8322939</v>
      </c>
      <c r="F562" s="19">
        <v>1.0</v>
      </c>
      <c r="G562" s="19"/>
      <c r="H562" s="19"/>
      <c r="I562" s="19"/>
      <c r="J562" s="19"/>
      <c r="K562" s="19" t="str">
        <f t="shared" ref="K562:L562" si="1964">SUBTOTAL(9,K558:K561)</f>
        <v>#REF!</v>
      </c>
      <c r="L562" s="19" t="str">
        <f t="shared" si="1964"/>
        <v>#REF!</v>
      </c>
      <c r="M562" s="19"/>
      <c r="N562" s="19"/>
      <c r="O562" s="38"/>
      <c r="P562" s="19" t="str">
        <f t="shared" ref="P562:X562" si="1965">SUBTOTAL(9,P558:P561)</f>
        <v>#REF!</v>
      </c>
      <c r="Q562" s="19" t="str">
        <f t="shared" si="1965"/>
        <v>#REF!</v>
      </c>
      <c r="R562" s="19" t="str">
        <f t="shared" si="1965"/>
        <v>#REF!</v>
      </c>
      <c r="S562" s="38" t="str">
        <f t="shared" si="1965"/>
        <v>#REF!</v>
      </c>
      <c r="T562" s="19">
        <f t="shared" si="1965"/>
        <v>13681701</v>
      </c>
      <c r="U562" s="19">
        <f t="shared" si="1965"/>
        <v>49465.26</v>
      </c>
      <c r="V562" s="19">
        <f t="shared" si="1965"/>
        <v>13731166.26</v>
      </c>
      <c r="W562" s="19" t="str">
        <f t="shared" si="1965"/>
        <v>#REF!</v>
      </c>
      <c r="X562" s="19" t="str">
        <f t="shared" si="1965"/>
        <v>#REF!</v>
      </c>
      <c r="Y562" s="38"/>
      <c r="Z562" s="38"/>
      <c r="AA562" s="38"/>
      <c r="AB562" s="38"/>
      <c r="AC562" s="38"/>
      <c r="AD562" s="38"/>
      <c r="AE562" s="38"/>
      <c r="AH562" s="38"/>
      <c r="AI562" s="40"/>
      <c r="AJ562" s="38"/>
      <c r="AK562" s="19"/>
      <c r="AL562" s="18"/>
      <c r="AM562" s="19"/>
    </row>
    <row r="563" ht="15.75" hidden="1" customHeight="1" outlineLevel="2">
      <c r="A563" s="18" t="s">
        <v>256</v>
      </c>
      <c r="B563" s="19" t="s">
        <v>18</v>
      </c>
      <c r="C563" s="18" t="s">
        <v>335</v>
      </c>
      <c r="D563" s="19">
        <v>1.1792045945E8</v>
      </c>
      <c r="E563" s="19">
        <v>5571203.97</v>
      </c>
      <c r="F563" s="19">
        <v>0.0</v>
      </c>
      <c r="G563" s="19" t="str">
        <f t="shared" ref="G563:G566" si="1966">VLOOKUP(A563,'[1]ESFUERZO PROPIO ANTIOQUIA'!$E$4:$AB$130,5,0)</f>
        <v>#REF!</v>
      </c>
      <c r="H563" s="19" t="str">
        <f t="shared" ref="H563:H566" si="1967">VLOOKUP(A563,'[1]ESFUERZO PROPIO ANTIOQUIA'!$E$4:$AB$130,2,0)</f>
        <v>#REF!</v>
      </c>
      <c r="I563" s="19" t="str">
        <f t="shared" ref="I563:I566" si="1968">VLOOKUP(A563,'[1]ESFUERZO PROPIO ANTIOQUIA'!$E$4:$AB$130,24,0)</f>
        <v>#REF!</v>
      </c>
      <c r="J563" s="19" t="str">
        <f t="shared" ref="J563:J566" si="1969">+I563/4</f>
        <v>#REF!</v>
      </c>
      <c r="K563" s="19" t="str">
        <f t="shared" ref="K563:K566" si="1970">+F563*J563</f>
        <v>#REF!</v>
      </c>
      <c r="L563" s="19" t="str">
        <f t="shared" ref="L563:L566" si="1971">IF(K563=0,0,D563-Q563)</f>
        <v>#REF!</v>
      </c>
      <c r="M563" s="19" t="str">
        <f t="shared" ref="M563:M566" si="1972">VLOOKUP(A563,'[1]ESFUERZO PROPIO ANTIOQUIA'!$E$4:$AB$130,14,0)</f>
        <v>#REF!</v>
      </c>
      <c r="N563" s="19" t="str">
        <f t="shared" ref="N563:N566" si="1973">VLOOKUP(A563,'[1]ESFUERZO PROPIO ANTIOQUIA'!$E$4:$AB$130,11,0)</f>
        <v>#REF!</v>
      </c>
      <c r="O563" s="38"/>
      <c r="P563" s="19" t="str">
        <f t="shared" ref="P563:P566" si="1974">+D563-K563</f>
        <v>#REF!</v>
      </c>
      <c r="Q563" s="19" t="str">
        <f t="shared" ref="Q563:Q566" si="1975">+ROUND(P563,0)</f>
        <v>#REF!</v>
      </c>
      <c r="R563" s="19" t="str">
        <f t="shared" ref="R563:R566" si="1976">+L563+Q563</f>
        <v>#REF!</v>
      </c>
      <c r="S563" s="38" t="str">
        <f t="shared" ref="S563:S566" si="1977">+IF(D563-L563-Q563&gt;1,D563-L563-Q563,0)</f>
        <v>#REF!</v>
      </c>
      <c r="T563" s="19">
        <v>0.0</v>
      </c>
      <c r="U563" s="19">
        <v>0.0</v>
      </c>
      <c r="V563" s="19">
        <f t="shared" ref="V563:V566" si="1978">+T563+U563</f>
        <v>0</v>
      </c>
      <c r="W563" s="19" t="str">
        <f t="shared" ref="W563:W566" si="1979">+IF(S563+V563&gt;100000,S563+V563,0)</f>
        <v>#REF!</v>
      </c>
      <c r="X563" s="19" t="str">
        <f t="shared" ref="X563:X566" si="1980">+Q563+W563</f>
        <v>#REF!</v>
      </c>
      <c r="Y563" s="38"/>
      <c r="Z563" s="38"/>
      <c r="AA563" s="38"/>
      <c r="AB563" s="38"/>
      <c r="AC563" s="38"/>
      <c r="AD563" s="38"/>
      <c r="AE563" s="38"/>
      <c r="AG563" s="39" t="b">
        <f t="shared" ref="AG563:AG566" si="1981">+AND(A563=AH563,C563=AJ563)</f>
        <v>1</v>
      </c>
      <c r="AH563" s="38" t="s">
        <v>256</v>
      </c>
      <c r="AI563" s="40" t="s">
        <v>18</v>
      </c>
      <c r="AJ563" s="38" t="s">
        <v>335</v>
      </c>
      <c r="AK563" s="19">
        <v>0.0</v>
      </c>
      <c r="AL563" s="18">
        <v>0.0</v>
      </c>
      <c r="AM563" s="19">
        <f t="shared" ref="AM563:AM566" si="1982">+AK563+AL563</f>
        <v>0</v>
      </c>
    </row>
    <row r="564" ht="15.75" hidden="1" customHeight="1" outlineLevel="2">
      <c r="A564" s="18" t="s">
        <v>256</v>
      </c>
      <c r="B564" s="19" t="s">
        <v>44</v>
      </c>
      <c r="C564" s="18" t="s">
        <v>45</v>
      </c>
      <c r="D564" s="19">
        <v>5295879.04</v>
      </c>
      <c r="E564" s="19">
        <v>250206.13</v>
      </c>
      <c r="F564" s="19">
        <v>0.0</v>
      </c>
      <c r="G564" s="19" t="str">
        <f t="shared" si="1966"/>
        <v>#REF!</v>
      </c>
      <c r="H564" s="19" t="str">
        <f t="shared" si="1967"/>
        <v>#REF!</v>
      </c>
      <c r="I564" s="19" t="str">
        <f t="shared" si="1968"/>
        <v>#REF!</v>
      </c>
      <c r="J564" s="19" t="str">
        <f t="shared" si="1969"/>
        <v>#REF!</v>
      </c>
      <c r="K564" s="19" t="str">
        <f t="shared" si="1970"/>
        <v>#REF!</v>
      </c>
      <c r="L564" s="19" t="str">
        <f t="shared" si="1971"/>
        <v>#REF!</v>
      </c>
      <c r="M564" s="19" t="str">
        <f t="shared" si="1972"/>
        <v>#REF!</v>
      </c>
      <c r="N564" s="19" t="str">
        <f t="shared" si="1973"/>
        <v>#REF!</v>
      </c>
      <c r="O564" s="38"/>
      <c r="P564" s="19" t="str">
        <f t="shared" si="1974"/>
        <v>#REF!</v>
      </c>
      <c r="Q564" s="19" t="str">
        <f t="shared" si="1975"/>
        <v>#REF!</v>
      </c>
      <c r="R564" s="19" t="str">
        <f t="shared" si="1976"/>
        <v>#REF!</v>
      </c>
      <c r="S564" s="38" t="str">
        <f t="shared" si="1977"/>
        <v>#REF!</v>
      </c>
      <c r="T564" s="19">
        <v>0.0</v>
      </c>
      <c r="U564" s="19">
        <v>0.0</v>
      </c>
      <c r="V564" s="19">
        <f t="shared" si="1978"/>
        <v>0</v>
      </c>
      <c r="W564" s="19" t="str">
        <f t="shared" si="1979"/>
        <v>#REF!</v>
      </c>
      <c r="X564" s="19" t="str">
        <f t="shared" si="1980"/>
        <v>#REF!</v>
      </c>
      <c r="Y564" s="38"/>
      <c r="Z564" s="38"/>
      <c r="AA564" s="38"/>
      <c r="AB564" s="38"/>
      <c r="AC564" s="38"/>
      <c r="AD564" s="38"/>
      <c r="AE564" s="38"/>
      <c r="AG564" s="39" t="b">
        <f t="shared" si="1981"/>
        <v>1</v>
      </c>
      <c r="AH564" s="38" t="s">
        <v>256</v>
      </c>
      <c r="AI564" s="40" t="s">
        <v>44</v>
      </c>
      <c r="AJ564" s="38" t="s">
        <v>45</v>
      </c>
      <c r="AK564" s="19">
        <v>0.0</v>
      </c>
      <c r="AL564" s="18">
        <v>0.0</v>
      </c>
      <c r="AM564" s="19">
        <f t="shared" si="1982"/>
        <v>0</v>
      </c>
    </row>
    <row r="565" ht="15.75" hidden="1" customHeight="1" outlineLevel="2">
      <c r="A565" s="18" t="s">
        <v>256</v>
      </c>
      <c r="B565" s="19" t="s">
        <v>30</v>
      </c>
      <c r="C565" s="18" t="s">
        <v>31</v>
      </c>
      <c r="D565" s="19">
        <v>102663.25</v>
      </c>
      <c r="E565" s="19">
        <v>4850.37</v>
      </c>
      <c r="F565" s="19">
        <v>0.0</v>
      </c>
      <c r="G565" s="19" t="str">
        <f t="shared" si="1966"/>
        <v>#REF!</v>
      </c>
      <c r="H565" s="19" t="str">
        <f t="shared" si="1967"/>
        <v>#REF!</v>
      </c>
      <c r="I565" s="19" t="str">
        <f t="shared" si="1968"/>
        <v>#REF!</v>
      </c>
      <c r="J565" s="19" t="str">
        <f t="shared" si="1969"/>
        <v>#REF!</v>
      </c>
      <c r="K565" s="19" t="str">
        <f t="shared" si="1970"/>
        <v>#REF!</v>
      </c>
      <c r="L565" s="19" t="str">
        <f t="shared" si="1971"/>
        <v>#REF!</v>
      </c>
      <c r="M565" s="19" t="str">
        <f t="shared" si="1972"/>
        <v>#REF!</v>
      </c>
      <c r="N565" s="19" t="str">
        <f t="shared" si="1973"/>
        <v>#REF!</v>
      </c>
      <c r="O565" s="38"/>
      <c r="P565" s="19" t="str">
        <f t="shared" si="1974"/>
        <v>#REF!</v>
      </c>
      <c r="Q565" s="19" t="str">
        <f t="shared" si="1975"/>
        <v>#REF!</v>
      </c>
      <c r="R565" s="19" t="str">
        <f t="shared" si="1976"/>
        <v>#REF!</v>
      </c>
      <c r="S565" s="38" t="str">
        <f t="shared" si="1977"/>
        <v>#REF!</v>
      </c>
      <c r="T565" s="19">
        <v>0.0</v>
      </c>
      <c r="U565" s="19">
        <v>10773.01</v>
      </c>
      <c r="V565" s="19">
        <f t="shared" si="1978"/>
        <v>10773.01</v>
      </c>
      <c r="W565" s="19" t="str">
        <f t="shared" si="1979"/>
        <v>#REF!</v>
      </c>
      <c r="X565" s="19" t="str">
        <f t="shared" si="1980"/>
        <v>#REF!</v>
      </c>
      <c r="Y565" s="38"/>
      <c r="Z565" s="38"/>
      <c r="AA565" s="38"/>
      <c r="AB565" s="38"/>
      <c r="AC565" s="38"/>
      <c r="AD565" s="38"/>
      <c r="AE565" s="38"/>
      <c r="AG565" s="39" t="b">
        <f t="shared" si="1981"/>
        <v>1</v>
      </c>
      <c r="AH565" s="38" t="s">
        <v>256</v>
      </c>
      <c r="AI565" s="40" t="s">
        <v>30</v>
      </c>
      <c r="AJ565" s="38" t="s">
        <v>336</v>
      </c>
      <c r="AK565" s="19">
        <v>0.0</v>
      </c>
      <c r="AL565" s="18">
        <v>10773.01</v>
      </c>
      <c r="AM565" s="19">
        <f t="shared" si="1982"/>
        <v>10773.01</v>
      </c>
    </row>
    <row r="566" ht="15.75" hidden="1" customHeight="1" outlineLevel="2">
      <c r="A566" s="18" t="s">
        <v>256</v>
      </c>
      <c r="B566" s="19" t="s">
        <v>38</v>
      </c>
      <c r="C566" s="18" t="s">
        <v>39</v>
      </c>
      <c r="D566" s="19">
        <v>106836.26</v>
      </c>
      <c r="E566" s="19">
        <v>5047.53</v>
      </c>
      <c r="F566" s="19">
        <v>0.0</v>
      </c>
      <c r="G566" s="19" t="str">
        <f t="shared" si="1966"/>
        <v>#REF!</v>
      </c>
      <c r="H566" s="19" t="str">
        <f t="shared" si="1967"/>
        <v>#REF!</v>
      </c>
      <c r="I566" s="19" t="str">
        <f t="shared" si="1968"/>
        <v>#REF!</v>
      </c>
      <c r="J566" s="19" t="str">
        <f t="shared" si="1969"/>
        <v>#REF!</v>
      </c>
      <c r="K566" s="19" t="str">
        <f t="shared" si="1970"/>
        <v>#REF!</v>
      </c>
      <c r="L566" s="19" t="str">
        <f t="shared" si="1971"/>
        <v>#REF!</v>
      </c>
      <c r="M566" s="19" t="str">
        <f t="shared" si="1972"/>
        <v>#REF!</v>
      </c>
      <c r="N566" s="19" t="str">
        <f t="shared" si="1973"/>
        <v>#REF!</v>
      </c>
      <c r="O566" s="38"/>
      <c r="P566" s="19" t="str">
        <f t="shared" si="1974"/>
        <v>#REF!</v>
      </c>
      <c r="Q566" s="19" t="str">
        <f t="shared" si="1975"/>
        <v>#REF!</v>
      </c>
      <c r="R566" s="19" t="str">
        <f t="shared" si="1976"/>
        <v>#REF!</v>
      </c>
      <c r="S566" s="38" t="str">
        <f t="shared" si="1977"/>
        <v>#REF!</v>
      </c>
      <c r="T566" s="19">
        <v>0.0</v>
      </c>
      <c r="U566" s="19">
        <v>0.0</v>
      </c>
      <c r="V566" s="19">
        <f t="shared" si="1978"/>
        <v>0</v>
      </c>
      <c r="W566" s="19" t="str">
        <f t="shared" si="1979"/>
        <v>#REF!</v>
      </c>
      <c r="X566" s="19" t="str">
        <f t="shared" si="1980"/>
        <v>#REF!</v>
      </c>
      <c r="Y566" s="38"/>
      <c r="Z566" s="38"/>
      <c r="AA566" s="38"/>
      <c r="AB566" s="38"/>
      <c r="AC566" s="38"/>
      <c r="AD566" s="38"/>
      <c r="AE566" s="38"/>
      <c r="AG566" s="39" t="b">
        <f t="shared" si="1981"/>
        <v>1</v>
      </c>
      <c r="AH566" s="38" t="s">
        <v>256</v>
      </c>
      <c r="AI566" s="40" t="s">
        <v>38</v>
      </c>
      <c r="AJ566" s="38" t="s">
        <v>39</v>
      </c>
      <c r="AK566" s="19">
        <v>0.0</v>
      </c>
      <c r="AL566" s="18">
        <v>0.0</v>
      </c>
      <c r="AM566" s="19">
        <f t="shared" si="1982"/>
        <v>0</v>
      </c>
    </row>
    <row r="567" ht="15.75" hidden="1" customHeight="1" outlineLevel="1">
      <c r="A567" s="43" t="s">
        <v>441</v>
      </c>
      <c r="B567" s="19"/>
      <c r="C567" s="18"/>
      <c r="D567" s="19">
        <f t="shared" ref="D567:E567" si="1983">SUBTOTAL(9,D563:D566)</f>
        <v>123425838</v>
      </c>
      <c r="E567" s="19">
        <f t="shared" si="1983"/>
        <v>5831308</v>
      </c>
      <c r="F567" s="19">
        <v>1.0</v>
      </c>
      <c r="G567" s="19"/>
      <c r="H567" s="19"/>
      <c r="I567" s="19"/>
      <c r="J567" s="19"/>
      <c r="K567" s="19" t="str">
        <f t="shared" ref="K567:L567" si="1984">SUBTOTAL(9,K563:K566)</f>
        <v>#REF!</v>
      </c>
      <c r="L567" s="19" t="str">
        <f t="shared" si="1984"/>
        <v>#REF!</v>
      </c>
      <c r="M567" s="19"/>
      <c r="N567" s="19"/>
      <c r="O567" s="38"/>
      <c r="P567" s="19" t="str">
        <f t="shared" ref="P567:X567" si="1985">SUBTOTAL(9,P563:P566)</f>
        <v>#REF!</v>
      </c>
      <c r="Q567" s="19" t="str">
        <f t="shared" si="1985"/>
        <v>#REF!</v>
      </c>
      <c r="R567" s="19" t="str">
        <f t="shared" si="1985"/>
        <v>#REF!</v>
      </c>
      <c r="S567" s="38" t="str">
        <f t="shared" si="1985"/>
        <v>#REF!</v>
      </c>
      <c r="T567" s="19">
        <f t="shared" si="1985"/>
        <v>0</v>
      </c>
      <c r="U567" s="19">
        <f t="shared" si="1985"/>
        <v>10773.01</v>
      </c>
      <c r="V567" s="19">
        <f t="shared" si="1985"/>
        <v>10773.01</v>
      </c>
      <c r="W567" s="19" t="str">
        <f t="shared" si="1985"/>
        <v>#REF!</v>
      </c>
      <c r="X567" s="19" t="str">
        <f t="shared" si="1985"/>
        <v>#REF!</v>
      </c>
      <c r="Y567" s="38"/>
      <c r="Z567" s="38"/>
      <c r="AA567" s="38"/>
      <c r="AB567" s="38"/>
      <c r="AC567" s="38"/>
      <c r="AD567" s="38"/>
      <c r="AE567" s="38"/>
      <c r="AH567" s="38"/>
      <c r="AI567" s="40"/>
      <c r="AJ567" s="38"/>
      <c r="AK567" s="19"/>
      <c r="AL567" s="18"/>
      <c r="AM567" s="19"/>
    </row>
    <row r="568" ht="15.75" hidden="1" customHeight="1" outlineLevel="2">
      <c r="A568" s="18" t="s">
        <v>258</v>
      </c>
      <c r="B568" s="19" t="s">
        <v>18</v>
      </c>
      <c r="C568" s="18" t="s">
        <v>335</v>
      </c>
      <c r="D568" s="19">
        <v>5.04108426E7</v>
      </c>
      <c r="E568" s="19">
        <v>4669177.37</v>
      </c>
      <c r="F568" s="19">
        <v>0.0</v>
      </c>
      <c r="G568" s="19" t="str">
        <f t="shared" ref="G568:G572" si="1986">VLOOKUP(A568,'[1]ESFUERZO PROPIO ANTIOQUIA'!$E$4:$AB$130,5,0)</f>
        <v>#REF!</v>
      </c>
      <c r="H568" s="19" t="str">
        <f t="shared" ref="H568:H572" si="1987">VLOOKUP(A568,'[1]ESFUERZO PROPIO ANTIOQUIA'!$E$4:$AB$130,2,0)</f>
        <v>#REF!</v>
      </c>
      <c r="I568" s="19" t="str">
        <f t="shared" ref="I568:I572" si="1988">VLOOKUP(A568,'[1]ESFUERZO PROPIO ANTIOQUIA'!$E$4:$AB$130,24,0)</f>
        <v>#REF!</v>
      </c>
      <c r="J568" s="19" t="str">
        <f t="shared" ref="J568:J572" si="1989">+I568/4</f>
        <v>#REF!</v>
      </c>
      <c r="K568" s="19" t="str">
        <f t="shared" ref="K568:K572" si="1990">+F568*J568</f>
        <v>#REF!</v>
      </c>
      <c r="L568" s="19" t="str">
        <f t="shared" ref="L568:L572" si="1991">IF(K568=0,0,D568-Q568)</f>
        <v>#REF!</v>
      </c>
      <c r="M568" s="19" t="str">
        <f t="shared" ref="M568:M572" si="1992">VLOOKUP(A568,'[1]ESFUERZO PROPIO ANTIOQUIA'!$E$4:$AB$130,14,0)</f>
        <v>#REF!</v>
      </c>
      <c r="N568" s="19" t="str">
        <f t="shared" ref="N568:N572" si="1993">VLOOKUP(A568,'[1]ESFUERZO PROPIO ANTIOQUIA'!$E$4:$AB$130,11,0)</f>
        <v>#REF!</v>
      </c>
      <c r="O568" s="38"/>
      <c r="P568" s="19" t="str">
        <f t="shared" ref="P568:P569" si="1994">+D568-K568</f>
        <v>#REF!</v>
      </c>
      <c r="Q568" s="19" t="str">
        <f t="shared" ref="Q568:Q572" si="1995">+ROUND(P568,0)</f>
        <v>#REF!</v>
      </c>
      <c r="R568" s="19" t="str">
        <f t="shared" ref="R568:R572" si="1996">+L568+Q568</f>
        <v>#REF!</v>
      </c>
      <c r="S568" s="38" t="str">
        <f t="shared" ref="S568:S572" si="1997">+IF(D568-L568-Q568&gt;1,D568-L568-Q568,0)</f>
        <v>#REF!</v>
      </c>
      <c r="T568" s="19">
        <v>0.0</v>
      </c>
      <c r="U568" s="19">
        <v>0.0</v>
      </c>
      <c r="V568" s="19">
        <f t="shared" ref="V568:V572" si="1998">+T568+U568</f>
        <v>0</v>
      </c>
      <c r="W568" s="19" t="str">
        <f t="shared" ref="W568:W572" si="1999">+IF(S568+V568&gt;100000,S568+V568,0)</f>
        <v>#REF!</v>
      </c>
      <c r="X568" s="19" t="str">
        <f t="shared" ref="X568:X572" si="2000">+Q568+W568</f>
        <v>#REF!</v>
      </c>
      <c r="Y568" s="38"/>
      <c r="Z568" s="38"/>
      <c r="AA568" s="38"/>
      <c r="AB568" s="38"/>
      <c r="AC568" s="38"/>
      <c r="AD568" s="38"/>
      <c r="AE568" s="38"/>
      <c r="AG568" s="39" t="b">
        <f t="shared" ref="AG568:AG572" si="2001">+AND(A568=AH568,C568=AJ568)</f>
        <v>1</v>
      </c>
      <c r="AH568" s="38" t="s">
        <v>258</v>
      </c>
      <c r="AI568" s="40" t="s">
        <v>18</v>
      </c>
      <c r="AJ568" s="38" t="s">
        <v>335</v>
      </c>
      <c r="AK568" s="19">
        <v>0.0</v>
      </c>
      <c r="AL568" s="18">
        <v>0.0</v>
      </c>
      <c r="AM568" s="19">
        <f t="shared" ref="AM568:AM572" si="2002">+AK568+AL568</f>
        <v>0</v>
      </c>
    </row>
    <row r="569" ht="15.75" hidden="1" customHeight="1" outlineLevel="2">
      <c r="A569" s="18" t="s">
        <v>258</v>
      </c>
      <c r="B569" s="19" t="s">
        <v>30</v>
      </c>
      <c r="C569" s="18" t="s">
        <v>31</v>
      </c>
      <c r="D569" s="19">
        <v>128552.06</v>
      </c>
      <c r="E569" s="19">
        <v>11906.81</v>
      </c>
      <c r="F569" s="19">
        <v>0.0</v>
      </c>
      <c r="G569" s="19" t="str">
        <f t="shared" si="1986"/>
        <v>#REF!</v>
      </c>
      <c r="H569" s="19" t="str">
        <f t="shared" si="1987"/>
        <v>#REF!</v>
      </c>
      <c r="I569" s="19" t="str">
        <f t="shared" si="1988"/>
        <v>#REF!</v>
      </c>
      <c r="J569" s="19" t="str">
        <f t="shared" si="1989"/>
        <v>#REF!</v>
      </c>
      <c r="K569" s="19" t="str">
        <f t="shared" si="1990"/>
        <v>#REF!</v>
      </c>
      <c r="L569" s="19" t="str">
        <f t="shared" si="1991"/>
        <v>#REF!</v>
      </c>
      <c r="M569" s="19" t="str">
        <f t="shared" si="1992"/>
        <v>#REF!</v>
      </c>
      <c r="N569" s="19" t="str">
        <f t="shared" si="1993"/>
        <v>#REF!</v>
      </c>
      <c r="O569" s="38"/>
      <c r="P569" s="19" t="str">
        <f t="shared" si="1994"/>
        <v>#REF!</v>
      </c>
      <c r="Q569" s="19" t="str">
        <f t="shared" si="1995"/>
        <v>#REF!</v>
      </c>
      <c r="R569" s="19" t="str">
        <f t="shared" si="1996"/>
        <v>#REF!</v>
      </c>
      <c r="S569" s="38" t="str">
        <f t="shared" si="1997"/>
        <v>#REF!</v>
      </c>
      <c r="T569" s="19">
        <v>0.0</v>
      </c>
      <c r="U569" s="19">
        <v>15955.64</v>
      </c>
      <c r="V569" s="19">
        <f t="shared" si="1998"/>
        <v>15955.64</v>
      </c>
      <c r="W569" s="19" t="str">
        <f t="shared" si="1999"/>
        <v>#REF!</v>
      </c>
      <c r="X569" s="19" t="str">
        <f t="shared" si="2000"/>
        <v>#REF!</v>
      </c>
      <c r="Y569" s="38"/>
      <c r="Z569" s="38"/>
      <c r="AA569" s="38"/>
      <c r="AB569" s="38"/>
      <c r="AC569" s="38"/>
      <c r="AD569" s="38"/>
      <c r="AE569" s="38"/>
      <c r="AG569" s="39" t="b">
        <f t="shared" si="2001"/>
        <v>1</v>
      </c>
      <c r="AH569" s="38" t="s">
        <v>258</v>
      </c>
      <c r="AI569" s="40" t="s">
        <v>30</v>
      </c>
      <c r="AJ569" s="38" t="s">
        <v>336</v>
      </c>
      <c r="AK569" s="19">
        <v>0.0</v>
      </c>
      <c r="AL569" s="18">
        <v>15955.64</v>
      </c>
      <c r="AM569" s="19">
        <f t="shared" si="2002"/>
        <v>15955.64</v>
      </c>
    </row>
    <row r="570" ht="15.75" hidden="1" customHeight="1" outlineLevel="2">
      <c r="A570" s="18" t="s">
        <v>258</v>
      </c>
      <c r="B570" s="19" t="s">
        <v>38</v>
      </c>
      <c r="C570" s="18" t="s">
        <v>39</v>
      </c>
      <c r="D570" s="19">
        <v>75778.83</v>
      </c>
      <c r="E570" s="19">
        <v>7018.82</v>
      </c>
      <c r="F570" s="19">
        <v>0.0</v>
      </c>
      <c r="G570" s="19" t="str">
        <f t="shared" si="1986"/>
        <v>#REF!</v>
      </c>
      <c r="H570" s="19" t="str">
        <f t="shared" si="1987"/>
        <v>#REF!</v>
      </c>
      <c r="I570" s="19" t="str">
        <f t="shared" si="1988"/>
        <v>#REF!</v>
      </c>
      <c r="J570" s="19" t="str">
        <f t="shared" si="1989"/>
        <v>#REF!</v>
      </c>
      <c r="K570" s="19" t="str">
        <f t="shared" si="1990"/>
        <v>#REF!</v>
      </c>
      <c r="L570" s="19" t="str">
        <f t="shared" si="1991"/>
        <v>#REF!</v>
      </c>
      <c r="M570" s="19" t="str">
        <f t="shared" si="1992"/>
        <v>#REF!</v>
      </c>
      <c r="N570" s="19" t="str">
        <f t="shared" si="1993"/>
        <v>#REF!</v>
      </c>
      <c r="O570" s="38"/>
      <c r="P570" s="19">
        <v>0.0</v>
      </c>
      <c r="Q570" s="19">
        <f t="shared" si="1995"/>
        <v>0</v>
      </c>
      <c r="R570" s="19" t="str">
        <f t="shared" si="1996"/>
        <v>#REF!</v>
      </c>
      <c r="S570" s="38" t="str">
        <f t="shared" si="1997"/>
        <v>#REF!</v>
      </c>
      <c r="T570" s="19">
        <v>0.0</v>
      </c>
      <c r="U570" s="19">
        <v>22370.02</v>
      </c>
      <c r="V570" s="19">
        <f t="shared" si="1998"/>
        <v>22370.02</v>
      </c>
      <c r="W570" s="19" t="str">
        <f t="shared" si="1999"/>
        <v>#REF!</v>
      </c>
      <c r="X570" s="19" t="str">
        <f t="shared" si="2000"/>
        <v>#REF!</v>
      </c>
      <c r="Y570" s="38"/>
      <c r="Z570" s="38"/>
      <c r="AA570" s="38"/>
      <c r="AB570" s="38"/>
      <c r="AC570" s="38"/>
      <c r="AD570" s="38"/>
      <c r="AE570" s="38"/>
      <c r="AG570" s="39" t="b">
        <f t="shared" si="2001"/>
        <v>1</v>
      </c>
      <c r="AH570" s="38" t="s">
        <v>258</v>
      </c>
      <c r="AI570" s="40" t="s">
        <v>38</v>
      </c>
      <c r="AJ570" s="38" t="s">
        <v>39</v>
      </c>
      <c r="AK570" s="19">
        <v>0.0</v>
      </c>
      <c r="AL570" s="18">
        <v>22370.02</v>
      </c>
      <c r="AM570" s="19">
        <f t="shared" si="2002"/>
        <v>22370.02</v>
      </c>
    </row>
    <row r="571" ht="15.75" hidden="1" customHeight="1" outlineLevel="2">
      <c r="A571" s="18" t="s">
        <v>258</v>
      </c>
      <c r="B571" s="19" t="s">
        <v>48</v>
      </c>
      <c r="C571" s="18" t="s">
        <v>49</v>
      </c>
      <c r="D571" s="19">
        <v>2.824531002E7</v>
      </c>
      <c r="E571" s="19">
        <v>2616150.72</v>
      </c>
      <c r="F571" s="19">
        <v>0.0</v>
      </c>
      <c r="G571" s="19" t="str">
        <f t="shared" si="1986"/>
        <v>#REF!</v>
      </c>
      <c r="H571" s="19" t="str">
        <f t="shared" si="1987"/>
        <v>#REF!</v>
      </c>
      <c r="I571" s="19" t="str">
        <f t="shared" si="1988"/>
        <v>#REF!</v>
      </c>
      <c r="J571" s="19" t="str">
        <f t="shared" si="1989"/>
        <v>#REF!</v>
      </c>
      <c r="K571" s="19" t="str">
        <f t="shared" si="1990"/>
        <v>#REF!</v>
      </c>
      <c r="L571" s="19" t="str">
        <f t="shared" si="1991"/>
        <v>#REF!</v>
      </c>
      <c r="M571" s="19" t="str">
        <f t="shared" si="1992"/>
        <v>#REF!</v>
      </c>
      <c r="N571" s="19" t="str">
        <f t="shared" si="1993"/>
        <v>#REF!</v>
      </c>
      <c r="O571" s="38"/>
      <c r="P571" s="19" t="str">
        <f t="shared" ref="P571:P572" si="2003">+D571-K571</f>
        <v>#REF!</v>
      </c>
      <c r="Q571" s="19" t="str">
        <f t="shared" si="1995"/>
        <v>#REF!</v>
      </c>
      <c r="R571" s="19" t="str">
        <f t="shared" si="1996"/>
        <v>#REF!</v>
      </c>
      <c r="S571" s="38" t="str">
        <f t="shared" si="1997"/>
        <v>#REF!</v>
      </c>
      <c r="T571" s="19">
        <v>0.0</v>
      </c>
      <c r="U571" s="19">
        <v>0.0</v>
      </c>
      <c r="V571" s="19">
        <f t="shared" si="1998"/>
        <v>0</v>
      </c>
      <c r="W571" s="19" t="str">
        <f t="shared" si="1999"/>
        <v>#REF!</v>
      </c>
      <c r="X571" s="19" t="str">
        <f t="shared" si="2000"/>
        <v>#REF!</v>
      </c>
      <c r="Y571" s="38"/>
      <c r="Z571" s="38"/>
      <c r="AA571" s="38"/>
      <c r="AB571" s="38"/>
      <c r="AC571" s="38"/>
      <c r="AD571" s="38"/>
      <c r="AE571" s="38"/>
      <c r="AG571" s="39" t="b">
        <f t="shared" si="2001"/>
        <v>1</v>
      </c>
      <c r="AH571" s="38" t="s">
        <v>258</v>
      </c>
      <c r="AI571" s="40" t="s">
        <v>48</v>
      </c>
      <c r="AJ571" s="38" t="s">
        <v>49</v>
      </c>
      <c r="AK571" s="19">
        <v>0.0</v>
      </c>
      <c r="AL571" s="18">
        <v>0.0</v>
      </c>
      <c r="AM571" s="19">
        <f t="shared" si="2002"/>
        <v>0</v>
      </c>
    </row>
    <row r="572" ht="15.75" hidden="1" customHeight="1" outlineLevel="2">
      <c r="A572" s="18" t="s">
        <v>258</v>
      </c>
      <c r="B572" s="19" t="s">
        <v>60</v>
      </c>
      <c r="C572" s="18" t="s">
        <v>61</v>
      </c>
      <c r="D572" s="19">
        <v>7624890.49</v>
      </c>
      <c r="E572" s="19">
        <v>706236.28</v>
      </c>
      <c r="F572" s="19">
        <v>0.0</v>
      </c>
      <c r="G572" s="19" t="str">
        <f t="shared" si="1986"/>
        <v>#REF!</v>
      </c>
      <c r="H572" s="19" t="str">
        <f t="shared" si="1987"/>
        <v>#REF!</v>
      </c>
      <c r="I572" s="19" t="str">
        <f t="shared" si="1988"/>
        <v>#REF!</v>
      </c>
      <c r="J572" s="19" t="str">
        <f t="shared" si="1989"/>
        <v>#REF!</v>
      </c>
      <c r="K572" s="19" t="str">
        <f t="shared" si="1990"/>
        <v>#REF!</v>
      </c>
      <c r="L572" s="19" t="str">
        <f t="shared" si="1991"/>
        <v>#REF!</v>
      </c>
      <c r="M572" s="19" t="str">
        <f t="shared" si="1992"/>
        <v>#REF!</v>
      </c>
      <c r="N572" s="19" t="str">
        <f t="shared" si="1993"/>
        <v>#REF!</v>
      </c>
      <c r="O572" s="38"/>
      <c r="P572" s="19" t="str">
        <f t="shared" si="2003"/>
        <v>#REF!</v>
      </c>
      <c r="Q572" s="19" t="str">
        <f t="shared" si="1995"/>
        <v>#REF!</v>
      </c>
      <c r="R572" s="19" t="str">
        <f t="shared" si="1996"/>
        <v>#REF!</v>
      </c>
      <c r="S572" s="38" t="str">
        <f t="shared" si="1997"/>
        <v>#REF!</v>
      </c>
      <c r="T572" s="19">
        <v>0.0</v>
      </c>
      <c r="U572" s="19">
        <v>0.0</v>
      </c>
      <c r="V572" s="19">
        <f t="shared" si="1998"/>
        <v>0</v>
      </c>
      <c r="W572" s="19" t="str">
        <f t="shared" si="1999"/>
        <v>#REF!</v>
      </c>
      <c r="X572" s="19" t="str">
        <f t="shared" si="2000"/>
        <v>#REF!</v>
      </c>
      <c r="Y572" s="38"/>
      <c r="Z572" s="38"/>
      <c r="AA572" s="38"/>
      <c r="AB572" s="38"/>
      <c r="AC572" s="38"/>
      <c r="AD572" s="38"/>
      <c r="AE572" s="38"/>
      <c r="AG572" s="39" t="b">
        <f t="shared" si="2001"/>
        <v>1</v>
      </c>
      <c r="AH572" s="38" t="s">
        <v>258</v>
      </c>
      <c r="AI572" s="40" t="s">
        <v>60</v>
      </c>
      <c r="AJ572" s="38" t="s">
        <v>61</v>
      </c>
      <c r="AK572" s="19">
        <v>0.0</v>
      </c>
      <c r="AL572" s="18">
        <v>0.0</v>
      </c>
      <c r="AM572" s="19">
        <f t="shared" si="2002"/>
        <v>0</v>
      </c>
    </row>
    <row r="573" ht="15.75" hidden="1" customHeight="1" outlineLevel="1">
      <c r="A573" s="43" t="s">
        <v>442</v>
      </c>
      <c r="B573" s="19"/>
      <c r="C573" s="18"/>
      <c r="D573" s="19">
        <f t="shared" ref="D573:E573" si="2004">SUBTOTAL(9,D568:D572)</f>
        <v>86485374</v>
      </c>
      <c r="E573" s="19">
        <f t="shared" si="2004"/>
        <v>8010490</v>
      </c>
      <c r="F573" s="19">
        <v>1.0</v>
      </c>
      <c r="G573" s="19"/>
      <c r="H573" s="19"/>
      <c r="I573" s="19"/>
      <c r="J573" s="19"/>
      <c r="K573" s="19" t="str">
        <f t="shared" ref="K573:L573" si="2005">SUBTOTAL(9,K568:K572)</f>
        <v>#REF!</v>
      </c>
      <c r="L573" s="19" t="str">
        <f t="shared" si="2005"/>
        <v>#REF!</v>
      </c>
      <c r="M573" s="19"/>
      <c r="N573" s="19"/>
      <c r="O573" s="38"/>
      <c r="P573" s="19" t="str">
        <f t="shared" ref="P573:X573" si="2006">SUBTOTAL(9,P568:P572)</f>
        <v>#REF!</v>
      </c>
      <c r="Q573" s="19" t="str">
        <f t="shared" si="2006"/>
        <v>#REF!</v>
      </c>
      <c r="R573" s="19" t="str">
        <f t="shared" si="2006"/>
        <v>#REF!</v>
      </c>
      <c r="S573" s="38" t="str">
        <f t="shared" si="2006"/>
        <v>#REF!</v>
      </c>
      <c r="T573" s="19">
        <f t="shared" si="2006"/>
        <v>0</v>
      </c>
      <c r="U573" s="19">
        <f t="shared" si="2006"/>
        <v>38325.66</v>
      </c>
      <c r="V573" s="19">
        <f t="shared" si="2006"/>
        <v>38325.66</v>
      </c>
      <c r="W573" s="19" t="str">
        <f t="shared" si="2006"/>
        <v>#REF!</v>
      </c>
      <c r="X573" s="19" t="str">
        <f t="shared" si="2006"/>
        <v>#REF!</v>
      </c>
      <c r="Y573" s="38"/>
      <c r="Z573" s="38"/>
      <c r="AA573" s="38"/>
      <c r="AB573" s="38"/>
      <c r="AC573" s="38"/>
      <c r="AD573" s="38"/>
      <c r="AE573" s="38"/>
      <c r="AH573" s="38"/>
      <c r="AI573" s="40"/>
      <c r="AJ573" s="38"/>
      <c r="AK573" s="19"/>
      <c r="AL573" s="18"/>
      <c r="AM573" s="19"/>
    </row>
    <row r="574" ht="15.75" hidden="1" customHeight="1" outlineLevel="2">
      <c r="A574" s="18" t="s">
        <v>260</v>
      </c>
      <c r="B574" s="19" t="s">
        <v>18</v>
      </c>
      <c r="C574" s="18" t="s">
        <v>335</v>
      </c>
      <c r="D574" s="19">
        <v>1.0491083458E8</v>
      </c>
      <c r="E574" s="19">
        <v>2.197836453E7</v>
      </c>
      <c r="F574" s="19">
        <v>0.0</v>
      </c>
      <c r="G574" s="19" t="str">
        <f t="shared" ref="G574:G579" si="2007">VLOOKUP(A574,'[1]ESFUERZO PROPIO ANTIOQUIA'!$E$4:$AB$130,5,0)</f>
        <v>#REF!</v>
      </c>
      <c r="H574" s="19" t="str">
        <f t="shared" ref="H574:H579" si="2008">VLOOKUP(A574,'[1]ESFUERZO PROPIO ANTIOQUIA'!$E$4:$AB$130,2,0)</f>
        <v>#REF!</v>
      </c>
      <c r="I574" s="19" t="str">
        <f t="shared" ref="I574:I579" si="2009">VLOOKUP(A574,'[1]ESFUERZO PROPIO ANTIOQUIA'!$E$4:$AB$130,24,0)</f>
        <v>#REF!</v>
      </c>
      <c r="J574" s="19" t="str">
        <f t="shared" ref="J574:J579" si="2010">+I574/4</f>
        <v>#REF!</v>
      </c>
      <c r="K574" s="19" t="str">
        <f t="shared" ref="K574:K579" si="2011">+F574*J574</f>
        <v>#REF!</v>
      </c>
      <c r="L574" s="19" t="str">
        <f t="shared" ref="L574:L579" si="2012">IF(K574=0,0,D574-Q574)</f>
        <v>#REF!</v>
      </c>
      <c r="M574" s="19" t="str">
        <f t="shared" ref="M574:M579" si="2013">VLOOKUP(A574,'[1]ESFUERZO PROPIO ANTIOQUIA'!$E$4:$AB$130,14,0)</f>
        <v>#REF!</v>
      </c>
      <c r="N574" s="19" t="str">
        <f t="shared" ref="N574:N579" si="2014">VLOOKUP(A574,'[1]ESFUERZO PROPIO ANTIOQUIA'!$E$4:$AB$130,11,0)</f>
        <v>#REF!</v>
      </c>
      <c r="O574" s="38"/>
      <c r="P574" s="19" t="str">
        <f t="shared" ref="P574:P575" si="2015">+D574-K574</f>
        <v>#REF!</v>
      </c>
      <c r="Q574" s="19" t="str">
        <f t="shared" ref="Q574:Q579" si="2016">+ROUND(P574,0)</f>
        <v>#REF!</v>
      </c>
      <c r="R574" s="19" t="str">
        <f t="shared" ref="R574:R579" si="2017">+L574+Q574</f>
        <v>#REF!</v>
      </c>
      <c r="S574" s="38" t="str">
        <f t="shared" ref="S574:S579" si="2018">+IF(D574-L574-Q574&gt;1,D574-L574-Q574,0)</f>
        <v>#REF!</v>
      </c>
      <c r="T574" s="19">
        <v>0.0</v>
      </c>
      <c r="U574" s="19">
        <v>0.0</v>
      </c>
      <c r="V574" s="19">
        <f t="shared" ref="V574:V579" si="2019">+T574+U574</f>
        <v>0</v>
      </c>
      <c r="W574" s="19" t="str">
        <f t="shared" ref="W574:W579" si="2020">+IF(S574+V574&gt;100000,S574+V574,0)</f>
        <v>#REF!</v>
      </c>
      <c r="X574" s="19" t="str">
        <f t="shared" ref="X574:X579" si="2021">+Q574+W574</f>
        <v>#REF!</v>
      </c>
      <c r="Y574" s="38"/>
      <c r="Z574" s="38"/>
      <c r="AA574" s="38"/>
      <c r="AB574" s="38"/>
      <c r="AC574" s="38"/>
      <c r="AD574" s="38"/>
      <c r="AE574" s="38"/>
      <c r="AG574" s="39" t="b">
        <f t="shared" ref="AG574:AG579" si="2022">+AND(A574=AH574,C574=AJ574)</f>
        <v>1</v>
      </c>
      <c r="AH574" s="38" t="s">
        <v>260</v>
      </c>
      <c r="AI574" s="40" t="s">
        <v>18</v>
      </c>
      <c r="AJ574" s="38" t="s">
        <v>335</v>
      </c>
      <c r="AK574" s="19">
        <v>0.0</v>
      </c>
      <c r="AL574" s="18">
        <v>0.0</v>
      </c>
      <c r="AM574" s="19">
        <f t="shared" ref="AM574:AM579" si="2023">+AK574+AL574</f>
        <v>0</v>
      </c>
    </row>
    <row r="575" ht="15.75" hidden="1" customHeight="1" outlineLevel="2">
      <c r="A575" s="18" t="s">
        <v>260</v>
      </c>
      <c r="B575" s="19" t="s">
        <v>44</v>
      </c>
      <c r="C575" s="18" t="s">
        <v>45</v>
      </c>
      <c r="D575" s="19">
        <v>569601.15</v>
      </c>
      <c r="E575" s="19">
        <v>119328.97</v>
      </c>
      <c r="F575" s="19">
        <v>0.0</v>
      </c>
      <c r="G575" s="19" t="str">
        <f t="shared" si="2007"/>
        <v>#REF!</v>
      </c>
      <c r="H575" s="19" t="str">
        <f t="shared" si="2008"/>
        <v>#REF!</v>
      </c>
      <c r="I575" s="19" t="str">
        <f t="shared" si="2009"/>
        <v>#REF!</v>
      </c>
      <c r="J575" s="19" t="str">
        <f t="shared" si="2010"/>
        <v>#REF!</v>
      </c>
      <c r="K575" s="19" t="str">
        <f t="shared" si="2011"/>
        <v>#REF!</v>
      </c>
      <c r="L575" s="19" t="str">
        <f t="shared" si="2012"/>
        <v>#REF!</v>
      </c>
      <c r="M575" s="19" t="str">
        <f t="shared" si="2013"/>
        <v>#REF!</v>
      </c>
      <c r="N575" s="19" t="str">
        <f t="shared" si="2014"/>
        <v>#REF!</v>
      </c>
      <c r="O575" s="38"/>
      <c r="P575" s="19" t="str">
        <f t="shared" si="2015"/>
        <v>#REF!</v>
      </c>
      <c r="Q575" s="19" t="str">
        <f t="shared" si="2016"/>
        <v>#REF!</v>
      </c>
      <c r="R575" s="19" t="str">
        <f t="shared" si="2017"/>
        <v>#REF!</v>
      </c>
      <c r="S575" s="38" t="str">
        <f t="shared" si="2018"/>
        <v>#REF!</v>
      </c>
      <c r="T575" s="19">
        <v>0.0</v>
      </c>
      <c r="U575" s="19">
        <v>0.0</v>
      </c>
      <c r="V575" s="19">
        <f t="shared" si="2019"/>
        <v>0</v>
      </c>
      <c r="W575" s="19" t="str">
        <f t="shared" si="2020"/>
        <v>#REF!</v>
      </c>
      <c r="X575" s="19" t="str">
        <f t="shared" si="2021"/>
        <v>#REF!</v>
      </c>
      <c r="Y575" s="38"/>
      <c r="Z575" s="38"/>
      <c r="AA575" s="38"/>
      <c r="AB575" s="38"/>
      <c r="AC575" s="38"/>
      <c r="AD575" s="38"/>
      <c r="AE575" s="38"/>
      <c r="AG575" s="39" t="b">
        <f t="shared" si="2022"/>
        <v>1</v>
      </c>
      <c r="AH575" s="38" t="s">
        <v>260</v>
      </c>
      <c r="AI575" s="40" t="s">
        <v>44</v>
      </c>
      <c r="AJ575" s="38" t="s">
        <v>45</v>
      </c>
      <c r="AK575" s="19">
        <v>0.0</v>
      </c>
      <c r="AL575" s="18">
        <v>0.0</v>
      </c>
      <c r="AM575" s="19">
        <f t="shared" si="2023"/>
        <v>0</v>
      </c>
    </row>
    <row r="576" ht="15.75" hidden="1" customHeight="1" outlineLevel="2">
      <c r="A576" s="18" t="s">
        <v>260</v>
      </c>
      <c r="B576" s="19" t="s">
        <v>22</v>
      </c>
      <c r="C576" s="18" t="s">
        <v>23</v>
      </c>
      <c r="D576" s="19">
        <v>20876.77</v>
      </c>
      <c r="E576" s="19">
        <v>4373.59</v>
      </c>
      <c r="F576" s="19">
        <v>0.0</v>
      </c>
      <c r="G576" s="19" t="str">
        <f t="shared" si="2007"/>
        <v>#REF!</v>
      </c>
      <c r="H576" s="19" t="str">
        <f t="shared" si="2008"/>
        <v>#REF!</v>
      </c>
      <c r="I576" s="19" t="str">
        <f t="shared" si="2009"/>
        <v>#REF!</v>
      </c>
      <c r="J576" s="19" t="str">
        <f t="shared" si="2010"/>
        <v>#REF!</v>
      </c>
      <c r="K576" s="19" t="str">
        <f t="shared" si="2011"/>
        <v>#REF!</v>
      </c>
      <c r="L576" s="19" t="str">
        <f t="shared" si="2012"/>
        <v>#REF!</v>
      </c>
      <c r="M576" s="19" t="str">
        <f t="shared" si="2013"/>
        <v>#REF!</v>
      </c>
      <c r="N576" s="19" t="str">
        <f t="shared" si="2014"/>
        <v>#REF!</v>
      </c>
      <c r="O576" s="38"/>
      <c r="P576" s="19">
        <v>0.0</v>
      </c>
      <c r="Q576" s="19">
        <f t="shared" si="2016"/>
        <v>0</v>
      </c>
      <c r="R576" s="19" t="str">
        <f t="shared" si="2017"/>
        <v>#REF!</v>
      </c>
      <c r="S576" s="38" t="str">
        <f t="shared" si="2018"/>
        <v>#REF!</v>
      </c>
      <c r="T576" s="19">
        <v>0.0</v>
      </c>
      <c r="U576" s="19">
        <v>20068.61</v>
      </c>
      <c r="V576" s="19">
        <f t="shared" si="2019"/>
        <v>20068.61</v>
      </c>
      <c r="W576" s="19" t="str">
        <f t="shared" si="2020"/>
        <v>#REF!</v>
      </c>
      <c r="X576" s="19" t="str">
        <f t="shared" si="2021"/>
        <v>#REF!</v>
      </c>
      <c r="Y576" s="38"/>
      <c r="Z576" s="38"/>
      <c r="AA576" s="38"/>
      <c r="AB576" s="38"/>
      <c r="AC576" s="38"/>
      <c r="AD576" s="38"/>
      <c r="AE576" s="38"/>
      <c r="AG576" s="39" t="b">
        <f t="shared" si="2022"/>
        <v>1</v>
      </c>
      <c r="AH576" s="38" t="s">
        <v>260</v>
      </c>
      <c r="AI576" s="40" t="s">
        <v>22</v>
      </c>
      <c r="AJ576" s="38" t="s">
        <v>23</v>
      </c>
      <c r="AK576" s="19">
        <v>0.0</v>
      </c>
      <c r="AL576" s="18">
        <v>20068.61</v>
      </c>
      <c r="AM576" s="19">
        <f t="shared" si="2023"/>
        <v>20068.61</v>
      </c>
    </row>
    <row r="577" ht="15.75" hidden="1" customHeight="1" outlineLevel="2">
      <c r="A577" s="18" t="s">
        <v>260</v>
      </c>
      <c r="B577" s="19" t="s">
        <v>28</v>
      </c>
      <c r="C577" s="18" t="s">
        <v>29</v>
      </c>
      <c r="D577" s="19">
        <v>151107.66</v>
      </c>
      <c r="E577" s="19">
        <v>31656.4</v>
      </c>
      <c r="F577" s="19">
        <v>0.0</v>
      </c>
      <c r="G577" s="19" t="str">
        <f t="shared" si="2007"/>
        <v>#REF!</v>
      </c>
      <c r="H577" s="19" t="str">
        <f t="shared" si="2008"/>
        <v>#REF!</v>
      </c>
      <c r="I577" s="19" t="str">
        <f t="shared" si="2009"/>
        <v>#REF!</v>
      </c>
      <c r="J577" s="19" t="str">
        <f t="shared" si="2010"/>
        <v>#REF!</v>
      </c>
      <c r="K577" s="19" t="str">
        <f t="shared" si="2011"/>
        <v>#REF!</v>
      </c>
      <c r="L577" s="19" t="str">
        <f t="shared" si="2012"/>
        <v>#REF!</v>
      </c>
      <c r="M577" s="19" t="str">
        <f t="shared" si="2013"/>
        <v>#REF!</v>
      </c>
      <c r="N577" s="19" t="str">
        <f t="shared" si="2014"/>
        <v>#REF!</v>
      </c>
      <c r="O577" s="38"/>
      <c r="P577" s="19" t="str">
        <f t="shared" ref="P577:P579" si="2024">+D577-K577</f>
        <v>#REF!</v>
      </c>
      <c r="Q577" s="19" t="str">
        <f t="shared" si="2016"/>
        <v>#REF!</v>
      </c>
      <c r="R577" s="19" t="str">
        <f t="shared" si="2017"/>
        <v>#REF!</v>
      </c>
      <c r="S577" s="38" t="str">
        <f t="shared" si="2018"/>
        <v>#REF!</v>
      </c>
      <c r="T577" s="19">
        <v>0.0</v>
      </c>
      <c r="U577" s="19">
        <v>0.0</v>
      </c>
      <c r="V577" s="19">
        <f t="shared" si="2019"/>
        <v>0</v>
      </c>
      <c r="W577" s="19" t="str">
        <f t="shared" si="2020"/>
        <v>#REF!</v>
      </c>
      <c r="X577" s="19" t="str">
        <f t="shared" si="2021"/>
        <v>#REF!</v>
      </c>
      <c r="Y577" s="38"/>
      <c r="Z577" s="38"/>
      <c r="AA577" s="38"/>
      <c r="AB577" s="38"/>
      <c r="AC577" s="38"/>
      <c r="AD577" s="38"/>
      <c r="AE577" s="38"/>
      <c r="AG577" s="39" t="b">
        <f t="shared" si="2022"/>
        <v>1</v>
      </c>
      <c r="AH577" s="38" t="s">
        <v>260</v>
      </c>
      <c r="AI577" s="40" t="s">
        <v>28</v>
      </c>
      <c r="AJ577" s="38" t="s">
        <v>29</v>
      </c>
      <c r="AK577" s="19">
        <v>0.0</v>
      </c>
      <c r="AL577" s="18">
        <v>0.0</v>
      </c>
      <c r="AM577" s="19">
        <f t="shared" si="2023"/>
        <v>0</v>
      </c>
    </row>
    <row r="578" ht="15.75" hidden="1" customHeight="1" outlineLevel="2">
      <c r="A578" s="18" t="s">
        <v>260</v>
      </c>
      <c r="B578" s="19" t="s">
        <v>30</v>
      </c>
      <c r="C578" s="18" t="s">
        <v>31</v>
      </c>
      <c r="D578" s="19">
        <v>171423.18</v>
      </c>
      <c r="E578" s="19">
        <v>35912.41</v>
      </c>
      <c r="F578" s="19">
        <v>0.0</v>
      </c>
      <c r="G578" s="19" t="str">
        <f t="shared" si="2007"/>
        <v>#REF!</v>
      </c>
      <c r="H578" s="19" t="str">
        <f t="shared" si="2008"/>
        <v>#REF!</v>
      </c>
      <c r="I578" s="19" t="str">
        <f t="shared" si="2009"/>
        <v>#REF!</v>
      </c>
      <c r="J578" s="19" t="str">
        <f t="shared" si="2010"/>
        <v>#REF!</v>
      </c>
      <c r="K578" s="19" t="str">
        <f t="shared" si="2011"/>
        <v>#REF!</v>
      </c>
      <c r="L578" s="19" t="str">
        <f t="shared" si="2012"/>
        <v>#REF!</v>
      </c>
      <c r="M578" s="19" t="str">
        <f t="shared" si="2013"/>
        <v>#REF!</v>
      </c>
      <c r="N578" s="19" t="str">
        <f t="shared" si="2014"/>
        <v>#REF!</v>
      </c>
      <c r="O578" s="38"/>
      <c r="P578" s="19" t="str">
        <f t="shared" si="2024"/>
        <v>#REF!</v>
      </c>
      <c r="Q578" s="19" t="str">
        <f t="shared" si="2016"/>
        <v>#REF!</v>
      </c>
      <c r="R578" s="19" t="str">
        <f t="shared" si="2017"/>
        <v>#REF!</v>
      </c>
      <c r="S578" s="38" t="str">
        <f t="shared" si="2018"/>
        <v>#REF!</v>
      </c>
      <c r="T578" s="19">
        <v>0.0</v>
      </c>
      <c r="U578" s="19">
        <v>0.0</v>
      </c>
      <c r="V578" s="19">
        <f t="shared" si="2019"/>
        <v>0</v>
      </c>
      <c r="W578" s="19" t="str">
        <f t="shared" si="2020"/>
        <v>#REF!</v>
      </c>
      <c r="X578" s="19" t="str">
        <f t="shared" si="2021"/>
        <v>#REF!</v>
      </c>
      <c r="Y578" s="38"/>
      <c r="Z578" s="38"/>
      <c r="AA578" s="38"/>
      <c r="AB578" s="38"/>
      <c r="AC578" s="38"/>
      <c r="AD578" s="38"/>
      <c r="AE578" s="38"/>
      <c r="AG578" s="39" t="b">
        <f t="shared" si="2022"/>
        <v>1</v>
      </c>
      <c r="AH578" s="18" t="s">
        <v>260</v>
      </c>
      <c r="AI578" s="19" t="s">
        <v>30</v>
      </c>
      <c r="AJ578" s="18" t="s">
        <v>31</v>
      </c>
      <c r="AK578" s="19"/>
      <c r="AL578" s="18"/>
      <c r="AM578" s="19">
        <f t="shared" si="2023"/>
        <v>0</v>
      </c>
    </row>
    <row r="579" ht="15.75" hidden="1" customHeight="1" outlineLevel="2">
      <c r="A579" s="18" t="s">
        <v>260</v>
      </c>
      <c r="B579" s="19" t="s">
        <v>38</v>
      </c>
      <c r="C579" s="18" t="s">
        <v>39</v>
      </c>
      <c r="D579" s="19">
        <v>124537.66</v>
      </c>
      <c r="E579" s="19">
        <v>26090.1</v>
      </c>
      <c r="F579" s="19">
        <v>0.0</v>
      </c>
      <c r="G579" s="19" t="str">
        <f t="shared" si="2007"/>
        <v>#REF!</v>
      </c>
      <c r="H579" s="19" t="str">
        <f t="shared" si="2008"/>
        <v>#REF!</v>
      </c>
      <c r="I579" s="19" t="str">
        <f t="shared" si="2009"/>
        <v>#REF!</v>
      </c>
      <c r="J579" s="19" t="str">
        <f t="shared" si="2010"/>
        <v>#REF!</v>
      </c>
      <c r="K579" s="19" t="str">
        <f t="shared" si="2011"/>
        <v>#REF!</v>
      </c>
      <c r="L579" s="19" t="str">
        <f t="shared" si="2012"/>
        <v>#REF!</v>
      </c>
      <c r="M579" s="19" t="str">
        <f t="shared" si="2013"/>
        <v>#REF!</v>
      </c>
      <c r="N579" s="19" t="str">
        <f t="shared" si="2014"/>
        <v>#REF!</v>
      </c>
      <c r="O579" s="38"/>
      <c r="P579" s="19" t="str">
        <f t="shared" si="2024"/>
        <v>#REF!</v>
      </c>
      <c r="Q579" s="19" t="str">
        <f t="shared" si="2016"/>
        <v>#REF!</v>
      </c>
      <c r="R579" s="19" t="str">
        <f t="shared" si="2017"/>
        <v>#REF!</v>
      </c>
      <c r="S579" s="38" t="str">
        <f t="shared" si="2018"/>
        <v>#REF!</v>
      </c>
      <c r="T579" s="19">
        <v>0.0</v>
      </c>
      <c r="U579" s="19">
        <v>43561.92</v>
      </c>
      <c r="V579" s="19">
        <f t="shared" si="2019"/>
        <v>43561.92</v>
      </c>
      <c r="W579" s="19" t="str">
        <f t="shared" si="2020"/>
        <v>#REF!</v>
      </c>
      <c r="X579" s="19" t="str">
        <f t="shared" si="2021"/>
        <v>#REF!</v>
      </c>
      <c r="Y579" s="38"/>
      <c r="Z579" s="38"/>
      <c r="AA579" s="38"/>
      <c r="AB579" s="38"/>
      <c r="AC579" s="38"/>
      <c r="AD579" s="38"/>
      <c r="AE579" s="38"/>
      <c r="AG579" s="39" t="b">
        <f t="shared" si="2022"/>
        <v>1</v>
      </c>
      <c r="AH579" s="38" t="s">
        <v>260</v>
      </c>
      <c r="AI579" s="40" t="s">
        <v>38</v>
      </c>
      <c r="AJ579" s="38" t="s">
        <v>39</v>
      </c>
      <c r="AK579" s="19">
        <v>0.0</v>
      </c>
      <c r="AL579" s="18">
        <v>43561.92</v>
      </c>
      <c r="AM579" s="19">
        <f t="shared" si="2023"/>
        <v>43561.92</v>
      </c>
    </row>
    <row r="580" ht="15.75" hidden="1" customHeight="1" outlineLevel="1">
      <c r="A580" s="43" t="s">
        <v>443</v>
      </c>
      <c r="B580" s="19"/>
      <c r="C580" s="18"/>
      <c r="D580" s="19">
        <f t="shared" ref="D580:E580" si="2025">SUBTOTAL(9,D574:D579)</f>
        <v>105948381</v>
      </c>
      <c r="E580" s="19">
        <f t="shared" si="2025"/>
        <v>22195726</v>
      </c>
      <c r="F580" s="19">
        <v>1.0</v>
      </c>
      <c r="G580" s="19"/>
      <c r="H580" s="19"/>
      <c r="I580" s="19"/>
      <c r="J580" s="19"/>
      <c r="K580" s="19" t="str">
        <f t="shared" ref="K580:L580" si="2026">SUBTOTAL(9,K574:K579)</f>
        <v>#REF!</v>
      </c>
      <c r="L580" s="19" t="str">
        <f t="shared" si="2026"/>
        <v>#REF!</v>
      </c>
      <c r="M580" s="19"/>
      <c r="N580" s="19"/>
      <c r="O580" s="38"/>
      <c r="P580" s="19" t="str">
        <f t="shared" ref="P580:X580" si="2027">SUBTOTAL(9,P574:P579)</f>
        <v>#REF!</v>
      </c>
      <c r="Q580" s="19" t="str">
        <f t="shared" si="2027"/>
        <v>#REF!</v>
      </c>
      <c r="R580" s="19" t="str">
        <f t="shared" si="2027"/>
        <v>#REF!</v>
      </c>
      <c r="S580" s="38" t="str">
        <f t="shared" si="2027"/>
        <v>#REF!</v>
      </c>
      <c r="T580" s="19">
        <f t="shared" si="2027"/>
        <v>0</v>
      </c>
      <c r="U580" s="19">
        <f t="shared" si="2027"/>
        <v>63630.53</v>
      </c>
      <c r="V580" s="19">
        <f t="shared" si="2027"/>
        <v>63630.53</v>
      </c>
      <c r="W580" s="19" t="str">
        <f t="shared" si="2027"/>
        <v>#REF!</v>
      </c>
      <c r="X580" s="19" t="str">
        <f t="shared" si="2027"/>
        <v>#REF!</v>
      </c>
      <c r="Y580" s="38"/>
      <c r="Z580" s="38"/>
      <c r="AA580" s="38"/>
      <c r="AB580" s="38"/>
      <c r="AC580" s="38"/>
      <c r="AD580" s="38"/>
      <c r="AE580" s="38"/>
      <c r="AH580" s="38"/>
      <c r="AI580" s="40"/>
      <c r="AJ580" s="38"/>
      <c r="AK580" s="19"/>
      <c r="AL580" s="18"/>
      <c r="AM580" s="19"/>
    </row>
    <row r="581" ht="15.75" hidden="1" customHeight="1" outlineLevel="2">
      <c r="A581" s="18" t="s">
        <v>262</v>
      </c>
      <c r="B581" s="19" t="s">
        <v>18</v>
      </c>
      <c r="C581" s="18" t="s">
        <v>335</v>
      </c>
      <c r="D581" s="19">
        <v>5.936833627E7</v>
      </c>
      <c r="E581" s="19">
        <v>5853866.91</v>
      </c>
      <c r="F581" s="19">
        <v>0.0</v>
      </c>
      <c r="G581" s="19" t="str">
        <f t="shared" ref="G581:G583" si="2028">VLOOKUP(A581,'[1]ESFUERZO PROPIO ANTIOQUIA'!$E$4:$AB$130,5,0)</f>
        <v>#REF!</v>
      </c>
      <c r="H581" s="19" t="str">
        <f t="shared" ref="H581:H583" si="2029">VLOOKUP(A581,'[1]ESFUERZO PROPIO ANTIOQUIA'!$E$4:$AB$130,2,0)</f>
        <v>#REF!</v>
      </c>
      <c r="I581" s="19" t="str">
        <f t="shared" ref="I581:I583" si="2030">VLOOKUP(A581,'[1]ESFUERZO PROPIO ANTIOQUIA'!$E$4:$AB$130,24,0)</f>
        <v>#REF!</v>
      </c>
      <c r="J581" s="19" t="str">
        <f t="shared" ref="J581:J583" si="2031">+I581/4</f>
        <v>#REF!</v>
      </c>
      <c r="K581" s="19" t="str">
        <f t="shared" ref="K581:K583" si="2032">+F581*J581</f>
        <v>#REF!</v>
      </c>
      <c r="L581" s="19" t="str">
        <f t="shared" ref="L581:L583" si="2033">IF(K581=0,0,D581-Q581)</f>
        <v>#REF!</v>
      </c>
      <c r="M581" s="19" t="str">
        <f t="shared" ref="M581:M583" si="2034">VLOOKUP(A581,'[1]ESFUERZO PROPIO ANTIOQUIA'!$E$4:$AB$130,14,0)</f>
        <v>#REF!</v>
      </c>
      <c r="N581" s="19" t="str">
        <f t="shared" ref="N581:N583" si="2035">VLOOKUP(A581,'[1]ESFUERZO PROPIO ANTIOQUIA'!$E$4:$AB$130,11,0)</f>
        <v>#REF!</v>
      </c>
      <c r="O581" s="38"/>
      <c r="P581" s="19" t="str">
        <f t="shared" ref="P581:P582" si="2036">+D581-K581</f>
        <v>#REF!</v>
      </c>
      <c r="Q581" s="19" t="str">
        <f t="shared" ref="Q581:Q583" si="2037">+ROUND(P581,0)</f>
        <v>#REF!</v>
      </c>
      <c r="R581" s="19" t="str">
        <f t="shared" ref="R581:R583" si="2038">+L581+Q581</f>
        <v>#REF!</v>
      </c>
      <c r="S581" s="38" t="str">
        <f t="shared" ref="S581:S583" si="2039">+IF(D581-L581-Q581&gt;1,D581-L581-Q581,0)</f>
        <v>#REF!</v>
      </c>
      <c r="T581" s="19">
        <v>0.0</v>
      </c>
      <c r="U581" s="19">
        <v>0.0</v>
      </c>
      <c r="V581" s="19">
        <f t="shared" ref="V581:V583" si="2040">+T581+U581</f>
        <v>0</v>
      </c>
      <c r="W581" s="19" t="str">
        <f t="shared" ref="W581:W583" si="2041">+IF(S581+V581&gt;100000,S581+V581,0)</f>
        <v>#REF!</v>
      </c>
      <c r="X581" s="19" t="str">
        <f t="shared" ref="X581:X583" si="2042">+Q581+W581</f>
        <v>#REF!</v>
      </c>
      <c r="Y581" s="38"/>
      <c r="Z581" s="38"/>
      <c r="AA581" s="38"/>
      <c r="AB581" s="38"/>
      <c r="AC581" s="38"/>
      <c r="AD581" s="38"/>
      <c r="AE581" s="38"/>
      <c r="AG581" s="39" t="b">
        <f t="shared" ref="AG581:AG583" si="2043">+AND(A581=AH581,C581=AJ581)</f>
        <v>1</v>
      </c>
      <c r="AH581" s="38" t="s">
        <v>262</v>
      </c>
      <c r="AI581" s="40" t="s">
        <v>18</v>
      </c>
      <c r="AJ581" s="38" t="s">
        <v>335</v>
      </c>
      <c r="AK581" s="19">
        <v>0.0</v>
      </c>
      <c r="AL581" s="18">
        <v>0.0</v>
      </c>
      <c r="AM581" s="19">
        <f t="shared" ref="AM581:AM583" si="2044">+AK581+AL581</f>
        <v>0</v>
      </c>
    </row>
    <row r="582" ht="15.75" hidden="1" customHeight="1" outlineLevel="2">
      <c r="A582" s="18" t="s">
        <v>262</v>
      </c>
      <c r="B582" s="19" t="s">
        <v>30</v>
      </c>
      <c r="C582" s="18" t="s">
        <v>31</v>
      </c>
      <c r="D582" s="19">
        <v>124881.46</v>
      </c>
      <c r="E582" s="19">
        <v>12313.62</v>
      </c>
      <c r="F582" s="19">
        <v>0.0</v>
      </c>
      <c r="G582" s="19" t="str">
        <f t="shared" si="2028"/>
        <v>#REF!</v>
      </c>
      <c r="H582" s="19" t="str">
        <f t="shared" si="2029"/>
        <v>#REF!</v>
      </c>
      <c r="I582" s="19" t="str">
        <f t="shared" si="2030"/>
        <v>#REF!</v>
      </c>
      <c r="J582" s="19" t="str">
        <f t="shared" si="2031"/>
        <v>#REF!</v>
      </c>
      <c r="K582" s="19" t="str">
        <f t="shared" si="2032"/>
        <v>#REF!</v>
      </c>
      <c r="L582" s="19" t="str">
        <f t="shared" si="2033"/>
        <v>#REF!</v>
      </c>
      <c r="M582" s="19" t="str">
        <f t="shared" si="2034"/>
        <v>#REF!</v>
      </c>
      <c r="N582" s="19" t="str">
        <f t="shared" si="2035"/>
        <v>#REF!</v>
      </c>
      <c r="O582" s="38"/>
      <c r="P582" s="19" t="str">
        <f t="shared" si="2036"/>
        <v>#REF!</v>
      </c>
      <c r="Q582" s="19" t="str">
        <f t="shared" si="2037"/>
        <v>#REF!</v>
      </c>
      <c r="R582" s="19" t="str">
        <f t="shared" si="2038"/>
        <v>#REF!</v>
      </c>
      <c r="S582" s="38" t="str">
        <f t="shared" si="2039"/>
        <v>#REF!</v>
      </c>
      <c r="T582" s="19">
        <v>0.0</v>
      </c>
      <c r="U582" s="19">
        <v>0.0</v>
      </c>
      <c r="V582" s="19">
        <f t="shared" si="2040"/>
        <v>0</v>
      </c>
      <c r="W582" s="19" t="str">
        <f t="shared" si="2041"/>
        <v>#REF!</v>
      </c>
      <c r="X582" s="19" t="str">
        <f t="shared" si="2042"/>
        <v>#REF!</v>
      </c>
      <c r="Y582" s="38"/>
      <c r="Z582" s="38"/>
      <c r="AA582" s="38"/>
      <c r="AB582" s="38"/>
      <c r="AC582" s="38"/>
      <c r="AD582" s="38"/>
      <c r="AE582" s="38"/>
      <c r="AG582" s="39" t="b">
        <f t="shared" si="2043"/>
        <v>1</v>
      </c>
      <c r="AH582" s="18" t="s">
        <v>262</v>
      </c>
      <c r="AI582" s="19" t="s">
        <v>30</v>
      </c>
      <c r="AJ582" s="18" t="s">
        <v>31</v>
      </c>
      <c r="AK582" s="19"/>
      <c r="AL582" s="18"/>
      <c r="AM582" s="19">
        <f t="shared" si="2044"/>
        <v>0</v>
      </c>
    </row>
    <row r="583" ht="15.75" hidden="1" customHeight="1" outlineLevel="2">
      <c r="A583" s="18" t="s">
        <v>262</v>
      </c>
      <c r="B583" s="19" t="s">
        <v>38</v>
      </c>
      <c r="C583" s="18" t="s">
        <v>39</v>
      </c>
      <c r="D583" s="19">
        <v>65297.27</v>
      </c>
      <c r="E583" s="19">
        <v>6438.47</v>
      </c>
      <c r="F583" s="19">
        <v>0.0</v>
      </c>
      <c r="G583" s="19" t="str">
        <f t="shared" si="2028"/>
        <v>#REF!</v>
      </c>
      <c r="H583" s="19" t="str">
        <f t="shared" si="2029"/>
        <v>#REF!</v>
      </c>
      <c r="I583" s="19" t="str">
        <f t="shared" si="2030"/>
        <v>#REF!</v>
      </c>
      <c r="J583" s="19" t="str">
        <f t="shared" si="2031"/>
        <v>#REF!</v>
      </c>
      <c r="K583" s="19" t="str">
        <f t="shared" si="2032"/>
        <v>#REF!</v>
      </c>
      <c r="L583" s="19" t="str">
        <f t="shared" si="2033"/>
        <v>#REF!</v>
      </c>
      <c r="M583" s="19" t="str">
        <f t="shared" si="2034"/>
        <v>#REF!</v>
      </c>
      <c r="N583" s="19" t="str">
        <f t="shared" si="2035"/>
        <v>#REF!</v>
      </c>
      <c r="O583" s="38"/>
      <c r="P583" s="19">
        <v>0.0</v>
      </c>
      <c r="Q583" s="19">
        <f t="shared" si="2037"/>
        <v>0</v>
      </c>
      <c r="R583" s="19" t="str">
        <f t="shared" si="2038"/>
        <v>#REF!</v>
      </c>
      <c r="S583" s="38" t="str">
        <f t="shared" si="2039"/>
        <v>#REF!</v>
      </c>
      <c r="T583" s="19">
        <v>0.0</v>
      </c>
      <c r="U583" s="19">
        <v>34336.37</v>
      </c>
      <c r="V583" s="19">
        <f t="shared" si="2040"/>
        <v>34336.37</v>
      </c>
      <c r="W583" s="19" t="str">
        <f t="shared" si="2041"/>
        <v>#REF!</v>
      </c>
      <c r="X583" s="19" t="str">
        <f t="shared" si="2042"/>
        <v>#REF!</v>
      </c>
      <c r="Y583" s="38"/>
      <c r="Z583" s="38"/>
      <c r="AA583" s="38"/>
      <c r="AB583" s="38"/>
      <c r="AC583" s="38"/>
      <c r="AD583" s="38"/>
      <c r="AE583" s="38"/>
      <c r="AG583" s="39" t="b">
        <f t="shared" si="2043"/>
        <v>1</v>
      </c>
      <c r="AH583" s="38" t="s">
        <v>262</v>
      </c>
      <c r="AI583" s="40" t="s">
        <v>38</v>
      </c>
      <c r="AJ583" s="38" t="s">
        <v>39</v>
      </c>
      <c r="AK583" s="19">
        <v>0.0</v>
      </c>
      <c r="AL583" s="18">
        <v>34336.37</v>
      </c>
      <c r="AM583" s="19">
        <f t="shared" si="2044"/>
        <v>34336.37</v>
      </c>
    </row>
    <row r="584" ht="15.75" hidden="1" customHeight="1" outlineLevel="1">
      <c r="A584" s="43" t="s">
        <v>444</v>
      </c>
      <c r="B584" s="19"/>
      <c r="C584" s="18"/>
      <c r="D584" s="19">
        <f t="shared" ref="D584:E584" si="2045">SUBTOTAL(9,D581:D583)</f>
        <v>59558515</v>
      </c>
      <c r="E584" s="19">
        <f t="shared" si="2045"/>
        <v>5872619</v>
      </c>
      <c r="F584" s="19">
        <v>1.0</v>
      </c>
      <c r="G584" s="19"/>
      <c r="H584" s="19"/>
      <c r="I584" s="19"/>
      <c r="J584" s="19"/>
      <c r="K584" s="19" t="str">
        <f t="shared" ref="K584:L584" si="2046">SUBTOTAL(9,K581:K583)</f>
        <v>#REF!</v>
      </c>
      <c r="L584" s="19" t="str">
        <f t="shared" si="2046"/>
        <v>#REF!</v>
      </c>
      <c r="M584" s="19"/>
      <c r="N584" s="19"/>
      <c r="O584" s="38"/>
      <c r="P584" s="19" t="str">
        <f t="shared" ref="P584:X584" si="2047">SUBTOTAL(9,P581:P583)</f>
        <v>#REF!</v>
      </c>
      <c r="Q584" s="19" t="str">
        <f t="shared" si="2047"/>
        <v>#REF!</v>
      </c>
      <c r="R584" s="19" t="str">
        <f t="shared" si="2047"/>
        <v>#REF!</v>
      </c>
      <c r="S584" s="38" t="str">
        <f t="shared" si="2047"/>
        <v>#REF!</v>
      </c>
      <c r="T584" s="19">
        <f t="shared" si="2047"/>
        <v>0</v>
      </c>
      <c r="U584" s="19">
        <f t="shared" si="2047"/>
        <v>34336.37</v>
      </c>
      <c r="V584" s="19">
        <f t="shared" si="2047"/>
        <v>34336.37</v>
      </c>
      <c r="W584" s="19" t="str">
        <f t="shared" si="2047"/>
        <v>#REF!</v>
      </c>
      <c r="X584" s="19" t="str">
        <f t="shared" si="2047"/>
        <v>#REF!</v>
      </c>
      <c r="Y584" s="38"/>
      <c r="Z584" s="38"/>
      <c r="AA584" s="38"/>
      <c r="AB584" s="38"/>
      <c r="AC584" s="38"/>
      <c r="AD584" s="38"/>
      <c r="AE584" s="38"/>
      <c r="AH584" s="38"/>
      <c r="AI584" s="40"/>
      <c r="AJ584" s="38"/>
      <c r="AK584" s="19"/>
      <c r="AL584" s="18"/>
      <c r="AM584" s="19"/>
    </row>
    <row r="585" ht="15.75" hidden="1" customHeight="1" outlineLevel="2">
      <c r="A585" s="18" t="s">
        <v>264</v>
      </c>
      <c r="B585" s="19" t="s">
        <v>18</v>
      </c>
      <c r="C585" s="18" t="s">
        <v>335</v>
      </c>
      <c r="D585" s="19">
        <v>4.621741606E7</v>
      </c>
      <c r="E585" s="19">
        <v>3387858.01</v>
      </c>
      <c r="F585" s="19">
        <v>0.0</v>
      </c>
      <c r="G585" s="19" t="str">
        <f t="shared" ref="G585:G588" si="2048">VLOOKUP(A585,'[1]ESFUERZO PROPIO ANTIOQUIA'!$E$4:$AB$130,5,0)</f>
        <v>#REF!</v>
      </c>
      <c r="H585" s="19" t="str">
        <f t="shared" ref="H585:H588" si="2049">VLOOKUP(A585,'[1]ESFUERZO PROPIO ANTIOQUIA'!$E$4:$AB$130,2,0)</f>
        <v>#REF!</v>
      </c>
      <c r="I585" s="19" t="str">
        <f t="shared" ref="I585:I588" si="2050">VLOOKUP(A585,'[1]ESFUERZO PROPIO ANTIOQUIA'!$E$4:$AB$130,24,0)</f>
        <v>#REF!</v>
      </c>
      <c r="J585" s="19" t="str">
        <f t="shared" ref="J585:J588" si="2051">+I585/4</f>
        <v>#REF!</v>
      </c>
      <c r="K585" s="19" t="str">
        <f t="shared" ref="K585:K588" si="2052">+F585*J585</f>
        <v>#REF!</v>
      </c>
      <c r="L585" s="19" t="str">
        <f t="shared" ref="L585:L588" si="2053">IF(K585=0,0,D585-Q585)</f>
        <v>#REF!</v>
      </c>
      <c r="M585" s="19" t="str">
        <f t="shared" ref="M585:M588" si="2054">VLOOKUP(A585,'[1]ESFUERZO PROPIO ANTIOQUIA'!$E$4:$AB$130,14,0)</f>
        <v>#REF!</v>
      </c>
      <c r="N585" s="19" t="str">
        <f t="shared" ref="N585:N588" si="2055">VLOOKUP(A585,'[1]ESFUERZO PROPIO ANTIOQUIA'!$E$4:$AB$130,11,0)</f>
        <v>#REF!</v>
      </c>
      <c r="O585" s="38"/>
      <c r="P585" s="19" t="str">
        <f t="shared" ref="P585:P586" si="2056">+D585-K585</f>
        <v>#REF!</v>
      </c>
      <c r="Q585" s="19" t="str">
        <f t="shared" ref="Q585:Q588" si="2057">+ROUND(P585,0)</f>
        <v>#REF!</v>
      </c>
      <c r="R585" s="19" t="str">
        <f t="shared" ref="R585:R588" si="2058">+L585+Q585</f>
        <v>#REF!</v>
      </c>
      <c r="S585" s="38" t="str">
        <f t="shared" ref="S585:S588" si="2059">+IF(D585-L585-Q585&gt;1,D585-L585-Q585,0)</f>
        <v>#REF!</v>
      </c>
      <c r="T585" s="19">
        <v>0.0</v>
      </c>
      <c r="U585" s="19">
        <v>0.0</v>
      </c>
      <c r="V585" s="19">
        <f t="shared" ref="V585:V588" si="2060">+T585+U585</f>
        <v>0</v>
      </c>
      <c r="W585" s="19" t="str">
        <f t="shared" ref="W585:W588" si="2061">+IF(S585+V585&gt;100000,S585+V585,0)</f>
        <v>#REF!</v>
      </c>
      <c r="X585" s="19" t="str">
        <f t="shared" ref="X585:X588" si="2062">+Q585+W585</f>
        <v>#REF!</v>
      </c>
      <c r="Y585" s="38"/>
      <c r="Z585" s="38"/>
      <c r="AA585" s="38"/>
      <c r="AB585" s="38"/>
      <c r="AC585" s="38"/>
      <c r="AD585" s="38"/>
      <c r="AE585" s="38"/>
      <c r="AG585" s="39" t="b">
        <f t="shared" ref="AG585:AG588" si="2063">+AND(A585=AH585,C585=AJ585)</f>
        <v>1</v>
      </c>
      <c r="AH585" s="38" t="s">
        <v>264</v>
      </c>
      <c r="AI585" s="40" t="s">
        <v>18</v>
      </c>
      <c r="AJ585" s="38" t="s">
        <v>335</v>
      </c>
      <c r="AK585" s="19">
        <v>0.0</v>
      </c>
      <c r="AL585" s="18">
        <v>0.0</v>
      </c>
      <c r="AM585" s="19">
        <f t="shared" ref="AM585:AM588" si="2064">+AK585+AL585</f>
        <v>0</v>
      </c>
    </row>
    <row r="586" ht="15.75" hidden="1" customHeight="1" outlineLevel="2">
      <c r="A586" s="18" t="s">
        <v>264</v>
      </c>
      <c r="B586" s="19" t="s">
        <v>44</v>
      </c>
      <c r="C586" s="18" t="s">
        <v>45</v>
      </c>
      <c r="D586" s="19">
        <v>8166978.08</v>
      </c>
      <c r="E586" s="19">
        <v>598660.95</v>
      </c>
      <c r="F586" s="19">
        <v>0.0</v>
      </c>
      <c r="G586" s="19" t="str">
        <f t="shared" si="2048"/>
        <v>#REF!</v>
      </c>
      <c r="H586" s="19" t="str">
        <f t="shared" si="2049"/>
        <v>#REF!</v>
      </c>
      <c r="I586" s="19" t="str">
        <f t="shared" si="2050"/>
        <v>#REF!</v>
      </c>
      <c r="J586" s="19" t="str">
        <f t="shared" si="2051"/>
        <v>#REF!</v>
      </c>
      <c r="K586" s="19" t="str">
        <f t="shared" si="2052"/>
        <v>#REF!</v>
      </c>
      <c r="L586" s="19" t="str">
        <f t="shared" si="2053"/>
        <v>#REF!</v>
      </c>
      <c r="M586" s="19" t="str">
        <f t="shared" si="2054"/>
        <v>#REF!</v>
      </c>
      <c r="N586" s="19" t="str">
        <f t="shared" si="2055"/>
        <v>#REF!</v>
      </c>
      <c r="O586" s="38"/>
      <c r="P586" s="19" t="str">
        <f t="shared" si="2056"/>
        <v>#REF!</v>
      </c>
      <c r="Q586" s="19" t="str">
        <f t="shared" si="2057"/>
        <v>#REF!</v>
      </c>
      <c r="R586" s="19" t="str">
        <f t="shared" si="2058"/>
        <v>#REF!</v>
      </c>
      <c r="S586" s="38" t="str">
        <f t="shared" si="2059"/>
        <v>#REF!</v>
      </c>
      <c r="T586" s="19">
        <v>0.0</v>
      </c>
      <c r="U586" s="19">
        <v>0.0</v>
      </c>
      <c r="V586" s="19">
        <f t="shared" si="2060"/>
        <v>0</v>
      </c>
      <c r="W586" s="19" t="str">
        <f t="shared" si="2061"/>
        <v>#REF!</v>
      </c>
      <c r="X586" s="19" t="str">
        <f t="shared" si="2062"/>
        <v>#REF!</v>
      </c>
      <c r="Y586" s="38"/>
      <c r="Z586" s="38"/>
      <c r="AA586" s="38"/>
      <c r="AB586" s="38"/>
      <c r="AC586" s="38"/>
      <c r="AD586" s="38"/>
      <c r="AE586" s="38"/>
      <c r="AG586" s="39" t="b">
        <f t="shared" si="2063"/>
        <v>1</v>
      </c>
      <c r="AH586" s="38" t="s">
        <v>264</v>
      </c>
      <c r="AI586" s="40" t="s">
        <v>44</v>
      </c>
      <c r="AJ586" s="38" t="s">
        <v>45</v>
      </c>
      <c r="AK586" s="19">
        <v>0.0</v>
      </c>
      <c r="AL586" s="18">
        <v>0.0</v>
      </c>
      <c r="AM586" s="19">
        <f t="shared" si="2064"/>
        <v>0</v>
      </c>
    </row>
    <row r="587" ht="15.75" hidden="1" customHeight="1" outlineLevel="2">
      <c r="A587" s="18" t="s">
        <v>264</v>
      </c>
      <c r="B587" s="19" t="s">
        <v>30</v>
      </c>
      <c r="C587" s="18" t="s">
        <v>31</v>
      </c>
      <c r="D587" s="19">
        <v>21389.79</v>
      </c>
      <c r="E587" s="19">
        <v>1567.93</v>
      </c>
      <c r="F587" s="19">
        <v>0.0</v>
      </c>
      <c r="G587" s="19" t="str">
        <f t="shared" si="2048"/>
        <v>#REF!</v>
      </c>
      <c r="H587" s="19" t="str">
        <f t="shared" si="2049"/>
        <v>#REF!</v>
      </c>
      <c r="I587" s="19" t="str">
        <f t="shared" si="2050"/>
        <v>#REF!</v>
      </c>
      <c r="J587" s="19" t="str">
        <f t="shared" si="2051"/>
        <v>#REF!</v>
      </c>
      <c r="K587" s="19" t="str">
        <f t="shared" si="2052"/>
        <v>#REF!</v>
      </c>
      <c r="L587" s="19" t="str">
        <f t="shared" si="2053"/>
        <v>#REF!</v>
      </c>
      <c r="M587" s="19" t="str">
        <f t="shared" si="2054"/>
        <v>#REF!</v>
      </c>
      <c r="N587" s="19" t="str">
        <f t="shared" si="2055"/>
        <v>#REF!</v>
      </c>
      <c r="O587" s="38"/>
      <c r="P587" s="19">
        <v>0.0</v>
      </c>
      <c r="Q587" s="19">
        <f t="shared" si="2057"/>
        <v>0</v>
      </c>
      <c r="R587" s="19" t="str">
        <f t="shared" si="2058"/>
        <v>#REF!</v>
      </c>
      <c r="S587" s="38" t="str">
        <f t="shared" si="2059"/>
        <v>#REF!</v>
      </c>
      <c r="T587" s="19">
        <v>0.0</v>
      </c>
      <c r="U587" s="19">
        <v>31502.41</v>
      </c>
      <c r="V587" s="19">
        <f t="shared" si="2060"/>
        <v>31502.41</v>
      </c>
      <c r="W587" s="19" t="str">
        <f t="shared" si="2061"/>
        <v>#REF!</v>
      </c>
      <c r="X587" s="19" t="str">
        <f t="shared" si="2062"/>
        <v>#REF!</v>
      </c>
      <c r="Y587" s="38"/>
      <c r="Z587" s="38"/>
      <c r="AA587" s="38"/>
      <c r="AB587" s="38"/>
      <c r="AC587" s="38"/>
      <c r="AD587" s="38"/>
      <c r="AE587" s="38"/>
      <c r="AG587" s="39" t="b">
        <f t="shared" si="2063"/>
        <v>1</v>
      </c>
      <c r="AH587" s="38" t="s">
        <v>264</v>
      </c>
      <c r="AI587" s="40" t="s">
        <v>30</v>
      </c>
      <c r="AJ587" s="38" t="s">
        <v>336</v>
      </c>
      <c r="AK587" s="19">
        <v>0.0</v>
      </c>
      <c r="AL587" s="18">
        <v>31502.41</v>
      </c>
      <c r="AM587" s="19">
        <f t="shared" si="2064"/>
        <v>31502.41</v>
      </c>
    </row>
    <row r="588" ht="15.75" hidden="1" customHeight="1" outlineLevel="2">
      <c r="A588" s="18" t="s">
        <v>264</v>
      </c>
      <c r="B588" s="19" t="s">
        <v>38</v>
      </c>
      <c r="C588" s="18" t="s">
        <v>39</v>
      </c>
      <c r="D588" s="19">
        <v>81772.07</v>
      </c>
      <c r="E588" s="19">
        <v>5994.11</v>
      </c>
      <c r="F588" s="19">
        <v>0.0</v>
      </c>
      <c r="G588" s="19" t="str">
        <f t="shared" si="2048"/>
        <v>#REF!</v>
      </c>
      <c r="H588" s="19" t="str">
        <f t="shared" si="2049"/>
        <v>#REF!</v>
      </c>
      <c r="I588" s="19" t="str">
        <f t="shared" si="2050"/>
        <v>#REF!</v>
      </c>
      <c r="J588" s="19" t="str">
        <f t="shared" si="2051"/>
        <v>#REF!</v>
      </c>
      <c r="K588" s="19" t="str">
        <f t="shared" si="2052"/>
        <v>#REF!</v>
      </c>
      <c r="L588" s="19" t="str">
        <f t="shared" si="2053"/>
        <v>#REF!</v>
      </c>
      <c r="M588" s="19" t="str">
        <f t="shared" si="2054"/>
        <v>#REF!</v>
      </c>
      <c r="N588" s="19" t="str">
        <f t="shared" si="2055"/>
        <v>#REF!</v>
      </c>
      <c r="O588" s="38"/>
      <c r="P588" s="19">
        <v>0.0</v>
      </c>
      <c r="Q588" s="19">
        <f t="shared" si="2057"/>
        <v>0</v>
      </c>
      <c r="R588" s="19" t="str">
        <f t="shared" si="2058"/>
        <v>#REF!</v>
      </c>
      <c r="S588" s="38" t="str">
        <f t="shared" si="2059"/>
        <v>#REF!</v>
      </c>
      <c r="T588" s="19">
        <v>0.0</v>
      </c>
      <c r="U588" s="19">
        <v>69632.17</v>
      </c>
      <c r="V588" s="19">
        <f t="shared" si="2060"/>
        <v>69632.17</v>
      </c>
      <c r="W588" s="19" t="str">
        <f t="shared" si="2061"/>
        <v>#REF!</v>
      </c>
      <c r="X588" s="19" t="str">
        <f t="shared" si="2062"/>
        <v>#REF!</v>
      </c>
      <c r="Y588" s="38"/>
      <c r="Z588" s="38"/>
      <c r="AA588" s="38"/>
      <c r="AB588" s="38"/>
      <c r="AC588" s="38"/>
      <c r="AD588" s="38"/>
      <c r="AE588" s="38"/>
      <c r="AG588" s="39" t="b">
        <f t="shared" si="2063"/>
        <v>1</v>
      </c>
      <c r="AH588" s="38" t="s">
        <v>264</v>
      </c>
      <c r="AI588" s="40" t="s">
        <v>38</v>
      </c>
      <c r="AJ588" s="38" t="s">
        <v>39</v>
      </c>
      <c r="AK588" s="19">
        <v>0.0</v>
      </c>
      <c r="AL588" s="18">
        <v>69632.17</v>
      </c>
      <c r="AM588" s="19">
        <f t="shared" si="2064"/>
        <v>69632.17</v>
      </c>
    </row>
    <row r="589" ht="15.75" hidden="1" customHeight="1" outlineLevel="1">
      <c r="A589" s="43" t="s">
        <v>445</v>
      </c>
      <c r="B589" s="19"/>
      <c r="C589" s="18"/>
      <c r="D589" s="19">
        <f t="shared" ref="D589:E589" si="2065">SUBTOTAL(9,D585:D588)</f>
        <v>54487556</v>
      </c>
      <c r="E589" s="19">
        <f t="shared" si="2065"/>
        <v>3994081</v>
      </c>
      <c r="F589" s="19">
        <v>1.0</v>
      </c>
      <c r="G589" s="19"/>
      <c r="H589" s="19"/>
      <c r="I589" s="19"/>
      <c r="J589" s="19"/>
      <c r="K589" s="19" t="str">
        <f t="shared" ref="K589:L589" si="2066">SUBTOTAL(9,K585:K588)</f>
        <v>#REF!</v>
      </c>
      <c r="L589" s="19" t="str">
        <f t="shared" si="2066"/>
        <v>#REF!</v>
      </c>
      <c r="M589" s="19"/>
      <c r="N589" s="19"/>
      <c r="O589" s="38"/>
      <c r="P589" s="19" t="str">
        <f t="shared" ref="P589:X589" si="2067">SUBTOTAL(9,P585:P588)</f>
        <v>#REF!</v>
      </c>
      <c r="Q589" s="19" t="str">
        <f t="shared" si="2067"/>
        <v>#REF!</v>
      </c>
      <c r="R589" s="19" t="str">
        <f t="shared" si="2067"/>
        <v>#REF!</v>
      </c>
      <c r="S589" s="38" t="str">
        <f t="shared" si="2067"/>
        <v>#REF!</v>
      </c>
      <c r="T589" s="19">
        <f t="shared" si="2067"/>
        <v>0</v>
      </c>
      <c r="U589" s="19">
        <f t="shared" si="2067"/>
        <v>101134.58</v>
      </c>
      <c r="V589" s="19">
        <f t="shared" si="2067"/>
        <v>101134.58</v>
      </c>
      <c r="W589" s="19" t="str">
        <f t="shared" si="2067"/>
        <v>#REF!</v>
      </c>
      <c r="X589" s="19" t="str">
        <f t="shared" si="2067"/>
        <v>#REF!</v>
      </c>
      <c r="Y589" s="38"/>
      <c r="Z589" s="38"/>
      <c r="AA589" s="38"/>
      <c r="AB589" s="38"/>
      <c r="AC589" s="38"/>
      <c r="AD589" s="38"/>
      <c r="AE589" s="38"/>
      <c r="AH589" s="38"/>
      <c r="AI589" s="40"/>
      <c r="AJ589" s="38"/>
      <c r="AK589" s="19"/>
      <c r="AL589" s="18"/>
      <c r="AM589" s="19"/>
    </row>
    <row r="590" ht="15.75" hidden="1" customHeight="1" outlineLevel="2">
      <c r="A590" s="18" t="s">
        <v>266</v>
      </c>
      <c r="B590" s="19" t="s">
        <v>18</v>
      </c>
      <c r="C590" s="18" t="s">
        <v>335</v>
      </c>
      <c r="D590" s="19">
        <v>4.295770615E7</v>
      </c>
      <c r="E590" s="19">
        <v>1299261.3</v>
      </c>
      <c r="F590" s="19">
        <v>0.0</v>
      </c>
      <c r="G590" s="19" t="str">
        <f t="shared" ref="G590:G595" si="2068">VLOOKUP(A590,'[1]ESFUERZO PROPIO ANTIOQUIA'!$E$4:$AB$130,5,0)</f>
        <v>#REF!</v>
      </c>
      <c r="H590" s="19" t="str">
        <f t="shared" ref="H590:H595" si="2069">VLOOKUP(A590,'[1]ESFUERZO PROPIO ANTIOQUIA'!$E$4:$AB$130,2,0)</f>
        <v>#REF!</v>
      </c>
      <c r="I590" s="19" t="str">
        <f t="shared" ref="I590:I595" si="2070">VLOOKUP(A590,'[1]ESFUERZO PROPIO ANTIOQUIA'!$E$4:$AB$130,24,0)</f>
        <v>#REF!</v>
      </c>
      <c r="J590" s="19" t="str">
        <f t="shared" ref="J590:J595" si="2071">+I590/4</f>
        <v>#REF!</v>
      </c>
      <c r="K590" s="19" t="str">
        <f t="shared" ref="K590:K595" si="2072">+F590*J590</f>
        <v>#REF!</v>
      </c>
      <c r="L590" s="19" t="str">
        <f t="shared" ref="L590:L595" si="2073">IF(K590=0,0,D590-Q590)</f>
        <v>#REF!</v>
      </c>
      <c r="M590" s="19" t="str">
        <f t="shared" ref="M590:M595" si="2074">VLOOKUP(A590,'[1]ESFUERZO PROPIO ANTIOQUIA'!$E$4:$AB$130,14,0)</f>
        <v>#REF!</v>
      </c>
      <c r="N590" s="19" t="str">
        <f t="shared" ref="N590:N595" si="2075">VLOOKUP(A590,'[1]ESFUERZO PROPIO ANTIOQUIA'!$E$4:$AB$130,11,0)</f>
        <v>#REF!</v>
      </c>
      <c r="O590" s="38"/>
      <c r="P590" s="19" t="str">
        <f t="shared" ref="P590:P595" si="2076">+D590-K590</f>
        <v>#REF!</v>
      </c>
      <c r="Q590" s="19" t="str">
        <f t="shared" ref="Q590:Q595" si="2077">+ROUND(P590,0)</f>
        <v>#REF!</v>
      </c>
      <c r="R590" s="19" t="str">
        <f t="shared" ref="R590:R595" si="2078">+L590+Q590</f>
        <v>#REF!</v>
      </c>
      <c r="S590" s="38" t="str">
        <f t="shared" ref="S590:S595" si="2079">+IF(D590-L590-Q590&gt;1,D590-L590-Q590,0)</f>
        <v>#REF!</v>
      </c>
      <c r="T590" s="19">
        <v>172125.0</v>
      </c>
      <c r="U590" s="19">
        <v>0.0</v>
      </c>
      <c r="V590" s="19">
        <f t="shared" ref="V590:V595" si="2080">+T590+U590</f>
        <v>172125</v>
      </c>
      <c r="W590" s="19" t="str">
        <f t="shared" ref="W590:W595" si="2081">+IF(S590+V590&gt;100000,S590+V590,0)</f>
        <v>#REF!</v>
      </c>
      <c r="X590" s="19" t="str">
        <f t="shared" ref="X590:X595" si="2082">+Q590+W590</f>
        <v>#REF!</v>
      </c>
      <c r="Y590" s="38"/>
      <c r="Z590" s="38"/>
      <c r="AA590" s="38"/>
      <c r="AB590" s="38"/>
      <c r="AC590" s="38"/>
      <c r="AD590" s="38"/>
      <c r="AE590" s="38"/>
      <c r="AG590" s="39" t="b">
        <f t="shared" ref="AG590:AG595" si="2083">+AND(A590=AH590,C590=AJ590)</f>
        <v>1</v>
      </c>
      <c r="AH590" s="38" t="s">
        <v>266</v>
      </c>
      <c r="AI590" s="40" t="s">
        <v>18</v>
      </c>
      <c r="AJ590" s="38" t="s">
        <v>335</v>
      </c>
      <c r="AK590" s="19">
        <v>172125.0</v>
      </c>
      <c r="AL590" s="18">
        <v>0.0</v>
      </c>
      <c r="AM590" s="19">
        <f t="shared" ref="AM590:AM595" si="2084">+AK590+AL590</f>
        <v>172125</v>
      </c>
    </row>
    <row r="591" ht="15.75" hidden="1" customHeight="1" outlineLevel="2">
      <c r="A591" s="18" t="s">
        <v>266</v>
      </c>
      <c r="B591" s="19" t="s">
        <v>44</v>
      </c>
      <c r="C591" s="18" t="s">
        <v>45</v>
      </c>
      <c r="D591" s="19">
        <v>6.897632865E7</v>
      </c>
      <c r="E591" s="19">
        <v>2086197.86</v>
      </c>
      <c r="F591" s="19">
        <v>0.0</v>
      </c>
      <c r="G591" s="19" t="str">
        <f t="shared" si="2068"/>
        <v>#REF!</v>
      </c>
      <c r="H591" s="19" t="str">
        <f t="shared" si="2069"/>
        <v>#REF!</v>
      </c>
      <c r="I591" s="19" t="str">
        <f t="shared" si="2070"/>
        <v>#REF!</v>
      </c>
      <c r="J591" s="19" t="str">
        <f t="shared" si="2071"/>
        <v>#REF!</v>
      </c>
      <c r="K591" s="19" t="str">
        <f t="shared" si="2072"/>
        <v>#REF!</v>
      </c>
      <c r="L591" s="19" t="str">
        <f t="shared" si="2073"/>
        <v>#REF!</v>
      </c>
      <c r="M591" s="19" t="str">
        <f t="shared" si="2074"/>
        <v>#REF!</v>
      </c>
      <c r="N591" s="19" t="str">
        <f t="shared" si="2075"/>
        <v>#REF!</v>
      </c>
      <c r="O591" s="38"/>
      <c r="P591" s="19" t="str">
        <f t="shared" si="2076"/>
        <v>#REF!</v>
      </c>
      <c r="Q591" s="19" t="str">
        <f t="shared" si="2077"/>
        <v>#REF!</v>
      </c>
      <c r="R591" s="19" t="str">
        <f t="shared" si="2078"/>
        <v>#REF!</v>
      </c>
      <c r="S591" s="38" t="str">
        <f t="shared" si="2079"/>
        <v>#REF!</v>
      </c>
      <c r="T591" s="19">
        <v>24302.0</v>
      </c>
      <c r="U591" s="19">
        <v>0.0</v>
      </c>
      <c r="V591" s="19">
        <f t="shared" si="2080"/>
        <v>24302</v>
      </c>
      <c r="W591" s="19" t="str">
        <f t="shared" si="2081"/>
        <v>#REF!</v>
      </c>
      <c r="X591" s="19" t="str">
        <f t="shared" si="2082"/>
        <v>#REF!</v>
      </c>
      <c r="Y591" s="38"/>
      <c r="Z591" s="38"/>
      <c r="AA591" s="38"/>
      <c r="AB591" s="38"/>
      <c r="AC591" s="38"/>
      <c r="AD591" s="38"/>
      <c r="AE591" s="38"/>
      <c r="AG591" s="39" t="b">
        <f t="shared" si="2083"/>
        <v>1</v>
      </c>
      <c r="AH591" s="38" t="s">
        <v>266</v>
      </c>
      <c r="AI591" s="40" t="s">
        <v>44</v>
      </c>
      <c r="AJ591" s="38" t="s">
        <v>45</v>
      </c>
      <c r="AK591" s="19">
        <v>24302.0</v>
      </c>
      <c r="AL591" s="18">
        <v>0.0</v>
      </c>
      <c r="AM591" s="19">
        <f t="shared" si="2084"/>
        <v>24302</v>
      </c>
    </row>
    <row r="592" ht="15.75" hidden="1" customHeight="1" outlineLevel="2">
      <c r="A592" s="18" t="s">
        <v>266</v>
      </c>
      <c r="B592" s="19" t="s">
        <v>73</v>
      </c>
      <c r="C592" s="18" t="s">
        <v>74</v>
      </c>
      <c r="D592" s="19">
        <v>4807947.6</v>
      </c>
      <c r="E592" s="19">
        <v>145416.99</v>
      </c>
      <c r="F592" s="19">
        <v>0.0</v>
      </c>
      <c r="G592" s="19" t="str">
        <f t="shared" si="2068"/>
        <v>#REF!</v>
      </c>
      <c r="H592" s="19" t="str">
        <f t="shared" si="2069"/>
        <v>#REF!</v>
      </c>
      <c r="I592" s="19" t="str">
        <f t="shared" si="2070"/>
        <v>#REF!</v>
      </c>
      <c r="J592" s="19" t="str">
        <f t="shared" si="2071"/>
        <v>#REF!</v>
      </c>
      <c r="K592" s="19" t="str">
        <f t="shared" si="2072"/>
        <v>#REF!</v>
      </c>
      <c r="L592" s="19" t="str">
        <f t="shared" si="2073"/>
        <v>#REF!</v>
      </c>
      <c r="M592" s="19" t="str">
        <f t="shared" si="2074"/>
        <v>#REF!</v>
      </c>
      <c r="N592" s="19" t="str">
        <f t="shared" si="2075"/>
        <v>#REF!</v>
      </c>
      <c r="O592" s="38"/>
      <c r="P592" s="19" t="str">
        <f t="shared" si="2076"/>
        <v>#REF!</v>
      </c>
      <c r="Q592" s="19" t="str">
        <f t="shared" si="2077"/>
        <v>#REF!</v>
      </c>
      <c r="R592" s="19" t="str">
        <f t="shared" si="2078"/>
        <v>#REF!</v>
      </c>
      <c r="S592" s="38" t="str">
        <f t="shared" si="2079"/>
        <v>#REF!</v>
      </c>
      <c r="T592" s="19">
        <v>23603.0</v>
      </c>
      <c r="U592" s="19">
        <v>0.0</v>
      </c>
      <c r="V592" s="19">
        <f t="shared" si="2080"/>
        <v>23603</v>
      </c>
      <c r="W592" s="19" t="str">
        <f t="shared" si="2081"/>
        <v>#REF!</v>
      </c>
      <c r="X592" s="19" t="str">
        <f t="shared" si="2082"/>
        <v>#REF!</v>
      </c>
      <c r="Y592" s="38"/>
      <c r="Z592" s="38"/>
      <c r="AA592" s="38"/>
      <c r="AB592" s="38"/>
      <c r="AC592" s="38"/>
      <c r="AD592" s="38"/>
      <c r="AE592" s="38"/>
      <c r="AG592" s="39" t="b">
        <f t="shared" si="2083"/>
        <v>1</v>
      </c>
      <c r="AH592" s="38" t="s">
        <v>266</v>
      </c>
      <c r="AI592" s="40" t="s">
        <v>73</v>
      </c>
      <c r="AJ592" s="38" t="s">
        <v>74</v>
      </c>
      <c r="AK592" s="19">
        <v>23603.0</v>
      </c>
      <c r="AL592" s="18">
        <v>0.0</v>
      </c>
      <c r="AM592" s="19">
        <f t="shared" si="2084"/>
        <v>23603</v>
      </c>
    </row>
    <row r="593" ht="15.75" hidden="1" customHeight="1" outlineLevel="2">
      <c r="A593" s="18" t="s">
        <v>266</v>
      </c>
      <c r="B593" s="19" t="s">
        <v>30</v>
      </c>
      <c r="C593" s="18" t="s">
        <v>31</v>
      </c>
      <c r="D593" s="19">
        <v>1356570.06</v>
      </c>
      <c r="E593" s="19">
        <v>41029.63</v>
      </c>
      <c r="F593" s="19">
        <v>0.0</v>
      </c>
      <c r="G593" s="19" t="str">
        <f t="shared" si="2068"/>
        <v>#REF!</v>
      </c>
      <c r="H593" s="19" t="str">
        <f t="shared" si="2069"/>
        <v>#REF!</v>
      </c>
      <c r="I593" s="19" t="str">
        <f t="shared" si="2070"/>
        <v>#REF!</v>
      </c>
      <c r="J593" s="19" t="str">
        <f t="shared" si="2071"/>
        <v>#REF!</v>
      </c>
      <c r="K593" s="19" t="str">
        <f t="shared" si="2072"/>
        <v>#REF!</v>
      </c>
      <c r="L593" s="19" t="str">
        <f t="shared" si="2073"/>
        <v>#REF!</v>
      </c>
      <c r="M593" s="19" t="str">
        <f t="shared" si="2074"/>
        <v>#REF!</v>
      </c>
      <c r="N593" s="19" t="str">
        <f t="shared" si="2075"/>
        <v>#REF!</v>
      </c>
      <c r="O593" s="38"/>
      <c r="P593" s="19" t="str">
        <f t="shared" si="2076"/>
        <v>#REF!</v>
      </c>
      <c r="Q593" s="19" t="str">
        <f t="shared" si="2077"/>
        <v>#REF!</v>
      </c>
      <c r="R593" s="19" t="str">
        <f t="shared" si="2078"/>
        <v>#REF!</v>
      </c>
      <c r="S593" s="38" t="str">
        <f t="shared" si="2079"/>
        <v>#REF!</v>
      </c>
      <c r="T593" s="19">
        <v>0.0</v>
      </c>
      <c r="U593" s="19">
        <v>59131.35</v>
      </c>
      <c r="V593" s="19">
        <f t="shared" si="2080"/>
        <v>59131.35</v>
      </c>
      <c r="W593" s="19" t="str">
        <f t="shared" si="2081"/>
        <v>#REF!</v>
      </c>
      <c r="X593" s="19" t="str">
        <f t="shared" si="2082"/>
        <v>#REF!</v>
      </c>
      <c r="Y593" s="38"/>
      <c r="Z593" s="38"/>
      <c r="AA593" s="38"/>
      <c r="AB593" s="38"/>
      <c r="AC593" s="38"/>
      <c r="AD593" s="38"/>
      <c r="AE593" s="38"/>
      <c r="AG593" s="39" t="b">
        <f t="shared" si="2083"/>
        <v>1</v>
      </c>
      <c r="AH593" s="38" t="s">
        <v>266</v>
      </c>
      <c r="AI593" s="40" t="s">
        <v>30</v>
      </c>
      <c r="AJ593" s="38" t="s">
        <v>336</v>
      </c>
      <c r="AK593" s="19">
        <v>0.0</v>
      </c>
      <c r="AL593" s="18">
        <v>59131.35</v>
      </c>
      <c r="AM593" s="19">
        <f t="shared" si="2084"/>
        <v>59131.35</v>
      </c>
    </row>
    <row r="594" ht="15.75" hidden="1" customHeight="1" outlineLevel="2">
      <c r="A594" s="18" t="s">
        <v>266</v>
      </c>
      <c r="B594" s="19" t="s">
        <v>38</v>
      </c>
      <c r="C594" s="18" t="s">
        <v>39</v>
      </c>
      <c r="D594" s="19">
        <v>191468.43</v>
      </c>
      <c r="E594" s="19">
        <v>5790.99</v>
      </c>
      <c r="F594" s="19">
        <v>0.0</v>
      </c>
      <c r="G594" s="19" t="str">
        <f t="shared" si="2068"/>
        <v>#REF!</v>
      </c>
      <c r="H594" s="19" t="str">
        <f t="shared" si="2069"/>
        <v>#REF!</v>
      </c>
      <c r="I594" s="19" t="str">
        <f t="shared" si="2070"/>
        <v>#REF!</v>
      </c>
      <c r="J594" s="19" t="str">
        <f t="shared" si="2071"/>
        <v>#REF!</v>
      </c>
      <c r="K594" s="19" t="str">
        <f t="shared" si="2072"/>
        <v>#REF!</v>
      </c>
      <c r="L594" s="19" t="str">
        <f t="shared" si="2073"/>
        <v>#REF!</v>
      </c>
      <c r="M594" s="19" t="str">
        <f t="shared" si="2074"/>
        <v>#REF!</v>
      </c>
      <c r="N594" s="19" t="str">
        <f t="shared" si="2075"/>
        <v>#REF!</v>
      </c>
      <c r="O594" s="38"/>
      <c r="P594" s="19" t="str">
        <f t="shared" si="2076"/>
        <v>#REF!</v>
      </c>
      <c r="Q594" s="19" t="str">
        <f t="shared" si="2077"/>
        <v>#REF!</v>
      </c>
      <c r="R594" s="19" t="str">
        <f t="shared" si="2078"/>
        <v>#REF!</v>
      </c>
      <c r="S594" s="38" t="str">
        <f t="shared" si="2079"/>
        <v>#REF!</v>
      </c>
      <c r="T594" s="19">
        <v>198532.0</v>
      </c>
      <c r="U594" s="19">
        <v>0.0</v>
      </c>
      <c r="V594" s="19">
        <f t="shared" si="2080"/>
        <v>198532</v>
      </c>
      <c r="W594" s="19" t="str">
        <f t="shared" si="2081"/>
        <v>#REF!</v>
      </c>
      <c r="X594" s="19" t="str">
        <f t="shared" si="2082"/>
        <v>#REF!</v>
      </c>
      <c r="Y594" s="38"/>
      <c r="Z594" s="38"/>
      <c r="AA594" s="38"/>
      <c r="AB594" s="38"/>
      <c r="AC594" s="38"/>
      <c r="AD594" s="38"/>
      <c r="AE594" s="38"/>
      <c r="AG594" s="39" t="b">
        <f t="shared" si="2083"/>
        <v>1</v>
      </c>
      <c r="AH594" s="38" t="s">
        <v>266</v>
      </c>
      <c r="AI594" s="40" t="s">
        <v>38</v>
      </c>
      <c r="AJ594" s="38" t="s">
        <v>39</v>
      </c>
      <c r="AK594" s="19">
        <v>198532.0</v>
      </c>
      <c r="AL594" s="18">
        <v>0.0</v>
      </c>
      <c r="AM594" s="19">
        <f t="shared" si="2084"/>
        <v>198532</v>
      </c>
    </row>
    <row r="595" ht="15.75" hidden="1" customHeight="1" outlineLevel="2">
      <c r="A595" s="18" t="s">
        <v>266</v>
      </c>
      <c r="B595" s="19" t="s">
        <v>48</v>
      </c>
      <c r="C595" s="18" t="s">
        <v>49</v>
      </c>
      <c r="D595" s="19">
        <v>7.851348011E7</v>
      </c>
      <c r="E595" s="19">
        <v>2374650.23</v>
      </c>
      <c r="F595" s="19">
        <v>0.0</v>
      </c>
      <c r="G595" s="19" t="str">
        <f t="shared" si="2068"/>
        <v>#REF!</v>
      </c>
      <c r="H595" s="19" t="str">
        <f t="shared" si="2069"/>
        <v>#REF!</v>
      </c>
      <c r="I595" s="19" t="str">
        <f t="shared" si="2070"/>
        <v>#REF!</v>
      </c>
      <c r="J595" s="19" t="str">
        <f t="shared" si="2071"/>
        <v>#REF!</v>
      </c>
      <c r="K595" s="19" t="str">
        <f t="shared" si="2072"/>
        <v>#REF!</v>
      </c>
      <c r="L595" s="19" t="str">
        <f t="shared" si="2073"/>
        <v>#REF!</v>
      </c>
      <c r="M595" s="19" t="str">
        <f t="shared" si="2074"/>
        <v>#REF!</v>
      </c>
      <c r="N595" s="19" t="str">
        <f t="shared" si="2075"/>
        <v>#REF!</v>
      </c>
      <c r="O595" s="38"/>
      <c r="P595" s="19" t="str">
        <f t="shared" si="2076"/>
        <v>#REF!</v>
      </c>
      <c r="Q595" s="19" t="str">
        <f t="shared" si="2077"/>
        <v>#REF!</v>
      </c>
      <c r="R595" s="19" t="str">
        <f t="shared" si="2078"/>
        <v>#REF!</v>
      </c>
      <c r="S595" s="38" t="str">
        <f t="shared" si="2079"/>
        <v>#REF!</v>
      </c>
      <c r="T595" s="19">
        <v>320343.0</v>
      </c>
      <c r="U595" s="19">
        <v>0.0</v>
      </c>
      <c r="V595" s="19">
        <f t="shared" si="2080"/>
        <v>320343</v>
      </c>
      <c r="W595" s="19" t="str">
        <f t="shared" si="2081"/>
        <v>#REF!</v>
      </c>
      <c r="X595" s="19" t="str">
        <f t="shared" si="2082"/>
        <v>#REF!</v>
      </c>
      <c r="Y595" s="38"/>
      <c r="Z595" s="38"/>
      <c r="AA595" s="38"/>
      <c r="AB595" s="38"/>
      <c r="AC595" s="38"/>
      <c r="AD595" s="38"/>
      <c r="AE595" s="38"/>
      <c r="AG595" s="39" t="b">
        <f t="shared" si="2083"/>
        <v>1</v>
      </c>
      <c r="AH595" s="38" t="s">
        <v>266</v>
      </c>
      <c r="AI595" s="40" t="s">
        <v>48</v>
      </c>
      <c r="AJ595" s="38" t="s">
        <v>49</v>
      </c>
      <c r="AK595" s="19">
        <v>320343.0</v>
      </c>
      <c r="AL595" s="18">
        <v>0.0</v>
      </c>
      <c r="AM595" s="19">
        <f t="shared" si="2084"/>
        <v>320343</v>
      </c>
    </row>
    <row r="596" ht="15.75" hidden="1" customHeight="1" outlineLevel="1">
      <c r="A596" s="43" t="s">
        <v>446</v>
      </c>
      <c r="B596" s="19"/>
      <c r="C596" s="18"/>
      <c r="D596" s="19">
        <f t="shared" ref="D596:E596" si="2085">SUBTOTAL(9,D590:D595)</f>
        <v>196803501</v>
      </c>
      <c r="E596" s="19">
        <f t="shared" si="2085"/>
        <v>5952347</v>
      </c>
      <c r="F596" s="19">
        <v>1.0</v>
      </c>
      <c r="G596" s="19"/>
      <c r="H596" s="19"/>
      <c r="I596" s="19"/>
      <c r="J596" s="19"/>
      <c r="K596" s="19" t="str">
        <f t="shared" ref="K596:L596" si="2086">SUBTOTAL(9,K590:K595)</f>
        <v>#REF!</v>
      </c>
      <c r="L596" s="19" t="str">
        <f t="shared" si="2086"/>
        <v>#REF!</v>
      </c>
      <c r="M596" s="19"/>
      <c r="N596" s="19"/>
      <c r="O596" s="38"/>
      <c r="P596" s="19" t="str">
        <f t="shared" ref="P596:X596" si="2087">SUBTOTAL(9,P590:P595)</f>
        <v>#REF!</v>
      </c>
      <c r="Q596" s="19" t="str">
        <f t="shared" si="2087"/>
        <v>#REF!</v>
      </c>
      <c r="R596" s="19" t="str">
        <f t="shared" si="2087"/>
        <v>#REF!</v>
      </c>
      <c r="S596" s="38" t="str">
        <f t="shared" si="2087"/>
        <v>#REF!</v>
      </c>
      <c r="T596" s="19">
        <f t="shared" si="2087"/>
        <v>738905</v>
      </c>
      <c r="U596" s="19">
        <f t="shared" si="2087"/>
        <v>59131.35</v>
      </c>
      <c r="V596" s="19">
        <f t="shared" si="2087"/>
        <v>798036.35</v>
      </c>
      <c r="W596" s="19" t="str">
        <f t="shared" si="2087"/>
        <v>#REF!</v>
      </c>
      <c r="X596" s="19" t="str">
        <f t="shared" si="2087"/>
        <v>#REF!</v>
      </c>
      <c r="Y596" s="38"/>
      <c r="Z596" s="38"/>
      <c r="AA596" s="38"/>
      <c r="AB596" s="38"/>
      <c r="AC596" s="38"/>
      <c r="AD596" s="38"/>
      <c r="AE596" s="38"/>
      <c r="AH596" s="38"/>
      <c r="AI596" s="40"/>
      <c r="AJ596" s="38"/>
      <c r="AK596" s="19"/>
      <c r="AL596" s="18"/>
      <c r="AM596" s="19"/>
    </row>
    <row r="597" ht="15.75" hidden="1" customHeight="1" outlineLevel="2">
      <c r="A597" s="18" t="s">
        <v>268</v>
      </c>
      <c r="B597" s="19" t="s">
        <v>18</v>
      </c>
      <c r="C597" s="18" t="s">
        <v>335</v>
      </c>
      <c r="D597" s="19">
        <v>1.3579731556E8</v>
      </c>
      <c r="E597" s="19">
        <v>1.676572859E7</v>
      </c>
      <c r="F597" s="19">
        <v>0.0</v>
      </c>
      <c r="G597" s="19" t="str">
        <f t="shared" ref="G597:G601" si="2088">VLOOKUP(A597,'[1]ESFUERZO PROPIO ANTIOQUIA'!$E$4:$AB$130,5,0)</f>
        <v>#REF!</v>
      </c>
      <c r="H597" s="19" t="str">
        <f t="shared" ref="H597:H601" si="2089">VLOOKUP(A597,'[1]ESFUERZO PROPIO ANTIOQUIA'!$E$4:$AB$130,2,0)</f>
        <v>#REF!</v>
      </c>
      <c r="I597" s="19" t="str">
        <f t="shared" ref="I597:I601" si="2090">VLOOKUP(A597,'[1]ESFUERZO PROPIO ANTIOQUIA'!$E$4:$AB$130,24,0)</f>
        <v>#REF!</v>
      </c>
      <c r="J597" s="19" t="str">
        <f t="shared" ref="J597:J601" si="2091">+I597/4</f>
        <v>#REF!</v>
      </c>
      <c r="K597" s="19" t="str">
        <f t="shared" ref="K597:K601" si="2092">+F597*J597</f>
        <v>#REF!</v>
      </c>
      <c r="L597" s="19" t="str">
        <f t="shared" ref="L597:L601" si="2093">IF(K597=0,0,D597-Q597)</f>
        <v>#REF!</v>
      </c>
      <c r="M597" s="19" t="str">
        <f t="shared" ref="M597:M601" si="2094">VLOOKUP(A597,'[1]ESFUERZO PROPIO ANTIOQUIA'!$E$4:$AB$130,14,0)</f>
        <v>#REF!</v>
      </c>
      <c r="N597" s="19" t="str">
        <f t="shared" ref="N597:N601" si="2095">VLOOKUP(A597,'[1]ESFUERZO PROPIO ANTIOQUIA'!$E$4:$AB$130,11,0)</f>
        <v>#REF!</v>
      </c>
      <c r="O597" s="38"/>
      <c r="P597" s="19" t="str">
        <f t="shared" ref="P597:P598" si="2096">+D597-K597</f>
        <v>#REF!</v>
      </c>
      <c r="Q597" s="19" t="str">
        <f t="shared" ref="Q597:Q601" si="2097">+ROUND(P597,0)</f>
        <v>#REF!</v>
      </c>
      <c r="R597" s="19" t="str">
        <f t="shared" ref="R597:R601" si="2098">+L597+Q597</f>
        <v>#REF!</v>
      </c>
      <c r="S597" s="38" t="str">
        <f t="shared" ref="S597:S601" si="2099">+IF(D597-L597-Q597&gt;1,D597-L597-Q597,0)</f>
        <v>#REF!</v>
      </c>
      <c r="T597" s="19">
        <v>3.6732764E7</v>
      </c>
      <c r="U597" s="19">
        <v>0.0</v>
      </c>
      <c r="V597" s="19">
        <f t="shared" ref="V597:V601" si="2100">+T597+U597</f>
        <v>36732764</v>
      </c>
      <c r="W597" s="19" t="str">
        <f t="shared" ref="W597:W601" si="2101">+IF(S597+V597&gt;100000,S597+V597,0)</f>
        <v>#REF!</v>
      </c>
      <c r="X597" s="19" t="str">
        <f t="shared" ref="X597:X601" si="2102">+Q597+W597</f>
        <v>#REF!</v>
      </c>
      <c r="Y597" s="38"/>
      <c r="Z597" s="38"/>
      <c r="AA597" s="38"/>
      <c r="AB597" s="38"/>
      <c r="AC597" s="38"/>
      <c r="AD597" s="38"/>
      <c r="AE597" s="38"/>
      <c r="AG597" s="39" t="b">
        <f t="shared" ref="AG597:AG601" si="2103">+AND(A597=AH597,C597=AJ597)</f>
        <v>1</v>
      </c>
      <c r="AH597" s="38" t="s">
        <v>268</v>
      </c>
      <c r="AI597" s="40" t="s">
        <v>18</v>
      </c>
      <c r="AJ597" s="38" t="s">
        <v>335</v>
      </c>
      <c r="AK597" s="19">
        <v>3.6732764E7</v>
      </c>
      <c r="AL597" s="18">
        <v>0.0</v>
      </c>
      <c r="AM597" s="19">
        <f t="shared" ref="AM597:AM601" si="2104">+AK597+AL597</f>
        <v>36732764</v>
      </c>
    </row>
    <row r="598" ht="15.75" hidden="1" customHeight="1" outlineLevel="2">
      <c r="A598" s="18" t="s">
        <v>268</v>
      </c>
      <c r="B598" s="19" t="s">
        <v>44</v>
      </c>
      <c r="C598" s="18" t="s">
        <v>45</v>
      </c>
      <c r="D598" s="19">
        <v>1.551832587E7</v>
      </c>
      <c r="E598" s="19">
        <v>1915914.45</v>
      </c>
      <c r="F598" s="19">
        <v>0.0</v>
      </c>
      <c r="G598" s="19" t="str">
        <f t="shared" si="2088"/>
        <v>#REF!</v>
      </c>
      <c r="H598" s="19" t="str">
        <f t="shared" si="2089"/>
        <v>#REF!</v>
      </c>
      <c r="I598" s="19" t="str">
        <f t="shared" si="2090"/>
        <v>#REF!</v>
      </c>
      <c r="J598" s="19" t="str">
        <f t="shared" si="2091"/>
        <v>#REF!</v>
      </c>
      <c r="K598" s="19" t="str">
        <f t="shared" si="2092"/>
        <v>#REF!</v>
      </c>
      <c r="L598" s="19" t="str">
        <f t="shared" si="2093"/>
        <v>#REF!</v>
      </c>
      <c r="M598" s="19" t="str">
        <f t="shared" si="2094"/>
        <v>#REF!</v>
      </c>
      <c r="N598" s="19" t="str">
        <f t="shared" si="2095"/>
        <v>#REF!</v>
      </c>
      <c r="O598" s="38"/>
      <c r="P598" s="19" t="str">
        <f t="shared" si="2096"/>
        <v>#REF!</v>
      </c>
      <c r="Q598" s="19" t="str">
        <f t="shared" si="2097"/>
        <v>#REF!</v>
      </c>
      <c r="R598" s="19" t="str">
        <f t="shared" si="2098"/>
        <v>#REF!</v>
      </c>
      <c r="S598" s="38" t="str">
        <f t="shared" si="2099"/>
        <v>#REF!</v>
      </c>
      <c r="T598" s="19">
        <v>4266836.0</v>
      </c>
      <c r="U598" s="19">
        <v>0.0</v>
      </c>
      <c r="V598" s="19">
        <f t="shared" si="2100"/>
        <v>4266836</v>
      </c>
      <c r="W598" s="19" t="str">
        <f t="shared" si="2101"/>
        <v>#REF!</v>
      </c>
      <c r="X598" s="19" t="str">
        <f t="shared" si="2102"/>
        <v>#REF!</v>
      </c>
      <c r="Y598" s="38"/>
      <c r="Z598" s="38"/>
      <c r="AA598" s="38"/>
      <c r="AB598" s="38"/>
      <c r="AC598" s="38"/>
      <c r="AD598" s="38"/>
      <c r="AE598" s="38"/>
      <c r="AG598" s="39" t="b">
        <f t="shared" si="2103"/>
        <v>1</v>
      </c>
      <c r="AH598" s="38" t="s">
        <v>268</v>
      </c>
      <c r="AI598" s="40" t="s">
        <v>44</v>
      </c>
      <c r="AJ598" s="38" t="s">
        <v>45</v>
      </c>
      <c r="AK598" s="19">
        <v>4266836.0</v>
      </c>
      <c r="AL598" s="18">
        <v>0.0</v>
      </c>
      <c r="AM598" s="19">
        <f t="shared" si="2104"/>
        <v>4266836</v>
      </c>
    </row>
    <row r="599" ht="15.75" hidden="1" customHeight="1" outlineLevel="2">
      <c r="A599" s="18" t="s">
        <v>268</v>
      </c>
      <c r="B599" s="19" t="s">
        <v>30</v>
      </c>
      <c r="C599" s="18" t="s">
        <v>31</v>
      </c>
      <c r="D599" s="19">
        <v>82964.56</v>
      </c>
      <c r="E599" s="19">
        <v>10242.92</v>
      </c>
      <c r="F599" s="19">
        <v>0.0</v>
      </c>
      <c r="G599" s="19" t="str">
        <f t="shared" si="2088"/>
        <v>#REF!</v>
      </c>
      <c r="H599" s="19" t="str">
        <f t="shared" si="2089"/>
        <v>#REF!</v>
      </c>
      <c r="I599" s="19" t="str">
        <f t="shared" si="2090"/>
        <v>#REF!</v>
      </c>
      <c r="J599" s="19" t="str">
        <f t="shared" si="2091"/>
        <v>#REF!</v>
      </c>
      <c r="K599" s="19" t="str">
        <f t="shared" si="2092"/>
        <v>#REF!</v>
      </c>
      <c r="L599" s="19" t="str">
        <f t="shared" si="2093"/>
        <v>#REF!</v>
      </c>
      <c r="M599" s="19" t="str">
        <f t="shared" si="2094"/>
        <v>#REF!</v>
      </c>
      <c r="N599" s="19" t="str">
        <f t="shared" si="2095"/>
        <v>#REF!</v>
      </c>
      <c r="O599" s="38"/>
      <c r="P599" s="19">
        <v>0.0</v>
      </c>
      <c r="Q599" s="19">
        <f t="shared" si="2097"/>
        <v>0</v>
      </c>
      <c r="R599" s="19" t="str">
        <f t="shared" si="2098"/>
        <v>#REF!</v>
      </c>
      <c r="S599" s="38" t="str">
        <f t="shared" si="2099"/>
        <v>#REF!</v>
      </c>
      <c r="T599" s="19">
        <v>0.0</v>
      </c>
      <c r="U599" s="19">
        <v>17568.19</v>
      </c>
      <c r="V599" s="19">
        <f t="shared" si="2100"/>
        <v>17568.19</v>
      </c>
      <c r="W599" s="19" t="str">
        <f t="shared" si="2101"/>
        <v>#REF!</v>
      </c>
      <c r="X599" s="19" t="str">
        <f t="shared" si="2102"/>
        <v>#REF!</v>
      </c>
      <c r="Y599" s="38"/>
      <c r="Z599" s="38"/>
      <c r="AA599" s="38"/>
      <c r="AB599" s="38"/>
      <c r="AC599" s="38"/>
      <c r="AD599" s="38"/>
      <c r="AE599" s="38"/>
      <c r="AG599" s="39" t="b">
        <f t="shared" si="2103"/>
        <v>1</v>
      </c>
      <c r="AH599" s="38" t="s">
        <v>268</v>
      </c>
      <c r="AI599" s="40" t="s">
        <v>30</v>
      </c>
      <c r="AJ599" s="38" t="s">
        <v>336</v>
      </c>
      <c r="AK599" s="19">
        <v>0.0</v>
      </c>
      <c r="AL599" s="18">
        <v>17568.19</v>
      </c>
      <c r="AM599" s="19">
        <f t="shared" si="2104"/>
        <v>17568.19</v>
      </c>
    </row>
    <row r="600" ht="15.75" hidden="1" customHeight="1" outlineLevel="2">
      <c r="A600" s="18" t="s">
        <v>268</v>
      </c>
      <c r="B600" s="19" t="s">
        <v>38</v>
      </c>
      <c r="C600" s="18" t="s">
        <v>39</v>
      </c>
      <c r="D600" s="19">
        <v>90558.65</v>
      </c>
      <c r="E600" s="19">
        <v>11180.5</v>
      </c>
      <c r="F600" s="19">
        <v>0.0</v>
      </c>
      <c r="G600" s="19" t="str">
        <f t="shared" si="2088"/>
        <v>#REF!</v>
      </c>
      <c r="H600" s="19" t="str">
        <f t="shared" si="2089"/>
        <v>#REF!</v>
      </c>
      <c r="I600" s="19" t="str">
        <f t="shared" si="2090"/>
        <v>#REF!</v>
      </c>
      <c r="J600" s="19" t="str">
        <f t="shared" si="2091"/>
        <v>#REF!</v>
      </c>
      <c r="K600" s="19" t="str">
        <f t="shared" si="2092"/>
        <v>#REF!</v>
      </c>
      <c r="L600" s="19" t="str">
        <f t="shared" si="2093"/>
        <v>#REF!</v>
      </c>
      <c r="M600" s="19" t="str">
        <f t="shared" si="2094"/>
        <v>#REF!</v>
      </c>
      <c r="N600" s="19" t="str">
        <f t="shared" si="2095"/>
        <v>#REF!</v>
      </c>
      <c r="O600" s="38"/>
      <c r="P600" s="19">
        <v>0.0</v>
      </c>
      <c r="Q600" s="19">
        <f t="shared" si="2097"/>
        <v>0</v>
      </c>
      <c r="R600" s="19" t="str">
        <f t="shared" si="2098"/>
        <v>#REF!</v>
      </c>
      <c r="S600" s="38" t="str">
        <f t="shared" si="2099"/>
        <v>#REF!</v>
      </c>
      <c r="T600" s="19">
        <v>0.0</v>
      </c>
      <c r="U600" s="19">
        <v>48906.6</v>
      </c>
      <c r="V600" s="19">
        <f t="shared" si="2100"/>
        <v>48906.6</v>
      </c>
      <c r="W600" s="19" t="str">
        <f t="shared" si="2101"/>
        <v>#REF!</v>
      </c>
      <c r="X600" s="19" t="str">
        <f t="shared" si="2102"/>
        <v>#REF!</v>
      </c>
      <c r="Y600" s="38"/>
      <c r="Z600" s="38"/>
      <c r="AA600" s="38"/>
      <c r="AB600" s="38"/>
      <c r="AC600" s="38"/>
      <c r="AD600" s="38"/>
      <c r="AE600" s="38"/>
      <c r="AG600" s="39" t="b">
        <f t="shared" si="2103"/>
        <v>1</v>
      </c>
      <c r="AH600" s="38" t="s">
        <v>268</v>
      </c>
      <c r="AI600" s="40" t="s">
        <v>38</v>
      </c>
      <c r="AJ600" s="38" t="s">
        <v>39</v>
      </c>
      <c r="AK600" s="19">
        <v>0.0</v>
      </c>
      <c r="AL600" s="18">
        <v>48906.6</v>
      </c>
      <c r="AM600" s="19">
        <f t="shared" si="2104"/>
        <v>48906.6</v>
      </c>
    </row>
    <row r="601" ht="15.75" hidden="1" customHeight="1" outlineLevel="2">
      <c r="A601" s="18" t="s">
        <v>268</v>
      </c>
      <c r="B601" s="19" t="s">
        <v>60</v>
      </c>
      <c r="C601" s="18" t="s">
        <v>61</v>
      </c>
      <c r="D601" s="19">
        <v>4159506.36</v>
      </c>
      <c r="E601" s="19">
        <v>513538.54</v>
      </c>
      <c r="F601" s="19">
        <v>0.0</v>
      </c>
      <c r="G601" s="19" t="str">
        <f t="shared" si="2088"/>
        <v>#REF!</v>
      </c>
      <c r="H601" s="19" t="str">
        <f t="shared" si="2089"/>
        <v>#REF!</v>
      </c>
      <c r="I601" s="19" t="str">
        <f t="shared" si="2090"/>
        <v>#REF!</v>
      </c>
      <c r="J601" s="19" t="str">
        <f t="shared" si="2091"/>
        <v>#REF!</v>
      </c>
      <c r="K601" s="19" t="str">
        <f t="shared" si="2092"/>
        <v>#REF!</v>
      </c>
      <c r="L601" s="19" t="str">
        <f t="shared" si="2093"/>
        <v>#REF!</v>
      </c>
      <c r="M601" s="19" t="str">
        <f t="shared" si="2094"/>
        <v>#REF!</v>
      </c>
      <c r="N601" s="19" t="str">
        <f t="shared" si="2095"/>
        <v>#REF!</v>
      </c>
      <c r="O601" s="38"/>
      <c r="P601" s="19" t="str">
        <f>+D601-K601</f>
        <v>#REF!</v>
      </c>
      <c r="Q601" s="19" t="str">
        <f t="shared" si="2097"/>
        <v>#REF!</v>
      </c>
      <c r="R601" s="19" t="str">
        <f t="shared" si="2098"/>
        <v>#REF!</v>
      </c>
      <c r="S601" s="38" t="str">
        <f t="shared" si="2099"/>
        <v>#REF!</v>
      </c>
      <c r="T601" s="19">
        <v>1139512.0</v>
      </c>
      <c r="U601" s="19">
        <v>0.0</v>
      </c>
      <c r="V601" s="19">
        <f t="shared" si="2100"/>
        <v>1139512</v>
      </c>
      <c r="W601" s="19" t="str">
        <f t="shared" si="2101"/>
        <v>#REF!</v>
      </c>
      <c r="X601" s="19" t="str">
        <f t="shared" si="2102"/>
        <v>#REF!</v>
      </c>
      <c r="Y601" s="38"/>
      <c r="Z601" s="38"/>
      <c r="AA601" s="38"/>
      <c r="AB601" s="38"/>
      <c r="AC601" s="38"/>
      <c r="AD601" s="38"/>
      <c r="AE601" s="38"/>
      <c r="AG601" s="39" t="b">
        <f t="shared" si="2103"/>
        <v>1</v>
      </c>
      <c r="AH601" s="38" t="s">
        <v>268</v>
      </c>
      <c r="AI601" s="40" t="s">
        <v>60</v>
      </c>
      <c r="AJ601" s="38" t="s">
        <v>61</v>
      </c>
      <c r="AK601" s="19">
        <v>1139512.0</v>
      </c>
      <c r="AL601" s="18">
        <v>0.0</v>
      </c>
      <c r="AM601" s="19">
        <f t="shared" si="2104"/>
        <v>1139512</v>
      </c>
    </row>
    <row r="602" ht="15.75" hidden="1" customHeight="1" outlineLevel="1">
      <c r="A602" s="43" t="s">
        <v>447</v>
      </c>
      <c r="B602" s="19"/>
      <c r="C602" s="18"/>
      <c r="D602" s="19">
        <f t="shared" ref="D602:E602" si="2105">SUBTOTAL(9,D597:D601)</f>
        <v>155648671</v>
      </c>
      <c r="E602" s="19">
        <f t="shared" si="2105"/>
        <v>19216605</v>
      </c>
      <c r="F602" s="19">
        <v>1.0</v>
      </c>
      <c r="G602" s="19"/>
      <c r="H602" s="19"/>
      <c r="I602" s="19"/>
      <c r="J602" s="19"/>
      <c r="K602" s="19" t="str">
        <f t="shared" ref="K602:L602" si="2106">SUBTOTAL(9,K597:K601)</f>
        <v>#REF!</v>
      </c>
      <c r="L602" s="19" t="str">
        <f t="shared" si="2106"/>
        <v>#REF!</v>
      </c>
      <c r="M602" s="19"/>
      <c r="N602" s="19"/>
      <c r="O602" s="38"/>
      <c r="P602" s="19" t="str">
        <f t="shared" ref="P602:X602" si="2107">SUBTOTAL(9,P597:P601)</f>
        <v>#REF!</v>
      </c>
      <c r="Q602" s="19" t="str">
        <f t="shared" si="2107"/>
        <v>#REF!</v>
      </c>
      <c r="R602" s="19" t="str">
        <f t="shared" si="2107"/>
        <v>#REF!</v>
      </c>
      <c r="S602" s="38" t="str">
        <f t="shared" si="2107"/>
        <v>#REF!</v>
      </c>
      <c r="T602" s="19">
        <f t="shared" si="2107"/>
        <v>42139112</v>
      </c>
      <c r="U602" s="19">
        <f t="shared" si="2107"/>
        <v>66474.79</v>
      </c>
      <c r="V602" s="19">
        <f t="shared" si="2107"/>
        <v>42205586.79</v>
      </c>
      <c r="W602" s="19" t="str">
        <f t="shared" si="2107"/>
        <v>#REF!</v>
      </c>
      <c r="X602" s="19" t="str">
        <f t="shared" si="2107"/>
        <v>#REF!</v>
      </c>
      <c r="Y602" s="38"/>
      <c r="Z602" s="38"/>
      <c r="AA602" s="38"/>
      <c r="AB602" s="38"/>
      <c r="AC602" s="38"/>
      <c r="AD602" s="38"/>
      <c r="AE602" s="38"/>
      <c r="AH602" s="38"/>
      <c r="AI602" s="40"/>
      <c r="AJ602" s="38"/>
      <c r="AK602" s="19"/>
      <c r="AL602" s="18"/>
      <c r="AM602" s="19"/>
    </row>
    <row r="603" ht="15.75" hidden="1" customHeight="1" outlineLevel="2">
      <c r="A603" s="18" t="s">
        <v>270</v>
      </c>
      <c r="B603" s="19" t="s">
        <v>18</v>
      </c>
      <c r="C603" s="18" t="s">
        <v>335</v>
      </c>
      <c r="D603" s="19">
        <v>8.646410894E7</v>
      </c>
      <c r="E603" s="19">
        <v>3228352.85</v>
      </c>
      <c r="F603" s="19">
        <v>0.0</v>
      </c>
      <c r="G603" s="19" t="str">
        <f t="shared" ref="G603:G606" si="2108">VLOOKUP(A603,'[1]ESFUERZO PROPIO ANTIOQUIA'!$E$4:$AB$130,5,0)</f>
        <v>#REF!</v>
      </c>
      <c r="H603" s="19" t="str">
        <f t="shared" ref="H603:H606" si="2109">VLOOKUP(A603,'[1]ESFUERZO PROPIO ANTIOQUIA'!$E$4:$AB$130,2,0)</f>
        <v>#REF!</v>
      </c>
      <c r="I603" s="19" t="str">
        <f t="shared" ref="I603:I606" si="2110">VLOOKUP(A603,'[1]ESFUERZO PROPIO ANTIOQUIA'!$E$4:$AB$130,24,0)</f>
        <v>#REF!</v>
      </c>
      <c r="J603" s="19" t="str">
        <f t="shared" ref="J603:J606" si="2111">+I603/4</f>
        <v>#REF!</v>
      </c>
      <c r="K603" s="19" t="str">
        <f t="shared" ref="K603:K606" si="2112">+F603*J603</f>
        <v>#REF!</v>
      </c>
      <c r="L603" s="19" t="str">
        <f t="shared" ref="L603:L606" si="2113">IF(K603=0,0,D603-Q603)</f>
        <v>#REF!</v>
      </c>
      <c r="M603" s="19" t="str">
        <f t="shared" ref="M603:M606" si="2114">VLOOKUP(A603,'[1]ESFUERZO PROPIO ANTIOQUIA'!$E$4:$AB$130,14,0)</f>
        <v>#REF!</v>
      </c>
      <c r="N603" s="19" t="str">
        <f t="shared" ref="N603:N606" si="2115">VLOOKUP(A603,'[1]ESFUERZO PROPIO ANTIOQUIA'!$E$4:$AB$130,11,0)</f>
        <v>#REF!</v>
      </c>
      <c r="O603" s="38"/>
      <c r="P603" s="19" t="str">
        <f t="shared" ref="P603:P605" si="2116">+D603-K603</f>
        <v>#REF!</v>
      </c>
      <c r="Q603" s="19" t="str">
        <f t="shared" ref="Q603:Q606" si="2117">+ROUND(P603,0)</f>
        <v>#REF!</v>
      </c>
      <c r="R603" s="19" t="str">
        <f t="shared" ref="R603:R606" si="2118">+L603+Q603</f>
        <v>#REF!</v>
      </c>
      <c r="S603" s="38" t="str">
        <f t="shared" ref="S603:S606" si="2119">+IF(D603-L603-Q603&gt;1,D603-L603-Q603,0)</f>
        <v>#REF!</v>
      </c>
      <c r="T603" s="19">
        <v>0.0</v>
      </c>
      <c r="U603" s="19">
        <v>0.0</v>
      </c>
      <c r="V603" s="19">
        <f t="shared" ref="V603:V606" si="2120">+T603+U603</f>
        <v>0</v>
      </c>
      <c r="W603" s="19" t="str">
        <f t="shared" ref="W603:W606" si="2121">+IF(S603+V603&gt;100000,S603+V603,0)</f>
        <v>#REF!</v>
      </c>
      <c r="X603" s="19" t="str">
        <f t="shared" ref="X603:X606" si="2122">+Q603+W603</f>
        <v>#REF!</v>
      </c>
      <c r="Y603" s="38"/>
      <c r="Z603" s="38"/>
      <c r="AA603" s="38"/>
      <c r="AB603" s="38"/>
      <c r="AC603" s="38"/>
      <c r="AD603" s="38"/>
      <c r="AE603" s="38"/>
      <c r="AG603" s="39" t="b">
        <f t="shared" ref="AG603:AG606" si="2123">+AND(A603=AH603,C603=AJ603)</f>
        <v>1</v>
      </c>
      <c r="AH603" s="38" t="s">
        <v>270</v>
      </c>
      <c r="AI603" s="40" t="s">
        <v>18</v>
      </c>
      <c r="AJ603" s="38" t="s">
        <v>335</v>
      </c>
      <c r="AK603" s="19">
        <v>0.0</v>
      </c>
      <c r="AL603" s="18">
        <v>0.0</v>
      </c>
      <c r="AM603" s="19">
        <f t="shared" ref="AM603:AM606" si="2124">+AK603+AL603</f>
        <v>0</v>
      </c>
    </row>
    <row r="604" ht="15.75" hidden="1" customHeight="1" outlineLevel="2">
      <c r="A604" s="18" t="s">
        <v>270</v>
      </c>
      <c r="B604" s="19" t="s">
        <v>44</v>
      </c>
      <c r="C604" s="18" t="s">
        <v>45</v>
      </c>
      <c r="D604" s="19">
        <v>5.740354452E7</v>
      </c>
      <c r="E604" s="19">
        <v>2143304.31</v>
      </c>
      <c r="F604" s="19">
        <v>0.0</v>
      </c>
      <c r="G604" s="19" t="str">
        <f t="shared" si="2108"/>
        <v>#REF!</v>
      </c>
      <c r="H604" s="19" t="str">
        <f t="shared" si="2109"/>
        <v>#REF!</v>
      </c>
      <c r="I604" s="19" t="str">
        <f t="shared" si="2110"/>
        <v>#REF!</v>
      </c>
      <c r="J604" s="19" t="str">
        <f t="shared" si="2111"/>
        <v>#REF!</v>
      </c>
      <c r="K604" s="19" t="str">
        <f t="shared" si="2112"/>
        <v>#REF!</v>
      </c>
      <c r="L604" s="19" t="str">
        <f t="shared" si="2113"/>
        <v>#REF!</v>
      </c>
      <c r="M604" s="19" t="str">
        <f t="shared" si="2114"/>
        <v>#REF!</v>
      </c>
      <c r="N604" s="19" t="str">
        <f t="shared" si="2115"/>
        <v>#REF!</v>
      </c>
      <c r="O604" s="38"/>
      <c r="P604" s="19" t="str">
        <f t="shared" si="2116"/>
        <v>#REF!</v>
      </c>
      <c r="Q604" s="19" t="str">
        <f t="shared" si="2117"/>
        <v>#REF!</v>
      </c>
      <c r="R604" s="19" t="str">
        <f t="shared" si="2118"/>
        <v>#REF!</v>
      </c>
      <c r="S604" s="38" t="str">
        <f t="shared" si="2119"/>
        <v>#REF!</v>
      </c>
      <c r="T604" s="19">
        <v>0.0</v>
      </c>
      <c r="U604" s="19">
        <v>0.0</v>
      </c>
      <c r="V604" s="19">
        <f t="shared" si="2120"/>
        <v>0</v>
      </c>
      <c r="W604" s="19" t="str">
        <f t="shared" si="2121"/>
        <v>#REF!</v>
      </c>
      <c r="X604" s="19" t="str">
        <f t="shared" si="2122"/>
        <v>#REF!</v>
      </c>
      <c r="Y604" s="38"/>
      <c r="Z604" s="38"/>
      <c r="AA604" s="38"/>
      <c r="AB604" s="38"/>
      <c r="AC604" s="38"/>
      <c r="AD604" s="38"/>
      <c r="AE604" s="38"/>
      <c r="AG604" s="39" t="b">
        <f t="shared" si="2123"/>
        <v>1</v>
      </c>
      <c r="AH604" s="38" t="s">
        <v>270</v>
      </c>
      <c r="AI604" s="40" t="s">
        <v>44</v>
      </c>
      <c r="AJ604" s="38" t="s">
        <v>45</v>
      </c>
      <c r="AK604" s="19">
        <v>0.0</v>
      </c>
      <c r="AL604" s="18">
        <v>0.0</v>
      </c>
      <c r="AM604" s="19">
        <f t="shared" si="2124"/>
        <v>0</v>
      </c>
    </row>
    <row r="605" ht="15.75" hidden="1" customHeight="1" outlineLevel="2">
      <c r="A605" s="18" t="s">
        <v>270</v>
      </c>
      <c r="B605" s="19" t="s">
        <v>30</v>
      </c>
      <c r="C605" s="18" t="s">
        <v>31</v>
      </c>
      <c r="D605" s="19">
        <v>596188.35</v>
      </c>
      <c r="E605" s="19">
        <v>22260.18</v>
      </c>
      <c r="F605" s="19">
        <v>0.0</v>
      </c>
      <c r="G605" s="19" t="str">
        <f t="shared" si="2108"/>
        <v>#REF!</v>
      </c>
      <c r="H605" s="19" t="str">
        <f t="shared" si="2109"/>
        <v>#REF!</v>
      </c>
      <c r="I605" s="19" t="str">
        <f t="shared" si="2110"/>
        <v>#REF!</v>
      </c>
      <c r="J605" s="19" t="str">
        <f t="shared" si="2111"/>
        <v>#REF!</v>
      </c>
      <c r="K605" s="19" t="str">
        <f t="shared" si="2112"/>
        <v>#REF!</v>
      </c>
      <c r="L605" s="19" t="str">
        <f t="shared" si="2113"/>
        <v>#REF!</v>
      </c>
      <c r="M605" s="19" t="str">
        <f t="shared" si="2114"/>
        <v>#REF!</v>
      </c>
      <c r="N605" s="19" t="str">
        <f t="shared" si="2115"/>
        <v>#REF!</v>
      </c>
      <c r="O605" s="38"/>
      <c r="P605" s="19" t="str">
        <f t="shared" si="2116"/>
        <v>#REF!</v>
      </c>
      <c r="Q605" s="19" t="str">
        <f t="shared" si="2117"/>
        <v>#REF!</v>
      </c>
      <c r="R605" s="19" t="str">
        <f t="shared" si="2118"/>
        <v>#REF!</v>
      </c>
      <c r="S605" s="38" t="str">
        <f t="shared" si="2119"/>
        <v>#REF!</v>
      </c>
      <c r="T605" s="19">
        <v>0.0</v>
      </c>
      <c r="U605" s="19">
        <v>50136.54</v>
      </c>
      <c r="V605" s="19">
        <f t="shared" si="2120"/>
        <v>50136.54</v>
      </c>
      <c r="W605" s="19" t="str">
        <f t="shared" si="2121"/>
        <v>#REF!</v>
      </c>
      <c r="X605" s="19" t="str">
        <f t="shared" si="2122"/>
        <v>#REF!</v>
      </c>
      <c r="Y605" s="38"/>
      <c r="Z605" s="38"/>
      <c r="AA605" s="38"/>
      <c r="AB605" s="38"/>
      <c r="AC605" s="38"/>
      <c r="AD605" s="38"/>
      <c r="AE605" s="38"/>
      <c r="AG605" s="39" t="b">
        <f t="shared" si="2123"/>
        <v>1</v>
      </c>
      <c r="AH605" s="38" t="s">
        <v>270</v>
      </c>
      <c r="AI605" s="40" t="s">
        <v>30</v>
      </c>
      <c r="AJ605" s="38" t="s">
        <v>336</v>
      </c>
      <c r="AK605" s="19">
        <v>0.0</v>
      </c>
      <c r="AL605" s="18">
        <v>50136.54</v>
      </c>
      <c r="AM605" s="19">
        <f t="shared" si="2124"/>
        <v>50136.54</v>
      </c>
    </row>
    <row r="606" ht="15.75" hidden="1" customHeight="1" outlineLevel="2">
      <c r="A606" s="18" t="s">
        <v>270</v>
      </c>
      <c r="B606" s="19" t="s">
        <v>38</v>
      </c>
      <c r="C606" s="18" t="s">
        <v>39</v>
      </c>
      <c r="D606" s="19">
        <v>43218.19</v>
      </c>
      <c r="E606" s="19">
        <v>1613.66</v>
      </c>
      <c r="F606" s="19">
        <v>0.0</v>
      </c>
      <c r="G606" s="19" t="str">
        <f t="shared" si="2108"/>
        <v>#REF!</v>
      </c>
      <c r="H606" s="19" t="str">
        <f t="shared" si="2109"/>
        <v>#REF!</v>
      </c>
      <c r="I606" s="19" t="str">
        <f t="shared" si="2110"/>
        <v>#REF!</v>
      </c>
      <c r="J606" s="19" t="str">
        <f t="shared" si="2111"/>
        <v>#REF!</v>
      </c>
      <c r="K606" s="19" t="str">
        <f t="shared" si="2112"/>
        <v>#REF!</v>
      </c>
      <c r="L606" s="19" t="str">
        <f t="shared" si="2113"/>
        <v>#REF!</v>
      </c>
      <c r="M606" s="19" t="str">
        <f t="shared" si="2114"/>
        <v>#REF!</v>
      </c>
      <c r="N606" s="19" t="str">
        <f t="shared" si="2115"/>
        <v>#REF!</v>
      </c>
      <c r="O606" s="38"/>
      <c r="P606" s="19">
        <v>0.0</v>
      </c>
      <c r="Q606" s="19">
        <f t="shared" si="2117"/>
        <v>0</v>
      </c>
      <c r="R606" s="19" t="str">
        <f t="shared" si="2118"/>
        <v>#REF!</v>
      </c>
      <c r="S606" s="38" t="str">
        <f t="shared" si="2119"/>
        <v>#REF!</v>
      </c>
      <c r="T606" s="19">
        <v>0.0</v>
      </c>
      <c r="U606" s="19">
        <v>65870.57</v>
      </c>
      <c r="V606" s="19">
        <f t="shared" si="2120"/>
        <v>65870.57</v>
      </c>
      <c r="W606" s="19" t="str">
        <f t="shared" si="2121"/>
        <v>#REF!</v>
      </c>
      <c r="X606" s="19" t="str">
        <f t="shared" si="2122"/>
        <v>#REF!</v>
      </c>
      <c r="Y606" s="38"/>
      <c r="Z606" s="38"/>
      <c r="AA606" s="38"/>
      <c r="AB606" s="38"/>
      <c r="AC606" s="38"/>
      <c r="AD606" s="38"/>
      <c r="AE606" s="38"/>
      <c r="AG606" s="39" t="b">
        <f t="shared" si="2123"/>
        <v>1</v>
      </c>
      <c r="AH606" s="38" t="s">
        <v>270</v>
      </c>
      <c r="AI606" s="40" t="s">
        <v>38</v>
      </c>
      <c r="AJ606" s="38" t="s">
        <v>39</v>
      </c>
      <c r="AK606" s="19">
        <v>0.0</v>
      </c>
      <c r="AL606" s="18">
        <v>65870.57</v>
      </c>
      <c r="AM606" s="19">
        <f t="shared" si="2124"/>
        <v>65870.57</v>
      </c>
    </row>
    <row r="607" ht="15.75" hidden="1" customHeight="1" outlineLevel="1">
      <c r="A607" s="43" t="s">
        <v>448</v>
      </c>
      <c r="B607" s="19"/>
      <c r="C607" s="18"/>
      <c r="D607" s="19">
        <f t="shared" ref="D607:E607" si="2125">SUBTOTAL(9,D603:D606)</f>
        <v>144507060</v>
      </c>
      <c r="E607" s="19">
        <f t="shared" si="2125"/>
        <v>5395531</v>
      </c>
      <c r="F607" s="19">
        <v>1.0</v>
      </c>
      <c r="G607" s="19"/>
      <c r="H607" s="19"/>
      <c r="I607" s="19"/>
      <c r="J607" s="19"/>
      <c r="K607" s="19" t="str">
        <f t="shared" ref="K607:L607" si="2126">SUBTOTAL(9,K603:K606)</f>
        <v>#REF!</v>
      </c>
      <c r="L607" s="19" t="str">
        <f t="shared" si="2126"/>
        <v>#REF!</v>
      </c>
      <c r="M607" s="19"/>
      <c r="N607" s="19"/>
      <c r="O607" s="38"/>
      <c r="P607" s="19" t="str">
        <f t="shared" ref="P607:X607" si="2127">SUBTOTAL(9,P603:P606)</f>
        <v>#REF!</v>
      </c>
      <c r="Q607" s="19" t="str">
        <f t="shared" si="2127"/>
        <v>#REF!</v>
      </c>
      <c r="R607" s="19" t="str">
        <f t="shared" si="2127"/>
        <v>#REF!</v>
      </c>
      <c r="S607" s="38" t="str">
        <f t="shared" si="2127"/>
        <v>#REF!</v>
      </c>
      <c r="T607" s="19">
        <f t="shared" si="2127"/>
        <v>0</v>
      </c>
      <c r="U607" s="19">
        <f t="shared" si="2127"/>
        <v>116007.11</v>
      </c>
      <c r="V607" s="19">
        <f t="shared" si="2127"/>
        <v>116007.11</v>
      </c>
      <c r="W607" s="19" t="str">
        <f t="shared" si="2127"/>
        <v>#REF!</v>
      </c>
      <c r="X607" s="19" t="str">
        <f t="shared" si="2127"/>
        <v>#REF!</v>
      </c>
      <c r="Y607" s="38"/>
      <c r="Z607" s="38"/>
      <c r="AA607" s="38"/>
      <c r="AB607" s="38"/>
      <c r="AC607" s="38"/>
      <c r="AD607" s="38"/>
      <c r="AE607" s="38"/>
      <c r="AH607" s="38"/>
      <c r="AI607" s="40"/>
      <c r="AJ607" s="38"/>
      <c r="AK607" s="19"/>
      <c r="AL607" s="18"/>
      <c r="AM607" s="19"/>
    </row>
    <row r="608" ht="15.75" hidden="1" customHeight="1" outlineLevel="2">
      <c r="A608" s="18" t="s">
        <v>272</v>
      </c>
      <c r="B608" s="19" t="s">
        <v>18</v>
      </c>
      <c r="C608" s="18" t="s">
        <v>335</v>
      </c>
      <c r="D608" s="19">
        <v>5315552.03</v>
      </c>
      <c r="E608" s="19">
        <v>1074699.32</v>
      </c>
      <c r="F608" s="19">
        <v>0.0</v>
      </c>
      <c r="G608" s="19" t="str">
        <f t="shared" ref="G608:G611" si="2128">VLOOKUP(A608,'[1]ESFUERZO PROPIO ANTIOQUIA'!$E$4:$AB$130,5,0)</f>
        <v>#REF!</v>
      </c>
      <c r="H608" s="19" t="str">
        <f t="shared" ref="H608:H611" si="2129">VLOOKUP(A608,'[1]ESFUERZO PROPIO ANTIOQUIA'!$E$4:$AB$130,2,0)</f>
        <v>#REF!</v>
      </c>
      <c r="I608" s="19" t="str">
        <f t="shared" ref="I608:I611" si="2130">VLOOKUP(A608,'[1]ESFUERZO PROPIO ANTIOQUIA'!$E$4:$AB$130,24,0)</f>
        <v>#REF!</v>
      </c>
      <c r="J608" s="19" t="str">
        <f t="shared" ref="J608:J611" si="2131">+I608/4</f>
        <v>#REF!</v>
      </c>
      <c r="K608" s="19" t="str">
        <f t="shared" ref="K608:K611" si="2132">+F608*J608</f>
        <v>#REF!</v>
      </c>
      <c r="L608" s="19" t="str">
        <f t="shared" ref="L608:L611" si="2133">IF(K608=0,0,D608-Q608)</f>
        <v>#REF!</v>
      </c>
      <c r="M608" s="19" t="str">
        <f t="shared" ref="M608:M611" si="2134">VLOOKUP(A608,'[1]ESFUERZO PROPIO ANTIOQUIA'!$E$4:$AB$130,14,0)</f>
        <v>#REF!</v>
      </c>
      <c r="N608" s="19" t="str">
        <f t="shared" ref="N608:N611" si="2135">VLOOKUP(A608,'[1]ESFUERZO PROPIO ANTIOQUIA'!$E$4:$AB$130,11,0)</f>
        <v>#REF!</v>
      </c>
      <c r="O608" s="38"/>
      <c r="P608" s="19" t="str">
        <f>+D608-K608</f>
        <v>#REF!</v>
      </c>
      <c r="Q608" s="19" t="str">
        <f t="shared" ref="Q608:Q611" si="2136">+ROUND(P608,0)</f>
        <v>#REF!</v>
      </c>
      <c r="R608" s="19" t="str">
        <f t="shared" ref="R608:R611" si="2137">+L608+Q608</f>
        <v>#REF!</v>
      </c>
      <c r="S608" s="38" t="str">
        <f t="shared" ref="S608:S611" si="2138">+IF(D608-L608-Q608&gt;1,D608-L608-Q608,0)</f>
        <v>#REF!</v>
      </c>
      <c r="T608" s="19">
        <v>0.0</v>
      </c>
      <c r="U608" s="19">
        <v>0.0</v>
      </c>
      <c r="V608" s="19">
        <f t="shared" ref="V608:V611" si="2139">+T608+U608</f>
        <v>0</v>
      </c>
      <c r="W608" s="19" t="str">
        <f t="shared" ref="W608:W611" si="2140">+IF(S608+V608&gt;100000,S608+V608,0)</f>
        <v>#REF!</v>
      </c>
      <c r="X608" s="19" t="str">
        <f t="shared" ref="X608:X611" si="2141">+Q608+W608</f>
        <v>#REF!</v>
      </c>
      <c r="Y608" s="38"/>
      <c r="Z608" s="38"/>
      <c r="AA608" s="38"/>
      <c r="AB608" s="38"/>
      <c r="AC608" s="38"/>
      <c r="AD608" s="38"/>
      <c r="AE608" s="38"/>
      <c r="AG608" s="39" t="b">
        <f t="shared" ref="AG608:AG611" si="2142">+AND(A608=AH608,C608=AJ608)</f>
        <v>1</v>
      </c>
      <c r="AH608" s="38" t="s">
        <v>272</v>
      </c>
      <c r="AI608" s="40" t="s">
        <v>18</v>
      </c>
      <c r="AJ608" s="38" t="s">
        <v>335</v>
      </c>
      <c r="AK608" s="19">
        <v>0.0</v>
      </c>
      <c r="AL608" s="18">
        <v>0.0</v>
      </c>
      <c r="AM608" s="19">
        <f t="shared" ref="AM608:AM611" si="2143">+AK608+AL608</f>
        <v>0</v>
      </c>
    </row>
    <row r="609" ht="15.75" hidden="1" customHeight="1" outlineLevel="2">
      <c r="A609" s="18" t="s">
        <v>272</v>
      </c>
      <c r="B609" s="19" t="s">
        <v>30</v>
      </c>
      <c r="C609" s="18" t="s">
        <v>31</v>
      </c>
      <c r="D609" s="19">
        <v>30017.47</v>
      </c>
      <c r="E609" s="19">
        <v>6068.94</v>
      </c>
      <c r="F609" s="19">
        <v>0.0</v>
      </c>
      <c r="G609" s="19" t="str">
        <f t="shared" si="2128"/>
        <v>#REF!</v>
      </c>
      <c r="H609" s="19" t="str">
        <f t="shared" si="2129"/>
        <v>#REF!</v>
      </c>
      <c r="I609" s="19" t="str">
        <f t="shared" si="2130"/>
        <v>#REF!</v>
      </c>
      <c r="J609" s="19" t="str">
        <f t="shared" si="2131"/>
        <v>#REF!</v>
      </c>
      <c r="K609" s="19" t="str">
        <f t="shared" si="2132"/>
        <v>#REF!</v>
      </c>
      <c r="L609" s="19" t="str">
        <f t="shared" si="2133"/>
        <v>#REF!</v>
      </c>
      <c r="M609" s="19" t="str">
        <f t="shared" si="2134"/>
        <v>#REF!</v>
      </c>
      <c r="N609" s="19" t="str">
        <f t="shared" si="2135"/>
        <v>#REF!</v>
      </c>
      <c r="O609" s="38"/>
      <c r="P609" s="19">
        <v>0.0</v>
      </c>
      <c r="Q609" s="19">
        <f t="shared" si="2136"/>
        <v>0</v>
      </c>
      <c r="R609" s="19" t="str">
        <f t="shared" si="2137"/>
        <v>#REF!</v>
      </c>
      <c r="S609" s="38" t="str">
        <f t="shared" si="2138"/>
        <v>#REF!</v>
      </c>
      <c r="T609" s="19">
        <v>0.0</v>
      </c>
      <c r="U609" s="19">
        <v>9275.75</v>
      </c>
      <c r="V609" s="19">
        <f t="shared" si="2139"/>
        <v>9275.75</v>
      </c>
      <c r="W609" s="19" t="str">
        <f t="shared" si="2140"/>
        <v>#REF!</v>
      </c>
      <c r="X609" s="19" t="str">
        <f t="shared" si="2141"/>
        <v>#REF!</v>
      </c>
      <c r="Y609" s="38"/>
      <c r="Z609" s="38"/>
      <c r="AA609" s="38"/>
      <c r="AB609" s="38"/>
      <c r="AC609" s="38"/>
      <c r="AD609" s="38"/>
      <c r="AE609" s="38"/>
      <c r="AG609" s="39" t="b">
        <f t="shared" si="2142"/>
        <v>1</v>
      </c>
      <c r="AH609" s="38" t="s">
        <v>272</v>
      </c>
      <c r="AI609" s="40" t="s">
        <v>30</v>
      </c>
      <c r="AJ609" s="38" t="s">
        <v>336</v>
      </c>
      <c r="AK609" s="19">
        <v>0.0</v>
      </c>
      <c r="AL609" s="18">
        <v>9275.75</v>
      </c>
      <c r="AM609" s="19">
        <f t="shared" si="2143"/>
        <v>9275.75</v>
      </c>
    </row>
    <row r="610" ht="15.75" hidden="1" customHeight="1" outlineLevel="2">
      <c r="A610" s="18" t="s">
        <v>272</v>
      </c>
      <c r="B610" s="19" t="s">
        <v>38</v>
      </c>
      <c r="C610" s="18" t="s">
        <v>39</v>
      </c>
      <c r="D610" s="19">
        <v>42903.07</v>
      </c>
      <c r="E610" s="19">
        <v>8674.15</v>
      </c>
      <c r="F610" s="19">
        <v>0.0</v>
      </c>
      <c r="G610" s="19" t="str">
        <f t="shared" si="2128"/>
        <v>#REF!</v>
      </c>
      <c r="H610" s="19" t="str">
        <f t="shared" si="2129"/>
        <v>#REF!</v>
      </c>
      <c r="I610" s="19" t="str">
        <f t="shared" si="2130"/>
        <v>#REF!</v>
      </c>
      <c r="J610" s="19" t="str">
        <f t="shared" si="2131"/>
        <v>#REF!</v>
      </c>
      <c r="K610" s="19" t="str">
        <f t="shared" si="2132"/>
        <v>#REF!</v>
      </c>
      <c r="L610" s="19" t="str">
        <f t="shared" si="2133"/>
        <v>#REF!</v>
      </c>
      <c r="M610" s="19" t="str">
        <f t="shared" si="2134"/>
        <v>#REF!</v>
      </c>
      <c r="N610" s="19" t="str">
        <f t="shared" si="2135"/>
        <v>#REF!</v>
      </c>
      <c r="O610" s="38"/>
      <c r="P610" s="19">
        <v>0.0</v>
      </c>
      <c r="Q610" s="19">
        <f t="shared" si="2136"/>
        <v>0</v>
      </c>
      <c r="R610" s="19" t="str">
        <f t="shared" si="2137"/>
        <v>#REF!</v>
      </c>
      <c r="S610" s="38" t="str">
        <f t="shared" si="2138"/>
        <v>#REF!</v>
      </c>
      <c r="T610" s="19">
        <v>0.0</v>
      </c>
      <c r="U610" s="19">
        <v>51252.17</v>
      </c>
      <c r="V610" s="19">
        <f t="shared" si="2139"/>
        <v>51252.17</v>
      </c>
      <c r="W610" s="19" t="str">
        <f t="shared" si="2140"/>
        <v>#REF!</v>
      </c>
      <c r="X610" s="19" t="str">
        <f t="shared" si="2141"/>
        <v>#REF!</v>
      </c>
      <c r="Y610" s="38"/>
      <c r="Z610" s="38"/>
      <c r="AA610" s="38"/>
      <c r="AB610" s="38"/>
      <c r="AC610" s="38"/>
      <c r="AD610" s="38"/>
      <c r="AE610" s="38"/>
      <c r="AG610" s="39" t="b">
        <f t="shared" si="2142"/>
        <v>1</v>
      </c>
      <c r="AH610" s="38" t="s">
        <v>272</v>
      </c>
      <c r="AI610" s="40" t="s">
        <v>38</v>
      </c>
      <c r="AJ610" s="38" t="s">
        <v>39</v>
      </c>
      <c r="AK610" s="19">
        <v>0.0</v>
      </c>
      <c r="AL610" s="18">
        <v>51252.17</v>
      </c>
      <c r="AM610" s="19">
        <f t="shared" si="2143"/>
        <v>51252.17</v>
      </c>
    </row>
    <row r="611" ht="15.75" hidden="1" customHeight="1" outlineLevel="2">
      <c r="A611" s="18" t="s">
        <v>272</v>
      </c>
      <c r="B611" s="19" t="s">
        <v>48</v>
      </c>
      <c r="C611" s="18" t="s">
        <v>49</v>
      </c>
      <c r="D611" s="19">
        <v>4.878715643E7</v>
      </c>
      <c r="E611" s="19">
        <v>9863796.59</v>
      </c>
      <c r="F611" s="19">
        <v>0.0</v>
      </c>
      <c r="G611" s="19" t="str">
        <f t="shared" si="2128"/>
        <v>#REF!</v>
      </c>
      <c r="H611" s="19" t="str">
        <f t="shared" si="2129"/>
        <v>#REF!</v>
      </c>
      <c r="I611" s="19" t="str">
        <f t="shared" si="2130"/>
        <v>#REF!</v>
      </c>
      <c r="J611" s="19" t="str">
        <f t="shared" si="2131"/>
        <v>#REF!</v>
      </c>
      <c r="K611" s="19" t="str">
        <f t="shared" si="2132"/>
        <v>#REF!</v>
      </c>
      <c r="L611" s="19" t="str">
        <f t="shared" si="2133"/>
        <v>#REF!</v>
      </c>
      <c r="M611" s="19" t="str">
        <f t="shared" si="2134"/>
        <v>#REF!</v>
      </c>
      <c r="N611" s="19" t="str">
        <f t="shared" si="2135"/>
        <v>#REF!</v>
      </c>
      <c r="O611" s="38"/>
      <c r="P611" s="19" t="str">
        <f>+D611-K611</f>
        <v>#REF!</v>
      </c>
      <c r="Q611" s="19" t="str">
        <f t="shared" si="2136"/>
        <v>#REF!</v>
      </c>
      <c r="R611" s="19" t="str">
        <f t="shared" si="2137"/>
        <v>#REF!</v>
      </c>
      <c r="S611" s="38" t="str">
        <f t="shared" si="2138"/>
        <v>#REF!</v>
      </c>
      <c r="T611" s="19">
        <v>0.0</v>
      </c>
      <c r="U611" s="19">
        <v>0.0</v>
      </c>
      <c r="V611" s="19">
        <f t="shared" si="2139"/>
        <v>0</v>
      </c>
      <c r="W611" s="19" t="str">
        <f t="shared" si="2140"/>
        <v>#REF!</v>
      </c>
      <c r="X611" s="19" t="str">
        <f t="shared" si="2141"/>
        <v>#REF!</v>
      </c>
      <c r="Y611" s="38"/>
      <c r="Z611" s="38"/>
      <c r="AA611" s="38"/>
      <c r="AB611" s="38"/>
      <c r="AC611" s="38"/>
      <c r="AD611" s="38"/>
      <c r="AE611" s="38"/>
      <c r="AG611" s="39" t="b">
        <f t="shared" si="2142"/>
        <v>1</v>
      </c>
      <c r="AH611" s="38" t="s">
        <v>272</v>
      </c>
      <c r="AI611" s="40" t="s">
        <v>48</v>
      </c>
      <c r="AJ611" s="38" t="s">
        <v>49</v>
      </c>
      <c r="AK611" s="19">
        <v>0.0</v>
      </c>
      <c r="AL611" s="18">
        <v>0.0</v>
      </c>
      <c r="AM611" s="19">
        <f t="shared" si="2143"/>
        <v>0</v>
      </c>
    </row>
    <row r="612" ht="15.75" hidden="1" customHeight="1" outlineLevel="1">
      <c r="A612" s="43" t="s">
        <v>449</v>
      </c>
      <c r="B612" s="19"/>
      <c r="C612" s="18"/>
      <c r="D612" s="19">
        <f t="shared" ref="D612:E612" si="2144">SUBTOTAL(9,D608:D611)</f>
        <v>54175629</v>
      </c>
      <c r="E612" s="19">
        <f t="shared" si="2144"/>
        <v>10953239</v>
      </c>
      <c r="F612" s="19">
        <v>1.0</v>
      </c>
      <c r="G612" s="19"/>
      <c r="H612" s="19"/>
      <c r="I612" s="19"/>
      <c r="J612" s="19"/>
      <c r="K612" s="19" t="str">
        <f t="shared" ref="K612:L612" si="2145">SUBTOTAL(9,K608:K611)</f>
        <v>#REF!</v>
      </c>
      <c r="L612" s="19" t="str">
        <f t="shared" si="2145"/>
        <v>#REF!</v>
      </c>
      <c r="M612" s="19"/>
      <c r="N612" s="19"/>
      <c r="O612" s="38"/>
      <c r="P612" s="19" t="str">
        <f t="shared" ref="P612:X612" si="2146">SUBTOTAL(9,P608:P611)</f>
        <v>#REF!</v>
      </c>
      <c r="Q612" s="19" t="str">
        <f t="shared" si="2146"/>
        <v>#REF!</v>
      </c>
      <c r="R612" s="19" t="str">
        <f t="shared" si="2146"/>
        <v>#REF!</v>
      </c>
      <c r="S612" s="38" t="str">
        <f t="shared" si="2146"/>
        <v>#REF!</v>
      </c>
      <c r="T612" s="19">
        <f t="shared" si="2146"/>
        <v>0</v>
      </c>
      <c r="U612" s="19">
        <f t="shared" si="2146"/>
        <v>60527.92</v>
      </c>
      <c r="V612" s="19">
        <f t="shared" si="2146"/>
        <v>60527.92</v>
      </c>
      <c r="W612" s="19" t="str">
        <f t="shared" si="2146"/>
        <v>#REF!</v>
      </c>
      <c r="X612" s="19" t="str">
        <f t="shared" si="2146"/>
        <v>#REF!</v>
      </c>
      <c r="Y612" s="38"/>
      <c r="Z612" s="38"/>
      <c r="AA612" s="38"/>
      <c r="AB612" s="38"/>
      <c r="AC612" s="38"/>
      <c r="AD612" s="38"/>
      <c r="AE612" s="38"/>
      <c r="AH612" s="38"/>
      <c r="AI612" s="40"/>
      <c r="AJ612" s="38"/>
      <c r="AK612" s="19"/>
      <c r="AL612" s="18"/>
      <c r="AM612" s="19"/>
    </row>
    <row r="613" ht="15.75" hidden="1" customHeight="1" outlineLevel="2">
      <c r="A613" s="18" t="s">
        <v>274</v>
      </c>
      <c r="B613" s="19" t="s">
        <v>18</v>
      </c>
      <c r="C613" s="18" t="s">
        <v>335</v>
      </c>
      <c r="D613" s="19">
        <v>1.9159190958E8</v>
      </c>
      <c r="E613" s="19">
        <v>2584657.31</v>
      </c>
      <c r="F613" s="19">
        <v>0.0</v>
      </c>
      <c r="G613" s="19" t="str">
        <f t="shared" ref="G613:G617" si="2147">VLOOKUP(A613,'[1]ESFUERZO PROPIO ANTIOQUIA'!$E$4:$AB$130,5,0)</f>
        <v>#REF!</v>
      </c>
      <c r="H613" s="19" t="str">
        <f t="shared" ref="H613:H617" si="2148">VLOOKUP(A613,'[1]ESFUERZO PROPIO ANTIOQUIA'!$E$4:$AB$130,2,0)</f>
        <v>#REF!</v>
      </c>
      <c r="I613" s="19" t="str">
        <f t="shared" ref="I613:I617" si="2149">VLOOKUP(A613,'[1]ESFUERZO PROPIO ANTIOQUIA'!$E$4:$AB$130,24,0)</f>
        <v>#REF!</v>
      </c>
      <c r="J613" s="19" t="str">
        <f t="shared" ref="J613:J617" si="2150">+I613/4</f>
        <v>#REF!</v>
      </c>
      <c r="K613" s="19" t="str">
        <f t="shared" ref="K613:K617" si="2151">+F613*J613</f>
        <v>#REF!</v>
      </c>
      <c r="L613" s="19" t="str">
        <f t="shared" ref="L613:L617" si="2152">IF(K613=0,0,D613-Q613)</f>
        <v>#REF!</v>
      </c>
      <c r="M613" s="19" t="str">
        <f t="shared" ref="M613:M617" si="2153">VLOOKUP(A613,'[1]ESFUERZO PROPIO ANTIOQUIA'!$E$4:$AB$130,14,0)</f>
        <v>#REF!</v>
      </c>
      <c r="N613" s="19" t="str">
        <f t="shared" ref="N613:N617" si="2154">VLOOKUP(A613,'[1]ESFUERZO PROPIO ANTIOQUIA'!$E$4:$AB$130,11,0)</f>
        <v>#REF!</v>
      </c>
      <c r="O613" s="38"/>
      <c r="P613" s="19" t="str">
        <f t="shared" ref="P613:P617" si="2155">+D613-K613</f>
        <v>#REF!</v>
      </c>
      <c r="Q613" s="19" t="str">
        <f t="shared" ref="Q613:Q617" si="2156">+ROUND(P613,0)</f>
        <v>#REF!</v>
      </c>
      <c r="R613" s="19" t="str">
        <f t="shared" ref="R613:R617" si="2157">+L613+Q613</f>
        <v>#REF!</v>
      </c>
      <c r="S613" s="38" t="str">
        <f t="shared" ref="S613:S617" si="2158">+IF(D613-L613-Q613&gt;1,D613-L613-Q613,0)</f>
        <v>#REF!</v>
      </c>
      <c r="T613" s="19">
        <v>1.898078E7</v>
      </c>
      <c r="U613" s="19">
        <v>0.0</v>
      </c>
      <c r="V613" s="19">
        <f t="shared" ref="V613:V617" si="2159">+T613+U613</f>
        <v>18980780</v>
      </c>
      <c r="W613" s="19" t="str">
        <f t="shared" ref="W613:W617" si="2160">+IF(S613+V613&gt;100000,S613+V613,0)</f>
        <v>#REF!</v>
      </c>
      <c r="X613" s="19" t="str">
        <f t="shared" ref="X613:X617" si="2161">+Q613+W613</f>
        <v>#REF!</v>
      </c>
      <c r="Y613" s="38"/>
      <c r="Z613" s="38"/>
      <c r="AA613" s="38"/>
      <c r="AB613" s="38"/>
      <c r="AC613" s="38"/>
      <c r="AD613" s="38"/>
      <c r="AE613" s="38"/>
      <c r="AG613" s="39" t="b">
        <f t="shared" ref="AG613:AG617" si="2162">+AND(A613=AH613,C613=AJ613)</f>
        <v>1</v>
      </c>
      <c r="AH613" s="38" t="s">
        <v>274</v>
      </c>
      <c r="AI613" s="40" t="s">
        <v>18</v>
      </c>
      <c r="AJ613" s="38" t="s">
        <v>335</v>
      </c>
      <c r="AK613" s="19">
        <v>1.898078E7</v>
      </c>
      <c r="AL613" s="18">
        <v>0.0</v>
      </c>
      <c r="AM613" s="19">
        <f t="shared" ref="AM613:AM617" si="2163">+AK613+AL613</f>
        <v>18980780</v>
      </c>
    </row>
    <row r="614" ht="15.75" hidden="1" customHeight="1" outlineLevel="2">
      <c r="A614" s="18" t="s">
        <v>274</v>
      </c>
      <c r="B614" s="19" t="s">
        <v>44</v>
      </c>
      <c r="C614" s="18" t="s">
        <v>45</v>
      </c>
      <c r="D614" s="19">
        <v>2062006.28</v>
      </c>
      <c r="E614" s="19">
        <v>27817.35</v>
      </c>
      <c r="F614" s="19">
        <v>0.0</v>
      </c>
      <c r="G614" s="19" t="str">
        <f t="shared" si="2147"/>
        <v>#REF!</v>
      </c>
      <c r="H614" s="19" t="str">
        <f t="shared" si="2148"/>
        <v>#REF!</v>
      </c>
      <c r="I614" s="19" t="str">
        <f t="shared" si="2149"/>
        <v>#REF!</v>
      </c>
      <c r="J614" s="19" t="str">
        <f t="shared" si="2150"/>
        <v>#REF!</v>
      </c>
      <c r="K614" s="19" t="str">
        <f t="shared" si="2151"/>
        <v>#REF!</v>
      </c>
      <c r="L614" s="19" t="str">
        <f t="shared" si="2152"/>
        <v>#REF!</v>
      </c>
      <c r="M614" s="19" t="str">
        <f t="shared" si="2153"/>
        <v>#REF!</v>
      </c>
      <c r="N614" s="19" t="str">
        <f t="shared" si="2154"/>
        <v>#REF!</v>
      </c>
      <c r="O614" s="38"/>
      <c r="P614" s="19" t="str">
        <f t="shared" si="2155"/>
        <v>#REF!</v>
      </c>
      <c r="Q614" s="19" t="str">
        <f t="shared" si="2156"/>
        <v>#REF!</v>
      </c>
      <c r="R614" s="19" t="str">
        <f t="shared" si="2157"/>
        <v>#REF!</v>
      </c>
      <c r="S614" s="38" t="str">
        <f t="shared" si="2158"/>
        <v>#REF!</v>
      </c>
      <c r="T614" s="19">
        <v>208682.0</v>
      </c>
      <c r="U614" s="19">
        <v>0.0</v>
      </c>
      <c r="V614" s="19">
        <f t="shared" si="2159"/>
        <v>208682</v>
      </c>
      <c r="W614" s="19" t="str">
        <f t="shared" si="2160"/>
        <v>#REF!</v>
      </c>
      <c r="X614" s="19" t="str">
        <f t="shared" si="2161"/>
        <v>#REF!</v>
      </c>
      <c r="Y614" s="38"/>
      <c r="Z614" s="38"/>
      <c r="AA614" s="38"/>
      <c r="AB614" s="38"/>
      <c r="AC614" s="38"/>
      <c r="AD614" s="38"/>
      <c r="AE614" s="38"/>
      <c r="AG614" s="39" t="b">
        <f t="shared" si="2162"/>
        <v>1</v>
      </c>
      <c r="AH614" s="38" t="s">
        <v>274</v>
      </c>
      <c r="AI614" s="40" t="s">
        <v>44</v>
      </c>
      <c r="AJ614" s="38" t="s">
        <v>45</v>
      </c>
      <c r="AK614" s="19">
        <v>208682.0</v>
      </c>
      <c r="AL614" s="18">
        <v>0.0</v>
      </c>
      <c r="AM614" s="19">
        <f t="shared" si="2163"/>
        <v>208682</v>
      </c>
    </row>
    <row r="615" ht="15.75" hidden="1" customHeight="1" outlineLevel="2">
      <c r="A615" s="18" t="s">
        <v>274</v>
      </c>
      <c r="B615" s="19" t="s">
        <v>30</v>
      </c>
      <c r="C615" s="18" t="s">
        <v>31</v>
      </c>
      <c r="D615" s="19">
        <v>1890016.05</v>
      </c>
      <c r="E615" s="19">
        <v>25497.13</v>
      </c>
      <c r="F615" s="19">
        <v>0.0</v>
      </c>
      <c r="G615" s="19" t="str">
        <f t="shared" si="2147"/>
        <v>#REF!</v>
      </c>
      <c r="H615" s="19" t="str">
        <f t="shared" si="2148"/>
        <v>#REF!</v>
      </c>
      <c r="I615" s="19" t="str">
        <f t="shared" si="2149"/>
        <v>#REF!</v>
      </c>
      <c r="J615" s="19" t="str">
        <f t="shared" si="2150"/>
        <v>#REF!</v>
      </c>
      <c r="K615" s="19" t="str">
        <f t="shared" si="2151"/>
        <v>#REF!</v>
      </c>
      <c r="L615" s="19" t="str">
        <f t="shared" si="2152"/>
        <v>#REF!</v>
      </c>
      <c r="M615" s="19" t="str">
        <f t="shared" si="2153"/>
        <v>#REF!</v>
      </c>
      <c r="N615" s="19" t="str">
        <f t="shared" si="2154"/>
        <v>#REF!</v>
      </c>
      <c r="O615" s="38"/>
      <c r="P615" s="19" t="str">
        <f t="shared" si="2155"/>
        <v>#REF!</v>
      </c>
      <c r="Q615" s="19" t="str">
        <f t="shared" si="2156"/>
        <v>#REF!</v>
      </c>
      <c r="R615" s="19" t="str">
        <f t="shared" si="2157"/>
        <v>#REF!</v>
      </c>
      <c r="S615" s="38" t="str">
        <f t="shared" si="2158"/>
        <v>#REF!</v>
      </c>
      <c r="T615" s="19">
        <v>48620.0</v>
      </c>
      <c r="U615" s="19">
        <v>0.0</v>
      </c>
      <c r="V615" s="19">
        <f t="shared" si="2159"/>
        <v>48620</v>
      </c>
      <c r="W615" s="19" t="str">
        <f t="shared" si="2160"/>
        <v>#REF!</v>
      </c>
      <c r="X615" s="19" t="str">
        <f t="shared" si="2161"/>
        <v>#REF!</v>
      </c>
      <c r="Y615" s="38"/>
      <c r="Z615" s="38"/>
      <c r="AA615" s="38"/>
      <c r="AB615" s="38"/>
      <c r="AC615" s="38"/>
      <c r="AD615" s="38"/>
      <c r="AE615" s="38"/>
      <c r="AG615" s="39" t="b">
        <f t="shared" si="2162"/>
        <v>1</v>
      </c>
      <c r="AH615" s="38" t="s">
        <v>274</v>
      </c>
      <c r="AI615" s="40" t="s">
        <v>30</v>
      </c>
      <c r="AJ615" s="38" t="s">
        <v>336</v>
      </c>
      <c r="AK615" s="19">
        <v>48620.0</v>
      </c>
      <c r="AL615" s="18">
        <v>0.0</v>
      </c>
      <c r="AM615" s="19">
        <f t="shared" si="2163"/>
        <v>48620</v>
      </c>
    </row>
    <row r="616" ht="15.75" hidden="1" customHeight="1" outlineLevel="2">
      <c r="A616" s="18" t="s">
        <v>274</v>
      </c>
      <c r="B616" s="19" t="s">
        <v>38</v>
      </c>
      <c r="C616" s="18" t="s">
        <v>39</v>
      </c>
      <c r="D616" s="19">
        <v>335212.96</v>
      </c>
      <c r="E616" s="19">
        <v>4522.17</v>
      </c>
      <c r="F616" s="19">
        <v>0.0</v>
      </c>
      <c r="G616" s="19" t="str">
        <f t="shared" si="2147"/>
        <v>#REF!</v>
      </c>
      <c r="H616" s="19" t="str">
        <f t="shared" si="2148"/>
        <v>#REF!</v>
      </c>
      <c r="I616" s="19" t="str">
        <f t="shared" si="2149"/>
        <v>#REF!</v>
      </c>
      <c r="J616" s="19" t="str">
        <f t="shared" si="2150"/>
        <v>#REF!</v>
      </c>
      <c r="K616" s="19" t="str">
        <f t="shared" si="2151"/>
        <v>#REF!</v>
      </c>
      <c r="L616" s="19" t="str">
        <f t="shared" si="2152"/>
        <v>#REF!</v>
      </c>
      <c r="M616" s="19" t="str">
        <f t="shared" si="2153"/>
        <v>#REF!</v>
      </c>
      <c r="N616" s="19" t="str">
        <f t="shared" si="2154"/>
        <v>#REF!</v>
      </c>
      <c r="O616" s="38"/>
      <c r="P616" s="19" t="str">
        <f t="shared" si="2155"/>
        <v>#REF!</v>
      </c>
      <c r="Q616" s="19" t="str">
        <f t="shared" si="2156"/>
        <v>#REF!</v>
      </c>
      <c r="R616" s="19" t="str">
        <f t="shared" si="2157"/>
        <v>#REF!</v>
      </c>
      <c r="S616" s="38" t="str">
        <f t="shared" si="2158"/>
        <v>#REF!</v>
      </c>
      <c r="T616" s="19">
        <v>56325.0</v>
      </c>
      <c r="U616" s="19">
        <v>0.0</v>
      </c>
      <c r="V616" s="19">
        <f t="shared" si="2159"/>
        <v>56325</v>
      </c>
      <c r="W616" s="19" t="str">
        <f t="shared" si="2160"/>
        <v>#REF!</v>
      </c>
      <c r="X616" s="19" t="str">
        <f t="shared" si="2161"/>
        <v>#REF!</v>
      </c>
      <c r="Y616" s="38"/>
      <c r="Z616" s="38"/>
      <c r="AA616" s="38"/>
      <c r="AB616" s="38"/>
      <c r="AC616" s="38"/>
      <c r="AD616" s="38"/>
      <c r="AE616" s="38"/>
      <c r="AG616" s="39" t="b">
        <f t="shared" si="2162"/>
        <v>1</v>
      </c>
      <c r="AH616" s="38" t="s">
        <v>274</v>
      </c>
      <c r="AI616" s="40" t="s">
        <v>38</v>
      </c>
      <c r="AJ616" s="38" t="s">
        <v>39</v>
      </c>
      <c r="AK616" s="19">
        <v>56325.0</v>
      </c>
      <c r="AL616" s="18">
        <v>0.0</v>
      </c>
      <c r="AM616" s="19">
        <f t="shared" si="2163"/>
        <v>56325</v>
      </c>
    </row>
    <row r="617" ht="15.75" hidden="1" customHeight="1" outlineLevel="2">
      <c r="A617" s="18" t="s">
        <v>274</v>
      </c>
      <c r="B617" s="19" t="s">
        <v>48</v>
      </c>
      <c r="C617" s="18" t="s">
        <v>49</v>
      </c>
      <c r="D617" s="19">
        <v>5.1196039577E8</v>
      </c>
      <c r="E617" s="19">
        <v>6906566.04</v>
      </c>
      <c r="F617" s="19">
        <v>0.0</v>
      </c>
      <c r="G617" s="19" t="str">
        <f t="shared" si="2147"/>
        <v>#REF!</v>
      </c>
      <c r="H617" s="19" t="str">
        <f t="shared" si="2148"/>
        <v>#REF!</v>
      </c>
      <c r="I617" s="19" t="str">
        <f t="shared" si="2149"/>
        <v>#REF!</v>
      </c>
      <c r="J617" s="19" t="str">
        <f t="shared" si="2150"/>
        <v>#REF!</v>
      </c>
      <c r="K617" s="19" t="str">
        <f t="shared" si="2151"/>
        <v>#REF!</v>
      </c>
      <c r="L617" s="19" t="str">
        <f t="shared" si="2152"/>
        <v>#REF!</v>
      </c>
      <c r="M617" s="19" t="str">
        <f t="shared" si="2153"/>
        <v>#REF!</v>
      </c>
      <c r="N617" s="19" t="str">
        <f t="shared" si="2154"/>
        <v>#REF!</v>
      </c>
      <c r="O617" s="38"/>
      <c r="P617" s="19" t="str">
        <f t="shared" si="2155"/>
        <v>#REF!</v>
      </c>
      <c r="Q617" s="19" t="str">
        <f t="shared" si="2156"/>
        <v>#REF!</v>
      </c>
      <c r="R617" s="19" t="str">
        <f t="shared" si="2157"/>
        <v>#REF!</v>
      </c>
      <c r="S617" s="38" t="str">
        <f t="shared" si="2158"/>
        <v>#REF!</v>
      </c>
      <c r="T617" s="19">
        <v>5.1157529E7</v>
      </c>
      <c r="U617" s="19">
        <v>0.0</v>
      </c>
      <c r="V617" s="19">
        <f t="shared" si="2159"/>
        <v>51157529</v>
      </c>
      <c r="W617" s="19" t="str">
        <f t="shared" si="2160"/>
        <v>#REF!</v>
      </c>
      <c r="X617" s="19" t="str">
        <f t="shared" si="2161"/>
        <v>#REF!</v>
      </c>
      <c r="Y617" s="38"/>
      <c r="Z617" s="38"/>
      <c r="AA617" s="38"/>
      <c r="AB617" s="38"/>
      <c r="AC617" s="38"/>
      <c r="AD617" s="38"/>
      <c r="AE617" s="38"/>
      <c r="AG617" s="39" t="b">
        <f t="shared" si="2162"/>
        <v>1</v>
      </c>
      <c r="AH617" s="38" t="s">
        <v>274</v>
      </c>
      <c r="AI617" s="40" t="s">
        <v>48</v>
      </c>
      <c r="AJ617" s="38" t="s">
        <v>49</v>
      </c>
      <c r="AK617" s="19">
        <v>5.1157529E7</v>
      </c>
      <c r="AL617" s="18">
        <v>0.0</v>
      </c>
      <c r="AM617" s="19">
        <f t="shared" si="2163"/>
        <v>51157529</v>
      </c>
    </row>
    <row r="618" ht="15.75" hidden="1" customHeight="1" outlineLevel="1">
      <c r="A618" s="43" t="s">
        <v>450</v>
      </c>
      <c r="B618" s="19"/>
      <c r="C618" s="18"/>
      <c r="D618" s="19">
        <f t="shared" ref="D618:E618" si="2164">SUBTOTAL(9,D613:D617)</f>
        <v>707839540.6</v>
      </c>
      <c r="E618" s="19">
        <f t="shared" si="2164"/>
        <v>9549060</v>
      </c>
      <c r="F618" s="19">
        <v>1.0</v>
      </c>
      <c r="G618" s="19"/>
      <c r="H618" s="19"/>
      <c r="I618" s="19"/>
      <c r="J618" s="19"/>
      <c r="K618" s="19" t="str">
        <f t="shared" ref="K618:L618" si="2165">SUBTOTAL(9,K613:K617)</f>
        <v>#REF!</v>
      </c>
      <c r="L618" s="19" t="str">
        <f t="shared" si="2165"/>
        <v>#REF!</v>
      </c>
      <c r="M618" s="19"/>
      <c r="N618" s="19"/>
      <c r="O618" s="38"/>
      <c r="P618" s="19" t="str">
        <f t="shared" ref="P618:X618" si="2166">SUBTOTAL(9,P613:P617)</f>
        <v>#REF!</v>
      </c>
      <c r="Q618" s="19" t="str">
        <f t="shared" si="2166"/>
        <v>#REF!</v>
      </c>
      <c r="R618" s="19" t="str">
        <f t="shared" si="2166"/>
        <v>#REF!</v>
      </c>
      <c r="S618" s="38" t="str">
        <f t="shared" si="2166"/>
        <v>#REF!</v>
      </c>
      <c r="T618" s="19">
        <f t="shared" si="2166"/>
        <v>70451936</v>
      </c>
      <c r="U618" s="19">
        <f t="shared" si="2166"/>
        <v>0</v>
      </c>
      <c r="V618" s="19">
        <f t="shared" si="2166"/>
        <v>70451936</v>
      </c>
      <c r="W618" s="19" t="str">
        <f t="shared" si="2166"/>
        <v>#REF!</v>
      </c>
      <c r="X618" s="19" t="str">
        <f t="shared" si="2166"/>
        <v>#REF!</v>
      </c>
      <c r="Y618" s="38"/>
      <c r="Z618" s="38"/>
      <c r="AA618" s="38"/>
      <c r="AB618" s="38"/>
      <c r="AC618" s="38"/>
      <c r="AD618" s="38"/>
      <c r="AE618" s="38"/>
      <c r="AH618" s="38"/>
      <c r="AI618" s="40"/>
      <c r="AJ618" s="38"/>
      <c r="AK618" s="19"/>
      <c r="AL618" s="18"/>
      <c r="AM618" s="19"/>
    </row>
    <row r="619" ht="15.75" hidden="1" customHeight="1" outlineLevel="2">
      <c r="A619" s="18" t="s">
        <v>276</v>
      </c>
      <c r="B619" s="19" t="s">
        <v>18</v>
      </c>
      <c r="C619" s="18" t="s">
        <v>335</v>
      </c>
      <c r="D619" s="19">
        <v>9997357.95</v>
      </c>
      <c r="E619" s="19">
        <v>980836.92</v>
      </c>
      <c r="F619" s="19">
        <v>0.0</v>
      </c>
      <c r="G619" s="19" t="str">
        <f t="shared" ref="G619:G621" si="2167">VLOOKUP(A619,'[1]ESFUERZO PROPIO ANTIOQUIA'!$E$4:$AB$130,5,0)</f>
        <v>#REF!</v>
      </c>
      <c r="H619" s="19" t="str">
        <f t="shared" ref="H619:H621" si="2168">VLOOKUP(A619,'[1]ESFUERZO PROPIO ANTIOQUIA'!$E$4:$AB$130,2,0)</f>
        <v>#REF!</v>
      </c>
      <c r="I619" s="19" t="str">
        <f t="shared" ref="I619:I621" si="2169">VLOOKUP(A619,'[1]ESFUERZO PROPIO ANTIOQUIA'!$E$4:$AB$130,24,0)</f>
        <v>#REF!</v>
      </c>
      <c r="J619" s="19" t="str">
        <f t="shared" ref="J619:J621" si="2170">+I619/4</f>
        <v>#REF!</v>
      </c>
      <c r="K619" s="19" t="str">
        <f t="shared" ref="K619:K621" si="2171">+F619*J619</f>
        <v>#REF!</v>
      </c>
      <c r="L619" s="19" t="str">
        <f t="shared" ref="L619:L621" si="2172">IF(K619=0,0,D619-Q619)</f>
        <v>#REF!</v>
      </c>
      <c r="M619" s="19" t="str">
        <f t="shared" ref="M619:M621" si="2173">VLOOKUP(A619,'[1]ESFUERZO PROPIO ANTIOQUIA'!$E$4:$AB$130,14,0)</f>
        <v>#REF!</v>
      </c>
      <c r="N619" s="19" t="str">
        <f t="shared" ref="N619:N621" si="2174">VLOOKUP(A619,'[1]ESFUERZO PROPIO ANTIOQUIA'!$E$4:$AB$130,11,0)</f>
        <v>#REF!</v>
      </c>
      <c r="O619" s="38"/>
      <c r="P619" s="19" t="str">
        <f>+D619-K619</f>
        <v>#REF!</v>
      </c>
      <c r="Q619" s="19" t="str">
        <f t="shared" ref="Q619:Q621" si="2175">+ROUND(P619,0)</f>
        <v>#REF!</v>
      </c>
      <c r="R619" s="19" t="str">
        <f t="shared" ref="R619:R621" si="2176">+L619+Q619</f>
        <v>#REF!</v>
      </c>
      <c r="S619" s="38" t="str">
        <f t="shared" ref="S619:S621" si="2177">+IF(D619-L619-Q619&gt;1,D619-L619-Q619,0)</f>
        <v>#REF!</v>
      </c>
      <c r="T619" s="19">
        <v>2990032.0</v>
      </c>
      <c r="U619" s="19">
        <v>0.0</v>
      </c>
      <c r="V619" s="19">
        <f t="shared" ref="V619:V621" si="2178">+T619+U619</f>
        <v>2990032</v>
      </c>
      <c r="W619" s="19" t="str">
        <f t="shared" ref="W619:W621" si="2179">+IF(S619+V619&gt;100000,S619+V619,0)</f>
        <v>#REF!</v>
      </c>
      <c r="X619" s="19" t="str">
        <f t="shared" ref="X619:X621" si="2180">+Q619+W619</f>
        <v>#REF!</v>
      </c>
      <c r="Y619" s="38"/>
      <c r="Z619" s="38"/>
      <c r="AA619" s="38"/>
      <c r="AB619" s="38"/>
      <c r="AC619" s="38"/>
      <c r="AD619" s="38"/>
      <c r="AE619" s="38"/>
      <c r="AG619" s="39" t="b">
        <f t="shared" ref="AG619:AG621" si="2181">+AND(A619=AH619,C619=AJ619)</f>
        <v>1</v>
      </c>
      <c r="AH619" s="38" t="s">
        <v>276</v>
      </c>
      <c r="AI619" s="40" t="s">
        <v>18</v>
      </c>
      <c r="AJ619" s="38" t="s">
        <v>335</v>
      </c>
      <c r="AK619" s="19">
        <v>2990032.0</v>
      </c>
      <c r="AL619" s="18">
        <v>0.0</v>
      </c>
      <c r="AM619" s="19">
        <f t="shared" ref="AM619:AM621" si="2182">+AK619+AL619</f>
        <v>2990032</v>
      </c>
    </row>
    <row r="620" ht="15.75" hidden="1" customHeight="1" outlineLevel="2">
      <c r="A620" s="18" t="s">
        <v>276</v>
      </c>
      <c r="B620" s="19" t="s">
        <v>30</v>
      </c>
      <c r="C620" s="18" t="s">
        <v>31</v>
      </c>
      <c r="D620" s="19">
        <v>8996.85</v>
      </c>
      <c r="E620" s="19">
        <v>882.68</v>
      </c>
      <c r="F620" s="19">
        <v>0.0</v>
      </c>
      <c r="G620" s="19" t="str">
        <f t="shared" si="2167"/>
        <v>#REF!</v>
      </c>
      <c r="H620" s="19" t="str">
        <f t="shared" si="2168"/>
        <v>#REF!</v>
      </c>
      <c r="I620" s="19" t="str">
        <f t="shared" si="2169"/>
        <v>#REF!</v>
      </c>
      <c r="J620" s="19" t="str">
        <f t="shared" si="2170"/>
        <v>#REF!</v>
      </c>
      <c r="K620" s="19" t="str">
        <f t="shared" si="2171"/>
        <v>#REF!</v>
      </c>
      <c r="L620" s="19" t="str">
        <f t="shared" si="2172"/>
        <v>#REF!</v>
      </c>
      <c r="M620" s="19" t="str">
        <f t="shared" si="2173"/>
        <v>#REF!</v>
      </c>
      <c r="N620" s="19" t="str">
        <f t="shared" si="2174"/>
        <v>#REF!</v>
      </c>
      <c r="O620" s="38"/>
      <c r="P620" s="19">
        <v>0.0</v>
      </c>
      <c r="Q620" s="19">
        <f t="shared" si="2175"/>
        <v>0</v>
      </c>
      <c r="R620" s="19" t="str">
        <f t="shared" si="2176"/>
        <v>#REF!</v>
      </c>
      <c r="S620" s="38" t="str">
        <f t="shared" si="2177"/>
        <v>#REF!</v>
      </c>
      <c r="T620" s="19">
        <v>0.0</v>
      </c>
      <c r="U620" s="19">
        <v>0.0</v>
      </c>
      <c r="V620" s="19">
        <f t="shared" si="2178"/>
        <v>0</v>
      </c>
      <c r="W620" s="19" t="str">
        <f t="shared" si="2179"/>
        <v>#REF!</v>
      </c>
      <c r="X620" s="19" t="str">
        <f t="shared" si="2180"/>
        <v>#REF!</v>
      </c>
      <c r="Y620" s="38"/>
      <c r="Z620" s="38"/>
      <c r="AA620" s="38"/>
      <c r="AB620" s="38"/>
      <c r="AC620" s="38"/>
      <c r="AD620" s="38"/>
      <c r="AE620" s="38"/>
      <c r="AG620" s="39" t="b">
        <f t="shared" si="2181"/>
        <v>1</v>
      </c>
      <c r="AH620" s="18" t="s">
        <v>276</v>
      </c>
      <c r="AI620" s="19" t="s">
        <v>30</v>
      </c>
      <c r="AJ620" s="18" t="s">
        <v>31</v>
      </c>
      <c r="AK620" s="19">
        <v>0.0</v>
      </c>
      <c r="AL620" s="18">
        <v>0.0</v>
      </c>
      <c r="AM620" s="19">
        <f t="shared" si="2182"/>
        <v>0</v>
      </c>
    </row>
    <row r="621" ht="15.75" hidden="1" customHeight="1" outlineLevel="2">
      <c r="A621" s="18" t="s">
        <v>276</v>
      </c>
      <c r="B621" s="19" t="s">
        <v>38</v>
      </c>
      <c r="C621" s="18" t="s">
        <v>39</v>
      </c>
      <c r="D621" s="19">
        <v>8423.2</v>
      </c>
      <c r="E621" s="19">
        <v>826.4</v>
      </c>
      <c r="F621" s="19">
        <v>0.0</v>
      </c>
      <c r="G621" s="19" t="str">
        <f t="shared" si="2167"/>
        <v>#REF!</v>
      </c>
      <c r="H621" s="19" t="str">
        <f t="shared" si="2168"/>
        <v>#REF!</v>
      </c>
      <c r="I621" s="19" t="str">
        <f t="shared" si="2169"/>
        <v>#REF!</v>
      </c>
      <c r="J621" s="19" t="str">
        <f t="shared" si="2170"/>
        <v>#REF!</v>
      </c>
      <c r="K621" s="19" t="str">
        <f t="shared" si="2171"/>
        <v>#REF!</v>
      </c>
      <c r="L621" s="19" t="str">
        <f t="shared" si="2172"/>
        <v>#REF!</v>
      </c>
      <c r="M621" s="19" t="str">
        <f t="shared" si="2173"/>
        <v>#REF!</v>
      </c>
      <c r="N621" s="19" t="str">
        <f t="shared" si="2174"/>
        <v>#REF!</v>
      </c>
      <c r="O621" s="38"/>
      <c r="P621" s="19">
        <v>0.0</v>
      </c>
      <c r="Q621" s="19">
        <f t="shared" si="2175"/>
        <v>0</v>
      </c>
      <c r="R621" s="19" t="str">
        <f t="shared" si="2176"/>
        <v>#REF!</v>
      </c>
      <c r="S621" s="38" t="str">
        <f t="shared" si="2177"/>
        <v>#REF!</v>
      </c>
      <c r="T621" s="19">
        <v>0.0</v>
      </c>
      <c r="U621" s="19">
        <v>9016.06</v>
      </c>
      <c r="V621" s="19">
        <f t="shared" si="2178"/>
        <v>9016.06</v>
      </c>
      <c r="W621" s="19" t="str">
        <f t="shared" si="2179"/>
        <v>#REF!</v>
      </c>
      <c r="X621" s="19" t="str">
        <f t="shared" si="2180"/>
        <v>#REF!</v>
      </c>
      <c r="Y621" s="38"/>
      <c r="Z621" s="38"/>
      <c r="AA621" s="38"/>
      <c r="AB621" s="38"/>
      <c r="AC621" s="38"/>
      <c r="AD621" s="38"/>
      <c r="AE621" s="38"/>
      <c r="AG621" s="39" t="b">
        <f t="shared" si="2181"/>
        <v>1</v>
      </c>
      <c r="AH621" s="38" t="s">
        <v>276</v>
      </c>
      <c r="AI621" s="40" t="s">
        <v>38</v>
      </c>
      <c r="AJ621" s="38" t="s">
        <v>39</v>
      </c>
      <c r="AK621" s="19">
        <v>0.0</v>
      </c>
      <c r="AL621" s="18">
        <v>9016.06</v>
      </c>
      <c r="AM621" s="19">
        <f t="shared" si="2182"/>
        <v>9016.06</v>
      </c>
    </row>
    <row r="622" ht="15.75" hidden="1" customHeight="1" outlineLevel="1">
      <c r="A622" s="43" t="s">
        <v>451</v>
      </c>
      <c r="B622" s="19"/>
      <c r="C622" s="18"/>
      <c r="D622" s="19">
        <f t="shared" ref="D622:E622" si="2183">SUBTOTAL(9,D619:D621)</f>
        <v>10014778</v>
      </c>
      <c r="E622" s="19">
        <f t="shared" si="2183"/>
        <v>982546</v>
      </c>
      <c r="F622" s="19">
        <v>1.0</v>
      </c>
      <c r="G622" s="19"/>
      <c r="H622" s="19"/>
      <c r="I622" s="19"/>
      <c r="J622" s="19"/>
      <c r="K622" s="19" t="str">
        <f t="shared" ref="K622:L622" si="2184">SUBTOTAL(9,K619:K621)</f>
        <v>#REF!</v>
      </c>
      <c r="L622" s="19" t="str">
        <f t="shared" si="2184"/>
        <v>#REF!</v>
      </c>
      <c r="M622" s="19"/>
      <c r="N622" s="19"/>
      <c r="O622" s="38"/>
      <c r="P622" s="19" t="str">
        <f t="shared" ref="P622:X622" si="2185">SUBTOTAL(9,P619:P621)</f>
        <v>#REF!</v>
      </c>
      <c r="Q622" s="19" t="str">
        <f t="shared" si="2185"/>
        <v>#REF!</v>
      </c>
      <c r="R622" s="19" t="str">
        <f t="shared" si="2185"/>
        <v>#REF!</v>
      </c>
      <c r="S622" s="38" t="str">
        <f t="shared" si="2185"/>
        <v>#REF!</v>
      </c>
      <c r="T622" s="19">
        <f t="shared" si="2185"/>
        <v>2990032</v>
      </c>
      <c r="U622" s="19">
        <f t="shared" si="2185"/>
        <v>9016.06</v>
      </c>
      <c r="V622" s="19">
        <f t="shared" si="2185"/>
        <v>2999048.06</v>
      </c>
      <c r="W622" s="19" t="str">
        <f t="shared" si="2185"/>
        <v>#REF!</v>
      </c>
      <c r="X622" s="19" t="str">
        <f t="shared" si="2185"/>
        <v>#REF!</v>
      </c>
      <c r="Y622" s="38"/>
      <c r="Z622" s="38"/>
      <c r="AA622" s="38"/>
      <c r="AB622" s="38"/>
      <c r="AC622" s="38"/>
      <c r="AD622" s="38"/>
      <c r="AE622" s="38"/>
      <c r="AH622" s="38"/>
      <c r="AI622" s="40"/>
      <c r="AJ622" s="38"/>
      <c r="AK622" s="19"/>
      <c r="AL622" s="18"/>
      <c r="AM622" s="19"/>
    </row>
    <row r="623" ht="15.75" hidden="1" customHeight="1" outlineLevel="2">
      <c r="A623" s="18" t="s">
        <v>278</v>
      </c>
      <c r="B623" s="19" t="s">
        <v>18</v>
      </c>
      <c r="C623" s="18" t="s">
        <v>335</v>
      </c>
      <c r="D623" s="19">
        <v>5424072.54</v>
      </c>
      <c r="E623" s="19">
        <v>4977074.16</v>
      </c>
      <c r="F623" s="19">
        <v>0.0</v>
      </c>
      <c r="G623" s="19" t="str">
        <f t="shared" ref="G623:G626" si="2186">VLOOKUP(A623,'[1]ESFUERZO PROPIO ANTIOQUIA'!$E$4:$AB$130,5,0)</f>
        <v>#REF!</v>
      </c>
      <c r="H623" s="19" t="str">
        <f t="shared" ref="H623:H626" si="2187">VLOOKUP(A623,'[1]ESFUERZO PROPIO ANTIOQUIA'!$E$4:$AB$130,2,0)</f>
        <v>#REF!</v>
      </c>
      <c r="I623" s="19" t="str">
        <f t="shared" ref="I623:I626" si="2188">VLOOKUP(A623,'[1]ESFUERZO PROPIO ANTIOQUIA'!$E$4:$AB$130,24,0)</f>
        <v>#REF!</v>
      </c>
      <c r="J623" s="19" t="str">
        <f t="shared" ref="J623:J626" si="2189">+I623/4</f>
        <v>#REF!</v>
      </c>
      <c r="K623" s="19" t="str">
        <f t="shared" ref="K623:K626" si="2190">+F623*J623</f>
        <v>#REF!</v>
      </c>
      <c r="L623" s="19" t="str">
        <f t="shared" ref="L623:L626" si="2191">IF(K623=0,0,D623-Q623)</f>
        <v>#REF!</v>
      </c>
      <c r="M623" s="19" t="str">
        <f t="shared" ref="M623:M626" si="2192">VLOOKUP(A623,'[1]ESFUERZO PROPIO ANTIOQUIA'!$E$4:$AB$130,14,0)</f>
        <v>#REF!</v>
      </c>
      <c r="N623" s="19" t="str">
        <f t="shared" ref="N623:N626" si="2193">VLOOKUP(A623,'[1]ESFUERZO PROPIO ANTIOQUIA'!$E$4:$AB$130,11,0)</f>
        <v>#REF!</v>
      </c>
      <c r="O623" s="38"/>
      <c r="P623" s="19" t="str">
        <f t="shared" ref="P623:P624" si="2194">+D623-K623</f>
        <v>#REF!</v>
      </c>
      <c r="Q623" s="19" t="str">
        <f t="shared" ref="Q623:Q626" si="2195">+ROUND(P623,0)</f>
        <v>#REF!</v>
      </c>
      <c r="R623" s="19" t="str">
        <f t="shared" ref="R623:R626" si="2196">+L623+Q623</f>
        <v>#REF!</v>
      </c>
      <c r="S623" s="38" t="str">
        <f t="shared" ref="S623:S626" si="2197">+IF(D623-L623-Q623&gt;1,D623-L623-Q623,0)</f>
        <v>#REF!</v>
      </c>
      <c r="T623" s="19">
        <v>0.0</v>
      </c>
      <c r="U623" s="19">
        <v>0.0</v>
      </c>
      <c r="V623" s="19">
        <f t="shared" ref="V623:V626" si="2198">+T623+U623</f>
        <v>0</v>
      </c>
      <c r="W623" s="19" t="str">
        <f t="shared" ref="W623:W626" si="2199">+IF(S623+V623&gt;100000,S623+V623,0)</f>
        <v>#REF!</v>
      </c>
      <c r="X623" s="19" t="str">
        <f t="shared" ref="X623:X626" si="2200">+Q623+W623</f>
        <v>#REF!</v>
      </c>
      <c r="Y623" s="38"/>
      <c r="Z623" s="38"/>
      <c r="AA623" s="38"/>
      <c r="AB623" s="38"/>
      <c r="AC623" s="38"/>
      <c r="AD623" s="38"/>
      <c r="AE623" s="38"/>
      <c r="AG623" s="39" t="b">
        <f t="shared" ref="AG623:AG626" si="2201">+AND(A623=AH623,C623=AJ623)</f>
        <v>1</v>
      </c>
      <c r="AH623" s="38" t="s">
        <v>278</v>
      </c>
      <c r="AI623" s="40" t="s">
        <v>18</v>
      </c>
      <c r="AJ623" s="38" t="s">
        <v>335</v>
      </c>
      <c r="AK623" s="19">
        <v>0.0</v>
      </c>
      <c r="AL623" s="18">
        <v>0.0</v>
      </c>
      <c r="AM623" s="19">
        <f t="shared" ref="AM623:AM626" si="2202">+AK623+AL623</f>
        <v>0</v>
      </c>
    </row>
    <row r="624" ht="15.75" hidden="1" customHeight="1" outlineLevel="2">
      <c r="A624" s="18" t="s">
        <v>278</v>
      </c>
      <c r="B624" s="19" t="s">
        <v>44</v>
      </c>
      <c r="C624" s="18" t="s">
        <v>45</v>
      </c>
      <c r="D624" s="19">
        <v>839440.53</v>
      </c>
      <c r="E624" s="19">
        <v>770262.15</v>
      </c>
      <c r="F624" s="19">
        <v>0.0</v>
      </c>
      <c r="G624" s="19" t="str">
        <f t="shared" si="2186"/>
        <v>#REF!</v>
      </c>
      <c r="H624" s="19" t="str">
        <f t="shared" si="2187"/>
        <v>#REF!</v>
      </c>
      <c r="I624" s="19" t="str">
        <f t="shared" si="2188"/>
        <v>#REF!</v>
      </c>
      <c r="J624" s="19" t="str">
        <f t="shared" si="2189"/>
        <v>#REF!</v>
      </c>
      <c r="K624" s="19" t="str">
        <f t="shared" si="2190"/>
        <v>#REF!</v>
      </c>
      <c r="L624" s="19" t="str">
        <f t="shared" si="2191"/>
        <v>#REF!</v>
      </c>
      <c r="M624" s="19" t="str">
        <f t="shared" si="2192"/>
        <v>#REF!</v>
      </c>
      <c r="N624" s="19" t="str">
        <f t="shared" si="2193"/>
        <v>#REF!</v>
      </c>
      <c r="O624" s="38"/>
      <c r="P624" s="19" t="str">
        <f t="shared" si="2194"/>
        <v>#REF!</v>
      </c>
      <c r="Q624" s="19" t="str">
        <f t="shared" si="2195"/>
        <v>#REF!</v>
      </c>
      <c r="R624" s="19" t="str">
        <f t="shared" si="2196"/>
        <v>#REF!</v>
      </c>
      <c r="S624" s="38" t="str">
        <f t="shared" si="2197"/>
        <v>#REF!</v>
      </c>
      <c r="T624" s="19">
        <v>0.0</v>
      </c>
      <c r="U624" s="19">
        <v>0.0</v>
      </c>
      <c r="V624" s="19">
        <f t="shared" si="2198"/>
        <v>0</v>
      </c>
      <c r="W624" s="19" t="str">
        <f t="shared" si="2199"/>
        <v>#REF!</v>
      </c>
      <c r="X624" s="19" t="str">
        <f t="shared" si="2200"/>
        <v>#REF!</v>
      </c>
      <c r="Y624" s="38"/>
      <c r="Z624" s="38"/>
      <c r="AA624" s="38"/>
      <c r="AB624" s="38"/>
      <c r="AC624" s="38"/>
      <c r="AD624" s="38"/>
      <c r="AE624" s="38"/>
      <c r="AG624" s="39" t="b">
        <f t="shared" si="2201"/>
        <v>1</v>
      </c>
      <c r="AH624" s="38" t="s">
        <v>278</v>
      </c>
      <c r="AI624" s="40" t="s">
        <v>44</v>
      </c>
      <c r="AJ624" s="38" t="s">
        <v>45</v>
      </c>
      <c r="AK624" s="19">
        <v>0.0</v>
      </c>
      <c r="AL624" s="18">
        <v>0.0</v>
      </c>
      <c r="AM624" s="19">
        <f t="shared" si="2202"/>
        <v>0</v>
      </c>
    </row>
    <row r="625" ht="15.75" hidden="1" customHeight="1" outlineLevel="2">
      <c r="A625" s="18" t="s">
        <v>278</v>
      </c>
      <c r="B625" s="19" t="s">
        <v>30</v>
      </c>
      <c r="C625" s="18" t="s">
        <v>31</v>
      </c>
      <c r="D625" s="19">
        <v>15083.02</v>
      </c>
      <c r="E625" s="19">
        <v>13840.02</v>
      </c>
      <c r="F625" s="19">
        <v>0.0</v>
      </c>
      <c r="G625" s="19" t="str">
        <f t="shared" si="2186"/>
        <v>#REF!</v>
      </c>
      <c r="H625" s="19" t="str">
        <f t="shared" si="2187"/>
        <v>#REF!</v>
      </c>
      <c r="I625" s="19" t="str">
        <f t="shared" si="2188"/>
        <v>#REF!</v>
      </c>
      <c r="J625" s="19" t="str">
        <f t="shared" si="2189"/>
        <v>#REF!</v>
      </c>
      <c r="K625" s="19" t="str">
        <f t="shared" si="2190"/>
        <v>#REF!</v>
      </c>
      <c r="L625" s="19" t="str">
        <f t="shared" si="2191"/>
        <v>#REF!</v>
      </c>
      <c r="M625" s="19" t="str">
        <f t="shared" si="2192"/>
        <v>#REF!</v>
      </c>
      <c r="N625" s="19" t="str">
        <f t="shared" si="2193"/>
        <v>#REF!</v>
      </c>
      <c r="O625" s="38"/>
      <c r="P625" s="19">
        <v>0.0</v>
      </c>
      <c r="Q625" s="19">
        <f t="shared" si="2195"/>
        <v>0</v>
      </c>
      <c r="R625" s="19" t="str">
        <f t="shared" si="2196"/>
        <v>#REF!</v>
      </c>
      <c r="S625" s="38" t="str">
        <f t="shared" si="2197"/>
        <v>#REF!</v>
      </c>
      <c r="T625" s="19">
        <v>0.0</v>
      </c>
      <c r="U625" s="19">
        <v>0.0</v>
      </c>
      <c r="V625" s="19">
        <f t="shared" si="2198"/>
        <v>0</v>
      </c>
      <c r="W625" s="19" t="str">
        <f t="shared" si="2199"/>
        <v>#REF!</v>
      </c>
      <c r="X625" s="19" t="str">
        <f t="shared" si="2200"/>
        <v>#REF!</v>
      </c>
      <c r="Y625" s="38"/>
      <c r="Z625" s="38"/>
      <c r="AA625" s="38"/>
      <c r="AB625" s="38"/>
      <c r="AC625" s="38"/>
      <c r="AD625" s="38"/>
      <c r="AE625" s="38"/>
      <c r="AG625" s="39" t="b">
        <f t="shared" si="2201"/>
        <v>1</v>
      </c>
      <c r="AH625" s="18" t="s">
        <v>278</v>
      </c>
      <c r="AI625" s="19" t="s">
        <v>30</v>
      </c>
      <c r="AJ625" s="18" t="s">
        <v>31</v>
      </c>
      <c r="AK625" s="19">
        <v>0.0</v>
      </c>
      <c r="AL625" s="18">
        <v>0.0</v>
      </c>
      <c r="AM625" s="19">
        <f t="shared" si="2202"/>
        <v>0</v>
      </c>
    </row>
    <row r="626" ht="15.75" hidden="1" customHeight="1" outlineLevel="2">
      <c r="A626" s="18" t="s">
        <v>278</v>
      </c>
      <c r="B626" s="19" t="s">
        <v>38</v>
      </c>
      <c r="C626" s="18" t="s">
        <v>39</v>
      </c>
      <c r="D626" s="19">
        <v>17779.91</v>
      </c>
      <c r="E626" s="19">
        <v>16314.67</v>
      </c>
      <c r="F626" s="19">
        <v>0.0</v>
      </c>
      <c r="G626" s="19" t="str">
        <f t="shared" si="2186"/>
        <v>#REF!</v>
      </c>
      <c r="H626" s="19" t="str">
        <f t="shared" si="2187"/>
        <v>#REF!</v>
      </c>
      <c r="I626" s="19" t="str">
        <f t="shared" si="2188"/>
        <v>#REF!</v>
      </c>
      <c r="J626" s="19" t="str">
        <f t="shared" si="2189"/>
        <v>#REF!</v>
      </c>
      <c r="K626" s="19" t="str">
        <f t="shared" si="2190"/>
        <v>#REF!</v>
      </c>
      <c r="L626" s="19" t="str">
        <f t="shared" si="2191"/>
        <v>#REF!</v>
      </c>
      <c r="M626" s="19" t="str">
        <f t="shared" si="2192"/>
        <v>#REF!</v>
      </c>
      <c r="N626" s="19" t="str">
        <f t="shared" si="2193"/>
        <v>#REF!</v>
      </c>
      <c r="O626" s="38"/>
      <c r="P626" s="19">
        <v>0.0</v>
      </c>
      <c r="Q626" s="19">
        <f t="shared" si="2195"/>
        <v>0</v>
      </c>
      <c r="R626" s="19" t="str">
        <f t="shared" si="2196"/>
        <v>#REF!</v>
      </c>
      <c r="S626" s="38" t="str">
        <f t="shared" si="2197"/>
        <v>#REF!</v>
      </c>
      <c r="T626" s="19">
        <v>0.0</v>
      </c>
      <c r="U626" s="19">
        <v>10693.81</v>
      </c>
      <c r="V626" s="19">
        <f t="shared" si="2198"/>
        <v>10693.81</v>
      </c>
      <c r="W626" s="19" t="str">
        <f t="shared" si="2199"/>
        <v>#REF!</v>
      </c>
      <c r="X626" s="19" t="str">
        <f t="shared" si="2200"/>
        <v>#REF!</v>
      </c>
      <c r="Y626" s="38"/>
      <c r="Z626" s="38"/>
      <c r="AA626" s="38"/>
      <c r="AB626" s="38"/>
      <c r="AC626" s="38"/>
      <c r="AD626" s="38"/>
      <c r="AE626" s="38"/>
      <c r="AG626" s="39" t="b">
        <f t="shared" si="2201"/>
        <v>1</v>
      </c>
      <c r="AH626" s="38" t="s">
        <v>278</v>
      </c>
      <c r="AI626" s="40" t="s">
        <v>38</v>
      </c>
      <c r="AJ626" s="38" t="s">
        <v>39</v>
      </c>
      <c r="AK626" s="19">
        <v>0.0</v>
      </c>
      <c r="AL626" s="18">
        <v>10693.81</v>
      </c>
      <c r="AM626" s="19">
        <f t="shared" si="2202"/>
        <v>10693.81</v>
      </c>
    </row>
    <row r="627" ht="15.75" hidden="1" customHeight="1" outlineLevel="1">
      <c r="A627" s="43" t="s">
        <v>452</v>
      </c>
      <c r="B627" s="19"/>
      <c r="C627" s="18"/>
      <c r="D627" s="19">
        <f t="shared" ref="D627:E627" si="2203">SUBTOTAL(9,D623:D626)</f>
        <v>6296376</v>
      </c>
      <c r="E627" s="19">
        <f t="shared" si="2203"/>
        <v>5777491</v>
      </c>
      <c r="F627" s="19">
        <v>1.0</v>
      </c>
      <c r="G627" s="19"/>
      <c r="H627" s="19"/>
      <c r="I627" s="19"/>
      <c r="J627" s="19"/>
      <c r="K627" s="19" t="str">
        <f t="shared" ref="K627:L627" si="2204">SUBTOTAL(9,K623:K626)</f>
        <v>#REF!</v>
      </c>
      <c r="L627" s="19" t="str">
        <f t="shared" si="2204"/>
        <v>#REF!</v>
      </c>
      <c r="M627" s="19"/>
      <c r="N627" s="19"/>
      <c r="O627" s="38"/>
      <c r="P627" s="19" t="str">
        <f t="shared" ref="P627:X627" si="2205">SUBTOTAL(9,P623:P626)</f>
        <v>#REF!</v>
      </c>
      <c r="Q627" s="19" t="str">
        <f t="shared" si="2205"/>
        <v>#REF!</v>
      </c>
      <c r="R627" s="19" t="str">
        <f t="shared" si="2205"/>
        <v>#REF!</v>
      </c>
      <c r="S627" s="38" t="str">
        <f t="shared" si="2205"/>
        <v>#REF!</v>
      </c>
      <c r="T627" s="19">
        <f t="shared" si="2205"/>
        <v>0</v>
      </c>
      <c r="U627" s="19">
        <f t="shared" si="2205"/>
        <v>10693.81</v>
      </c>
      <c r="V627" s="19">
        <f t="shared" si="2205"/>
        <v>10693.81</v>
      </c>
      <c r="W627" s="19" t="str">
        <f t="shared" si="2205"/>
        <v>#REF!</v>
      </c>
      <c r="X627" s="19" t="str">
        <f t="shared" si="2205"/>
        <v>#REF!</v>
      </c>
      <c r="Y627" s="38"/>
      <c r="Z627" s="38"/>
      <c r="AA627" s="38"/>
      <c r="AB627" s="38"/>
      <c r="AC627" s="38"/>
      <c r="AD627" s="38"/>
      <c r="AE627" s="38"/>
      <c r="AH627" s="38"/>
      <c r="AI627" s="40"/>
      <c r="AJ627" s="38"/>
      <c r="AK627" s="19"/>
      <c r="AL627" s="18"/>
      <c r="AM627" s="19"/>
    </row>
    <row r="628" ht="15.75" hidden="1" customHeight="1" outlineLevel="2">
      <c r="A628" s="18" t="s">
        <v>280</v>
      </c>
      <c r="B628" s="19" t="s">
        <v>18</v>
      </c>
      <c r="C628" s="18" t="s">
        <v>335</v>
      </c>
      <c r="D628" s="19">
        <v>466108.36</v>
      </c>
      <c r="E628" s="19">
        <v>843152.21</v>
      </c>
      <c r="F628" s="19">
        <v>0.0</v>
      </c>
      <c r="G628" s="19" t="str">
        <f t="shared" ref="G628:G631" si="2206">VLOOKUP(A628,'[1]ESFUERZO PROPIO ANTIOQUIA'!$E$4:$AB$130,5,0)</f>
        <v>#REF!</v>
      </c>
      <c r="H628" s="19" t="str">
        <f t="shared" ref="H628:H631" si="2207">VLOOKUP(A628,'[1]ESFUERZO PROPIO ANTIOQUIA'!$E$4:$AB$130,2,0)</f>
        <v>#REF!</v>
      </c>
      <c r="I628" s="19" t="str">
        <f t="shared" ref="I628:I631" si="2208">VLOOKUP(A628,'[1]ESFUERZO PROPIO ANTIOQUIA'!$E$4:$AB$130,24,0)</f>
        <v>#REF!</v>
      </c>
      <c r="J628" s="19" t="str">
        <f t="shared" ref="J628:J631" si="2209">+I628/4</f>
        <v>#REF!</v>
      </c>
      <c r="K628" s="19" t="str">
        <f t="shared" ref="K628:K631" si="2210">+F628*J628</f>
        <v>#REF!</v>
      </c>
      <c r="L628" s="19" t="str">
        <f t="shared" ref="L628:L631" si="2211">IF(K628=0,0,D628-Q628)</f>
        <v>#REF!</v>
      </c>
      <c r="M628" s="19" t="str">
        <f t="shared" ref="M628:M631" si="2212">VLOOKUP(A628,'[1]ESFUERZO PROPIO ANTIOQUIA'!$E$4:$AB$130,14,0)</f>
        <v>#REF!</v>
      </c>
      <c r="N628" s="19" t="str">
        <f t="shared" ref="N628:N631" si="2213">VLOOKUP(A628,'[1]ESFUERZO PROPIO ANTIOQUIA'!$E$4:$AB$130,11,0)</f>
        <v>#REF!</v>
      </c>
      <c r="O628" s="38"/>
      <c r="P628" s="19" t="str">
        <f t="shared" ref="P628:P629" si="2214">+D628-K628</f>
        <v>#REF!</v>
      </c>
      <c r="Q628" s="19" t="str">
        <f t="shared" ref="Q628:Q631" si="2215">+ROUND(P628,0)</f>
        <v>#REF!</v>
      </c>
      <c r="R628" s="19" t="str">
        <f t="shared" ref="R628:R631" si="2216">+L628+Q628</f>
        <v>#REF!</v>
      </c>
      <c r="S628" s="38" t="str">
        <f t="shared" ref="S628:S631" si="2217">+IF(D628-L628-Q628&gt;1,D628-L628-Q628,0)</f>
        <v>#REF!</v>
      </c>
      <c r="T628" s="19">
        <v>0.0</v>
      </c>
      <c r="U628" s="19">
        <v>0.0</v>
      </c>
      <c r="V628" s="19">
        <f t="shared" ref="V628:V631" si="2218">+T628+U628</f>
        <v>0</v>
      </c>
      <c r="W628" s="19" t="str">
        <f t="shared" ref="W628:W631" si="2219">+IF(S628+V628&gt;100000,S628+V628,0)</f>
        <v>#REF!</v>
      </c>
      <c r="X628" s="19" t="str">
        <f t="shared" ref="X628:X631" si="2220">+Q628+W628</f>
        <v>#REF!</v>
      </c>
      <c r="Y628" s="38"/>
      <c r="Z628" s="38"/>
      <c r="AA628" s="38"/>
      <c r="AB628" s="38"/>
      <c r="AC628" s="38"/>
      <c r="AD628" s="38"/>
      <c r="AE628" s="38"/>
      <c r="AG628" s="39" t="b">
        <f t="shared" ref="AG628:AG631" si="2221">+AND(A628=AH628,C628=AJ628)</f>
        <v>1</v>
      </c>
      <c r="AH628" s="38" t="s">
        <v>280</v>
      </c>
      <c r="AI628" s="40" t="s">
        <v>18</v>
      </c>
      <c r="AJ628" s="38" t="s">
        <v>335</v>
      </c>
      <c r="AK628" s="19">
        <v>0.0</v>
      </c>
      <c r="AL628" s="18">
        <v>0.0</v>
      </c>
      <c r="AM628" s="19">
        <f t="shared" ref="AM628:AM631" si="2222">+AK628+AL628</f>
        <v>0</v>
      </c>
    </row>
    <row r="629" ht="15.75" hidden="1" customHeight="1" outlineLevel="2">
      <c r="A629" s="18" t="s">
        <v>280</v>
      </c>
      <c r="B629" s="19" t="s">
        <v>44</v>
      </c>
      <c r="C629" s="18" t="s">
        <v>45</v>
      </c>
      <c r="D629" s="19">
        <v>182622.88</v>
      </c>
      <c r="E629" s="19">
        <v>330349.99</v>
      </c>
      <c r="F629" s="19">
        <v>0.0</v>
      </c>
      <c r="G629" s="19" t="str">
        <f t="shared" si="2206"/>
        <v>#REF!</v>
      </c>
      <c r="H629" s="19" t="str">
        <f t="shared" si="2207"/>
        <v>#REF!</v>
      </c>
      <c r="I629" s="19" t="str">
        <f t="shared" si="2208"/>
        <v>#REF!</v>
      </c>
      <c r="J629" s="19" t="str">
        <f t="shared" si="2209"/>
        <v>#REF!</v>
      </c>
      <c r="K629" s="19" t="str">
        <f t="shared" si="2210"/>
        <v>#REF!</v>
      </c>
      <c r="L629" s="19" t="str">
        <f t="shared" si="2211"/>
        <v>#REF!</v>
      </c>
      <c r="M629" s="19" t="str">
        <f t="shared" si="2212"/>
        <v>#REF!</v>
      </c>
      <c r="N629" s="19" t="str">
        <f t="shared" si="2213"/>
        <v>#REF!</v>
      </c>
      <c r="O629" s="38"/>
      <c r="P629" s="19" t="str">
        <f t="shared" si="2214"/>
        <v>#REF!</v>
      </c>
      <c r="Q629" s="19" t="str">
        <f t="shared" si="2215"/>
        <v>#REF!</v>
      </c>
      <c r="R629" s="19" t="str">
        <f t="shared" si="2216"/>
        <v>#REF!</v>
      </c>
      <c r="S629" s="38" t="str">
        <f t="shared" si="2217"/>
        <v>#REF!</v>
      </c>
      <c r="T629" s="19">
        <v>0.0</v>
      </c>
      <c r="U629" s="19">
        <v>0.0</v>
      </c>
      <c r="V629" s="19">
        <f t="shared" si="2218"/>
        <v>0</v>
      </c>
      <c r="W629" s="19" t="str">
        <f t="shared" si="2219"/>
        <v>#REF!</v>
      </c>
      <c r="X629" s="19" t="str">
        <f t="shared" si="2220"/>
        <v>#REF!</v>
      </c>
      <c r="Y629" s="38"/>
      <c r="Z629" s="38"/>
      <c r="AA629" s="38"/>
      <c r="AB629" s="38"/>
      <c r="AC629" s="38"/>
      <c r="AD629" s="38"/>
      <c r="AE629" s="38"/>
      <c r="AG629" s="39" t="b">
        <f t="shared" si="2221"/>
        <v>1</v>
      </c>
      <c r="AH629" s="38" t="s">
        <v>280</v>
      </c>
      <c r="AI629" s="40" t="s">
        <v>44</v>
      </c>
      <c r="AJ629" s="38" t="s">
        <v>45</v>
      </c>
      <c r="AK629" s="19">
        <v>0.0</v>
      </c>
      <c r="AL629" s="18">
        <v>0.0</v>
      </c>
      <c r="AM629" s="19">
        <f t="shared" si="2222"/>
        <v>0</v>
      </c>
    </row>
    <row r="630" ht="15.75" hidden="1" customHeight="1" outlineLevel="2">
      <c r="A630" s="18" t="s">
        <v>280</v>
      </c>
      <c r="B630" s="19" t="s">
        <v>30</v>
      </c>
      <c r="C630" s="18" t="s">
        <v>31</v>
      </c>
      <c r="D630" s="19">
        <v>2791.18</v>
      </c>
      <c r="E630" s="19">
        <v>5049.02</v>
      </c>
      <c r="F630" s="19">
        <v>0.0</v>
      </c>
      <c r="G630" s="19" t="str">
        <f t="shared" si="2206"/>
        <v>#REF!</v>
      </c>
      <c r="H630" s="19" t="str">
        <f t="shared" si="2207"/>
        <v>#REF!</v>
      </c>
      <c r="I630" s="19" t="str">
        <f t="shared" si="2208"/>
        <v>#REF!</v>
      </c>
      <c r="J630" s="19" t="str">
        <f t="shared" si="2209"/>
        <v>#REF!</v>
      </c>
      <c r="K630" s="19" t="str">
        <f t="shared" si="2210"/>
        <v>#REF!</v>
      </c>
      <c r="L630" s="19" t="str">
        <f t="shared" si="2211"/>
        <v>#REF!</v>
      </c>
      <c r="M630" s="19" t="str">
        <f t="shared" si="2212"/>
        <v>#REF!</v>
      </c>
      <c r="N630" s="19" t="str">
        <f t="shared" si="2213"/>
        <v>#REF!</v>
      </c>
      <c r="O630" s="38"/>
      <c r="P630" s="19">
        <v>0.0</v>
      </c>
      <c r="Q630" s="19">
        <f t="shared" si="2215"/>
        <v>0</v>
      </c>
      <c r="R630" s="19" t="str">
        <f t="shared" si="2216"/>
        <v>#REF!</v>
      </c>
      <c r="S630" s="38" t="str">
        <f t="shared" si="2217"/>
        <v>#REF!</v>
      </c>
      <c r="T630" s="19">
        <v>0.0</v>
      </c>
      <c r="U630" s="19">
        <v>0.0</v>
      </c>
      <c r="V630" s="19">
        <f t="shared" si="2218"/>
        <v>0</v>
      </c>
      <c r="W630" s="19" t="str">
        <f t="shared" si="2219"/>
        <v>#REF!</v>
      </c>
      <c r="X630" s="19" t="str">
        <f t="shared" si="2220"/>
        <v>#REF!</v>
      </c>
      <c r="Y630" s="38"/>
      <c r="Z630" s="38"/>
      <c r="AA630" s="38"/>
      <c r="AB630" s="38"/>
      <c r="AC630" s="38"/>
      <c r="AD630" s="38"/>
      <c r="AE630" s="38"/>
      <c r="AG630" s="39" t="b">
        <f t="shared" si="2221"/>
        <v>1</v>
      </c>
      <c r="AH630" s="18" t="s">
        <v>280</v>
      </c>
      <c r="AI630" s="19" t="s">
        <v>30</v>
      </c>
      <c r="AJ630" s="18" t="s">
        <v>31</v>
      </c>
      <c r="AK630" s="19"/>
      <c r="AL630" s="18"/>
      <c r="AM630" s="19">
        <f t="shared" si="2222"/>
        <v>0</v>
      </c>
    </row>
    <row r="631" ht="15.75" hidden="1" customHeight="1" outlineLevel="2">
      <c r="A631" s="18" t="s">
        <v>280</v>
      </c>
      <c r="B631" s="19" t="s">
        <v>38</v>
      </c>
      <c r="C631" s="18" t="s">
        <v>39</v>
      </c>
      <c r="D631" s="19">
        <v>3916.58</v>
      </c>
      <c r="E631" s="19">
        <v>7084.78</v>
      </c>
      <c r="F631" s="19">
        <v>0.0</v>
      </c>
      <c r="G631" s="19" t="str">
        <f t="shared" si="2206"/>
        <v>#REF!</v>
      </c>
      <c r="H631" s="19" t="str">
        <f t="shared" si="2207"/>
        <v>#REF!</v>
      </c>
      <c r="I631" s="19" t="str">
        <f t="shared" si="2208"/>
        <v>#REF!</v>
      </c>
      <c r="J631" s="19" t="str">
        <f t="shared" si="2209"/>
        <v>#REF!</v>
      </c>
      <c r="K631" s="19" t="str">
        <f t="shared" si="2210"/>
        <v>#REF!</v>
      </c>
      <c r="L631" s="19" t="str">
        <f t="shared" si="2211"/>
        <v>#REF!</v>
      </c>
      <c r="M631" s="19" t="str">
        <f t="shared" si="2212"/>
        <v>#REF!</v>
      </c>
      <c r="N631" s="19" t="str">
        <f t="shared" si="2213"/>
        <v>#REF!</v>
      </c>
      <c r="O631" s="38"/>
      <c r="P631" s="19">
        <v>0.0</v>
      </c>
      <c r="Q631" s="19">
        <f t="shared" si="2215"/>
        <v>0</v>
      </c>
      <c r="R631" s="19" t="str">
        <f t="shared" si="2216"/>
        <v>#REF!</v>
      </c>
      <c r="S631" s="38" t="str">
        <f t="shared" si="2217"/>
        <v>#REF!</v>
      </c>
      <c r="T631" s="19">
        <v>0.0</v>
      </c>
      <c r="U631" s="19">
        <v>4590.76</v>
      </c>
      <c r="V631" s="19">
        <f t="shared" si="2218"/>
        <v>4590.76</v>
      </c>
      <c r="W631" s="19" t="str">
        <f t="shared" si="2219"/>
        <v>#REF!</v>
      </c>
      <c r="X631" s="19" t="str">
        <f t="shared" si="2220"/>
        <v>#REF!</v>
      </c>
      <c r="Y631" s="38"/>
      <c r="Z631" s="38"/>
      <c r="AA631" s="38"/>
      <c r="AB631" s="38"/>
      <c r="AC631" s="38"/>
      <c r="AD631" s="38"/>
      <c r="AE631" s="38"/>
      <c r="AG631" s="39" t="b">
        <f t="shared" si="2221"/>
        <v>1</v>
      </c>
      <c r="AH631" s="38" t="s">
        <v>280</v>
      </c>
      <c r="AI631" s="40" t="s">
        <v>38</v>
      </c>
      <c r="AJ631" s="38" t="s">
        <v>39</v>
      </c>
      <c r="AK631" s="19">
        <v>0.0</v>
      </c>
      <c r="AL631" s="18">
        <v>4590.76</v>
      </c>
      <c r="AM631" s="19">
        <f t="shared" si="2222"/>
        <v>4590.76</v>
      </c>
    </row>
    <row r="632" ht="15.75" hidden="1" customHeight="1" outlineLevel="1">
      <c r="A632" s="43" t="s">
        <v>453</v>
      </c>
      <c r="B632" s="19"/>
      <c r="C632" s="18"/>
      <c r="D632" s="19">
        <f t="shared" ref="D632:E632" si="2223">SUBTOTAL(9,D628:D631)</f>
        <v>655439</v>
      </c>
      <c r="E632" s="19">
        <f t="shared" si="2223"/>
        <v>1185636</v>
      </c>
      <c r="F632" s="19">
        <v>1.0</v>
      </c>
      <c r="G632" s="19"/>
      <c r="H632" s="19"/>
      <c r="I632" s="19"/>
      <c r="J632" s="19"/>
      <c r="K632" s="19" t="str">
        <f t="shared" ref="K632:L632" si="2224">SUBTOTAL(9,K628:K631)</f>
        <v>#REF!</v>
      </c>
      <c r="L632" s="19" t="str">
        <f t="shared" si="2224"/>
        <v>#REF!</v>
      </c>
      <c r="M632" s="19"/>
      <c r="N632" s="19"/>
      <c r="O632" s="38"/>
      <c r="P632" s="19" t="str">
        <f t="shared" ref="P632:X632" si="2225">SUBTOTAL(9,P628:P631)</f>
        <v>#REF!</v>
      </c>
      <c r="Q632" s="19" t="str">
        <f t="shared" si="2225"/>
        <v>#REF!</v>
      </c>
      <c r="R632" s="19" t="str">
        <f t="shared" si="2225"/>
        <v>#REF!</v>
      </c>
      <c r="S632" s="38" t="str">
        <f t="shared" si="2225"/>
        <v>#REF!</v>
      </c>
      <c r="T632" s="19">
        <f t="shared" si="2225"/>
        <v>0</v>
      </c>
      <c r="U632" s="19">
        <f t="shared" si="2225"/>
        <v>4590.76</v>
      </c>
      <c r="V632" s="19">
        <f t="shared" si="2225"/>
        <v>4590.76</v>
      </c>
      <c r="W632" s="19" t="str">
        <f t="shared" si="2225"/>
        <v>#REF!</v>
      </c>
      <c r="X632" s="19" t="str">
        <f t="shared" si="2225"/>
        <v>#REF!</v>
      </c>
      <c r="Y632" s="38"/>
      <c r="Z632" s="38"/>
      <c r="AA632" s="38"/>
      <c r="AB632" s="38"/>
      <c r="AC632" s="38"/>
      <c r="AD632" s="38"/>
      <c r="AE632" s="38"/>
      <c r="AH632" s="38"/>
      <c r="AI632" s="40"/>
      <c r="AJ632" s="38"/>
      <c r="AK632" s="19"/>
      <c r="AL632" s="18"/>
      <c r="AM632" s="19"/>
    </row>
    <row r="633" ht="15.75" hidden="1" customHeight="1" outlineLevel="2">
      <c r="A633" s="18" t="s">
        <v>282</v>
      </c>
      <c r="B633" s="19" t="s">
        <v>18</v>
      </c>
      <c r="C633" s="18" t="s">
        <v>335</v>
      </c>
      <c r="D633" s="19">
        <v>1.3843936675E8</v>
      </c>
      <c r="E633" s="19">
        <v>1.02754312E7</v>
      </c>
      <c r="F633" s="19">
        <v>0.0</v>
      </c>
      <c r="G633" s="19" t="str">
        <f t="shared" ref="G633:G639" si="2226">VLOOKUP(A633,'[1]ESFUERZO PROPIO ANTIOQUIA'!$E$4:$AB$130,5,0)</f>
        <v>#REF!</v>
      </c>
      <c r="H633" s="19" t="str">
        <f t="shared" ref="H633:H639" si="2227">VLOOKUP(A633,'[1]ESFUERZO PROPIO ANTIOQUIA'!$E$4:$AB$130,2,0)</f>
        <v>#REF!</v>
      </c>
      <c r="I633" s="19" t="str">
        <f t="shared" ref="I633:I639" si="2228">VLOOKUP(A633,'[1]ESFUERZO PROPIO ANTIOQUIA'!$E$4:$AB$130,24,0)</f>
        <v>#REF!</v>
      </c>
      <c r="J633" s="19" t="str">
        <f t="shared" ref="J633:J639" si="2229">+I633/4</f>
        <v>#REF!</v>
      </c>
      <c r="K633" s="19" t="str">
        <f t="shared" ref="K633:K639" si="2230">+F633*J633</f>
        <v>#REF!</v>
      </c>
      <c r="L633" s="19" t="str">
        <f t="shared" ref="L633:L639" si="2231">IF(K633=0,0,D633-Q633)</f>
        <v>#REF!</v>
      </c>
      <c r="M633" s="19" t="str">
        <f t="shared" ref="M633:M639" si="2232">VLOOKUP(A633,'[1]ESFUERZO PROPIO ANTIOQUIA'!$E$4:$AB$130,14,0)</f>
        <v>#REF!</v>
      </c>
      <c r="N633" s="19" t="str">
        <f t="shared" ref="N633:N639" si="2233">VLOOKUP(A633,'[1]ESFUERZO PROPIO ANTIOQUIA'!$E$4:$AB$130,11,0)</f>
        <v>#REF!</v>
      </c>
      <c r="O633" s="38"/>
      <c r="P633" s="19" t="str">
        <f t="shared" ref="P633:P635" si="2234">+D633-K633</f>
        <v>#REF!</v>
      </c>
      <c r="Q633" s="19" t="str">
        <f t="shared" ref="Q633:Q639" si="2235">+ROUND(P633,0)</f>
        <v>#REF!</v>
      </c>
      <c r="R633" s="19" t="str">
        <f t="shared" ref="R633:R639" si="2236">+L633+Q633</f>
        <v>#REF!</v>
      </c>
      <c r="S633" s="38" t="str">
        <f t="shared" ref="S633:S639" si="2237">+IF(D633-L633-Q633&gt;1,D633-L633-Q633,0)</f>
        <v>#REF!</v>
      </c>
      <c r="T633" s="19">
        <v>5735755.0</v>
      </c>
      <c r="U633" s="19">
        <v>0.0</v>
      </c>
      <c r="V633" s="19">
        <f t="shared" ref="V633:V639" si="2238">+T633+U633</f>
        <v>5735755</v>
      </c>
      <c r="W633" s="19" t="str">
        <f t="shared" ref="W633:W639" si="2239">+IF(S633+V633&gt;100000,S633+V633,0)</f>
        <v>#REF!</v>
      </c>
      <c r="X633" s="19" t="str">
        <f t="shared" ref="X633:X639" si="2240">+Q633+W633</f>
        <v>#REF!</v>
      </c>
      <c r="Y633" s="38"/>
      <c r="Z633" s="38"/>
      <c r="AA633" s="38"/>
      <c r="AB633" s="38"/>
      <c r="AC633" s="38"/>
      <c r="AD633" s="38"/>
      <c r="AE633" s="38"/>
      <c r="AG633" s="39" t="b">
        <f t="shared" ref="AG633:AG639" si="2241">+AND(A633=AH633,C633=AJ633)</f>
        <v>1</v>
      </c>
      <c r="AH633" s="38" t="s">
        <v>282</v>
      </c>
      <c r="AI633" s="40" t="s">
        <v>18</v>
      </c>
      <c r="AJ633" s="38" t="s">
        <v>335</v>
      </c>
      <c r="AK633" s="19">
        <v>5735755.0</v>
      </c>
      <c r="AL633" s="18">
        <v>0.0</v>
      </c>
      <c r="AM633" s="19">
        <f t="shared" ref="AM633:AM639" si="2242">+AK633+AL633</f>
        <v>5735755</v>
      </c>
    </row>
    <row r="634" ht="15.75" hidden="1" customHeight="1" outlineLevel="2">
      <c r="A634" s="18" t="s">
        <v>282</v>
      </c>
      <c r="B634" s="19" t="s">
        <v>44</v>
      </c>
      <c r="C634" s="18" t="s">
        <v>45</v>
      </c>
      <c r="D634" s="19">
        <v>5.062774973E7</v>
      </c>
      <c r="E634" s="19">
        <v>3757760.32</v>
      </c>
      <c r="F634" s="19">
        <v>0.0</v>
      </c>
      <c r="G634" s="19" t="str">
        <f t="shared" si="2226"/>
        <v>#REF!</v>
      </c>
      <c r="H634" s="19" t="str">
        <f t="shared" si="2227"/>
        <v>#REF!</v>
      </c>
      <c r="I634" s="19" t="str">
        <f t="shared" si="2228"/>
        <v>#REF!</v>
      </c>
      <c r="J634" s="19" t="str">
        <f t="shared" si="2229"/>
        <v>#REF!</v>
      </c>
      <c r="K634" s="19" t="str">
        <f t="shared" si="2230"/>
        <v>#REF!</v>
      </c>
      <c r="L634" s="19" t="str">
        <f t="shared" si="2231"/>
        <v>#REF!</v>
      </c>
      <c r="M634" s="19" t="str">
        <f t="shared" si="2232"/>
        <v>#REF!</v>
      </c>
      <c r="N634" s="19" t="str">
        <f t="shared" si="2233"/>
        <v>#REF!</v>
      </c>
      <c r="O634" s="38"/>
      <c r="P634" s="19" t="str">
        <f t="shared" si="2234"/>
        <v>#REF!</v>
      </c>
      <c r="Q634" s="19" t="str">
        <f t="shared" si="2235"/>
        <v>#REF!</v>
      </c>
      <c r="R634" s="19" t="str">
        <f t="shared" si="2236"/>
        <v>#REF!</v>
      </c>
      <c r="S634" s="38" t="str">
        <f t="shared" si="2237"/>
        <v>#REF!</v>
      </c>
      <c r="T634" s="19">
        <v>2214428.0</v>
      </c>
      <c r="U634" s="19">
        <v>0.0</v>
      </c>
      <c r="V634" s="19">
        <f t="shared" si="2238"/>
        <v>2214428</v>
      </c>
      <c r="W634" s="19" t="str">
        <f t="shared" si="2239"/>
        <v>#REF!</v>
      </c>
      <c r="X634" s="19" t="str">
        <f t="shared" si="2240"/>
        <v>#REF!</v>
      </c>
      <c r="Y634" s="38"/>
      <c r="Z634" s="38"/>
      <c r="AA634" s="38"/>
      <c r="AB634" s="38"/>
      <c r="AC634" s="38"/>
      <c r="AD634" s="38"/>
      <c r="AE634" s="38"/>
      <c r="AG634" s="39" t="b">
        <f t="shared" si="2241"/>
        <v>1</v>
      </c>
      <c r="AH634" s="38" t="s">
        <v>282</v>
      </c>
      <c r="AI634" s="40" t="s">
        <v>44</v>
      </c>
      <c r="AJ634" s="38" t="s">
        <v>45</v>
      </c>
      <c r="AK634" s="19">
        <v>2214428.0</v>
      </c>
      <c r="AL634" s="18">
        <v>0.0</v>
      </c>
      <c r="AM634" s="19">
        <f t="shared" si="2242"/>
        <v>2214428</v>
      </c>
    </row>
    <row r="635" ht="15.75" hidden="1" customHeight="1" outlineLevel="2">
      <c r="A635" s="18" t="s">
        <v>282</v>
      </c>
      <c r="B635" s="19" t="s">
        <v>73</v>
      </c>
      <c r="C635" s="18" t="s">
        <v>74</v>
      </c>
      <c r="D635" s="19">
        <v>5320848.96</v>
      </c>
      <c r="E635" s="19">
        <v>394931.14</v>
      </c>
      <c r="F635" s="19">
        <v>0.0</v>
      </c>
      <c r="G635" s="19" t="str">
        <f t="shared" si="2226"/>
        <v>#REF!</v>
      </c>
      <c r="H635" s="19" t="str">
        <f t="shared" si="2227"/>
        <v>#REF!</v>
      </c>
      <c r="I635" s="19" t="str">
        <f t="shared" si="2228"/>
        <v>#REF!</v>
      </c>
      <c r="J635" s="19" t="str">
        <f t="shared" si="2229"/>
        <v>#REF!</v>
      </c>
      <c r="K635" s="19" t="str">
        <f t="shared" si="2230"/>
        <v>#REF!</v>
      </c>
      <c r="L635" s="19" t="str">
        <f t="shared" si="2231"/>
        <v>#REF!</v>
      </c>
      <c r="M635" s="19" t="str">
        <f t="shared" si="2232"/>
        <v>#REF!</v>
      </c>
      <c r="N635" s="19" t="str">
        <f t="shared" si="2233"/>
        <v>#REF!</v>
      </c>
      <c r="O635" s="38"/>
      <c r="P635" s="19" t="str">
        <f t="shared" si="2234"/>
        <v>#REF!</v>
      </c>
      <c r="Q635" s="19" t="str">
        <f t="shared" si="2235"/>
        <v>#REF!</v>
      </c>
      <c r="R635" s="19" t="str">
        <f t="shared" si="2236"/>
        <v>#REF!</v>
      </c>
      <c r="S635" s="38" t="str">
        <f t="shared" si="2237"/>
        <v>#REF!</v>
      </c>
      <c r="T635" s="19">
        <v>223140.0</v>
      </c>
      <c r="U635" s="19">
        <v>0.0</v>
      </c>
      <c r="V635" s="19">
        <f t="shared" si="2238"/>
        <v>223140</v>
      </c>
      <c r="W635" s="19" t="str">
        <f t="shared" si="2239"/>
        <v>#REF!</v>
      </c>
      <c r="X635" s="19" t="str">
        <f t="shared" si="2240"/>
        <v>#REF!</v>
      </c>
      <c r="Y635" s="38"/>
      <c r="Z635" s="38"/>
      <c r="AA635" s="38"/>
      <c r="AB635" s="38"/>
      <c r="AC635" s="38"/>
      <c r="AD635" s="38"/>
      <c r="AE635" s="38"/>
      <c r="AG635" s="39" t="b">
        <f t="shared" si="2241"/>
        <v>1</v>
      </c>
      <c r="AH635" s="38" t="s">
        <v>282</v>
      </c>
      <c r="AI635" s="40" t="s">
        <v>73</v>
      </c>
      <c r="AJ635" s="38" t="s">
        <v>74</v>
      </c>
      <c r="AK635" s="19">
        <v>223140.0</v>
      </c>
      <c r="AL635" s="18">
        <v>0.0</v>
      </c>
      <c r="AM635" s="19">
        <f t="shared" si="2242"/>
        <v>223140</v>
      </c>
    </row>
    <row r="636" ht="15.75" hidden="1" customHeight="1" outlineLevel="2">
      <c r="A636" s="18" t="s">
        <v>282</v>
      </c>
      <c r="B636" s="19" t="s">
        <v>28</v>
      </c>
      <c r="C636" s="18" t="s">
        <v>29</v>
      </c>
      <c r="D636" s="19">
        <v>62113.91</v>
      </c>
      <c r="E636" s="19">
        <v>4610.3</v>
      </c>
      <c r="F636" s="19">
        <v>0.0</v>
      </c>
      <c r="G636" s="19" t="str">
        <f t="shared" si="2226"/>
        <v>#REF!</v>
      </c>
      <c r="H636" s="19" t="str">
        <f t="shared" si="2227"/>
        <v>#REF!</v>
      </c>
      <c r="I636" s="19" t="str">
        <f t="shared" si="2228"/>
        <v>#REF!</v>
      </c>
      <c r="J636" s="19" t="str">
        <f t="shared" si="2229"/>
        <v>#REF!</v>
      </c>
      <c r="K636" s="19" t="str">
        <f t="shared" si="2230"/>
        <v>#REF!</v>
      </c>
      <c r="L636" s="19" t="str">
        <f t="shared" si="2231"/>
        <v>#REF!</v>
      </c>
      <c r="M636" s="19" t="str">
        <f t="shared" si="2232"/>
        <v>#REF!</v>
      </c>
      <c r="N636" s="19" t="str">
        <f t="shared" si="2233"/>
        <v>#REF!</v>
      </c>
      <c r="O636" s="38"/>
      <c r="P636" s="19">
        <v>0.0</v>
      </c>
      <c r="Q636" s="19">
        <f t="shared" si="2235"/>
        <v>0</v>
      </c>
      <c r="R636" s="19" t="str">
        <f t="shared" si="2236"/>
        <v>#REF!</v>
      </c>
      <c r="S636" s="38" t="str">
        <f t="shared" si="2237"/>
        <v>#REF!</v>
      </c>
      <c r="T636" s="19">
        <v>0.0</v>
      </c>
      <c r="U636" s="19">
        <v>50689.98</v>
      </c>
      <c r="V636" s="19">
        <f t="shared" si="2238"/>
        <v>50689.98</v>
      </c>
      <c r="W636" s="19" t="str">
        <f t="shared" si="2239"/>
        <v>#REF!</v>
      </c>
      <c r="X636" s="19" t="str">
        <f t="shared" si="2240"/>
        <v>#REF!</v>
      </c>
      <c r="Y636" s="38"/>
      <c r="Z636" s="38"/>
      <c r="AA636" s="38"/>
      <c r="AB636" s="38"/>
      <c r="AC636" s="38"/>
      <c r="AD636" s="38"/>
      <c r="AE636" s="38"/>
      <c r="AG636" s="39" t="b">
        <f t="shared" si="2241"/>
        <v>1</v>
      </c>
      <c r="AH636" s="38" t="s">
        <v>282</v>
      </c>
      <c r="AI636" s="40" t="s">
        <v>28</v>
      </c>
      <c r="AJ636" s="38" t="s">
        <v>29</v>
      </c>
      <c r="AK636" s="19">
        <v>0.0</v>
      </c>
      <c r="AL636" s="18">
        <v>50689.98</v>
      </c>
      <c r="AM636" s="19">
        <f t="shared" si="2242"/>
        <v>50689.98</v>
      </c>
    </row>
    <row r="637" ht="15.75" hidden="1" customHeight="1" outlineLevel="2">
      <c r="A637" s="18" t="s">
        <v>282</v>
      </c>
      <c r="B637" s="19" t="s">
        <v>30</v>
      </c>
      <c r="C637" s="18" t="s">
        <v>31</v>
      </c>
      <c r="D637" s="19">
        <v>356009.01</v>
      </c>
      <c r="E637" s="19">
        <v>26424.18</v>
      </c>
      <c r="F637" s="19">
        <v>0.0</v>
      </c>
      <c r="G637" s="19" t="str">
        <f t="shared" si="2226"/>
        <v>#REF!</v>
      </c>
      <c r="H637" s="19" t="str">
        <f t="shared" si="2227"/>
        <v>#REF!</v>
      </c>
      <c r="I637" s="19" t="str">
        <f t="shared" si="2228"/>
        <v>#REF!</v>
      </c>
      <c r="J637" s="19" t="str">
        <f t="shared" si="2229"/>
        <v>#REF!</v>
      </c>
      <c r="K637" s="19" t="str">
        <f t="shared" si="2230"/>
        <v>#REF!</v>
      </c>
      <c r="L637" s="19" t="str">
        <f t="shared" si="2231"/>
        <v>#REF!</v>
      </c>
      <c r="M637" s="19" t="str">
        <f t="shared" si="2232"/>
        <v>#REF!</v>
      </c>
      <c r="N637" s="19" t="str">
        <f t="shared" si="2233"/>
        <v>#REF!</v>
      </c>
      <c r="O637" s="38"/>
      <c r="P637" s="19" t="str">
        <f t="shared" ref="P637:P639" si="2243">+D637-K637</f>
        <v>#REF!</v>
      </c>
      <c r="Q637" s="19" t="str">
        <f t="shared" si="2235"/>
        <v>#REF!</v>
      </c>
      <c r="R637" s="19" t="str">
        <f t="shared" si="2236"/>
        <v>#REF!</v>
      </c>
      <c r="S637" s="38" t="str">
        <f t="shared" si="2237"/>
        <v>#REF!</v>
      </c>
      <c r="T637" s="19">
        <v>0.0</v>
      </c>
      <c r="U637" s="19">
        <v>37240.88</v>
      </c>
      <c r="V637" s="19">
        <f t="shared" si="2238"/>
        <v>37240.88</v>
      </c>
      <c r="W637" s="19" t="str">
        <f t="shared" si="2239"/>
        <v>#REF!</v>
      </c>
      <c r="X637" s="19" t="str">
        <f t="shared" si="2240"/>
        <v>#REF!</v>
      </c>
      <c r="Y637" s="38"/>
      <c r="Z637" s="38"/>
      <c r="AA637" s="38"/>
      <c r="AB637" s="38"/>
      <c r="AC637" s="38"/>
      <c r="AD637" s="38"/>
      <c r="AE637" s="38"/>
      <c r="AG637" s="39" t="b">
        <f t="shared" si="2241"/>
        <v>1</v>
      </c>
      <c r="AH637" s="38" t="s">
        <v>282</v>
      </c>
      <c r="AI637" s="40" t="s">
        <v>30</v>
      </c>
      <c r="AJ637" s="38" t="s">
        <v>336</v>
      </c>
      <c r="AK637" s="19">
        <v>0.0</v>
      </c>
      <c r="AL637" s="18">
        <v>37240.88</v>
      </c>
      <c r="AM637" s="19">
        <f t="shared" si="2242"/>
        <v>37240.88</v>
      </c>
    </row>
    <row r="638" ht="15.75" hidden="1" customHeight="1" outlineLevel="2">
      <c r="A638" s="18" t="s">
        <v>282</v>
      </c>
      <c r="B638" s="19" t="s">
        <v>38</v>
      </c>
      <c r="C638" s="18" t="s">
        <v>39</v>
      </c>
      <c r="D638" s="19">
        <v>281080.38</v>
      </c>
      <c r="E638" s="19">
        <v>20862.72</v>
      </c>
      <c r="F638" s="19">
        <v>0.0</v>
      </c>
      <c r="G638" s="19" t="str">
        <f t="shared" si="2226"/>
        <v>#REF!</v>
      </c>
      <c r="H638" s="19" t="str">
        <f t="shared" si="2227"/>
        <v>#REF!</v>
      </c>
      <c r="I638" s="19" t="str">
        <f t="shared" si="2228"/>
        <v>#REF!</v>
      </c>
      <c r="J638" s="19" t="str">
        <f t="shared" si="2229"/>
        <v>#REF!</v>
      </c>
      <c r="K638" s="19" t="str">
        <f t="shared" si="2230"/>
        <v>#REF!</v>
      </c>
      <c r="L638" s="19" t="str">
        <f t="shared" si="2231"/>
        <v>#REF!</v>
      </c>
      <c r="M638" s="19" t="str">
        <f t="shared" si="2232"/>
        <v>#REF!</v>
      </c>
      <c r="N638" s="19" t="str">
        <f t="shared" si="2233"/>
        <v>#REF!</v>
      </c>
      <c r="O638" s="38"/>
      <c r="P638" s="19" t="str">
        <f t="shared" si="2243"/>
        <v>#REF!</v>
      </c>
      <c r="Q638" s="19" t="str">
        <f t="shared" si="2235"/>
        <v>#REF!</v>
      </c>
      <c r="R638" s="19" t="str">
        <f t="shared" si="2236"/>
        <v>#REF!</v>
      </c>
      <c r="S638" s="38" t="str">
        <f t="shared" si="2237"/>
        <v>#REF!</v>
      </c>
      <c r="T638" s="19">
        <v>11863.0</v>
      </c>
      <c r="U638" s="19">
        <v>0.0</v>
      </c>
      <c r="V638" s="19">
        <f t="shared" si="2238"/>
        <v>11863</v>
      </c>
      <c r="W638" s="19" t="str">
        <f t="shared" si="2239"/>
        <v>#REF!</v>
      </c>
      <c r="X638" s="19" t="str">
        <f t="shared" si="2240"/>
        <v>#REF!</v>
      </c>
      <c r="Y638" s="38"/>
      <c r="Z638" s="38"/>
      <c r="AA638" s="38"/>
      <c r="AB638" s="38"/>
      <c r="AC638" s="38"/>
      <c r="AD638" s="38"/>
      <c r="AE638" s="38"/>
      <c r="AG638" s="39" t="b">
        <f t="shared" si="2241"/>
        <v>1</v>
      </c>
      <c r="AH638" s="38" t="s">
        <v>282</v>
      </c>
      <c r="AI638" s="40" t="s">
        <v>38</v>
      </c>
      <c r="AJ638" s="38" t="s">
        <v>39</v>
      </c>
      <c r="AK638" s="19">
        <v>11863.0</v>
      </c>
      <c r="AL638" s="18">
        <v>0.0</v>
      </c>
      <c r="AM638" s="19">
        <f t="shared" si="2242"/>
        <v>11863</v>
      </c>
    </row>
    <row r="639" ht="15.75" hidden="1" customHeight="1" outlineLevel="2">
      <c r="A639" s="18" t="s">
        <v>282</v>
      </c>
      <c r="B639" s="19" t="s">
        <v>40</v>
      </c>
      <c r="C639" s="18" t="s">
        <v>41</v>
      </c>
      <c r="D639" s="19">
        <v>1.9884972226E8</v>
      </c>
      <c r="E639" s="19">
        <v>1.475928914E7</v>
      </c>
      <c r="F639" s="19">
        <v>0.0</v>
      </c>
      <c r="G639" s="19" t="str">
        <f t="shared" si="2226"/>
        <v>#REF!</v>
      </c>
      <c r="H639" s="19" t="str">
        <f t="shared" si="2227"/>
        <v>#REF!</v>
      </c>
      <c r="I639" s="19" t="str">
        <f t="shared" si="2228"/>
        <v>#REF!</v>
      </c>
      <c r="J639" s="19" t="str">
        <f t="shared" si="2229"/>
        <v>#REF!</v>
      </c>
      <c r="K639" s="19" t="str">
        <f t="shared" si="2230"/>
        <v>#REF!</v>
      </c>
      <c r="L639" s="19" t="str">
        <f t="shared" si="2231"/>
        <v>#REF!</v>
      </c>
      <c r="M639" s="19" t="str">
        <f t="shared" si="2232"/>
        <v>#REF!</v>
      </c>
      <c r="N639" s="19" t="str">
        <f t="shared" si="2233"/>
        <v>#REF!</v>
      </c>
      <c r="O639" s="38"/>
      <c r="P639" s="19" t="str">
        <f t="shared" si="2243"/>
        <v>#REF!</v>
      </c>
      <c r="Q639" s="19" t="str">
        <f t="shared" si="2235"/>
        <v>#REF!</v>
      </c>
      <c r="R639" s="19" t="str">
        <f t="shared" si="2236"/>
        <v>#REF!</v>
      </c>
      <c r="S639" s="38" t="str">
        <f t="shared" si="2237"/>
        <v>#REF!</v>
      </c>
      <c r="T639" s="19">
        <v>6455547.0</v>
      </c>
      <c r="U639" s="19">
        <v>0.0</v>
      </c>
      <c r="V639" s="19">
        <f t="shared" si="2238"/>
        <v>6455547</v>
      </c>
      <c r="W639" s="19" t="str">
        <f t="shared" si="2239"/>
        <v>#REF!</v>
      </c>
      <c r="X639" s="19" t="str">
        <f t="shared" si="2240"/>
        <v>#REF!</v>
      </c>
      <c r="Y639" s="38"/>
      <c r="Z639" s="38"/>
      <c r="AA639" s="38"/>
      <c r="AB639" s="38"/>
      <c r="AC639" s="38"/>
      <c r="AD639" s="38"/>
      <c r="AE639" s="38"/>
      <c r="AG639" s="39" t="b">
        <f t="shared" si="2241"/>
        <v>1</v>
      </c>
      <c r="AH639" s="38" t="s">
        <v>282</v>
      </c>
      <c r="AI639" s="40" t="s">
        <v>40</v>
      </c>
      <c r="AJ639" s="38" t="s">
        <v>41</v>
      </c>
      <c r="AK639" s="19">
        <v>6455547.0</v>
      </c>
      <c r="AL639" s="18">
        <v>0.0</v>
      </c>
      <c r="AM639" s="19">
        <f t="shared" si="2242"/>
        <v>6455547</v>
      </c>
    </row>
    <row r="640" ht="15.75" hidden="1" customHeight="1" outlineLevel="1">
      <c r="A640" s="43" t="s">
        <v>454</v>
      </c>
      <c r="B640" s="19"/>
      <c r="C640" s="18"/>
      <c r="D640" s="19">
        <f t="shared" ref="D640:E640" si="2244">SUBTOTAL(9,D633:D639)</f>
        <v>393936891</v>
      </c>
      <c r="E640" s="19">
        <f t="shared" si="2244"/>
        <v>29239309</v>
      </c>
      <c r="F640" s="19">
        <v>1.0</v>
      </c>
      <c r="G640" s="19"/>
      <c r="H640" s="19"/>
      <c r="I640" s="19"/>
      <c r="J640" s="19"/>
      <c r="K640" s="19" t="str">
        <f t="shared" ref="K640:L640" si="2245">SUBTOTAL(9,K633:K639)</f>
        <v>#REF!</v>
      </c>
      <c r="L640" s="19" t="str">
        <f t="shared" si="2245"/>
        <v>#REF!</v>
      </c>
      <c r="M640" s="19"/>
      <c r="N640" s="19"/>
      <c r="O640" s="38"/>
      <c r="P640" s="19" t="str">
        <f t="shared" ref="P640:X640" si="2246">SUBTOTAL(9,P633:P639)</f>
        <v>#REF!</v>
      </c>
      <c r="Q640" s="19" t="str">
        <f t="shared" si="2246"/>
        <v>#REF!</v>
      </c>
      <c r="R640" s="19" t="str">
        <f t="shared" si="2246"/>
        <v>#REF!</v>
      </c>
      <c r="S640" s="38" t="str">
        <f t="shared" si="2246"/>
        <v>#REF!</v>
      </c>
      <c r="T640" s="19">
        <f t="shared" si="2246"/>
        <v>14640733</v>
      </c>
      <c r="U640" s="19">
        <f t="shared" si="2246"/>
        <v>87930.86</v>
      </c>
      <c r="V640" s="19">
        <f t="shared" si="2246"/>
        <v>14728663.86</v>
      </c>
      <c r="W640" s="19" t="str">
        <f t="shared" si="2246"/>
        <v>#REF!</v>
      </c>
      <c r="X640" s="19" t="str">
        <f t="shared" si="2246"/>
        <v>#REF!</v>
      </c>
      <c r="Y640" s="38"/>
      <c r="Z640" s="38"/>
      <c r="AA640" s="38"/>
      <c r="AB640" s="38"/>
      <c r="AC640" s="38"/>
      <c r="AD640" s="38"/>
      <c r="AE640" s="38"/>
      <c r="AH640" s="38"/>
      <c r="AI640" s="40"/>
      <c r="AJ640" s="38"/>
      <c r="AK640" s="19"/>
      <c r="AL640" s="18"/>
      <c r="AM640" s="19"/>
    </row>
    <row r="641" ht="15.75" hidden="1" customHeight="1" outlineLevel="2">
      <c r="A641" s="18" t="s">
        <v>284</v>
      </c>
      <c r="B641" s="19" t="s">
        <v>44</v>
      </c>
      <c r="C641" s="18" t="s">
        <v>45</v>
      </c>
      <c r="D641" s="19">
        <v>1210686.22</v>
      </c>
      <c r="E641" s="19">
        <v>65244.42</v>
      </c>
      <c r="F641" s="19">
        <v>0.0</v>
      </c>
      <c r="G641" s="19" t="str">
        <f t="shared" ref="G641:G645" si="2247">VLOOKUP(A641,'[1]ESFUERZO PROPIO ANTIOQUIA'!$E$4:$AB$130,5,0)</f>
        <v>#REF!</v>
      </c>
      <c r="H641" s="19" t="str">
        <f t="shared" ref="H641:H645" si="2248">VLOOKUP(A641,'[1]ESFUERZO PROPIO ANTIOQUIA'!$E$4:$AB$130,2,0)</f>
        <v>#REF!</v>
      </c>
      <c r="I641" s="19" t="str">
        <f t="shared" ref="I641:I645" si="2249">VLOOKUP(A641,'[1]ESFUERZO PROPIO ANTIOQUIA'!$E$4:$AB$130,24,0)</f>
        <v>#REF!</v>
      </c>
      <c r="J641" s="19" t="str">
        <f t="shared" ref="J641:J645" si="2250">+I641/4</f>
        <v>#REF!</v>
      </c>
      <c r="K641" s="19" t="str">
        <f t="shared" ref="K641:K645" si="2251">+F641*J641</f>
        <v>#REF!</v>
      </c>
      <c r="L641" s="19" t="str">
        <f t="shared" ref="L641:L645" si="2252">IF(K641=0,0,D641-Q641)</f>
        <v>#REF!</v>
      </c>
      <c r="M641" s="19" t="str">
        <f t="shared" ref="M641:M645" si="2253">VLOOKUP(A641,'[1]ESFUERZO PROPIO ANTIOQUIA'!$E$4:$AB$130,14,0)</f>
        <v>#REF!</v>
      </c>
      <c r="N641" s="19" t="str">
        <f t="shared" ref="N641:N645" si="2254">VLOOKUP(A641,'[1]ESFUERZO PROPIO ANTIOQUIA'!$E$4:$AB$130,11,0)</f>
        <v>#REF!</v>
      </c>
      <c r="O641" s="38"/>
      <c r="P641" s="19" t="str">
        <f t="shared" ref="P641:P642" si="2255">+D641-K641</f>
        <v>#REF!</v>
      </c>
      <c r="Q641" s="19" t="str">
        <f t="shared" ref="Q641:Q645" si="2256">+ROUND(P641,0)</f>
        <v>#REF!</v>
      </c>
      <c r="R641" s="19" t="str">
        <f t="shared" ref="R641:R645" si="2257">+L641+Q641</f>
        <v>#REF!</v>
      </c>
      <c r="S641" s="38" t="str">
        <f t="shared" ref="S641:S645" si="2258">+IF(D641-L641-Q641&gt;1,D641-L641-Q641,0)</f>
        <v>#REF!</v>
      </c>
      <c r="T641" s="19">
        <v>374474.0</v>
      </c>
      <c r="U641" s="19">
        <v>0.0</v>
      </c>
      <c r="V641" s="19">
        <f t="shared" ref="V641:V645" si="2259">+T641+U641</f>
        <v>374474</v>
      </c>
      <c r="W641" s="19" t="str">
        <f t="shared" ref="W641:W645" si="2260">+IF(S641+V641&gt;100000,S641+V641,0)</f>
        <v>#REF!</v>
      </c>
      <c r="X641" s="19" t="str">
        <f t="shared" ref="X641:X645" si="2261">+Q641+W641</f>
        <v>#REF!</v>
      </c>
      <c r="Y641" s="38"/>
      <c r="Z641" s="38"/>
      <c r="AA641" s="38"/>
      <c r="AB641" s="38"/>
      <c r="AC641" s="38"/>
      <c r="AD641" s="38"/>
      <c r="AE641" s="38"/>
      <c r="AG641" s="39" t="b">
        <f t="shared" ref="AG641:AG645" si="2262">+AND(A641=AH641,C641=AJ641)</f>
        <v>1</v>
      </c>
      <c r="AH641" s="38" t="s">
        <v>284</v>
      </c>
      <c r="AI641" s="40" t="s">
        <v>44</v>
      </c>
      <c r="AJ641" s="38" t="s">
        <v>45</v>
      </c>
      <c r="AK641" s="19">
        <v>374474.0</v>
      </c>
      <c r="AL641" s="18">
        <v>0.0</v>
      </c>
      <c r="AM641" s="19">
        <f t="shared" ref="AM641:AM645" si="2263">+AK641+AL641</f>
        <v>374474</v>
      </c>
    </row>
    <row r="642" ht="15.75" hidden="1" customHeight="1" outlineLevel="2">
      <c r="A642" s="18" t="s">
        <v>284</v>
      </c>
      <c r="B642" s="19" t="s">
        <v>73</v>
      </c>
      <c r="C642" s="18" t="s">
        <v>74</v>
      </c>
      <c r="D642" s="19">
        <v>1228232.4</v>
      </c>
      <c r="E642" s="19">
        <v>66189.99</v>
      </c>
      <c r="F642" s="19">
        <v>0.0</v>
      </c>
      <c r="G642" s="19" t="str">
        <f t="shared" si="2247"/>
        <v>#REF!</v>
      </c>
      <c r="H642" s="19" t="str">
        <f t="shared" si="2248"/>
        <v>#REF!</v>
      </c>
      <c r="I642" s="19" t="str">
        <f t="shared" si="2249"/>
        <v>#REF!</v>
      </c>
      <c r="J642" s="19" t="str">
        <f t="shared" si="2250"/>
        <v>#REF!</v>
      </c>
      <c r="K642" s="19" t="str">
        <f t="shared" si="2251"/>
        <v>#REF!</v>
      </c>
      <c r="L642" s="19" t="str">
        <f t="shared" si="2252"/>
        <v>#REF!</v>
      </c>
      <c r="M642" s="19" t="str">
        <f t="shared" si="2253"/>
        <v>#REF!</v>
      </c>
      <c r="N642" s="19" t="str">
        <f t="shared" si="2254"/>
        <v>#REF!</v>
      </c>
      <c r="O642" s="38"/>
      <c r="P642" s="19" t="str">
        <f t="shared" si="2255"/>
        <v>#REF!</v>
      </c>
      <c r="Q642" s="19" t="str">
        <f t="shared" si="2256"/>
        <v>#REF!</v>
      </c>
      <c r="R642" s="19" t="str">
        <f t="shared" si="2257"/>
        <v>#REF!</v>
      </c>
      <c r="S642" s="38" t="str">
        <f t="shared" si="2258"/>
        <v>#REF!</v>
      </c>
      <c r="T642" s="19">
        <v>297620.0</v>
      </c>
      <c r="U642" s="19">
        <v>0.0</v>
      </c>
      <c r="V642" s="19">
        <f t="shared" si="2259"/>
        <v>297620</v>
      </c>
      <c r="W642" s="19" t="str">
        <f t="shared" si="2260"/>
        <v>#REF!</v>
      </c>
      <c r="X642" s="19" t="str">
        <f t="shared" si="2261"/>
        <v>#REF!</v>
      </c>
      <c r="Y642" s="38"/>
      <c r="Z642" s="38"/>
      <c r="AA642" s="38"/>
      <c r="AB642" s="38"/>
      <c r="AC642" s="38"/>
      <c r="AD642" s="38"/>
      <c r="AE642" s="38"/>
      <c r="AG642" s="39" t="b">
        <f t="shared" si="2262"/>
        <v>1</v>
      </c>
      <c r="AH642" s="38" t="s">
        <v>284</v>
      </c>
      <c r="AI642" s="40" t="s">
        <v>73</v>
      </c>
      <c r="AJ642" s="38" t="s">
        <v>74</v>
      </c>
      <c r="AK642" s="19">
        <v>297620.0</v>
      </c>
      <c r="AL642" s="18">
        <v>0.0</v>
      </c>
      <c r="AM642" s="19">
        <f t="shared" si="2263"/>
        <v>297620</v>
      </c>
    </row>
    <row r="643" ht="15.75" hidden="1" customHeight="1" outlineLevel="2">
      <c r="A643" s="18" t="s">
        <v>284</v>
      </c>
      <c r="B643" s="19" t="s">
        <v>30</v>
      </c>
      <c r="C643" s="18" t="s">
        <v>31</v>
      </c>
      <c r="D643" s="19">
        <v>64737.85</v>
      </c>
      <c r="E643" s="19">
        <v>3488.75</v>
      </c>
      <c r="F643" s="19">
        <v>0.0</v>
      </c>
      <c r="G643" s="19" t="str">
        <f t="shared" si="2247"/>
        <v>#REF!</v>
      </c>
      <c r="H643" s="19" t="str">
        <f t="shared" si="2248"/>
        <v>#REF!</v>
      </c>
      <c r="I643" s="19" t="str">
        <f t="shared" si="2249"/>
        <v>#REF!</v>
      </c>
      <c r="J643" s="19" t="str">
        <f t="shared" si="2250"/>
        <v>#REF!</v>
      </c>
      <c r="K643" s="19" t="str">
        <f t="shared" si="2251"/>
        <v>#REF!</v>
      </c>
      <c r="L643" s="19" t="str">
        <f t="shared" si="2252"/>
        <v>#REF!</v>
      </c>
      <c r="M643" s="19" t="str">
        <f t="shared" si="2253"/>
        <v>#REF!</v>
      </c>
      <c r="N643" s="19" t="str">
        <f t="shared" si="2254"/>
        <v>#REF!</v>
      </c>
      <c r="O643" s="38"/>
      <c r="P643" s="19">
        <v>0.0</v>
      </c>
      <c r="Q643" s="19">
        <f t="shared" si="2256"/>
        <v>0</v>
      </c>
      <c r="R643" s="19" t="str">
        <f t="shared" si="2257"/>
        <v>#REF!</v>
      </c>
      <c r="S643" s="38" t="str">
        <f t="shared" si="2258"/>
        <v>#REF!</v>
      </c>
      <c r="T643" s="19">
        <v>0.0</v>
      </c>
      <c r="U643" s="19">
        <v>0.0</v>
      </c>
      <c r="V643" s="19">
        <f t="shared" si="2259"/>
        <v>0</v>
      </c>
      <c r="W643" s="19" t="str">
        <f t="shared" si="2260"/>
        <v>#REF!</v>
      </c>
      <c r="X643" s="19" t="str">
        <f t="shared" si="2261"/>
        <v>#REF!</v>
      </c>
      <c r="Y643" s="38"/>
      <c r="Z643" s="38"/>
      <c r="AA643" s="38"/>
      <c r="AB643" s="38"/>
      <c r="AC643" s="38"/>
      <c r="AD643" s="38"/>
      <c r="AE643" s="38"/>
      <c r="AG643" s="39" t="b">
        <f t="shared" si="2262"/>
        <v>1</v>
      </c>
      <c r="AH643" s="18" t="s">
        <v>284</v>
      </c>
      <c r="AI643" s="19" t="s">
        <v>30</v>
      </c>
      <c r="AJ643" s="18" t="s">
        <v>31</v>
      </c>
      <c r="AK643" s="19"/>
      <c r="AL643" s="18"/>
      <c r="AM643" s="19">
        <f t="shared" si="2263"/>
        <v>0</v>
      </c>
    </row>
    <row r="644" ht="15.75" hidden="1" customHeight="1" outlineLevel="2">
      <c r="A644" s="18" t="s">
        <v>284</v>
      </c>
      <c r="B644" s="19" t="s">
        <v>38</v>
      </c>
      <c r="C644" s="18" t="s">
        <v>39</v>
      </c>
      <c r="D644" s="19">
        <v>26791.42</v>
      </c>
      <c r="E644" s="19">
        <v>1443.8</v>
      </c>
      <c r="F644" s="19">
        <v>0.0</v>
      </c>
      <c r="G644" s="19" t="str">
        <f t="shared" si="2247"/>
        <v>#REF!</v>
      </c>
      <c r="H644" s="19" t="str">
        <f t="shared" si="2248"/>
        <v>#REF!</v>
      </c>
      <c r="I644" s="19" t="str">
        <f t="shared" si="2249"/>
        <v>#REF!</v>
      </c>
      <c r="J644" s="19" t="str">
        <f t="shared" si="2250"/>
        <v>#REF!</v>
      </c>
      <c r="K644" s="19" t="str">
        <f t="shared" si="2251"/>
        <v>#REF!</v>
      </c>
      <c r="L644" s="19" t="str">
        <f t="shared" si="2252"/>
        <v>#REF!</v>
      </c>
      <c r="M644" s="19" t="str">
        <f t="shared" si="2253"/>
        <v>#REF!</v>
      </c>
      <c r="N644" s="19" t="str">
        <f t="shared" si="2254"/>
        <v>#REF!</v>
      </c>
      <c r="O644" s="38"/>
      <c r="P644" s="19">
        <v>0.0</v>
      </c>
      <c r="Q644" s="19">
        <f t="shared" si="2256"/>
        <v>0</v>
      </c>
      <c r="R644" s="19" t="str">
        <f t="shared" si="2257"/>
        <v>#REF!</v>
      </c>
      <c r="S644" s="38" t="str">
        <f t="shared" si="2258"/>
        <v>#REF!</v>
      </c>
      <c r="T644" s="19">
        <v>0.0</v>
      </c>
      <c r="U644" s="19">
        <v>29843.86</v>
      </c>
      <c r="V644" s="19">
        <f t="shared" si="2259"/>
        <v>29843.86</v>
      </c>
      <c r="W644" s="19" t="str">
        <f t="shared" si="2260"/>
        <v>#REF!</v>
      </c>
      <c r="X644" s="19" t="str">
        <f t="shared" si="2261"/>
        <v>#REF!</v>
      </c>
      <c r="Y644" s="38"/>
      <c r="Z644" s="38"/>
      <c r="AA644" s="38"/>
      <c r="AB644" s="38"/>
      <c r="AC644" s="38"/>
      <c r="AD644" s="38"/>
      <c r="AE644" s="38"/>
      <c r="AG644" s="39" t="b">
        <f t="shared" si="2262"/>
        <v>1</v>
      </c>
      <c r="AH644" s="38" t="s">
        <v>284</v>
      </c>
      <c r="AI644" s="40" t="s">
        <v>38</v>
      </c>
      <c r="AJ644" s="38" t="s">
        <v>39</v>
      </c>
      <c r="AK644" s="19">
        <v>0.0</v>
      </c>
      <c r="AL644" s="18">
        <v>29843.86</v>
      </c>
      <c r="AM644" s="19">
        <f t="shared" si="2263"/>
        <v>29843.86</v>
      </c>
    </row>
    <row r="645" ht="15.75" hidden="1" customHeight="1" outlineLevel="2">
      <c r="A645" s="18" t="s">
        <v>284</v>
      </c>
      <c r="B645" s="19" t="s">
        <v>48</v>
      </c>
      <c r="C645" s="18" t="s">
        <v>49</v>
      </c>
      <c r="D645" s="19">
        <v>2.483308411E7</v>
      </c>
      <c r="E645" s="19">
        <v>1338266.04</v>
      </c>
      <c r="F645" s="19">
        <v>0.0</v>
      </c>
      <c r="G645" s="19" t="str">
        <f t="shared" si="2247"/>
        <v>#REF!</v>
      </c>
      <c r="H645" s="19" t="str">
        <f t="shared" si="2248"/>
        <v>#REF!</v>
      </c>
      <c r="I645" s="19" t="str">
        <f t="shared" si="2249"/>
        <v>#REF!</v>
      </c>
      <c r="J645" s="19" t="str">
        <f t="shared" si="2250"/>
        <v>#REF!</v>
      </c>
      <c r="K645" s="19" t="str">
        <f t="shared" si="2251"/>
        <v>#REF!</v>
      </c>
      <c r="L645" s="19" t="str">
        <f t="shared" si="2252"/>
        <v>#REF!</v>
      </c>
      <c r="M645" s="19" t="str">
        <f t="shared" si="2253"/>
        <v>#REF!</v>
      </c>
      <c r="N645" s="19" t="str">
        <f t="shared" si="2254"/>
        <v>#REF!</v>
      </c>
      <c r="O645" s="38"/>
      <c r="P645" s="19" t="str">
        <f>+D645-K645</f>
        <v>#REF!</v>
      </c>
      <c r="Q645" s="19" t="str">
        <f t="shared" si="2256"/>
        <v>#REF!</v>
      </c>
      <c r="R645" s="19" t="str">
        <f t="shared" si="2257"/>
        <v>#REF!</v>
      </c>
      <c r="S645" s="38" t="str">
        <f t="shared" si="2258"/>
        <v>#REF!</v>
      </c>
      <c r="T645" s="19">
        <v>5861537.0</v>
      </c>
      <c r="U645" s="19">
        <v>0.0</v>
      </c>
      <c r="V645" s="19">
        <f t="shared" si="2259"/>
        <v>5861537</v>
      </c>
      <c r="W645" s="19" t="str">
        <f t="shared" si="2260"/>
        <v>#REF!</v>
      </c>
      <c r="X645" s="19" t="str">
        <f t="shared" si="2261"/>
        <v>#REF!</v>
      </c>
      <c r="Y645" s="38"/>
      <c r="Z645" s="38"/>
      <c r="AA645" s="38"/>
      <c r="AB645" s="38"/>
      <c r="AC645" s="38"/>
      <c r="AD645" s="38"/>
      <c r="AE645" s="38"/>
      <c r="AG645" s="39" t="b">
        <f t="shared" si="2262"/>
        <v>1</v>
      </c>
      <c r="AH645" s="38" t="s">
        <v>284</v>
      </c>
      <c r="AI645" s="40" t="s">
        <v>48</v>
      </c>
      <c r="AJ645" s="38" t="s">
        <v>49</v>
      </c>
      <c r="AK645" s="19">
        <v>5861537.0</v>
      </c>
      <c r="AL645" s="18">
        <v>0.0</v>
      </c>
      <c r="AM645" s="19">
        <f t="shared" si="2263"/>
        <v>5861537</v>
      </c>
    </row>
    <row r="646" ht="15.75" hidden="1" customHeight="1" outlineLevel="1">
      <c r="A646" s="43" t="s">
        <v>455</v>
      </c>
      <c r="B646" s="19"/>
      <c r="C646" s="18"/>
      <c r="D646" s="19">
        <f t="shared" ref="D646:E646" si="2264">SUBTOTAL(9,D641:D645)</f>
        <v>27363532</v>
      </c>
      <c r="E646" s="19">
        <f t="shared" si="2264"/>
        <v>1474633</v>
      </c>
      <c r="F646" s="19">
        <v>1.0</v>
      </c>
      <c r="G646" s="19"/>
      <c r="H646" s="19"/>
      <c r="I646" s="19"/>
      <c r="J646" s="19"/>
      <c r="K646" s="19" t="str">
        <f t="shared" ref="K646:L646" si="2265">SUBTOTAL(9,K641:K645)</f>
        <v>#REF!</v>
      </c>
      <c r="L646" s="19" t="str">
        <f t="shared" si="2265"/>
        <v>#REF!</v>
      </c>
      <c r="M646" s="19"/>
      <c r="N646" s="19"/>
      <c r="O646" s="38"/>
      <c r="P646" s="19" t="str">
        <f t="shared" ref="P646:X646" si="2266">SUBTOTAL(9,P641:P645)</f>
        <v>#REF!</v>
      </c>
      <c r="Q646" s="19" t="str">
        <f t="shared" si="2266"/>
        <v>#REF!</v>
      </c>
      <c r="R646" s="19" t="str">
        <f t="shared" si="2266"/>
        <v>#REF!</v>
      </c>
      <c r="S646" s="38" t="str">
        <f t="shared" si="2266"/>
        <v>#REF!</v>
      </c>
      <c r="T646" s="19">
        <f t="shared" si="2266"/>
        <v>6533631</v>
      </c>
      <c r="U646" s="19">
        <f t="shared" si="2266"/>
        <v>29843.86</v>
      </c>
      <c r="V646" s="19">
        <f t="shared" si="2266"/>
        <v>6563474.86</v>
      </c>
      <c r="W646" s="19" t="str">
        <f t="shared" si="2266"/>
        <v>#REF!</v>
      </c>
      <c r="X646" s="19" t="str">
        <f t="shared" si="2266"/>
        <v>#REF!</v>
      </c>
      <c r="Y646" s="38"/>
      <c r="Z646" s="38"/>
      <c r="AA646" s="38"/>
      <c r="AB646" s="38"/>
      <c r="AC646" s="38"/>
      <c r="AD646" s="38"/>
      <c r="AE646" s="38"/>
      <c r="AH646" s="38"/>
      <c r="AI646" s="40"/>
      <c r="AJ646" s="38"/>
      <c r="AK646" s="19"/>
      <c r="AL646" s="18"/>
      <c r="AM646" s="19"/>
    </row>
    <row r="647" ht="15.75" hidden="1" customHeight="1" outlineLevel="2">
      <c r="A647" s="18" t="s">
        <v>286</v>
      </c>
      <c r="B647" s="19" t="s">
        <v>18</v>
      </c>
      <c r="C647" s="18" t="s">
        <v>335</v>
      </c>
      <c r="D647" s="19">
        <v>1.2015848717E8</v>
      </c>
      <c r="E647" s="19">
        <v>1.137672291E7</v>
      </c>
      <c r="F647" s="19">
        <v>0.0</v>
      </c>
      <c r="G647" s="19" t="str">
        <f t="shared" ref="G647:G650" si="2267">VLOOKUP(A647,'[1]ESFUERZO PROPIO ANTIOQUIA'!$E$4:$AB$130,5,0)</f>
        <v>#REF!</v>
      </c>
      <c r="H647" s="19" t="str">
        <f t="shared" ref="H647:H650" si="2268">VLOOKUP(A647,'[1]ESFUERZO PROPIO ANTIOQUIA'!$E$4:$AB$130,2,0)</f>
        <v>#REF!</v>
      </c>
      <c r="I647" s="19" t="str">
        <f t="shared" ref="I647:I650" si="2269">VLOOKUP(A647,'[1]ESFUERZO PROPIO ANTIOQUIA'!$E$4:$AB$130,24,0)</f>
        <v>#REF!</v>
      </c>
      <c r="J647" s="19" t="str">
        <f t="shared" ref="J647:J650" si="2270">+I647/4</f>
        <v>#REF!</v>
      </c>
      <c r="K647" s="19" t="str">
        <f t="shared" ref="K647:K650" si="2271">+F647*J647</f>
        <v>#REF!</v>
      </c>
      <c r="L647" s="19" t="str">
        <f t="shared" ref="L647:L650" si="2272">IF(K647=0,0,D647-Q647)</f>
        <v>#REF!</v>
      </c>
      <c r="M647" s="19" t="str">
        <f t="shared" ref="M647:M650" si="2273">VLOOKUP(A647,'[1]ESFUERZO PROPIO ANTIOQUIA'!$E$4:$AB$130,14,0)</f>
        <v>#REF!</v>
      </c>
      <c r="N647" s="19" t="str">
        <f t="shared" ref="N647:N650" si="2274">VLOOKUP(A647,'[1]ESFUERZO PROPIO ANTIOQUIA'!$E$4:$AB$130,11,0)</f>
        <v>#REF!</v>
      </c>
      <c r="O647" s="38"/>
      <c r="P647" s="19" t="str">
        <f t="shared" ref="P647:P648" si="2275">+D647-K647</f>
        <v>#REF!</v>
      </c>
      <c r="Q647" s="19" t="str">
        <f t="shared" ref="Q647:Q650" si="2276">+ROUND(P647,0)</f>
        <v>#REF!</v>
      </c>
      <c r="R647" s="19" t="str">
        <f t="shared" ref="R647:R650" si="2277">+L647+Q647</f>
        <v>#REF!</v>
      </c>
      <c r="S647" s="38" t="str">
        <f t="shared" ref="S647:S650" si="2278">+IF(D647-L647-Q647&gt;1,D647-L647-Q647,0)</f>
        <v>#REF!</v>
      </c>
      <c r="T647" s="19">
        <v>0.0</v>
      </c>
      <c r="U647" s="19">
        <v>0.0</v>
      </c>
      <c r="V647" s="19">
        <f t="shared" ref="V647:V650" si="2279">+T647+U647</f>
        <v>0</v>
      </c>
      <c r="W647" s="19" t="str">
        <f t="shared" ref="W647:W650" si="2280">+IF(S647+V647&gt;100000,S647+V647,0)</f>
        <v>#REF!</v>
      </c>
      <c r="X647" s="19" t="str">
        <f t="shared" ref="X647:X650" si="2281">+Q647+W647</f>
        <v>#REF!</v>
      </c>
      <c r="Y647" s="38"/>
      <c r="Z647" s="38"/>
      <c r="AA647" s="38"/>
      <c r="AB647" s="38"/>
      <c r="AC647" s="38"/>
      <c r="AD647" s="38"/>
      <c r="AE647" s="38"/>
      <c r="AG647" s="39" t="b">
        <f t="shared" ref="AG647:AG650" si="2282">+AND(A647=AH647,C647=AJ647)</f>
        <v>1</v>
      </c>
      <c r="AH647" s="38" t="s">
        <v>286</v>
      </c>
      <c r="AI647" s="40" t="s">
        <v>18</v>
      </c>
      <c r="AJ647" s="38" t="s">
        <v>335</v>
      </c>
      <c r="AK647" s="19">
        <v>0.0</v>
      </c>
      <c r="AL647" s="18">
        <v>0.0</v>
      </c>
      <c r="AM647" s="19">
        <f t="shared" ref="AM647:AM650" si="2283">+AK647+AL647</f>
        <v>0</v>
      </c>
    </row>
    <row r="648" ht="15.75" hidden="1" customHeight="1" outlineLevel="2">
      <c r="A648" s="18" t="s">
        <v>286</v>
      </c>
      <c r="B648" s="19" t="s">
        <v>44</v>
      </c>
      <c r="C648" s="18" t="s">
        <v>45</v>
      </c>
      <c r="D648" s="19">
        <v>3.12185925E7</v>
      </c>
      <c r="E648" s="19">
        <v>2955806.83</v>
      </c>
      <c r="F648" s="19">
        <v>0.0</v>
      </c>
      <c r="G648" s="19" t="str">
        <f t="shared" si="2267"/>
        <v>#REF!</v>
      </c>
      <c r="H648" s="19" t="str">
        <f t="shared" si="2268"/>
        <v>#REF!</v>
      </c>
      <c r="I648" s="19" t="str">
        <f t="shared" si="2269"/>
        <v>#REF!</v>
      </c>
      <c r="J648" s="19" t="str">
        <f t="shared" si="2270"/>
        <v>#REF!</v>
      </c>
      <c r="K648" s="19" t="str">
        <f t="shared" si="2271"/>
        <v>#REF!</v>
      </c>
      <c r="L648" s="19" t="str">
        <f t="shared" si="2272"/>
        <v>#REF!</v>
      </c>
      <c r="M648" s="19" t="str">
        <f t="shared" si="2273"/>
        <v>#REF!</v>
      </c>
      <c r="N648" s="19" t="str">
        <f t="shared" si="2274"/>
        <v>#REF!</v>
      </c>
      <c r="O648" s="38"/>
      <c r="P648" s="19" t="str">
        <f t="shared" si="2275"/>
        <v>#REF!</v>
      </c>
      <c r="Q648" s="19" t="str">
        <f t="shared" si="2276"/>
        <v>#REF!</v>
      </c>
      <c r="R648" s="19" t="str">
        <f t="shared" si="2277"/>
        <v>#REF!</v>
      </c>
      <c r="S648" s="38" t="str">
        <f t="shared" si="2278"/>
        <v>#REF!</v>
      </c>
      <c r="T648" s="19">
        <v>0.0</v>
      </c>
      <c r="U648" s="19">
        <v>0.0</v>
      </c>
      <c r="V648" s="19">
        <f t="shared" si="2279"/>
        <v>0</v>
      </c>
      <c r="W648" s="19" t="str">
        <f t="shared" si="2280"/>
        <v>#REF!</v>
      </c>
      <c r="X648" s="19" t="str">
        <f t="shared" si="2281"/>
        <v>#REF!</v>
      </c>
      <c r="Y648" s="38"/>
      <c r="Z648" s="38"/>
      <c r="AA648" s="38"/>
      <c r="AB648" s="38"/>
      <c r="AC648" s="38"/>
      <c r="AD648" s="38"/>
      <c r="AE648" s="38"/>
      <c r="AG648" s="39" t="b">
        <f t="shared" si="2282"/>
        <v>1</v>
      </c>
      <c r="AH648" s="38" t="s">
        <v>286</v>
      </c>
      <c r="AI648" s="40" t="s">
        <v>44</v>
      </c>
      <c r="AJ648" s="38" t="s">
        <v>45</v>
      </c>
      <c r="AK648" s="19">
        <v>0.0</v>
      </c>
      <c r="AL648" s="18">
        <v>0.0</v>
      </c>
      <c r="AM648" s="19">
        <f t="shared" si="2283"/>
        <v>0</v>
      </c>
    </row>
    <row r="649" ht="15.75" hidden="1" customHeight="1" outlineLevel="2">
      <c r="A649" s="18" t="s">
        <v>286</v>
      </c>
      <c r="B649" s="19" t="s">
        <v>30</v>
      </c>
      <c r="C649" s="18" t="s">
        <v>31</v>
      </c>
      <c r="D649" s="19">
        <v>54803.36</v>
      </c>
      <c r="E649" s="19">
        <v>5188.84</v>
      </c>
      <c r="F649" s="19">
        <v>0.0</v>
      </c>
      <c r="G649" s="19" t="str">
        <f t="shared" si="2267"/>
        <v>#REF!</v>
      </c>
      <c r="H649" s="19" t="str">
        <f t="shared" si="2268"/>
        <v>#REF!</v>
      </c>
      <c r="I649" s="19" t="str">
        <f t="shared" si="2269"/>
        <v>#REF!</v>
      </c>
      <c r="J649" s="19" t="str">
        <f t="shared" si="2270"/>
        <v>#REF!</v>
      </c>
      <c r="K649" s="19" t="str">
        <f t="shared" si="2271"/>
        <v>#REF!</v>
      </c>
      <c r="L649" s="19" t="str">
        <f t="shared" si="2272"/>
        <v>#REF!</v>
      </c>
      <c r="M649" s="19" t="str">
        <f t="shared" si="2273"/>
        <v>#REF!</v>
      </c>
      <c r="N649" s="19" t="str">
        <f t="shared" si="2274"/>
        <v>#REF!</v>
      </c>
      <c r="O649" s="38"/>
      <c r="P649" s="19">
        <v>0.0</v>
      </c>
      <c r="Q649" s="19">
        <f t="shared" si="2276"/>
        <v>0</v>
      </c>
      <c r="R649" s="19" t="str">
        <f t="shared" si="2277"/>
        <v>#REF!</v>
      </c>
      <c r="S649" s="38" t="str">
        <f t="shared" si="2278"/>
        <v>#REF!</v>
      </c>
      <c r="T649" s="19">
        <v>0.0</v>
      </c>
      <c r="U649" s="19">
        <v>0.0</v>
      </c>
      <c r="V649" s="19">
        <f t="shared" si="2279"/>
        <v>0</v>
      </c>
      <c r="W649" s="19" t="str">
        <f t="shared" si="2280"/>
        <v>#REF!</v>
      </c>
      <c r="X649" s="19" t="str">
        <f t="shared" si="2281"/>
        <v>#REF!</v>
      </c>
      <c r="Y649" s="38"/>
      <c r="Z649" s="38"/>
      <c r="AA649" s="38"/>
      <c r="AB649" s="38"/>
      <c r="AC649" s="38"/>
      <c r="AD649" s="38"/>
      <c r="AE649" s="38"/>
      <c r="AG649" s="39" t="b">
        <f t="shared" si="2282"/>
        <v>1</v>
      </c>
      <c r="AH649" s="18" t="s">
        <v>286</v>
      </c>
      <c r="AI649" s="19" t="s">
        <v>30</v>
      </c>
      <c r="AJ649" s="18" t="s">
        <v>31</v>
      </c>
      <c r="AK649" s="19"/>
      <c r="AL649" s="18"/>
      <c r="AM649" s="19">
        <f t="shared" si="2283"/>
        <v>0</v>
      </c>
    </row>
    <row r="650" ht="15.75" hidden="1" customHeight="1" outlineLevel="2">
      <c r="A650" s="18" t="s">
        <v>286</v>
      </c>
      <c r="B650" s="19" t="s">
        <v>38</v>
      </c>
      <c r="C650" s="18" t="s">
        <v>39</v>
      </c>
      <c r="D650" s="19">
        <v>37952.97</v>
      </c>
      <c r="E650" s="19">
        <v>3593.42</v>
      </c>
      <c r="F650" s="19">
        <v>0.0</v>
      </c>
      <c r="G650" s="19" t="str">
        <f t="shared" si="2267"/>
        <v>#REF!</v>
      </c>
      <c r="H650" s="19" t="str">
        <f t="shared" si="2268"/>
        <v>#REF!</v>
      </c>
      <c r="I650" s="19" t="str">
        <f t="shared" si="2269"/>
        <v>#REF!</v>
      </c>
      <c r="J650" s="19" t="str">
        <f t="shared" si="2270"/>
        <v>#REF!</v>
      </c>
      <c r="K650" s="19" t="str">
        <f t="shared" si="2271"/>
        <v>#REF!</v>
      </c>
      <c r="L650" s="19" t="str">
        <f t="shared" si="2272"/>
        <v>#REF!</v>
      </c>
      <c r="M650" s="19" t="str">
        <f t="shared" si="2273"/>
        <v>#REF!</v>
      </c>
      <c r="N650" s="19" t="str">
        <f t="shared" si="2274"/>
        <v>#REF!</v>
      </c>
      <c r="O650" s="38"/>
      <c r="P650" s="19">
        <v>0.0</v>
      </c>
      <c r="Q650" s="19">
        <f t="shared" si="2276"/>
        <v>0</v>
      </c>
      <c r="R650" s="19" t="str">
        <f t="shared" si="2277"/>
        <v>#REF!</v>
      </c>
      <c r="S650" s="38" t="str">
        <f t="shared" si="2278"/>
        <v>#REF!</v>
      </c>
      <c r="T650" s="19">
        <v>0.0</v>
      </c>
      <c r="U650" s="19">
        <v>30877.69</v>
      </c>
      <c r="V650" s="19">
        <f t="shared" si="2279"/>
        <v>30877.69</v>
      </c>
      <c r="W650" s="19" t="str">
        <f t="shared" si="2280"/>
        <v>#REF!</v>
      </c>
      <c r="X650" s="19" t="str">
        <f t="shared" si="2281"/>
        <v>#REF!</v>
      </c>
      <c r="Y650" s="38"/>
      <c r="Z650" s="38"/>
      <c r="AA650" s="38"/>
      <c r="AB650" s="38"/>
      <c r="AC650" s="38"/>
      <c r="AD650" s="38"/>
      <c r="AE650" s="38"/>
      <c r="AG650" s="39" t="b">
        <f t="shared" si="2282"/>
        <v>1</v>
      </c>
      <c r="AH650" s="38" t="s">
        <v>286</v>
      </c>
      <c r="AI650" s="40" t="s">
        <v>38</v>
      </c>
      <c r="AJ650" s="38" t="s">
        <v>39</v>
      </c>
      <c r="AK650" s="19">
        <v>0.0</v>
      </c>
      <c r="AL650" s="18">
        <v>30877.69</v>
      </c>
      <c r="AM650" s="19">
        <f t="shared" si="2283"/>
        <v>30877.69</v>
      </c>
    </row>
    <row r="651" ht="15.75" hidden="1" customHeight="1" outlineLevel="1">
      <c r="A651" s="43" t="s">
        <v>456</v>
      </c>
      <c r="B651" s="19"/>
      <c r="C651" s="18"/>
      <c r="D651" s="19">
        <f t="shared" ref="D651:E651" si="2284">SUBTOTAL(9,D647:D650)</f>
        <v>151469836</v>
      </c>
      <c r="E651" s="19">
        <f t="shared" si="2284"/>
        <v>14341312</v>
      </c>
      <c r="F651" s="19">
        <v>1.0</v>
      </c>
      <c r="G651" s="19"/>
      <c r="H651" s="19"/>
      <c r="I651" s="19"/>
      <c r="J651" s="19"/>
      <c r="K651" s="19" t="str">
        <f t="shared" ref="K651:L651" si="2285">SUBTOTAL(9,K647:K650)</f>
        <v>#REF!</v>
      </c>
      <c r="L651" s="19" t="str">
        <f t="shared" si="2285"/>
        <v>#REF!</v>
      </c>
      <c r="M651" s="19"/>
      <c r="N651" s="19"/>
      <c r="O651" s="38"/>
      <c r="P651" s="19" t="str">
        <f t="shared" ref="P651:X651" si="2286">SUBTOTAL(9,P647:P650)</f>
        <v>#REF!</v>
      </c>
      <c r="Q651" s="19" t="str">
        <f t="shared" si="2286"/>
        <v>#REF!</v>
      </c>
      <c r="R651" s="19" t="str">
        <f t="shared" si="2286"/>
        <v>#REF!</v>
      </c>
      <c r="S651" s="38" t="str">
        <f t="shared" si="2286"/>
        <v>#REF!</v>
      </c>
      <c r="T651" s="19">
        <f t="shared" si="2286"/>
        <v>0</v>
      </c>
      <c r="U651" s="19">
        <f t="shared" si="2286"/>
        <v>30877.69</v>
      </c>
      <c r="V651" s="19">
        <f t="shared" si="2286"/>
        <v>30877.69</v>
      </c>
      <c r="W651" s="19" t="str">
        <f t="shared" si="2286"/>
        <v>#REF!</v>
      </c>
      <c r="X651" s="19" t="str">
        <f t="shared" si="2286"/>
        <v>#REF!</v>
      </c>
      <c r="Y651" s="38"/>
      <c r="Z651" s="38"/>
      <c r="AA651" s="38"/>
      <c r="AB651" s="38"/>
      <c r="AC651" s="38"/>
      <c r="AD651" s="38"/>
      <c r="AE651" s="38"/>
      <c r="AH651" s="38"/>
      <c r="AI651" s="40"/>
      <c r="AJ651" s="38"/>
      <c r="AK651" s="19"/>
      <c r="AL651" s="18"/>
      <c r="AM651" s="19"/>
    </row>
    <row r="652" ht="15.75" hidden="1" customHeight="1" outlineLevel="2">
      <c r="A652" s="18" t="s">
        <v>288</v>
      </c>
      <c r="B652" s="19" t="s">
        <v>44</v>
      </c>
      <c r="C652" s="18" t="s">
        <v>45</v>
      </c>
      <c r="D652" s="19">
        <v>1.031085055E7</v>
      </c>
      <c r="E652" s="19">
        <v>277019.38</v>
      </c>
      <c r="F652" s="19">
        <v>0.0</v>
      </c>
      <c r="G652" s="19" t="str">
        <f t="shared" ref="G652:G656" si="2287">VLOOKUP(A652,'[1]ESFUERZO PROPIO ANTIOQUIA'!$E$4:$AB$130,5,0)</f>
        <v>#REF!</v>
      </c>
      <c r="H652" s="19" t="str">
        <f t="shared" ref="H652:H656" si="2288">VLOOKUP(A652,'[1]ESFUERZO PROPIO ANTIOQUIA'!$E$4:$AB$130,2,0)</f>
        <v>#REF!</v>
      </c>
      <c r="I652" s="19" t="str">
        <f t="shared" ref="I652:I656" si="2289">VLOOKUP(A652,'[1]ESFUERZO PROPIO ANTIOQUIA'!$E$4:$AB$130,24,0)</f>
        <v>#REF!</v>
      </c>
      <c r="J652" s="19" t="str">
        <f t="shared" ref="J652:J656" si="2290">+I652/4</f>
        <v>#REF!</v>
      </c>
      <c r="K652" s="19" t="str">
        <f t="shared" ref="K652:K656" si="2291">+F652*J652</f>
        <v>#REF!</v>
      </c>
      <c r="L652" s="19" t="str">
        <f t="shared" ref="L652:L656" si="2292">IF(K652=0,0,D652-Q652)</f>
        <v>#REF!</v>
      </c>
      <c r="M652" s="19" t="str">
        <f t="shared" ref="M652:M656" si="2293">VLOOKUP(A652,'[1]ESFUERZO PROPIO ANTIOQUIA'!$E$4:$AB$130,14,0)</f>
        <v>#REF!</v>
      </c>
      <c r="N652" s="19" t="str">
        <f t="shared" ref="N652:N656" si="2294">VLOOKUP(A652,'[1]ESFUERZO PROPIO ANTIOQUIA'!$E$4:$AB$130,11,0)</f>
        <v>#REF!</v>
      </c>
      <c r="O652" s="38"/>
      <c r="P652" s="19" t="str">
        <f t="shared" ref="P652:P653" si="2295">+D652-K652</f>
        <v>#REF!</v>
      </c>
      <c r="Q652" s="19" t="str">
        <f t="shared" ref="Q652:Q656" si="2296">+ROUND(P652,0)</f>
        <v>#REF!</v>
      </c>
      <c r="R652" s="19" t="str">
        <f t="shared" ref="R652:R656" si="2297">+L652+Q652</f>
        <v>#REF!</v>
      </c>
      <c r="S652" s="38" t="str">
        <f t="shared" ref="S652:S656" si="2298">+IF(D652-L652-Q652&gt;1,D652-L652-Q652,0)</f>
        <v>#REF!</v>
      </c>
      <c r="T652" s="19">
        <v>0.0</v>
      </c>
      <c r="U652" s="19">
        <v>0.0</v>
      </c>
      <c r="V652" s="19">
        <f t="shared" ref="V652:V656" si="2299">+T652+U652</f>
        <v>0</v>
      </c>
      <c r="W652" s="19" t="str">
        <f t="shared" ref="W652:W656" si="2300">+IF(S652+V652&gt;100000,S652+V652,0)</f>
        <v>#REF!</v>
      </c>
      <c r="X652" s="19" t="str">
        <f t="shared" ref="X652:X656" si="2301">+Q652+W652</f>
        <v>#REF!</v>
      </c>
      <c r="Y652" s="38"/>
      <c r="Z652" s="38"/>
      <c r="AA652" s="38"/>
      <c r="AB652" s="38"/>
      <c r="AC652" s="38"/>
      <c r="AD652" s="38"/>
      <c r="AE652" s="38"/>
      <c r="AG652" s="39" t="b">
        <f t="shared" ref="AG652:AG656" si="2302">+AND(A652=AH652,C652=AJ652)</f>
        <v>1</v>
      </c>
      <c r="AH652" s="38" t="s">
        <v>288</v>
      </c>
      <c r="AI652" s="40" t="s">
        <v>44</v>
      </c>
      <c r="AJ652" s="38" t="s">
        <v>45</v>
      </c>
      <c r="AK652" s="19">
        <v>0.0</v>
      </c>
      <c r="AL652" s="18">
        <v>0.0</v>
      </c>
      <c r="AM652" s="19">
        <f t="shared" ref="AM652:AM656" si="2303">+AK652+AL652</f>
        <v>0</v>
      </c>
    </row>
    <row r="653" ht="15.75" hidden="1" customHeight="1" outlineLevel="2">
      <c r="A653" s="18" t="s">
        <v>288</v>
      </c>
      <c r="B653" s="19" t="s">
        <v>30</v>
      </c>
      <c r="C653" s="18" t="s">
        <v>31</v>
      </c>
      <c r="D653" s="19">
        <v>169936.01</v>
      </c>
      <c r="E653" s="19">
        <v>4565.63</v>
      </c>
      <c r="F653" s="19">
        <v>0.0</v>
      </c>
      <c r="G653" s="19" t="str">
        <f t="shared" si="2287"/>
        <v>#REF!</v>
      </c>
      <c r="H653" s="19" t="str">
        <f t="shared" si="2288"/>
        <v>#REF!</v>
      </c>
      <c r="I653" s="19" t="str">
        <f t="shared" si="2289"/>
        <v>#REF!</v>
      </c>
      <c r="J653" s="19" t="str">
        <f t="shared" si="2290"/>
        <v>#REF!</v>
      </c>
      <c r="K653" s="19" t="str">
        <f t="shared" si="2291"/>
        <v>#REF!</v>
      </c>
      <c r="L653" s="19" t="str">
        <f t="shared" si="2292"/>
        <v>#REF!</v>
      </c>
      <c r="M653" s="19" t="str">
        <f t="shared" si="2293"/>
        <v>#REF!</v>
      </c>
      <c r="N653" s="19" t="str">
        <f t="shared" si="2294"/>
        <v>#REF!</v>
      </c>
      <c r="O653" s="38"/>
      <c r="P653" s="19" t="str">
        <f t="shared" si="2295"/>
        <v>#REF!</v>
      </c>
      <c r="Q653" s="19" t="str">
        <f t="shared" si="2296"/>
        <v>#REF!</v>
      </c>
      <c r="R653" s="19" t="str">
        <f t="shared" si="2297"/>
        <v>#REF!</v>
      </c>
      <c r="S653" s="38" t="str">
        <f t="shared" si="2298"/>
        <v>#REF!</v>
      </c>
      <c r="T653" s="19">
        <v>0.0</v>
      </c>
      <c r="U653" s="19">
        <v>0.0</v>
      </c>
      <c r="V653" s="19">
        <f t="shared" si="2299"/>
        <v>0</v>
      </c>
      <c r="W653" s="19" t="str">
        <f t="shared" si="2300"/>
        <v>#REF!</v>
      </c>
      <c r="X653" s="19" t="str">
        <f t="shared" si="2301"/>
        <v>#REF!</v>
      </c>
      <c r="Y653" s="38"/>
      <c r="Z653" s="38"/>
      <c r="AA653" s="38"/>
      <c r="AB653" s="38"/>
      <c r="AC653" s="38"/>
      <c r="AD653" s="38"/>
      <c r="AE653" s="38"/>
      <c r="AG653" s="39" t="b">
        <f t="shared" si="2302"/>
        <v>1</v>
      </c>
      <c r="AH653" s="38" t="s">
        <v>288</v>
      </c>
      <c r="AI653" s="40" t="s">
        <v>30</v>
      </c>
      <c r="AJ653" s="38" t="s">
        <v>336</v>
      </c>
      <c r="AK653" s="19">
        <v>0.0</v>
      </c>
      <c r="AL653" s="18">
        <v>0.0</v>
      </c>
      <c r="AM653" s="19">
        <f t="shared" si="2303"/>
        <v>0</v>
      </c>
    </row>
    <row r="654" ht="15.75" hidden="1" customHeight="1" outlineLevel="2">
      <c r="A654" s="18" t="s">
        <v>288</v>
      </c>
      <c r="B654" s="19" t="s">
        <v>38</v>
      </c>
      <c r="C654" s="18" t="s">
        <v>39</v>
      </c>
      <c r="D654" s="19">
        <v>69243.13</v>
      </c>
      <c r="E654" s="19">
        <v>1860.34</v>
      </c>
      <c r="F654" s="19">
        <v>0.0</v>
      </c>
      <c r="G654" s="19" t="str">
        <f t="shared" si="2287"/>
        <v>#REF!</v>
      </c>
      <c r="H654" s="19" t="str">
        <f t="shared" si="2288"/>
        <v>#REF!</v>
      </c>
      <c r="I654" s="19" t="str">
        <f t="shared" si="2289"/>
        <v>#REF!</v>
      </c>
      <c r="J654" s="19" t="str">
        <f t="shared" si="2290"/>
        <v>#REF!</v>
      </c>
      <c r="K654" s="19" t="str">
        <f t="shared" si="2291"/>
        <v>#REF!</v>
      </c>
      <c r="L654" s="19" t="str">
        <f t="shared" si="2292"/>
        <v>#REF!</v>
      </c>
      <c r="M654" s="19" t="str">
        <f t="shared" si="2293"/>
        <v>#REF!</v>
      </c>
      <c r="N654" s="19" t="str">
        <f t="shared" si="2294"/>
        <v>#REF!</v>
      </c>
      <c r="O654" s="38"/>
      <c r="P654" s="19">
        <v>0.0</v>
      </c>
      <c r="Q654" s="19">
        <f t="shared" si="2296"/>
        <v>0</v>
      </c>
      <c r="R654" s="19" t="str">
        <f t="shared" si="2297"/>
        <v>#REF!</v>
      </c>
      <c r="S654" s="38" t="str">
        <f t="shared" si="2298"/>
        <v>#REF!</v>
      </c>
      <c r="T654" s="19">
        <v>0.0</v>
      </c>
      <c r="U654" s="19">
        <v>57528.01</v>
      </c>
      <c r="V654" s="19">
        <f t="shared" si="2299"/>
        <v>57528.01</v>
      </c>
      <c r="W654" s="19" t="str">
        <f t="shared" si="2300"/>
        <v>#REF!</v>
      </c>
      <c r="X654" s="19" t="str">
        <f t="shared" si="2301"/>
        <v>#REF!</v>
      </c>
      <c r="Y654" s="38"/>
      <c r="Z654" s="38"/>
      <c r="AA654" s="38"/>
      <c r="AB654" s="38"/>
      <c r="AC654" s="38"/>
      <c r="AD654" s="38"/>
      <c r="AE654" s="38"/>
      <c r="AG654" s="39" t="b">
        <f t="shared" si="2302"/>
        <v>1</v>
      </c>
      <c r="AH654" s="38" t="s">
        <v>288</v>
      </c>
      <c r="AI654" s="40" t="s">
        <v>38</v>
      </c>
      <c r="AJ654" s="38" t="s">
        <v>39</v>
      </c>
      <c r="AK654" s="19">
        <v>0.0</v>
      </c>
      <c r="AL654" s="18">
        <v>57528.01</v>
      </c>
      <c r="AM654" s="19">
        <f t="shared" si="2303"/>
        <v>57528.01</v>
      </c>
    </row>
    <row r="655" ht="15.75" hidden="1" customHeight="1" outlineLevel="2">
      <c r="A655" s="18" t="s">
        <v>288</v>
      </c>
      <c r="B655" s="19" t="s">
        <v>40</v>
      </c>
      <c r="C655" s="18" t="s">
        <v>41</v>
      </c>
      <c r="D655" s="19">
        <v>3051411.41</v>
      </c>
      <c r="E655" s="19">
        <v>81981.61</v>
      </c>
      <c r="F655" s="19">
        <v>0.0</v>
      </c>
      <c r="G655" s="19" t="str">
        <f t="shared" si="2287"/>
        <v>#REF!</v>
      </c>
      <c r="H655" s="19" t="str">
        <f t="shared" si="2288"/>
        <v>#REF!</v>
      </c>
      <c r="I655" s="19" t="str">
        <f t="shared" si="2289"/>
        <v>#REF!</v>
      </c>
      <c r="J655" s="19" t="str">
        <f t="shared" si="2290"/>
        <v>#REF!</v>
      </c>
      <c r="K655" s="19" t="str">
        <f t="shared" si="2291"/>
        <v>#REF!</v>
      </c>
      <c r="L655" s="19" t="str">
        <f t="shared" si="2292"/>
        <v>#REF!</v>
      </c>
      <c r="M655" s="19" t="str">
        <f t="shared" si="2293"/>
        <v>#REF!</v>
      </c>
      <c r="N655" s="19" t="str">
        <f t="shared" si="2294"/>
        <v>#REF!</v>
      </c>
      <c r="O655" s="38"/>
      <c r="P655" s="19" t="str">
        <f t="shared" ref="P655:P656" si="2304">+D655-K655</f>
        <v>#REF!</v>
      </c>
      <c r="Q655" s="19" t="str">
        <f t="shared" si="2296"/>
        <v>#REF!</v>
      </c>
      <c r="R655" s="19" t="str">
        <f t="shared" si="2297"/>
        <v>#REF!</v>
      </c>
      <c r="S655" s="38" t="str">
        <f t="shared" si="2298"/>
        <v>#REF!</v>
      </c>
      <c r="T655" s="19">
        <v>0.0</v>
      </c>
      <c r="U655" s="19">
        <v>0.0</v>
      </c>
      <c r="V655" s="19">
        <f t="shared" si="2299"/>
        <v>0</v>
      </c>
      <c r="W655" s="19" t="str">
        <f t="shared" si="2300"/>
        <v>#REF!</v>
      </c>
      <c r="X655" s="19" t="str">
        <f t="shared" si="2301"/>
        <v>#REF!</v>
      </c>
      <c r="Y655" s="38"/>
      <c r="Z655" s="38"/>
      <c r="AA655" s="38"/>
      <c r="AB655" s="38"/>
      <c r="AC655" s="38"/>
      <c r="AD655" s="38"/>
      <c r="AE655" s="38"/>
      <c r="AG655" s="39" t="b">
        <f t="shared" si="2302"/>
        <v>1</v>
      </c>
      <c r="AH655" s="18" t="s">
        <v>288</v>
      </c>
      <c r="AI655" s="19" t="s">
        <v>40</v>
      </c>
      <c r="AJ655" s="18" t="s">
        <v>41</v>
      </c>
      <c r="AK655" s="19"/>
      <c r="AL655" s="18"/>
      <c r="AM655" s="19">
        <f t="shared" si="2303"/>
        <v>0</v>
      </c>
    </row>
    <row r="656" ht="15.75" hidden="1" customHeight="1" outlineLevel="2">
      <c r="A656" s="18" t="s">
        <v>288</v>
      </c>
      <c r="B656" s="19" t="s">
        <v>48</v>
      </c>
      <c r="C656" s="18" t="s">
        <v>49</v>
      </c>
      <c r="D656" s="19">
        <v>1.197997179E8</v>
      </c>
      <c r="E656" s="19">
        <v>3218633.04</v>
      </c>
      <c r="F656" s="19">
        <v>0.0</v>
      </c>
      <c r="G656" s="19" t="str">
        <f t="shared" si="2287"/>
        <v>#REF!</v>
      </c>
      <c r="H656" s="19" t="str">
        <f t="shared" si="2288"/>
        <v>#REF!</v>
      </c>
      <c r="I656" s="19" t="str">
        <f t="shared" si="2289"/>
        <v>#REF!</v>
      </c>
      <c r="J656" s="19" t="str">
        <f t="shared" si="2290"/>
        <v>#REF!</v>
      </c>
      <c r="K656" s="19" t="str">
        <f t="shared" si="2291"/>
        <v>#REF!</v>
      </c>
      <c r="L656" s="19" t="str">
        <f t="shared" si="2292"/>
        <v>#REF!</v>
      </c>
      <c r="M656" s="19" t="str">
        <f t="shared" si="2293"/>
        <v>#REF!</v>
      </c>
      <c r="N656" s="19" t="str">
        <f t="shared" si="2294"/>
        <v>#REF!</v>
      </c>
      <c r="O656" s="38"/>
      <c r="P656" s="19" t="str">
        <f t="shared" si="2304"/>
        <v>#REF!</v>
      </c>
      <c r="Q656" s="19" t="str">
        <f t="shared" si="2296"/>
        <v>#REF!</v>
      </c>
      <c r="R656" s="19" t="str">
        <f t="shared" si="2297"/>
        <v>#REF!</v>
      </c>
      <c r="S656" s="38" t="str">
        <f t="shared" si="2298"/>
        <v>#REF!</v>
      </c>
      <c r="T656" s="19">
        <v>0.0</v>
      </c>
      <c r="U656" s="19">
        <v>0.0</v>
      </c>
      <c r="V656" s="19">
        <f t="shared" si="2299"/>
        <v>0</v>
      </c>
      <c r="W656" s="19" t="str">
        <f t="shared" si="2300"/>
        <v>#REF!</v>
      </c>
      <c r="X656" s="19" t="str">
        <f t="shared" si="2301"/>
        <v>#REF!</v>
      </c>
      <c r="Y656" s="38"/>
      <c r="Z656" s="38"/>
      <c r="AA656" s="38"/>
      <c r="AB656" s="38"/>
      <c r="AC656" s="38"/>
      <c r="AD656" s="38"/>
      <c r="AE656" s="38"/>
      <c r="AG656" s="39" t="b">
        <f t="shared" si="2302"/>
        <v>1</v>
      </c>
      <c r="AH656" s="38" t="s">
        <v>288</v>
      </c>
      <c r="AI656" s="40" t="s">
        <v>48</v>
      </c>
      <c r="AJ656" s="38" t="s">
        <v>49</v>
      </c>
      <c r="AK656" s="19">
        <v>0.0</v>
      </c>
      <c r="AL656" s="18">
        <v>0.0</v>
      </c>
      <c r="AM656" s="19">
        <f t="shared" si="2303"/>
        <v>0</v>
      </c>
    </row>
    <row r="657" ht="15.75" hidden="1" customHeight="1" outlineLevel="1">
      <c r="A657" s="43" t="s">
        <v>457</v>
      </c>
      <c r="B657" s="19"/>
      <c r="C657" s="18"/>
      <c r="D657" s="19">
        <f t="shared" ref="D657:E657" si="2305">SUBTOTAL(9,D652:D656)</f>
        <v>133401159</v>
      </c>
      <c r="E657" s="19">
        <f t="shared" si="2305"/>
        <v>3584060</v>
      </c>
      <c r="F657" s="19">
        <v>1.0</v>
      </c>
      <c r="G657" s="19"/>
      <c r="H657" s="19"/>
      <c r="I657" s="19"/>
      <c r="J657" s="19"/>
      <c r="K657" s="19" t="str">
        <f t="shared" ref="K657:L657" si="2306">SUBTOTAL(9,K652:K656)</f>
        <v>#REF!</v>
      </c>
      <c r="L657" s="19" t="str">
        <f t="shared" si="2306"/>
        <v>#REF!</v>
      </c>
      <c r="M657" s="19"/>
      <c r="N657" s="19"/>
      <c r="O657" s="38"/>
      <c r="P657" s="19" t="str">
        <f t="shared" ref="P657:X657" si="2307">SUBTOTAL(9,P652:P656)</f>
        <v>#REF!</v>
      </c>
      <c r="Q657" s="19" t="str">
        <f t="shared" si="2307"/>
        <v>#REF!</v>
      </c>
      <c r="R657" s="19" t="str">
        <f t="shared" si="2307"/>
        <v>#REF!</v>
      </c>
      <c r="S657" s="38" t="str">
        <f t="shared" si="2307"/>
        <v>#REF!</v>
      </c>
      <c r="T657" s="19">
        <f t="shared" si="2307"/>
        <v>0</v>
      </c>
      <c r="U657" s="19">
        <f t="shared" si="2307"/>
        <v>57528.01</v>
      </c>
      <c r="V657" s="19">
        <f t="shared" si="2307"/>
        <v>57528.01</v>
      </c>
      <c r="W657" s="19" t="str">
        <f t="shared" si="2307"/>
        <v>#REF!</v>
      </c>
      <c r="X657" s="19" t="str">
        <f t="shared" si="2307"/>
        <v>#REF!</v>
      </c>
      <c r="Y657" s="38"/>
      <c r="Z657" s="38"/>
      <c r="AA657" s="38"/>
      <c r="AB657" s="38"/>
      <c r="AC657" s="38"/>
      <c r="AD657" s="38"/>
      <c r="AE657" s="38"/>
      <c r="AH657" s="38"/>
      <c r="AI657" s="40"/>
      <c r="AJ657" s="38"/>
      <c r="AK657" s="19"/>
      <c r="AL657" s="18"/>
      <c r="AM657" s="19"/>
    </row>
    <row r="658" ht="15.75" hidden="1" customHeight="1" outlineLevel="2">
      <c r="A658" s="18" t="s">
        <v>290</v>
      </c>
      <c r="B658" s="19" t="s">
        <v>18</v>
      </c>
      <c r="C658" s="18" t="s">
        <v>335</v>
      </c>
      <c r="D658" s="19">
        <v>3535181.43</v>
      </c>
      <c r="E658" s="19">
        <v>1335548.07</v>
      </c>
      <c r="F658" s="19">
        <v>0.0</v>
      </c>
      <c r="G658" s="19" t="str">
        <f t="shared" ref="G658:G661" si="2308">VLOOKUP(A658,'[1]ESFUERZO PROPIO ANTIOQUIA'!$E$4:$AB$130,5,0)</f>
        <v>#REF!</v>
      </c>
      <c r="H658" s="19" t="str">
        <f t="shared" ref="H658:H661" si="2309">VLOOKUP(A658,'[1]ESFUERZO PROPIO ANTIOQUIA'!$E$4:$AB$130,2,0)</f>
        <v>#REF!</v>
      </c>
      <c r="I658" s="19" t="str">
        <f t="shared" ref="I658:I661" si="2310">VLOOKUP(A658,'[1]ESFUERZO PROPIO ANTIOQUIA'!$E$4:$AB$130,24,0)</f>
        <v>#REF!</v>
      </c>
      <c r="J658" s="19" t="str">
        <f t="shared" ref="J658:J661" si="2311">+I658/4</f>
        <v>#REF!</v>
      </c>
      <c r="K658" s="19" t="str">
        <f t="shared" ref="K658:K661" si="2312">+F658*J658</f>
        <v>#REF!</v>
      </c>
      <c r="L658" s="19" t="str">
        <f t="shared" ref="L658:L661" si="2313">IF(K658=0,0,D658-Q658)</f>
        <v>#REF!</v>
      </c>
      <c r="M658" s="19" t="str">
        <f t="shared" ref="M658:M661" si="2314">VLOOKUP(A658,'[1]ESFUERZO PROPIO ANTIOQUIA'!$E$4:$AB$130,14,0)</f>
        <v>#REF!</v>
      </c>
      <c r="N658" s="19" t="str">
        <f t="shared" ref="N658:N661" si="2315">VLOOKUP(A658,'[1]ESFUERZO PROPIO ANTIOQUIA'!$E$4:$AB$130,11,0)</f>
        <v>#REF!</v>
      </c>
      <c r="O658" s="38"/>
      <c r="P658" s="19" t="str">
        <f t="shared" ref="P658:P660" si="2316">+D658-K658</f>
        <v>#REF!</v>
      </c>
      <c r="Q658" s="19" t="str">
        <f t="shared" ref="Q658:Q661" si="2317">+ROUND(P658,0)</f>
        <v>#REF!</v>
      </c>
      <c r="R658" s="19" t="str">
        <f t="shared" ref="R658:R661" si="2318">+L658+Q658</f>
        <v>#REF!</v>
      </c>
      <c r="S658" s="38" t="str">
        <f t="shared" ref="S658:S661" si="2319">+IF(D658-L658-Q658&gt;1,D658-L658-Q658,0)</f>
        <v>#REF!</v>
      </c>
      <c r="T658" s="19">
        <v>0.0</v>
      </c>
      <c r="U658" s="19">
        <v>0.0</v>
      </c>
      <c r="V658" s="19">
        <f t="shared" ref="V658:V661" si="2320">+T658+U658</f>
        <v>0</v>
      </c>
      <c r="W658" s="19" t="str">
        <f t="shared" ref="W658:W661" si="2321">+IF(S658+V658&gt;100000,S658+V658,0)</f>
        <v>#REF!</v>
      </c>
      <c r="X658" s="19" t="str">
        <f t="shared" ref="X658:X661" si="2322">+Q658+W658</f>
        <v>#REF!</v>
      </c>
      <c r="Y658" s="38"/>
      <c r="Z658" s="38"/>
      <c r="AA658" s="38"/>
      <c r="AB658" s="38"/>
      <c r="AC658" s="38"/>
      <c r="AD658" s="38"/>
      <c r="AE658" s="38"/>
      <c r="AG658" s="39" t="b">
        <f t="shared" ref="AG658:AG661" si="2323">+AND(A658=AH658,C658=AJ658)</f>
        <v>1</v>
      </c>
      <c r="AH658" s="38" t="s">
        <v>290</v>
      </c>
      <c r="AI658" s="40" t="s">
        <v>18</v>
      </c>
      <c r="AJ658" s="38" t="s">
        <v>335</v>
      </c>
      <c r="AK658" s="19">
        <v>0.0</v>
      </c>
      <c r="AL658" s="18">
        <v>0.0</v>
      </c>
      <c r="AM658" s="19">
        <f t="shared" ref="AM658:AM661" si="2324">+AK658+AL658</f>
        <v>0</v>
      </c>
    </row>
    <row r="659" ht="15.75" hidden="1" customHeight="1" outlineLevel="2">
      <c r="A659" s="18" t="s">
        <v>290</v>
      </c>
      <c r="B659" s="19" t="s">
        <v>44</v>
      </c>
      <c r="C659" s="18" t="s">
        <v>45</v>
      </c>
      <c r="D659" s="19">
        <v>920711.22</v>
      </c>
      <c r="E659" s="19">
        <v>347833.38</v>
      </c>
      <c r="F659" s="19">
        <v>0.0</v>
      </c>
      <c r="G659" s="19" t="str">
        <f t="shared" si="2308"/>
        <v>#REF!</v>
      </c>
      <c r="H659" s="19" t="str">
        <f t="shared" si="2309"/>
        <v>#REF!</v>
      </c>
      <c r="I659" s="19" t="str">
        <f t="shared" si="2310"/>
        <v>#REF!</v>
      </c>
      <c r="J659" s="19" t="str">
        <f t="shared" si="2311"/>
        <v>#REF!</v>
      </c>
      <c r="K659" s="19" t="str">
        <f t="shared" si="2312"/>
        <v>#REF!</v>
      </c>
      <c r="L659" s="19" t="str">
        <f t="shared" si="2313"/>
        <v>#REF!</v>
      </c>
      <c r="M659" s="19" t="str">
        <f t="shared" si="2314"/>
        <v>#REF!</v>
      </c>
      <c r="N659" s="19" t="str">
        <f t="shared" si="2315"/>
        <v>#REF!</v>
      </c>
      <c r="O659" s="38"/>
      <c r="P659" s="19" t="str">
        <f t="shared" si="2316"/>
        <v>#REF!</v>
      </c>
      <c r="Q659" s="19" t="str">
        <f t="shared" si="2317"/>
        <v>#REF!</v>
      </c>
      <c r="R659" s="19" t="str">
        <f t="shared" si="2318"/>
        <v>#REF!</v>
      </c>
      <c r="S659" s="38" t="str">
        <f t="shared" si="2319"/>
        <v>#REF!</v>
      </c>
      <c r="T659" s="19">
        <v>0.0</v>
      </c>
      <c r="U659" s="19">
        <v>0.0</v>
      </c>
      <c r="V659" s="19">
        <f t="shared" si="2320"/>
        <v>0</v>
      </c>
      <c r="W659" s="19" t="str">
        <f t="shared" si="2321"/>
        <v>#REF!</v>
      </c>
      <c r="X659" s="19" t="str">
        <f t="shared" si="2322"/>
        <v>#REF!</v>
      </c>
      <c r="Y659" s="38"/>
      <c r="Z659" s="38"/>
      <c r="AA659" s="38"/>
      <c r="AB659" s="38"/>
      <c r="AC659" s="38"/>
      <c r="AD659" s="38"/>
      <c r="AE659" s="38"/>
      <c r="AG659" s="39" t="b">
        <f t="shared" si="2323"/>
        <v>1</v>
      </c>
      <c r="AH659" s="38" t="s">
        <v>290</v>
      </c>
      <c r="AI659" s="40" t="s">
        <v>44</v>
      </c>
      <c r="AJ659" s="38" t="s">
        <v>45</v>
      </c>
      <c r="AK659" s="19">
        <v>0.0</v>
      </c>
      <c r="AL659" s="18">
        <v>0.0</v>
      </c>
      <c r="AM659" s="19">
        <f t="shared" si="2324"/>
        <v>0</v>
      </c>
    </row>
    <row r="660" ht="15.75" hidden="1" customHeight="1" outlineLevel="2">
      <c r="A660" s="18" t="s">
        <v>290</v>
      </c>
      <c r="B660" s="19" t="s">
        <v>73</v>
      </c>
      <c r="C660" s="18" t="s">
        <v>74</v>
      </c>
      <c r="D660" s="19">
        <v>248345.78</v>
      </c>
      <c r="E660" s="19">
        <v>93821.98</v>
      </c>
      <c r="F660" s="19">
        <v>0.0</v>
      </c>
      <c r="G660" s="19" t="str">
        <f t="shared" si="2308"/>
        <v>#REF!</v>
      </c>
      <c r="H660" s="19" t="str">
        <f t="shared" si="2309"/>
        <v>#REF!</v>
      </c>
      <c r="I660" s="19" t="str">
        <f t="shared" si="2310"/>
        <v>#REF!</v>
      </c>
      <c r="J660" s="19" t="str">
        <f t="shared" si="2311"/>
        <v>#REF!</v>
      </c>
      <c r="K660" s="19" t="str">
        <f t="shared" si="2312"/>
        <v>#REF!</v>
      </c>
      <c r="L660" s="19" t="str">
        <f t="shared" si="2313"/>
        <v>#REF!</v>
      </c>
      <c r="M660" s="19" t="str">
        <f t="shared" si="2314"/>
        <v>#REF!</v>
      </c>
      <c r="N660" s="19" t="str">
        <f t="shared" si="2315"/>
        <v>#REF!</v>
      </c>
      <c r="O660" s="38"/>
      <c r="P660" s="19" t="str">
        <f t="shared" si="2316"/>
        <v>#REF!</v>
      </c>
      <c r="Q660" s="19" t="str">
        <f t="shared" si="2317"/>
        <v>#REF!</v>
      </c>
      <c r="R660" s="19" t="str">
        <f t="shared" si="2318"/>
        <v>#REF!</v>
      </c>
      <c r="S660" s="38" t="str">
        <f t="shared" si="2319"/>
        <v>#REF!</v>
      </c>
      <c r="T660" s="19">
        <v>0.0</v>
      </c>
      <c r="U660" s="19">
        <v>0.0</v>
      </c>
      <c r="V660" s="19">
        <f t="shared" si="2320"/>
        <v>0</v>
      </c>
      <c r="W660" s="19" t="str">
        <f t="shared" si="2321"/>
        <v>#REF!</v>
      </c>
      <c r="X660" s="19" t="str">
        <f t="shared" si="2322"/>
        <v>#REF!</v>
      </c>
      <c r="Y660" s="38"/>
      <c r="Z660" s="38"/>
      <c r="AA660" s="38"/>
      <c r="AB660" s="38"/>
      <c r="AC660" s="38"/>
      <c r="AD660" s="38"/>
      <c r="AE660" s="38"/>
      <c r="AG660" s="39" t="b">
        <f t="shared" si="2323"/>
        <v>1</v>
      </c>
      <c r="AH660" s="38" t="s">
        <v>290</v>
      </c>
      <c r="AI660" s="40" t="s">
        <v>73</v>
      </c>
      <c r="AJ660" s="38" t="s">
        <v>74</v>
      </c>
      <c r="AK660" s="19">
        <v>0.0</v>
      </c>
      <c r="AL660" s="18">
        <v>0.0</v>
      </c>
      <c r="AM660" s="19">
        <f t="shared" si="2324"/>
        <v>0</v>
      </c>
    </row>
    <row r="661" ht="15.75" hidden="1" customHeight="1" outlineLevel="2">
      <c r="A661" s="18" t="s">
        <v>290</v>
      </c>
      <c r="B661" s="19" t="s">
        <v>30</v>
      </c>
      <c r="C661" s="18" t="s">
        <v>31</v>
      </c>
      <c r="D661" s="19">
        <v>6359.57</v>
      </c>
      <c r="E661" s="19">
        <v>2402.57</v>
      </c>
      <c r="F661" s="19">
        <v>0.0</v>
      </c>
      <c r="G661" s="19" t="str">
        <f t="shared" si="2308"/>
        <v>#REF!</v>
      </c>
      <c r="H661" s="19" t="str">
        <f t="shared" si="2309"/>
        <v>#REF!</v>
      </c>
      <c r="I661" s="19" t="str">
        <f t="shared" si="2310"/>
        <v>#REF!</v>
      </c>
      <c r="J661" s="19" t="str">
        <f t="shared" si="2311"/>
        <v>#REF!</v>
      </c>
      <c r="K661" s="19" t="str">
        <f t="shared" si="2312"/>
        <v>#REF!</v>
      </c>
      <c r="L661" s="19" t="str">
        <f t="shared" si="2313"/>
        <v>#REF!</v>
      </c>
      <c r="M661" s="19" t="str">
        <f t="shared" si="2314"/>
        <v>#REF!</v>
      </c>
      <c r="N661" s="19" t="str">
        <f t="shared" si="2315"/>
        <v>#REF!</v>
      </c>
      <c r="O661" s="38"/>
      <c r="P661" s="19">
        <v>0.0</v>
      </c>
      <c r="Q661" s="19">
        <f t="shared" si="2317"/>
        <v>0</v>
      </c>
      <c r="R661" s="19" t="str">
        <f t="shared" si="2318"/>
        <v>#REF!</v>
      </c>
      <c r="S661" s="38" t="str">
        <f t="shared" si="2319"/>
        <v>#REF!</v>
      </c>
      <c r="T661" s="19">
        <v>0.0</v>
      </c>
      <c r="U661" s="19">
        <v>0.0</v>
      </c>
      <c r="V661" s="19">
        <f t="shared" si="2320"/>
        <v>0</v>
      </c>
      <c r="W661" s="19" t="str">
        <f t="shared" si="2321"/>
        <v>#REF!</v>
      </c>
      <c r="X661" s="19" t="str">
        <f t="shared" si="2322"/>
        <v>#REF!</v>
      </c>
      <c r="Y661" s="38"/>
      <c r="Z661" s="38"/>
      <c r="AA661" s="38"/>
      <c r="AB661" s="38"/>
      <c r="AC661" s="38"/>
      <c r="AD661" s="38"/>
      <c r="AE661" s="38"/>
      <c r="AG661" s="39" t="b">
        <f t="shared" si="2323"/>
        <v>1</v>
      </c>
      <c r="AH661" s="18" t="s">
        <v>290</v>
      </c>
      <c r="AI661" s="19" t="s">
        <v>30</v>
      </c>
      <c r="AJ661" s="18" t="s">
        <v>31</v>
      </c>
      <c r="AK661" s="19"/>
      <c r="AL661" s="18"/>
      <c r="AM661" s="19">
        <f t="shared" si="2324"/>
        <v>0</v>
      </c>
    </row>
    <row r="662" ht="15.75" hidden="1" customHeight="1" outlineLevel="1">
      <c r="A662" s="43" t="s">
        <v>458</v>
      </c>
      <c r="B662" s="19"/>
      <c r="C662" s="18"/>
      <c r="D662" s="19">
        <f t="shared" ref="D662:E662" si="2325">SUBTOTAL(9,D658:D661)</f>
        <v>4710598</v>
      </c>
      <c r="E662" s="19">
        <f t="shared" si="2325"/>
        <v>1779606</v>
      </c>
      <c r="F662" s="19">
        <v>1.0</v>
      </c>
      <c r="G662" s="19"/>
      <c r="H662" s="19"/>
      <c r="I662" s="19"/>
      <c r="J662" s="19"/>
      <c r="K662" s="19" t="str">
        <f t="shared" ref="K662:L662" si="2326">SUBTOTAL(9,K658:K661)</f>
        <v>#REF!</v>
      </c>
      <c r="L662" s="19" t="str">
        <f t="shared" si="2326"/>
        <v>#REF!</v>
      </c>
      <c r="M662" s="19"/>
      <c r="N662" s="19"/>
      <c r="O662" s="38"/>
      <c r="P662" s="19" t="str">
        <f t="shared" ref="P662:X662" si="2327">SUBTOTAL(9,P658:P661)</f>
        <v>#REF!</v>
      </c>
      <c r="Q662" s="19" t="str">
        <f t="shared" si="2327"/>
        <v>#REF!</v>
      </c>
      <c r="R662" s="19" t="str">
        <f t="shared" si="2327"/>
        <v>#REF!</v>
      </c>
      <c r="S662" s="38" t="str">
        <f t="shared" si="2327"/>
        <v>#REF!</v>
      </c>
      <c r="T662" s="19">
        <f t="shared" si="2327"/>
        <v>0</v>
      </c>
      <c r="U662" s="19">
        <f t="shared" si="2327"/>
        <v>0</v>
      </c>
      <c r="V662" s="19">
        <f t="shared" si="2327"/>
        <v>0</v>
      </c>
      <c r="W662" s="19" t="str">
        <f t="shared" si="2327"/>
        <v>#REF!</v>
      </c>
      <c r="X662" s="19" t="str">
        <f t="shared" si="2327"/>
        <v>#REF!</v>
      </c>
      <c r="Y662" s="38"/>
      <c r="Z662" s="38"/>
      <c r="AA662" s="38"/>
      <c r="AB662" s="38"/>
      <c r="AC662" s="38"/>
      <c r="AD662" s="38"/>
      <c r="AE662" s="38"/>
      <c r="AH662" s="18"/>
      <c r="AI662" s="19"/>
      <c r="AJ662" s="18"/>
      <c r="AK662" s="19"/>
      <c r="AL662" s="18"/>
      <c r="AM662" s="19"/>
    </row>
    <row r="663" ht="15.75" hidden="1" customHeight="1" outlineLevel="2">
      <c r="A663" s="18" t="s">
        <v>292</v>
      </c>
      <c r="B663" s="19" t="s">
        <v>18</v>
      </c>
      <c r="C663" s="18" t="s">
        <v>335</v>
      </c>
      <c r="D663" s="19">
        <v>2.496611286E7</v>
      </c>
      <c r="E663" s="19">
        <v>3288614.98</v>
      </c>
      <c r="F663" s="19">
        <v>0.0</v>
      </c>
      <c r="G663" s="19" t="str">
        <f t="shared" ref="G663:G666" si="2328">VLOOKUP(A663,'[1]ESFUERZO PROPIO ANTIOQUIA'!$E$4:$AB$130,5,0)</f>
        <v>#REF!</v>
      </c>
      <c r="H663" s="19" t="str">
        <f t="shared" ref="H663:H666" si="2329">VLOOKUP(A663,'[1]ESFUERZO PROPIO ANTIOQUIA'!$E$4:$AB$130,2,0)</f>
        <v>#REF!</v>
      </c>
      <c r="I663" s="19" t="str">
        <f t="shared" ref="I663:I666" si="2330">VLOOKUP(A663,'[1]ESFUERZO PROPIO ANTIOQUIA'!$E$4:$AB$130,24,0)</f>
        <v>#REF!</v>
      </c>
      <c r="J663" s="19" t="str">
        <f t="shared" ref="J663:J666" si="2331">+I663/4</f>
        <v>#REF!</v>
      </c>
      <c r="K663" s="19" t="str">
        <f t="shared" ref="K663:K666" si="2332">+F663*J663</f>
        <v>#REF!</v>
      </c>
      <c r="L663" s="19" t="str">
        <f t="shared" ref="L663:L666" si="2333">IF(K663=0,0,D663-Q663)</f>
        <v>#REF!</v>
      </c>
      <c r="M663" s="19" t="str">
        <f t="shared" ref="M663:M666" si="2334">VLOOKUP(A663,'[1]ESFUERZO PROPIO ANTIOQUIA'!$E$4:$AB$130,14,0)</f>
        <v>#REF!</v>
      </c>
      <c r="N663" s="19" t="str">
        <f t="shared" ref="N663:N666" si="2335">VLOOKUP(A663,'[1]ESFUERZO PROPIO ANTIOQUIA'!$E$4:$AB$130,11,0)</f>
        <v>#REF!</v>
      </c>
      <c r="O663" s="38"/>
      <c r="P663" s="19" t="str">
        <f t="shared" ref="P663:P664" si="2336">+D663-K663</f>
        <v>#REF!</v>
      </c>
      <c r="Q663" s="19" t="str">
        <f t="shared" ref="Q663:Q666" si="2337">+ROUND(P663,0)</f>
        <v>#REF!</v>
      </c>
      <c r="R663" s="19" t="str">
        <f t="shared" ref="R663:R666" si="2338">+L663+Q663</f>
        <v>#REF!</v>
      </c>
      <c r="S663" s="38" t="str">
        <f t="shared" ref="S663:S666" si="2339">+IF(D663-L663-Q663&gt;1,D663-L663-Q663,0)</f>
        <v>#REF!</v>
      </c>
      <c r="T663" s="19">
        <v>5064271.0</v>
      </c>
      <c r="U663" s="19">
        <v>0.0</v>
      </c>
      <c r="V663" s="19">
        <f t="shared" ref="V663:V666" si="2340">+T663+U663</f>
        <v>5064271</v>
      </c>
      <c r="W663" s="19" t="str">
        <f t="shared" ref="W663:W666" si="2341">+IF(S663+V663&gt;100000,S663+V663,0)</f>
        <v>#REF!</v>
      </c>
      <c r="X663" s="19" t="str">
        <f t="shared" ref="X663:X666" si="2342">+Q663+W663</f>
        <v>#REF!</v>
      </c>
      <c r="Y663" s="38"/>
      <c r="Z663" s="38"/>
      <c r="AA663" s="38"/>
      <c r="AB663" s="38"/>
      <c r="AC663" s="38"/>
      <c r="AD663" s="38"/>
      <c r="AE663" s="38"/>
      <c r="AG663" s="39" t="b">
        <f t="shared" ref="AG663:AG666" si="2343">+AND(A663=AH663,C663=AJ663)</f>
        <v>1</v>
      </c>
      <c r="AH663" s="38" t="s">
        <v>292</v>
      </c>
      <c r="AI663" s="40" t="s">
        <v>18</v>
      </c>
      <c r="AJ663" s="38" t="s">
        <v>335</v>
      </c>
      <c r="AK663" s="19">
        <v>5064271.0</v>
      </c>
      <c r="AL663" s="18">
        <v>0.0</v>
      </c>
      <c r="AM663" s="19">
        <f t="shared" ref="AM663:AM666" si="2344">+AK663+AL663</f>
        <v>5064271</v>
      </c>
    </row>
    <row r="664" ht="15.75" hidden="1" customHeight="1" outlineLevel="2">
      <c r="A664" s="18" t="s">
        <v>292</v>
      </c>
      <c r="B664" s="19" t="s">
        <v>44</v>
      </c>
      <c r="C664" s="18" t="s">
        <v>45</v>
      </c>
      <c r="D664" s="19">
        <v>5837615.86</v>
      </c>
      <c r="E664" s="19">
        <v>768949.14</v>
      </c>
      <c r="F664" s="19">
        <v>0.0</v>
      </c>
      <c r="G664" s="19" t="str">
        <f t="shared" si="2328"/>
        <v>#REF!</v>
      </c>
      <c r="H664" s="19" t="str">
        <f t="shared" si="2329"/>
        <v>#REF!</v>
      </c>
      <c r="I664" s="19" t="str">
        <f t="shared" si="2330"/>
        <v>#REF!</v>
      </c>
      <c r="J664" s="19" t="str">
        <f t="shared" si="2331"/>
        <v>#REF!</v>
      </c>
      <c r="K664" s="19" t="str">
        <f t="shared" si="2332"/>
        <v>#REF!</v>
      </c>
      <c r="L664" s="19" t="str">
        <f t="shared" si="2333"/>
        <v>#REF!</v>
      </c>
      <c r="M664" s="19" t="str">
        <f t="shared" si="2334"/>
        <v>#REF!</v>
      </c>
      <c r="N664" s="19" t="str">
        <f t="shared" si="2335"/>
        <v>#REF!</v>
      </c>
      <c r="O664" s="38"/>
      <c r="P664" s="19" t="str">
        <f t="shared" si="2336"/>
        <v>#REF!</v>
      </c>
      <c r="Q664" s="19" t="str">
        <f t="shared" si="2337"/>
        <v>#REF!</v>
      </c>
      <c r="R664" s="19" t="str">
        <f t="shared" si="2338"/>
        <v>#REF!</v>
      </c>
      <c r="S664" s="38" t="str">
        <f t="shared" si="2339"/>
        <v>#REF!</v>
      </c>
      <c r="T664" s="19">
        <v>1267372.0</v>
      </c>
      <c r="U664" s="19">
        <v>0.0</v>
      </c>
      <c r="V664" s="19">
        <f t="shared" si="2340"/>
        <v>1267372</v>
      </c>
      <c r="W664" s="19" t="str">
        <f t="shared" si="2341"/>
        <v>#REF!</v>
      </c>
      <c r="X664" s="19" t="str">
        <f t="shared" si="2342"/>
        <v>#REF!</v>
      </c>
      <c r="Y664" s="38"/>
      <c r="Z664" s="38"/>
      <c r="AA664" s="38"/>
      <c r="AB664" s="38"/>
      <c r="AC664" s="38"/>
      <c r="AD664" s="38"/>
      <c r="AE664" s="38"/>
      <c r="AG664" s="39" t="b">
        <f t="shared" si="2343"/>
        <v>1</v>
      </c>
      <c r="AH664" s="38" t="s">
        <v>292</v>
      </c>
      <c r="AI664" s="40" t="s">
        <v>44</v>
      </c>
      <c r="AJ664" s="38" t="s">
        <v>45</v>
      </c>
      <c r="AK664" s="19">
        <v>1267372.0</v>
      </c>
      <c r="AL664" s="18">
        <v>0.0</v>
      </c>
      <c r="AM664" s="19">
        <f t="shared" si="2344"/>
        <v>1267372</v>
      </c>
    </row>
    <row r="665" ht="15.75" hidden="1" customHeight="1" outlineLevel="2">
      <c r="A665" s="18" t="s">
        <v>292</v>
      </c>
      <c r="B665" s="19" t="s">
        <v>30</v>
      </c>
      <c r="C665" s="18" t="s">
        <v>31</v>
      </c>
      <c r="D665" s="19">
        <v>35008.34</v>
      </c>
      <c r="E665" s="19">
        <v>4611.41</v>
      </c>
      <c r="F665" s="19">
        <v>0.0</v>
      </c>
      <c r="G665" s="19" t="str">
        <f t="shared" si="2328"/>
        <v>#REF!</v>
      </c>
      <c r="H665" s="19" t="str">
        <f t="shared" si="2329"/>
        <v>#REF!</v>
      </c>
      <c r="I665" s="19" t="str">
        <f t="shared" si="2330"/>
        <v>#REF!</v>
      </c>
      <c r="J665" s="19" t="str">
        <f t="shared" si="2331"/>
        <v>#REF!</v>
      </c>
      <c r="K665" s="19" t="str">
        <f t="shared" si="2332"/>
        <v>#REF!</v>
      </c>
      <c r="L665" s="19" t="str">
        <f t="shared" si="2333"/>
        <v>#REF!</v>
      </c>
      <c r="M665" s="19" t="str">
        <f t="shared" si="2334"/>
        <v>#REF!</v>
      </c>
      <c r="N665" s="19" t="str">
        <f t="shared" si="2335"/>
        <v>#REF!</v>
      </c>
      <c r="O665" s="38"/>
      <c r="P665" s="19">
        <v>0.0</v>
      </c>
      <c r="Q665" s="19">
        <f t="shared" si="2337"/>
        <v>0</v>
      </c>
      <c r="R665" s="19" t="str">
        <f t="shared" si="2338"/>
        <v>#REF!</v>
      </c>
      <c r="S665" s="38" t="str">
        <f t="shared" si="2339"/>
        <v>#REF!</v>
      </c>
      <c r="T665" s="19">
        <v>0.0</v>
      </c>
      <c r="U665" s="19">
        <v>0.0</v>
      </c>
      <c r="V665" s="19">
        <f t="shared" si="2340"/>
        <v>0</v>
      </c>
      <c r="W665" s="19" t="str">
        <f t="shared" si="2341"/>
        <v>#REF!</v>
      </c>
      <c r="X665" s="19" t="str">
        <f t="shared" si="2342"/>
        <v>#REF!</v>
      </c>
      <c r="Y665" s="38"/>
      <c r="Z665" s="38"/>
      <c r="AA665" s="38"/>
      <c r="AB665" s="38"/>
      <c r="AC665" s="38"/>
      <c r="AD665" s="38"/>
      <c r="AE665" s="38"/>
      <c r="AG665" s="39" t="b">
        <f t="shared" si="2343"/>
        <v>1</v>
      </c>
      <c r="AH665" s="18" t="s">
        <v>292</v>
      </c>
      <c r="AI665" s="19" t="s">
        <v>30</v>
      </c>
      <c r="AJ665" s="18" t="s">
        <v>31</v>
      </c>
      <c r="AK665" s="19"/>
      <c r="AL665" s="18"/>
      <c r="AM665" s="19">
        <f t="shared" si="2344"/>
        <v>0</v>
      </c>
    </row>
    <row r="666" ht="15.75" hidden="1" customHeight="1" outlineLevel="2">
      <c r="A666" s="18" t="s">
        <v>292</v>
      </c>
      <c r="B666" s="19" t="s">
        <v>38</v>
      </c>
      <c r="C666" s="18" t="s">
        <v>39</v>
      </c>
      <c r="D666" s="19">
        <v>43837.94</v>
      </c>
      <c r="E666" s="19">
        <v>5774.47</v>
      </c>
      <c r="F666" s="19">
        <v>0.0</v>
      </c>
      <c r="G666" s="19" t="str">
        <f t="shared" si="2328"/>
        <v>#REF!</v>
      </c>
      <c r="H666" s="19" t="str">
        <f t="shared" si="2329"/>
        <v>#REF!</v>
      </c>
      <c r="I666" s="19" t="str">
        <f t="shared" si="2330"/>
        <v>#REF!</v>
      </c>
      <c r="J666" s="19" t="str">
        <f t="shared" si="2331"/>
        <v>#REF!</v>
      </c>
      <c r="K666" s="19" t="str">
        <f t="shared" si="2332"/>
        <v>#REF!</v>
      </c>
      <c r="L666" s="19" t="str">
        <f t="shared" si="2333"/>
        <v>#REF!</v>
      </c>
      <c r="M666" s="19" t="str">
        <f t="shared" si="2334"/>
        <v>#REF!</v>
      </c>
      <c r="N666" s="19" t="str">
        <f t="shared" si="2335"/>
        <v>#REF!</v>
      </c>
      <c r="O666" s="38"/>
      <c r="P666" s="19">
        <v>0.0</v>
      </c>
      <c r="Q666" s="19">
        <f t="shared" si="2337"/>
        <v>0</v>
      </c>
      <c r="R666" s="19" t="str">
        <f t="shared" si="2338"/>
        <v>#REF!</v>
      </c>
      <c r="S666" s="38" t="str">
        <f t="shared" si="2339"/>
        <v>#REF!</v>
      </c>
      <c r="T666" s="19">
        <v>0.0</v>
      </c>
      <c r="U666" s="19">
        <v>53451.72</v>
      </c>
      <c r="V666" s="19">
        <f t="shared" si="2340"/>
        <v>53451.72</v>
      </c>
      <c r="W666" s="19" t="str">
        <f t="shared" si="2341"/>
        <v>#REF!</v>
      </c>
      <c r="X666" s="19" t="str">
        <f t="shared" si="2342"/>
        <v>#REF!</v>
      </c>
      <c r="Y666" s="38"/>
      <c r="Z666" s="38"/>
      <c r="AA666" s="38"/>
      <c r="AB666" s="38"/>
      <c r="AC666" s="38"/>
      <c r="AD666" s="38"/>
      <c r="AE666" s="38"/>
      <c r="AG666" s="39" t="b">
        <f t="shared" si="2343"/>
        <v>1</v>
      </c>
      <c r="AH666" s="38" t="s">
        <v>292</v>
      </c>
      <c r="AI666" s="40" t="s">
        <v>38</v>
      </c>
      <c r="AJ666" s="38" t="s">
        <v>39</v>
      </c>
      <c r="AK666" s="19">
        <v>0.0</v>
      </c>
      <c r="AL666" s="18">
        <v>53451.72</v>
      </c>
      <c r="AM666" s="19">
        <f t="shared" si="2344"/>
        <v>53451.72</v>
      </c>
    </row>
    <row r="667" ht="15.75" hidden="1" customHeight="1" outlineLevel="1">
      <c r="A667" s="43" t="s">
        <v>459</v>
      </c>
      <c r="B667" s="19"/>
      <c r="C667" s="18"/>
      <c r="D667" s="19">
        <f t="shared" ref="D667:E667" si="2345">SUBTOTAL(9,D663:D666)</f>
        <v>30882575</v>
      </c>
      <c r="E667" s="19">
        <f t="shared" si="2345"/>
        <v>4067950</v>
      </c>
      <c r="F667" s="19">
        <v>1.0</v>
      </c>
      <c r="G667" s="19"/>
      <c r="H667" s="19"/>
      <c r="I667" s="19"/>
      <c r="J667" s="19"/>
      <c r="K667" s="19" t="str">
        <f t="shared" ref="K667:L667" si="2346">SUBTOTAL(9,K663:K666)</f>
        <v>#REF!</v>
      </c>
      <c r="L667" s="19" t="str">
        <f t="shared" si="2346"/>
        <v>#REF!</v>
      </c>
      <c r="M667" s="19"/>
      <c r="N667" s="19"/>
      <c r="O667" s="38"/>
      <c r="P667" s="19" t="str">
        <f t="shared" ref="P667:X667" si="2347">SUBTOTAL(9,P663:P666)</f>
        <v>#REF!</v>
      </c>
      <c r="Q667" s="19" t="str">
        <f t="shared" si="2347"/>
        <v>#REF!</v>
      </c>
      <c r="R667" s="19" t="str">
        <f t="shared" si="2347"/>
        <v>#REF!</v>
      </c>
      <c r="S667" s="38" t="str">
        <f t="shared" si="2347"/>
        <v>#REF!</v>
      </c>
      <c r="T667" s="19">
        <f t="shared" si="2347"/>
        <v>6331643</v>
      </c>
      <c r="U667" s="19">
        <f t="shared" si="2347"/>
        <v>53451.72</v>
      </c>
      <c r="V667" s="19">
        <f t="shared" si="2347"/>
        <v>6385094.72</v>
      </c>
      <c r="W667" s="19" t="str">
        <f t="shared" si="2347"/>
        <v>#REF!</v>
      </c>
      <c r="X667" s="19" t="str">
        <f t="shared" si="2347"/>
        <v>#REF!</v>
      </c>
      <c r="Y667" s="38"/>
      <c r="Z667" s="38"/>
      <c r="AA667" s="38"/>
      <c r="AB667" s="38"/>
      <c r="AC667" s="38"/>
      <c r="AD667" s="38"/>
      <c r="AE667" s="38"/>
      <c r="AH667" s="38"/>
      <c r="AI667" s="40"/>
      <c r="AJ667" s="38"/>
      <c r="AK667" s="19"/>
      <c r="AL667" s="18"/>
      <c r="AM667" s="19"/>
    </row>
    <row r="668" ht="15.75" hidden="1" customHeight="1" outlineLevel="2">
      <c r="A668" s="18" t="s">
        <v>294</v>
      </c>
      <c r="B668" s="19" t="s">
        <v>18</v>
      </c>
      <c r="C668" s="18" t="s">
        <v>335</v>
      </c>
      <c r="D668" s="19">
        <v>3.066569005E7</v>
      </c>
      <c r="E668" s="19">
        <v>3963498.46</v>
      </c>
      <c r="F668" s="19">
        <v>0.0</v>
      </c>
      <c r="G668" s="19" t="str">
        <f t="shared" ref="G668:G670" si="2348">VLOOKUP(A668,'[1]ESFUERZO PROPIO ANTIOQUIA'!$E$4:$AB$130,5,0)</f>
        <v>#REF!</v>
      </c>
      <c r="H668" s="19" t="str">
        <f t="shared" ref="H668:H670" si="2349">VLOOKUP(A668,'[1]ESFUERZO PROPIO ANTIOQUIA'!$E$4:$AB$130,2,0)</f>
        <v>#REF!</v>
      </c>
      <c r="I668" s="19" t="str">
        <f t="shared" ref="I668:I670" si="2350">VLOOKUP(A668,'[1]ESFUERZO PROPIO ANTIOQUIA'!$E$4:$AB$130,24,0)</f>
        <v>#REF!</v>
      </c>
      <c r="J668" s="19" t="str">
        <f t="shared" ref="J668:J670" si="2351">+I668/4</f>
        <v>#REF!</v>
      </c>
      <c r="K668" s="19" t="str">
        <f t="shared" ref="K668:K670" si="2352">+F668*J668</f>
        <v>#REF!</v>
      </c>
      <c r="L668" s="19" t="str">
        <f t="shared" ref="L668:L670" si="2353">IF(K668=0,0,D668-Q668)</f>
        <v>#REF!</v>
      </c>
      <c r="M668" s="19" t="str">
        <f t="shared" ref="M668:M670" si="2354">VLOOKUP(A668,'[1]ESFUERZO PROPIO ANTIOQUIA'!$E$4:$AB$130,14,0)</f>
        <v>#REF!</v>
      </c>
      <c r="N668" s="19" t="str">
        <f t="shared" ref="N668:N670" si="2355">VLOOKUP(A668,'[1]ESFUERZO PROPIO ANTIOQUIA'!$E$4:$AB$130,11,0)</f>
        <v>#REF!</v>
      </c>
      <c r="O668" s="38"/>
      <c r="P668" s="19" t="str">
        <f>+D668-K668</f>
        <v>#REF!</v>
      </c>
      <c r="Q668" s="19" t="str">
        <f t="shared" ref="Q668:Q670" si="2356">+ROUND(P668,0)</f>
        <v>#REF!</v>
      </c>
      <c r="R668" s="19" t="str">
        <f t="shared" ref="R668:R670" si="2357">+L668+Q668</f>
        <v>#REF!</v>
      </c>
      <c r="S668" s="38" t="str">
        <f t="shared" ref="S668:S670" si="2358">+IF(D668-L668-Q668&gt;1,D668-L668-Q668,0)</f>
        <v>#REF!</v>
      </c>
      <c r="T668" s="19">
        <v>2228374.0</v>
      </c>
      <c r="U668" s="19">
        <v>0.0</v>
      </c>
      <c r="V668" s="19">
        <f t="shared" ref="V668:V670" si="2359">+T668+U668</f>
        <v>2228374</v>
      </c>
      <c r="W668" s="19" t="str">
        <f t="shared" ref="W668:W670" si="2360">+IF(S668+V668&gt;100000,S668+V668,0)</f>
        <v>#REF!</v>
      </c>
      <c r="X668" s="19" t="str">
        <f t="shared" ref="X668:X670" si="2361">+Q668+W668</f>
        <v>#REF!</v>
      </c>
      <c r="Y668" s="38"/>
      <c r="Z668" s="38"/>
      <c r="AA668" s="38"/>
      <c r="AB668" s="38"/>
      <c r="AC668" s="38"/>
      <c r="AD668" s="38"/>
      <c r="AE668" s="38"/>
      <c r="AG668" s="39" t="b">
        <f t="shared" ref="AG668:AG670" si="2362">+AND(A668=AH668,C668=AJ668)</f>
        <v>1</v>
      </c>
      <c r="AH668" s="38" t="s">
        <v>294</v>
      </c>
      <c r="AI668" s="40" t="s">
        <v>18</v>
      </c>
      <c r="AJ668" s="38" t="s">
        <v>335</v>
      </c>
      <c r="AK668" s="19">
        <v>2228374.0</v>
      </c>
      <c r="AL668" s="18">
        <v>0.0</v>
      </c>
      <c r="AM668" s="19">
        <f t="shared" ref="AM668:AM670" si="2363">+AK668+AL668</f>
        <v>2228374</v>
      </c>
    </row>
    <row r="669" ht="15.75" hidden="1" customHeight="1" outlineLevel="2">
      <c r="A669" s="18" t="s">
        <v>294</v>
      </c>
      <c r="B669" s="19" t="s">
        <v>30</v>
      </c>
      <c r="C669" s="18" t="s">
        <v>31</v>
      </c>
      <c r="D669" s="19">
        <v>72955.08</v>
      </c>
      <c r="E669" s="19">
        <v>9429.34</v>
      </c>
      <c r="F669" s="19">
        <v>0.0</v>
      </c>
      <c r="G669" s="19" t="str">
        <f t="shared" si="2348"/>
        <v>#REF!</v>
      </c>
      <c r="H669" s="19" t="str">
        <f t="shared" si="2349"/>
        <v>#REF!</v>
      </c>
      <c r="I669" s="19" t="str">
        <f t="shared" si="2350"/>
        <v>#REF!</v>
      </c>
      <c r="J669" s="19" t="str">
        <f t="shared" si="2351"/>
        <v>#REF!</v>
      </c>
      <c r="K669" s="19" t="str">
        <f t="shared" si="2352"/>
        <v>#REF!</v>
      </c>
      <c r="L669" s="19" t="str">
        <f t="shared" si="2353"/>
        <v>#REF!</v>
      </c>
      <c r="M669" s="19" t="str">
        <f t="shared" si="2354"/>
        <v>#REF!</v>
      </c>
      <c r="N669" s="19" t="str">
        <f t="shared" si="2355"/>
        <v>#REF!</v>
      </c>
      <c r="O669" s="38"/>
      <c r="P669" s="19">
        <v>0.0</v>
      </c>
      <c r="Q669" s="19">
        <f t="shared" si="2356"/>
        <v>0</v>
      </c>
      <c r="R669" s="19" t="str">
        <f t="shared" si="2357"/>
        <v>#REF!</v>
      </c>
      <c r="S669" s="38" t="str">
        <f t="shared" si="2358"/>
        <v>#REF!</v>
      </c>
      <c r="T669" s="19">
        <v>0.0</v>
      </c>
      <c r="U669" s="19">
        <v>0.0</v>
      </c>
      <c r="V669" s="19">
        <f t="shared" si="2359"/>
        <v>0</v>
      </c>
      <c r="W669" s="19" t="str">
        <f t="shared" si="2360"/>
        <v>#REF!</v>
      </c>
      <c r="X669" s="19" t="str">
        <f t="shared" si="2361"/>
        <v>#REF!</v>
      </c>
      <c r="Y669" s="38"/>
      <c r="Z669" s="38"/>
      <c r="AA669" s="38"/>
      <c r="AB669" s="38"/>
      <c r="AC669" s="38"/>
      <c r="AD669" s="38"/>
      <c r="AE669" s="38"/>
      <c r="AG669" s="39" t="b">
        <f t="shared" si="2362"/>
        <v>1</v>
      </c>
      <c r="AH669" s="18" t="s">
        <v>294</v>
      </c>
      <c r="AI669" s="19" t="s">
        <v>30</v>
      </c>
      <c r="AJ669" s="18" t="s">
        <v>31</v>
      </c>
      <c r="AK669" s="19">
        <v>0.0</v>
      </c>
      <c r="AL669" s="18">
        <v>0.0</v>
      </c>
      <c r="AM669" s="19">
        <f t="shared" si="2363"/>
        <v>0</v>
      </c>
    </row>
    <row r="670" ht="15.75" hidden="1" customHeight="1" outlineLevel="2">
      <c r="A670" s="18" t="s">
        <v>294</v>
      </c>
      <c r="B670" s="19" t="s">
        <v>38</v>
      </c>
      <c r="C670" s="18" t="s">
        <v>39</v>
      </c>
      <c r="D670" s="19">
        <v>75545.87</v>
      </c>
      <c r="E670" s="19">
        <v>9764.2</v>
      </c>
      <c r="F670" s="19">
        <v>0.0</v>
      </c>
      <c r="G670" s="19" t="str">
        <f t="shared" si="2348"/>
        <v>#REF!</v>
      </c>
      <c r="H670" s="19" t="str">
        <f t="shared" si="2349"/>
        <v>#REF!</v>
      </c>
      <c r="I670" s="19" t="str">
        <f t="shared" si="2350"/>
        <v>#REF!</v>
      </c>
      <c r="J670" s="19" t="str">
        <f t="shared" si="2351"/>
        <v>#REF!</v>
      </c>
      <c r="K670" s="19" t="str">
        <f t="shared" si="2352"/>
        <v>#REF!</v>
      </c>
      <c r="L670" s="19" t="str">
        <f t="shared" si="2353"/>
        <v>#REF!</v>
      </c>
      <c r="M670" s="19" t="str">
        <f t="shared" si="2354"/>
        <v>#REF!</v>
      </c>
      <c r="N670" s="19" t="str">
        <f t="shared" si="2355"/>
        <v>#REF!</v>
      </c>
      <c r="O670" s="38"/>
      <c r="P670" s="19">
        <v>0.0</v>
      </c>
      <c r="Q670" s="19">
        <f t="shared" si="2356"/>
        <v>0</v>
      </c>
      <c r="R670" s="19" t="str">
        <f t="shared" si="2357"/>
        <v>#REF!</v>
      </c>
      <c r="S670" s="38" t="str">
        <f t="shared" si="2358"/>
        <v>#REF!</v>
      </c>
      <c r="T670" s="19">
        <v>0.0</v>
      </c>
      <c r="U670" s="19">
        <v>74668.52</v>
      </c>
      <c r="V670" s="19">
        <f t="shared" si="2359"/>
        <v>74668.52</v>
      </c>
      <c r="W670" s="19" t="str">
        <f t="shared" si="2360"/>
        <v>#REF!</v>
      </c>
      <c r="X670" s="19" t="str">
        <f t="shared" si="2361"/>
        <v>#REF!</v>
      </c>
      <c r="Y670" s="38"/>
      <c r="Z670" s="38"/>
      <c r="AA670" s="38"/>
      <c r="AB670" s="38"/>
      <c r="AC670" s="38"/>
      <c r="AD670" s="38"/>
      <c r="AE670" s="38"/>
      <c r="AG670" s="39" t="b">
        <f t="shared" si="2362"/>
        <v>1</v>
      </c>
      <c r="AH670" s="38" t="s">
        <v>294</v>
      </c>
      <c r="AI670" s="40" t="s">
        <v>38</v>
      </c>
      <c r="AJ670" s="38" t="s">
        <v>39</v>
      </c>
      <c r="AK670" s="19">
        <v>0.0</v>
      </c>
      <c r="AL670" s="18">
        <v>74668.52</v>
      </c>
      <c r="AM670" s="19">
        <f t="shared" si="2363"/>
        <v>74668.52</v>
      </c>
    </row>
    <row r="671" ht="15.75" hidden="1" customHeight="1" outlineLevel="1">
      <c r="A671" s="43" t="s">
        <v>460</v>
      </c>
      <c r="B671" s="19"/>
      <c r="C671" s="18"/>
      <c r="D671" s="19">
        <f t="shared" ref="D671:E671" si="2364">SUBTOTAL(9,D668:D670)</f>
        <v>30814191</v>
      </c>
      <c r="E671" s="19">
        <f t="shared" si="2364"/>
        <v>3982692</v>
      </c>
      <c r="F671" s="19">
        <v>1.0</v>
      </c>
      <c r="G671" s="19"/>
      <c r="H671" s="19"/>
      <c r="I671" s="19"/>
      <c r="J671" s="19"/>
      <c r="K671" s="19" t="str">
        <f t="shared" ref="K671:L671" si="2365">SUBTOTAL(9,K668:K670)</f>
        <v>#REF!</v>
      </c>
      <c r="L671" s="19" t="str">
        <f t="shared" si="2365"/>
        <v>#REF!</v>
      </c>
      <c r="M671" s="19"/>
      <c r="N671" s="19"/>
      <c r="O671" s="38"/>
      <c r="P671" s="19" t="str">
        <f t="shared" ref="P671:X671" si="2366">SUBTOTAL(9,P668:P670)</f>
        <v>#REF!</v>
      </c>
      <c r="Q671" s="19" t="str">
        <f t="shared" si="2366"/>
        <v>#REF!</v>
      </c>
      <c r="R671" s="19" t="str">
        <f t="shared" si="2366"/>
        <v>#REF!</v>
      </c>
      <c r="S671" s="38" t="str">
        <f t="shared" si="2366"/>
        <v>#REF!</v>
      </c>
      <c r="T671" s="19">
        <f t="shared" si="2366"/>
        <v>2228374</v>
      </c>
      <c r="U671" s="19">
        <f t="shared" si="2366"/>
        <v>74668.52</v>
      </c>
      <c r="V671" s="19">
        <f t="shared" si="2366"/>
        <v>2303042.52</v>
      </c>
      <c r="W671" s="19" t="str">
        <f t="shared" si="2366"/>
        <v>#REF!</v>
      </c>
      <c r="X671" s="19" t="str">
        <f t="shared" si="2366"/>
        <v>#REF!</v>
      </c>
      <c r="Y671" s="38"/>
      <c r="Z671" s="38"/>
      <c r="AA671" s="38"/>
      <c r="AB671" s="38"/>
      <c r="AC671" s="38"/>
      <c r="AD671" s="38"/>
      <c r="AE671" s="38"/>
      <c r="AH671" s="38"/>
      <c r="AI671" s="40"/>
      <c r="AJ671" s="38"/>
      <c r="AK671" s="19"/>
      <c r="AL671" s="18"/>
      <c r="AM671" s="19"/>
    </row>
    <row r="672" ht="15.75" hidden="1" customHeight="1" outlineLevel="2">
      <c r="A672" s="18" t="s">
        <v>296</v>
      </c>
      <c r="B672" s="19" t="s">
        <v>18</v>
      </c>
      <c r="C672" s="18" t="s">
        <v>335</v>
      </c>
      <c r="D672" s="19">
        <v>2.838273293E7</v>
      </c>
      <c r="E672" s="19">
        <v>1503913.23</v>
      </c>
      <c r="F672" s="19">
        <v>0.0</v>
      </c>
      <c r="G672" s="19" t="str">
        <f t="shared" ref="G672:G673" si="2367">VLOOKUP(A672,'[1]ESFUERZO PROPIO ANTIOQUIA'!$E$4:$AB$130,5,0)</f>
        <v>#REF!</v>
      </c>
      <c r="H672" s="19" t="str">
        <f t="shared" ref="H672:H673" si="2368">VLOOKUP(A672,'[1]ESFUERZO PROPIO ANTIOQUIA'!$E$4:$AB$130,2,0)</f>
        <v>#REF!</v>
      </c>
      <c r="I672" s="19" t="str">
        <f t="shared" ref="I672:I673" si="2369">VLOOKUP(A672,'[1]ESFUERZO PROPIO ANTIOQUIA'!$E$4:$AB$130,24,0)</f>
        <v>#REF!</v>
      </c>
      <c r="J672" s="19" t="str">
        <f t="shared" ref="J672:J673" si="2370">+I672/4</f>
        <v>#REF!</v>
      </c>
      <c r="K672" s="19" t="str">
        <f t="shared" ref="K672:K673" si="2371">+F672*J672</f>
        <v>#REF!</v>
      </c>
      <c r="L672" s="19" t="str">
        <f t="shared" ref="L672:L673" si="2372">IF(K672=0,0,D672-Q672)</f>
        <v>#REF!</v>
      </c>
      <c r="M672" s="19" t="str">
        <f t="shared" ref="M672:M673" si="2373">VLOOKUP(A672,'[1]ESFUERZO PROPIO ANTIOQUIA'!$E$4:$AB$130,14,0)</f>
        <v>#REF!</v>
      </c>
      <c r="N672" s="19" t="str">
        <f t="shared" ref="N672:N673" si="2374">VLOOKUP(A672,'[1]ESFUERZO PROPIO ANTIOQUIA'!$E$4:$AB$130,11,0)</f>
        <v>#REF!</v>
      </c>
      <c r="O672" s="38"/>
      <c r="P672" s="19" t="str">
        <f t="shared" ref="P672:P673" si="2375">+D672-K672</f>
        <v>#REF!</v>
      </c>
      <c r="Q672" s="19" t="str">
        <f t="shared" ref="Q672:Q673" si="2376">+ROUND(P672,0)</f>
        <v>#REF!</v>
      </c>
      <c r="R672" s="19" t="str">
        <f t="shared" ref="R672:R673" si="2377">+L672+Q672</f>
        <v>#REF!</v>
      </c>
      <c r="S672" s="38" t="str">
        <f t="shared" ref="S672:S673" si="2378">+IF(D672-L672-Q672&gt;1,D672-L672-Q672,0)</f>
        <v>#REF!</v>
      </c>
      <c r="T672" s="19">
        <v>0.0</v>
      </c>
      <c r="U672" s="19">
        <v>0.0</v>
      </c>
      <c r="V672" s="19">
        <f t="shared" ref="V672:V673" si="2379">+T672+U672</f>
        <v>0</v>
      </c>
      <c r="W672" s="19" t="str">
        <f t="shared" ref="W672:W673" si="2380">+IF(S672+V672&gt;100000,S672+V672,0)</f>
        <v>#REF!</v>
      </c>
      <c r="X672" s="19" t="str">
        <f t="shared" ref="X672:X673" si="2381">+Q672+W672</f>
        <v>#REF!</v>
      </c>
      <c r="Y672" s="38"/>
      <c r="Z672" s="38"/>
      <c r="AA672" s="38"/>
      <c r="AB672" s="38"/>
      <c r="AC672" s="38"/>
      <c r="AD672" s="38"/>
      <c r="AE672" s="38"/>
      <c r="AG672" s="39" t="b">
        <f t="shared" ref="AG672:AG673" si="2382">+AND(A672=AH672,C672=AJ672)</f>
        <v>1</v>
      </c>
      <c r="AH672" s="38" t="s">
        <v>296</v>
      </c>
      <c r="AI672" s="40" t="s">
        <v>18</v>
      </c>
      <c r="AJ672" s="38" t="s">
        <v>335</v>
      </c>
      <c r="AK672" s="19">
        <v>0.0</v>
      </c>
      <c r="AL672" s="18">
        <v>0.0</v>
      </c>
      <c r="AM672" s="19">
        <f t="shared" ref="AM672:AM673" si="2383">+AK672+AL672</f>
        <v>0</v>
      </c>
    </row>
    <row r="673" ht="15.75" hidden="1" customHeight="1" outlineLevel="2">
      <c r="A673" s="18" t="s">
        <v>296</v>
      </c>
      <c r="B673" s="19" t="s">
        <v>73</v>
      </c>
      <c r="C673" s="18" t="s">
        <v>74</v>
      </c>
      <c r="D673" s="19">
        <v>3363185.07</v>
      </c>
      <c r="E673" s="19">
        <v>178204.77</v>
      </c>
      <c r="F673" s="19">
        <v>0.0</v>
      </c>
      <c r="G673" s="19" t="str">
        <f t="shared" si="2367"/>
        <v>#REF!</v>
      </c>
      <c r="H673" s="19" t="str">
        <f t="shared" si="2368"/>
        <v>#REF!</v>
      </c>
      <c r="I673" s="19" t="str">
        <f t="shared" si="2369"/>
        <v>#REF!</v>
      </c>
      <c r="J673" s="19" t="str">
        <f t="shared" si="2370"/>
        <v>#REF!</v>
      </c>
      <c r="K673" s="19" t="str">
        <f t="shared" si="2371"/>
        <v>#REF!</v>
      </c>
      <c r="L673" s="19" t="str">
        <f t="shared" si="2372"/>
        <v>#REF!</v>
      </c>
      <c r="M673" s="19" t="str">
        <f t="shared" si="2373"/>
        <v>#REF!</v>
      </c>
      <c r="N673" s="19" t="str">
        <f t="shared" si="2374"/>
        <v>#REF!</v>
      </c>
      <c r="O673" s="38"/>
      <c r="P673" s="19" t="str">
        <f t="shared" si="2375"/>
        <v>#REF!</v>
      </c>
      <c r="Q673" s="19" t="str">
        <f t="shared" si="2376"/>
        <v>#REF!</v>
      </c>
      <c r="R673" s="19" t="str">
        <f t="shared" si="2377"/>
        <v>#REF!</v>
      </c>
      <c r="S673" s="38" t="str">
        <f t="shared" si="2378"/>
        <v>#REF!</v>
      </c>
      <c r="T673" s="19">
        <v>0.0</v>
      </c>
      <c r="U673" s="19">
        <v>0.0</v>
      </c>
      <c r="V673" s="19">
        <f t="shared" si="2379"/>
        <v>0</v>
      </c>
      <c r="W673" s="19" t="str">
        <f t="shared" si="2380"/>
        <v>#REF!</v>
      </c>
      <c r="X673" s="19" t="str">
        <f t="shared" si="2381"/>
        <v>#REF!</v>
      </c>
      <c r="Y673" s="38"/>
      <c r="Z673" s="38"/>
      <c r="AA673" s="38"/>
      <c r="AB673" s="38"/>
      <c r="AC673" s="38"/>
      <c r="AD673" s="38"/>
      <c r="AE673" s="38"/>
      <c r="AG673" s="39" t="b">
        <f t="shared" si="2382"/>
        <v>1</v>
      </c>
      <c r="AH673" s="38" t="s">
        <v>296</v>
      </c>
      <c r="AI673" s="40" t="s">
        <v>73</v>
      </c>
      <c r="AJ673" s="38" t="s">
        <v>74</v>
      </c>
      <c r="AK673" s="19">
        <v>0.0</v>
      </c>
      <c r="AL673" s="18">
        <v>0.0</v>
      </c>
      <c r="AM673" s="19">
        <f t="shared" si="2383"/>
        <v>0</v>
      </c>
    </row>
    <row r="674" ht="15.75" hidden="1" customHeight="1" outlineLevel="1">
      <c r="A674" s="43" t="s">
        <v>461</v>
      </c>
      <c r="B674" s="19"/>
      <c r="C674" s="18"/>
      <c r="D674" s="19">
        <f t="shared" ref="D674:E674" si="2384">SUBTOTAL(9,D672:D673)</f>
        <v>31745918</v>
      </c>
      <c r="E674" s="19">
        <f t="shared" si="2384"/>
        <v>1682118</v>
      </c>
      <c r="F674" s="19">
        <v>1.0</v>
      </c>
      <c r="G674" s="19"/>
      <c r="H674" s="19"/>
      <c r="I674" s="19"/>
      <c r="J674" s="19"/>
      <c r="K674" s="19" t="str">
        <f t="shared" ref="K674:L674" si="2385">SUBTOTAL(9,K672:K673)</f>
        <v>#REF!</v>
      </c>
      <c r="L674" s="19" t="str">
        <f t="shared" si="2385"/>
        <v>#REF!</v>
      </c>
      <c r="M674" s="19"/>
      <c r="N674" s="19"/>
      <c r="O674" s="38"/>
      <c r="P674" s="19" t="str">
        <f t="shared" ref="P674:X674" si="2386">SUBTOTAL(9,P672:P673)</f>
        <v>#REF!</v>
      </c>
      <c r="Q674" s="19" t="str">
        <f t="shared" si="2386"/>
        <v>#REF!</v>
      </c>
      <c r="R674" s="19" t="str">
        <f t="shared" si="2386"/>
        <v>#REF!</v>
      </c>
      <c r="S674" s="38" t="str">
        <f t="shared" si="2386"/>
        <v>#REF!</v>
      </c>
      <c r="T674" s="19">
        <f t="shared" si="2386"/>
        <v>0</v>
      </c>
      <c r="U674" s="19">
        <f t="shared" si="2386"/>
        <v>0</v>
      </c>
      <c r="V674" s="19">
        <f t="shared" si="2386"/>
        <v>0</v>
      </c>
      <c r="W674" s="19" t="str">
        <f t="shared" si="2386"/>
        <v>#REF!</v>
      </c>
      <c r="X674" s="19" t="str">
        <f t="shared" si="2386"/>
        <v>#REF!</v>
      </c>
      <c r="Y674" s="38"/>
      <c r="Z674" s="38"/>
      <c r="AA674" s="38"/>
      <c r="AB674" s="38"/>
      <c r="AC674" s="38"/>
      <c r="AD674" s="38"/>
      <c r="AE674" s="38"/>
      <c r="AH674" s="38"/>
      <c r="AI674" s="40"/>
      <c r="AJ674" s="38"/>
      <c r="AK674" s="19"/>
      <c r="AL674" s="18"/>
      <c r="AM674" s="19"/>
    </row>
    <row r="675" ht="15.75" hidden="1" customHeight="1" outlineLevel="2">
      <c r="A675" s="18" t="s">
        <v>298</v>
      </c>
      <c r="B675" s="19" t="s">
        <v>18</v>
      </c>
      <c r="C675" s="18" t="s">
        <v>335</v>
      </c>
      <c r="D675" s="19">
        <v>1.420399162E7</v>
      </c>
      <c r="E675" s="19">
        <v>1589662.37</v>
      </c>
      <c r="F675" s="19">
        <v>0.0</v>
      </c>
      <c r="G675" s="19" t="str">
        <f t="shared" ref="G675:G678" si="2387">VLOOKUP(A675,'[1]ESFUERZO PROPIO ANTIOQUIA'!$E$4:$AB$130,5,0)</f>
        <v>#REF!</v>
      </c>
      <c r="H675" s="19" t="str">
        <f t="shared" ref="H675:H678" si="2388">VLOOKUP(A675,'[1]ESFUERZO PROPIO ANTIOQUIA'!$E$4:$AB$130,2,0)</f>
        <v>#REF!</v>
      </c>
      <c r="I675" s="19" t="str">
        <f t="shared" ref="I675:I678" si="2389">VLOOKUP(A675,'[1]ESFUERZO PROPIO ANTIOQUIA'!$E$4:$AB$130,24,0)</f>
        <v>#REF!</v>
      </c>
      <c r="J675" s="19" t="str">
        <f t="shared" ref="J675:J678" si="2390">+I675/4</f>
        <v>#REF!</v>
      </c>
      <c r="K675" s="19" t="str">
        <f t="shared" ref="K675:K678" si="2391">+F675*J675</f>
        <v>#REF!</v>
      </c>
      <c r="L675" s="19" t="str">
        <f t="shared" ref="L675:L678" si="2392">IF(K675=0,0,D675-Q675)</f>
        <v>#REF!</v>
      </c>
      <c r="M675" s="19" t="str">
        <f t="shared" ref="M675:M678" si="2393">VLOOKUP(A675,'[1]ESFUERZO PROPIO ANTIOQUIA'!$E$4:$AB$130,14,0)</f>
        <v>#REF!</v>
      </c>
      <c r="N675" s="19" t="str">
        <f t="shared" ref="N675:N678" si="2394">VLOOKUP(A675,'[1]ESFUERZO PROPIO ANTIOQUIA'!$E$4:$AB$130,11,0)</f>
        <v>#REF!</v>
      </c>
      <c r="O675" s="38"/>
      <c r="P675" s="19" t="str">
        <f t="shared" ref="P675:P676" si="2395">+D675-K675</f>
        <v>#REF!</v>
      </c>
      <c r="Q675" s="19" t="str">
        <f t="shared" ref="Q675:Q678" si="2396">+ROUND(P675,0)</f>
        <v>#REF!</v>
      </c>
      <c r="R675" s="19" t="str">
        <f t="shared" ref="R675:R678" si="2397">+L675+Q675</f>
        <v>#REF!</v>
      </c>
      <c r="S675" s="38" t="str">
        <f t="shared" ref="S675:S678" si="2398">+IF(D675-L675-Q675&gt;1,D675-L675-Q675,0)</f>
        <v>#REF!</v>
      </c>
      <c r="T675" s="19">
        <v>1329338.0</v>
      </c>
      <c r="U675" s="19">
        <v>0.0</v>
      </c>
      <c r="V675" s="19">
        <f t="shared" ref="V675:V678" si="2399">+T675+U675</f>
        <v>1329338</v>
      </c>
      <c r="W675" s="19" t="str">
        <f t="shared" ref="W675:W678" si="2400">+IF(S675+V675&gt;100000,S675+V675,0)</f>
        <v>#REF!</v>
      </c>
      <c r="X675" s="19" t="str">
        <f t="shared" ref="X675:X678" si="2401">+Q675+W675</f>
        <v>#REF!</v>
      </c>
      <c r="Y675" s="38"/>
      <c r="Z675" s="38"/>
      <c r="AA675" s="38"/>
      <c r="AB675" s="38"/>
      <c r="AC675" s="38"/>
      <c r="AD675" s="38"/>
      <c r="AE675" s="38"/>
      <c r="AG675" s="39" t="b">
        <f t="shared" ref="AG675:AG678" si="2402">+AND(A675=AH675,C675=AJ675)</f>
        <v>1</v>
      </c>
      <c r="AH675" s="38" t="s">
        <v>298</v>
      </c>
      <c r="AI675" s="40" t="s">
        <v>18</v>
      </c>
      <c r="AJ675" s="38" t="s">
        <v>335</v>
      </c>
      <c r="AK675" s="19">
        <v>1329338.0</v>
      </c>
      <c r="AL675" s="18">
        <v>0.0</v>
      </c>
      <c r="AM675" s="19">
        <f t="shared" ref="AM675:AM678" si="2403">+AK675+AL675</f>
        <v>1329338</v>
      </c>
    </row>
    <row r="676" ht="15.75" hidden="1" customHeight="1" outlineLevel="2">
      <c r="A676" s="18" t="s">
        <v>298</v>
      </c>
      <c r="B676" s="19" t="s">
        <v>44</v>
      </c>
      <c r="C676" s="18" t="s">
        <v>45</v>
      </c>
      <c r="D676" s="19">
        <v>5955485.61</v>
      </c>
      <c r="E676" s="19">
        <v>666517.67</v>
      </c>
      <c r="F676" s="19">
        <v>0.0</v>
      </c>
      <c r="G676" s="19" t="str">
        <f t="shared" si="2387"/>
        <v>#REF!</v>
      </c>
      <c r="H676" s="19" t="str">
        <f t="shared" si="2388"/>
        <v>#REF!</v>
      </c>
      <c r="I676" s="19" t="str">
        <f t="shared" si="2389"/>
        <v>#REF!</v>
      </c>
      <c r="J676" s="19" t="str">
        <f t="shared" si="2390"/>
        <v>#REF!</v>
      </c>
      <c r="K676" s="19" t="str">
        <f t="shared" si="2391"/>
        <v>#REF!</v>
      </c>
      <c r="L676" s="19" t="str">
        <f t="shared" si="2392"/>
        <v>#REF!</v>
      </c>
      <c r="M676" s="19" t="str">
        <f t="shared" si="2393"/>
        <v>#REF!</v>
      </c>
      <c r="N676" s="19" t="str">
        <f t="shared" si="2394"/>
        <v>#REF!</v>
      </c>
      <c r="O676" s="38"/>
      <c r="P676" s="19" t="str">
        <f t="shared" si="2395"/>
        <v>#REF!</v>
      </c>
      <c r="Q676" s="19" t="str">
        <f t="shared" si="2396"/>
        <v>#REF!</v>
      </c>
      <c r="R676" s="19" t="str">
        <f t="shared" si="2397"/>
        <v>#REF!</v>
      </c>
      <c r="S676" s="38" t="str">
        <f t="shared" si="2398"/>
        <v>#REF!</v>
      </c>
      <c r="T676" s="19">
        <v>576361.0</v>
      </c>
      <c r="U676" s="19">
        <v>0.0</v>
      </c>
      <c r="V676" s="19">
        <f t="shared" si="2399"/>
        <v>576361</v>
      </c>
      <c r="W676" s="19" t="str">
        <f t="shared" si="2400"/>
        <v>#REF!</v>
      </c>
      <c r="X676" s="19" t="str">
        <f t="shared" si="2401"/>
        <v>#REF!</v>
      </c>
      <c r="Y676" s="38"/>
      <c r="Z676" s="38"/>
      <c r="AA676" s="38"/>
      <c r="AB676" s="38"/>
      <c r="AC676" s="38"/>
      <c r="AD676" s="38"/>
      <c r="AE676" s="38"/>
      <c r="AG676" s="39" t="b">
        <f t="shared" si="2402"/>
        <v>1</v>
      </c>
      <c r="AH676" s="38" t="s">
        <v>298</v>
      </c>
      <c r="AI676" s="40" t="s">
        <v>44</v>
      </c>
      <c r="AJ676" s="38" t="s">
        <v>45</v>
      </c>
      <c r="AK676" s="19">
        <v>576361.0</v>
      </c>
      <c r="AL676" s="18">
        <v>0.0</v>
      </c>
      <c r="AM676" s="19">
        <f t="shared" si="2403"/>
        <v>576361</v>
      </c>
    </row>
    <row r="677" ht="15.75" hidden="1" customHeight="1" outlineLevel="2">
      <c r="A677" s="18" t="s">
        <v>298</v>
      </c>
      <c r="B677" s="19" t="s">
        <v>30</v>
      </c>
      <c r="C677" s="18" t="s">
        <v>31</v>
      </c>
      <c r="D677" s="19">
        <v>27168.06</v>
      </c>
      <c r="E677" s="19">
        <v>3040.56</v>
      </c>
      <c r="F677" s="19">
        <v>0.0</v>
      </c>
      <c r="G677" s="19" t="str">
        <f t="shared" si="2387"/>
        <v>#REF!</v>
      </c>
      <c r="H677" s="19" t="str">
        <f t="shared" si="2388"/>
        <v>#REF!</v>
      </c>
      <c r="I677" s="19" t="str">
        <f t="shared" si="2389"/>
        <v>#REF!</v>
      </c>
      <c r="J677" s="19" t="str">
        <f t="shared" si="2390"/>
        <v>#REF!</v>
      </c>
      <c r="K677" s="19" t="str">
        <f t="shared" si="2391"/>
        <v>#REF!</v>
      </c>
      <c r="L677" s="19" t="str">
        <f t="shared" si="2392"/>
        <v>#REF!</v>
      </c>
      <c r="M677" s="19" t="str">
        <f t="shared" si="2393"/>
        <v>#REF!</v>
      </c>
      <c r="N677" s="19" t="str">
        <f t="shared" si="2394"/>
        <v>#REF!</v>
      </c>
      <c r="O677" s="38"/>
      <c r="P677" s="19">
        <v>0.0</v>
      </c>
      <c r="Q677" s="19">
        <f t="shared" si="2396"/>
        <v>0</v>
      </c>
      <c r="R677" s="19" t="str">
        <f t="shared" si="2397"/>
        <v>#REF!</v>
      </c>
      <c r="S677" s="38" t="str">
        <f t="shared" si="2398"/>
        <v>#REF!</v>
      </c>
      <c r="T677" s="19">
        <v>0.0</v>
      </c>
      <c r="U677" s="19">
        <v>0.0</v>
      </c>
      <c r="V677" s="19">
        <f t="shared" si="2399"/>
        <v>0</v>
      </c>
      <c r="W677" s="19" t="str">
        <f t="shared" si="2400"/>
        <v>#REF!</v>
      </c>
      <c r="X677" s="19" t="str">
        <f t="shared" si="2401"/>
        <v>#REF!</v>
      </c>
      <c r="Y677" s="38"/>
      <c r="Z677" s="38"/>
      <c r="AA677" s="38"/>
      <c r="AB677" s="38"/>
      <c r="AC677" s="38"/>
      <c r="AD677" s="38"/>
      <c r="AE677" s="38"/>
      <c r="AG677" s="39" t="b">
        <f t="shared" si="2402"/>
        <v>1</v>
      </c>
      <c r="AH677" s="18" t="s">
        <v>298</v>
      </c>
      <c r="AI677" s="19" t="s">
        <v>30</v>
      </c>
      <c r="AJ677" s="18" t="s">
        <v>31</v>
      </c>
      <c r="AK677" s="19"/>
      <c r="AL677" s="18"/>
      <c r="AM677" s="19">
        <f t="shared" si="2403"/>
        <v>0</v>
      </c>
    </row>
    <row r="678" ht="15.75" hidden="1" customHeight="1" outlineLevel="2">
      <c r="A678" s="18" t="s">
        <v>298</v>
      </c>
      <c r="B678" s="19" t="s">
        <v>40</v>
      </c>
      <c r="C678" s="18" t="s">
        <v>41</v>
      </c>
      <c r="D678" s="19">
        <v>8958299.71</v>
      </c>
      <c r="E678" s="19">
        <v>1002582.4</v>
      </c>
      <c r="F678" s="19">
        <v>0.0</v>
      </c>
      <c r="G678" s="19" t="str">
        <f t="shared" si="2387"/>
        <v>#REF!</v>
      </c>
      <c r="H678" s="19" t="str">
        <f t="shared" si="2388"/>
        <v>#REF!</v>
      </c>
      <c r="I678" s="19" t="str">
        <f t="shared" si="2389"/>
        <v>#REF!</v>
      </c>
      <c r="J678" s="19" t="str">
        <f t="shared" si="2390"/>
        <v>#REF!</v>
      </c>
      <c r="K678" s="19" t="str">
        <f t="shared" si="2391"/>
        <v>#REF!</v>
      </c>
      <c r="L678" s="19" t="str">
        <f t="shared" si="2392"/>
        <v>#REF!</v>
      </c>
      <c r="M678" s="19" t="str">
        <f t="shared" si="2393"/>
        <v>#REF!</v>
      </c>
      <c r="N678" s="19" t="str">
        <f t="shared" si="2394"/>
        <v>#REF!</v>
      </c>
      <c r="O678" s="38"/>
      <c r="P678" s="19" t="str">
        <f>+D678-K678</f>
        <v>#REF!</v>
      </c>
      <c r="Q678" s="19" t="str">
        <f t="shared" si="2396"/>
        <v>#REF!</v>
      </c>
      <c r="R678" s="19" t="str">
        <f t="shared" si="2397"/>
        <v>#REF!</v>
      </c>
      <c r="S678" s="38" t="str">
        <f t="shared" si="2398"/>
        <v>#REF!</v>
      </c>
      <c r="T678" s="19">
        <v>873440.0</v>
      </c>
      <c r="U678" s="19">
        <v>0.0</v>
      </c>
      <c r="V678" s="19">
        <f t="shared" si="2399"/>
        <v>873440</v>
      </c>
      <c r="W678" s="19" t="str">
        <f t="shared" si="2400"/>
        <v>#REF!</v>
      </c>
      <c r="X678" s="19" t="str">
        <f t="shared" si="2401"/>
        <v>#REF!</v>
      </c>
      <c r="Y678" s="38"/>
      <c r="Z678" s="38"/>
      <c r="AA678" s="38"/>
      <c r="AB678" s="38"/>
      <c r="AC678" s="38"/>
      <c r="AD678" s="38"/>
      <c r="AE678" s="38"/>
      <c r="AG678" s="39" t="b">
        <f t="shared" si="2402"/>
        <v>1</v>
      </c>
      <c r="AH678" s="38" t="s">
        <v>298</v>
      </c>
      <c r="AI678" s="40" t="s">
        <v>40</v>
      </c>
      <c r="AJ678" s="38" t="s">
        <v>41</v>
      </c>
      <c r="AK678" s="19">
        <v>873440.0</v>
      </c>
      <c r="AL678" s="18">
        <v>0.0</v>
      </c>
      <c r="AM678" s="19">
        <f t="shared" si="2403"/>
        <v>873440</v>
      </c>
    </row>
    <row r="679" ht="15.75" hidden="1" customHeight="1" outlineLevel="1">
      <c r="A679" s="43" t="s">
        <v>462</v>
      </c>
      <c r="B679" s="19"/>
      <c r="C679" s="18"/>
      <c r="D679" s="19">
        <f t="shared" ref="D679:E679" si="2404">SUBTOTAL(9,D675:D678)</f>
        <v>29144945</v>
      </c>
      <c r="E679" s="19">
        <f t="shared" si="2404"/>
        <v>3261803</v>
      </c>
      <c r="F679" s="19">
        <v>1.0</v>
      </c>
      <c r="G679" s="19"/>
      <c r="H679" s="19"/>
      <c r="I679" s="19"/>
      <c r="J679" s="19"/>
      <c r="K679" s="19" t="str">
        <f t="shared" ref="K679:L679" si="2405">SUBTOTAL(9,K675:K678)</f>
        <v>#REF!</v>
      </c>
      <c r="L679" s="19" t="str">
        <f t="shared" si="2405"/>
        <v>#REF!</v>
      </c>
      <c r="M679" s="19"/>
      <c r="N679" s="19"/>
      <c r="O679" s="38"/>
      <c r="P679" s="19" t="str">
        <f t="shared" ref="P679:X679" si="2406">SUBTOTAL(9,P675:P678)</f>
        <v>#REF!</v>
      </c>
      <c r="Q679" s="19" t="str">
        <f t="shared" si="2406"/>
        <v>#REF!</v>
      </c>
      <c r="R679" s="19" t="str">
        <f t="shared" si="2406"/>
        <v>#REF!</v>
      </c>
      <c r="S679" s="38" t="str">
        <f t="shared" si="2406"/>
        <v>#REF!</v>
      </c>
      <c r="T679" s="19">
        <f t="shared" si="2406"/>
        <v>2779139</v>
      </c>
      <c r="U679" s="19">
        <f t="shared" si="2406"/>
        <v>0</v>
      </c>
      <c r="V679" s="19">
        <f t="shared" si="2406"/>
        <v>2779139</v>
      </c>
      <c r="W679" s="19" t="str">
        <f t="shared" si="2406"/>
        <v>#REF!</v>
      </c>
      <c r="X679" s="19" t="str">
        <f t="shared" si="2406"/>
        <v>#REF!</v>
      </c>
      <c r="Y679" s="38"/>
      <c r="Z679" s="38"/>
      <c r="AA679" s="38"/>
      <c r="AB679" s="38"/>
      <c r="AC679" s="38"/>
      <c r="AD679" s="38"/>
      <c r="AE679" s="38"/>
      <c r="AH679" s="38"/>
      <c r="AI679" s="40"/>
      <c r="AJ679" s="38"/>
      <c r="AK679" s="19"/>
      <c r="AL679" s="18"/>
      <c r="AM679" s="19"/>
    </row>
    <row r="680" ht="15.75" hidden="1" customHeight="1" outlineLevel="2">
      <c r="A680" s="18" t="s">
        <v>300</v>
      </c>
      <c r="B680" s="19" t="s">
        <v>18</v>
      </c>
      <c r="C680" s="18" t="s">
        <v>335</v>
      </c>
      <c r="D680" s="19">
        <v>1.2398737589E8</v>
      </c>
      <c r="E680" s="19">
        <v>2.25954085E7</v>
      </c>
      <c r="F680" s="19">
        <v>0.0</v>
      </c>
      <c r="G680" s="19" t="str">
        <f t="shared" ref="G680:G686" si="2407">VLOOKUP(A680,'[1]ESFUERZO PROPIO ANTIOQUIA'!$E$4:$AB$130,5,0)</f>
        <v>#REF!</v>
      </c>
      <c r="H680" s="19" t="str">
        <f t="shared" ref="H680:H686" si="2408">VLOOKUP(A680,'[1]ESFUERZO PROPIO ANTIOQUIA'!$E$4:$AB$130,2,0)</f>
        <v>#REF!</v>
      </c>
      <c r="I680" s="19" t="str">
        <f t="shared" ref="I680:I686" si="2409">VLOOKUP(A680,'[1]ESFUERZO PROPIO ANTIOQUIA'!$E$4:$AB$130,24,0)</f>
        <v>#REF!</v>
      </c>
      <c r="J680" s="19" t="str">
        <f t="shared" ref="J680:J686" si="2410">+I680/4</f>
        <v>#REF!</v>
      </c>
      <c r="K680" s="19" t="str">
        <f t="shared" ref="K680:K686" si="2411">+F680*J680</f>
        <v>#REF!</v>
      </c>
      <c r="L680" s="19" t="str">
        <f t="shared" ref="L680:L686" si="2412">IF(K680=0,0,D680-Q680)</f>
        <v>#REF!</v>
      </c>
      <c r="M680" s="19" t="str">
        <f t="shared" ref="M680:M686" si="2413">VLOOKUP(A680,'[1]ESFUERZO PROPIO ANTIOQUIA'!$E$4:$AB$130,14,0)</f>
        <v>#REF!</v>
      </c>
      <c r="N680" s="19" t="str">
        <f t="shared" ref="N680:N686" si="2414">VLOOKUP(A680,'[1]ESFUERZO PROPIO ANTIOQUIA'!$E$4:$AB$130,11,0)</f>
        <v>#REF!</v>
      </c>
      <c r="O680" s="38"/>
      <c r="P680" s="19" t="str">
        <f t="shared" ref="P680:P681" si="2415">+D680-K680</f>
        <v>#REF!</v>
      </c>
      <c r="Q680" s="19" t="str">
        <f t="shared" ref="Q680:Q686" si="2416">+ROUND(P680,0)</f>
        <v>#REF!</v>
      </c>
      <c r="R680" s="19" t="str">
        <f t="shared" ref="R680:R686" si="2417">+L680+Q680</f>
        <v>#REF!</v>
      </c>
      <c r="S680" s="38" t="str">
        <f t="shared" ref="S680:S686" si="2418">+IF(D680-L680-Q680&gt;1,D680-L680-Q680,0)</f>
        <v>#REF!</v>
      </c>
      <c r="T680" s="19">
        <v>65672.0</v>
      </c>
      <c r="U680" s="19">
        <v>0.0</v>
      </c>
      <c r="V680" s="19">
        <f t="shared" ref="V680:V686" si="2419">+T680+U680</f>
        <v>65672</v>
      </c>
      <c r="W680" s="19" t="str">
        <f t="shared" ref="W680:W686" si="2420">+IF(S680+V680&gt;100000,S680+V680,0)</f>
        <v>#REF!</v>
      </c>
      <c r="X680" s="19" t="str">
        <f t="shared" ref="X680:X686" si="2421">+Q680+W680</f>
        <v>#REF!</v>
      </c>
      <c r="Y680" s="38"/>
      <c r="Z680" s="38"/>
      <c r="AA680" s="38"/>
      <c r="AB680" s="38"/>
      <c r="AC680" s="38"/>
      <c r="AD680" s="38"/>
      <c r="AE680" s="38"/>
      <c r="AG680" s="39" t="b">
        <f t="shared" ref="AG680:AG686" si="2422">+AND(A680=AH680,C680=AJ680)</f>
        <v>1</v>
      </c>
      <c r="AH680" s="38" t="s">
        <v>300</v>
      </c>
      <c r="AI680" s="40" t="s">
        <v>18</v>
      </c>
      <c r="AJ680" s="38" t="s">
        <v>335</v>
      </c>
      <c r="AK680" s="19">
        <v>65672.0</v>
      </c>
      <c r="AL680" s="18">
        <v>0.0</v>
      </c>
      <c r="AM680" s="19">
        <f t="shared" ref="AM680:AM686" si="2423">+AK680+AL680</f>
        <v>65672</v>
      </c>
    </row>
    <row r="681" ht="15.75" hidden="1" customHeight="1" outlineLevel="2">
      <c r="A681" s="18" t="s">
        <v>300</v>
      </c>
      <c r="B681" s="19" t="s">
        <v>44</v>
      </c>
      <c r="C681" s="18" t="s">
        <v>45</v>
      </c>
      <c r="D681" s="19">
        <v>6288600.32</v>
      </c>
      <c r="E681" s="19">
        <v>1146031.94</v>
      </c>
      <c r="F681" s="19">
        <v>0.0</v>
      </c>
      <c r="G681" s="19" t="str">
        <f t="shared" si="2407"/>
        <v>#REF!</v>
      </c>
      <c r="H681" s="19" t="str">
        <f t="shared" si="2408"/>
        <v>#REF!</v>
      </c>
      <c r="I681" s="19" t="str">
        <f t="shared" si="2409"/>
        <v>#REF!</v>
      </c>
      <c r="J681" s="19" t="str">
        <f t="shared" si="2410"/>
        <v>#REF!</v>
      </c>
      <c r="K681" s="19" t="str">
        <f t="shared" si="2411"/>
        <v>#REF!</v>
      </c>
      <c r="L681" s="19" t="str">
        <f t="shared" si="2412"/>
        <v>#REF!</v>
      </c>
      <c r="M681" s="19" t="str">
        <f t="shared" si="2413"/>
        <v>#REF!</v>
      </c>
      <c r="N681" s="19" t="str">
        <f t="shared" si="2414"/>
        <v>#REF!</v>
      </c>
      <c r="O681" s="38"/>
      <c r="P681" s="19" t="str">
        <f t="shared" si="2415"/>
        <v>#REF!</v>
      </c>
      <c r="Q681" s="19" t="str">
        <f t="shared" si="2416"/>
        <v>#REF!</v>
      </c>
      <c r="R681" s="19" t="str">
        <f t="shared" si="2417"/>
        <v>#REF!</v>
      </c>
      <c r="S681" s="38" t="str">
        <f t="shared" si="2418"/>
        <v>#REF!</v>
      </c>
      <c r="T681" s="19">
        <v>7622.0</v>
      </c>
      <c r="U681" s="19">
        <v>0.0</v>
      </c>
      <c r="V681" s="19">
        <f t="shared" si="2419"/>
        <v>7622</v>
      </c>
      <c r="W681" s="19" t="str">
        <f t="shared" si="2420"/>
        <v>#REF!</v>
      </c>
      <c r="X681" s="19" t="str">
        <f t="shared" si="2421"/>
        <v>#REF!</v>
      </c>
      <c r="Y681" s="38"/>
      <c r="Z681" s="38"/>
      <c r="AA681" s="38"/>
      <c r="AB681" s="38"/>
      <c r="AC681" s="38"/>
      <c r="AD681" s="38"/>
      <c r="AE681" s="38"/>
      <c r="AG681" s="39" t="b">
        <f t="shared" si="2422"/>
        <v>1</v>
      </c>
      <c r="AH681" s="38" t="s">
        <v>300</v>
      </c>
      <c r="AI681" s="40" t="s">
        <v>44</v>
      </c>
      <c r="AJ681" s="38" t="s">
        <v>45</v>
      </c>
      <c r="AK681" s="19">
        <v>7622.0</v>
      </c>
      <c r="AL681" s="18">
        <v>0.0</v>
      </c>
      <c r="AM681" s="19">
        <f t="shared" si="2423"/>
        <v>7622</v>
      </c>
    </row>
    <row r="682" ht="15.75" hidden="1" customHeight="1" outlineLevel="2">
      <c r="A682" s="18" t="s">
        <v>300</v>
      </c>
      <c r="B682" s="19" t="s">
        <v>22</v>
      </c>
      <c r="C682" s="18" t="s">
        <v>23</v>
      </c>
      <c r="D682" s="19">
        <v>38089.89</v>
      </c>
      <c r="E682" s="19">
        <v>6941.49</v>
      </c>
      <c r="F682" s="19">
        <v>0.0</v>
      </c>
      <c r="G682" s="19" t="str">
        <f t="shared" si="2407"/>
        <v>#REF!</v>
      </c>
      <c r="H682" s="19" t="str">
        <f t="shared" si="2408"/>
        <v>#REF!</v>
      </c>
      <c r="I682" s="19" t="str">
        <f t="shared" si="2409"/>
        <v>#REF!</v>
      </c>
      <c r="J682" s="19" t="str">
        <f t="shared" si="2410"/>
        <v>#REF!</v>
      </c>
      <c r="K682" s="19" t="str">
        <f t="shared" si="2411"/>
        <v>#REF!</v>
      </c>
      <c r="L682" s="19" t="str">
        <f t="shared" si="2412"/>
        <v>#REF!</v>
      </c>
      <c r="M682" s="19" t="str">
        <f t="shared" si="2413"/>
        <v>#REF!</v>
      </c>
      <c r="N682" s="19" t="str">
        <f t="shared" si="2414"/>
        <v>#REF!</v>
      </c>
      <c r="O682" s="38"/>
      <c r="P682" s="19">
        <v>0.0</v>
      </c>
      <c r="Q682" s="19">
        <f t="shared" si="2416"/>
        <v>0</v>
      </c>
      <c r="R682" s="19" t="str">
        <f t="shared" si="2417"/>
        <v>#REF!</v>
      </c>
      <c r="S682" s="38" t="str">
        <f t="shared" si="2418"/>
        <v>#REF!</v>
      </c>
      <c r="T682" s="19">
        <v>0.0</v>
      </c>
      <c r="U682" s="19">
        <v>0.0</v>
      </c>
      <c r="V682" s="19">
        <f t="shared" si="2419"/>
        <v>0</v>
      </c>
      <c r="W682" s="19" t="str">
        <f t="shared" si="2420"/>
        <v>#REF!</v>
      </c>
      <c r="X682" s="19" t="str">
        <f t="shared" si="2421"/>
        <v>#REF!</v>
      </c>
      <c r="Y682" s="38"/>
      <c r="Z682" s="38"/>
      <c r="AA682" s="38"/>
      <c r="AB682" s="38"/>
      <c r="AC682" s="38"/>
      <c r="AD682" s="38"/>
      <c r="AE682" s="38"/>
      <c r="AG682" s="39" t="b">
        <f t="shared" si="2422"/>
        <v>1</v>
      </c>
      <c r="AH682" s="18" t="s">
        <v>300</v>
      </c>
      <c r="AI682" s="19" t="s">
        <v>22</v>
      </c>
      <c r="AJ682" s="18" t="s">
        <v>23</v>
      </c>
      <c r="AK682" s="19"/>
      <c r="AL682" s="18"/>
      <c r="AM682" s="19">
        <f t="shared" si="2423"/>
        <v>0</v>
      </c>
    </row>
    <row r="683" ht="15.75" hidden="1" customHeight="1" outlineLevel="2">
      <c r="A683" s="18" t="s">
        <v>300</v>
      </c>
      <c r="B683" s="19" t="s">
        <v>28</v>
      </c>
      <c r="C683" s="18" t="s">
        <v>29</v>
      </c>
      <c r="D683" s="19">
        <v>72643.3</v>
      </c>
      <c r="E683" s="19">
        <v>13238.49</v>
      </c>
      <c r="F683" s="19">
        <v>0.0</v>
      </c>
      <c r="G683" s="19" t="str">
        <f t="shared" si="2407"/>
        <v>#REF!</v>
      </c>
      <c r="H683" s="19" t="str">
        <f t="shared" si="2408"/>
        <v>#REF!</v>
      </c>
      <c r="I683" s="19" t="str">
        <f t="shared" si="2409"/>
        <v>#REF!</v>
      </c>
      <c r="J683" s="19" t="str">
        <f t="shared" si="2410"/>
        <v>#REF!</v>
      </c>
      <c r="K683" s="19" t="str">
        <f t="shared" si="2411"/>
        <v>#REF!</v>
      </c>
      <c r="L683" s="19" t="str">
        <f t="shared" si="2412"/>
        <v>#REF!</v>
      </c>
      <c r="M683" s="19" t="str">
        <f t="shared" si="2413"/>
        <v>#REF!</v>
      </c>
      <c r="N683" s="19" t="str">
        <f t="shared" si="2414"/>
        <v>#REF!</v>
      </c>
      <c r="O683" s="38"/>
      <c r="P683" s="19">
        <v>0.0</v>
      </c>
      <c r="Q683" s="19">
        <f t="shared" si="2416"/>
        <v>0</v>
      </c>
      <c r="R683" s="19" t="str">
        <f t="shared" si="2417"/>
        <v>#REF!</v>
      </c>
      <c r="S683" s="38" t="str">
        <f t="shared" si="2418"/>
        <v>#REF!</v>
      </c>
      <c r="T683" s="19">
        <v>0.0</v>
      </c>
      <c r="U683" s="19">
        <v>27121.58</v>
      </c>
      <c r="V683" s="19">
        <f t="shared" si="2419"/>
        <v>27121.58</v>
      </c>
      <c r="W683" s="19" t="str">
        <f t="shared" si="2420"/>
        <v>#REF!</v>
      </c>
      <c r="X683" s="19" t="str">
        <f t="shared" si="2421"/>
        <v>#REF!</v>
      </c>
      <c r="Y683" s="38"/>
      <c r="Z683" s="38"/>
      <c r="AA683" s="38"/>
      <c r="AB683" s="38"/>
      <c r="AC683" s="38"/>
      <c r="AD683" s="38"/>
      <c r="AE683" s="38"/>
      <c r="AG683" s="39" t="b">
        <f t="shared" si="2422"/>
        <v>1</v>
      </c>
      <c r="AH683" s="38" t="s">
        <v>300</v>
      </c>
      <c r="AI683" s="40" t="s">
        <v>28</v>
      </c>
      <c r="AJ683" s="38" t="s">
        <v>29</v>
      </c>
      <c r="AK683" s="19">
        <v>0.0</v>
      </c>
      <c r="AL683" s="18">
        <v>27121.58</v>
      </c>
      <c r="AM683" s="19">
        <f t="shared" si="2423"/>
        <v>27121.58</v>
      </c>
    </row>
    <row r="684" ht="15.75" hidden="1" customHeight="1" outlineLevel="2">
      <c r="A684" s="18" t="s">
        <v>300</v>
      </c>
      <c r="B684" s="19" t="s">
        <v>30</v>
      </c>
      <c r="C684" s="18" t="s">
        <v>31</v>
      </c>
      <c r="D684" s="19">
        <v>290325.58</v>
      </c>
      <c r="E684" s="19">
        <v>52908.82</v>
      </c>
      <c r="F684" s="19">
        <v>0.0</v>
      </c>
      <c r="G684" s="19" t="str">
        <f t="shared" si="2407"/>
        <v>#REF!</v>
      </c>
      <c r="H684" s="19" t="str">
        <f t="shared" si="2408"/>
        <v>#REF!</v>
      </c>
      <c r="I684" s="19" t="str">
        <f t="shared" si="2409"/>
        <v>#REF!</v>
      </c>
      <c r="J684" s="19" t="str">
        <f t="shared" si="2410"/>
        <v>#REF!</v>
      </c>
      <c r="K684" s="19" t="str">
        <f t="shared" si="2411"/>
        <v>#REF!</v>
      </c>
      <c r="L684" s="19" t="str">
        <f t="shared" si="2412"/>
        <v>#REF!</v>
      </c>
      <c r="M684" s="19" t="str">
        <f t="shared" si="2413"/>
        <v>#REF!</v>
      </c>
      <c r="N684" s="19" t="str">
        <f t="shared" si="2414"/>
        <v>#REF!</v>
      </c>
      <c r="O684" s="38"/>
      <c r="P684" s="19" t="str">
        <f>+D684-K684</f>
        <v>#REF!</v>
      </c>
      <c r="Q684" s="19" t="str">
        <f t="shared" si="2416"/>
        <v>#REF!</v>
      </c>
      <c r="R684" s="19" t="str">
        <f t="shared" si="2417"/>
        <v>#REF!</v>
      </c>
      <c r="S684" s="38" t="str">
        <f t="shared" si="2418"/>
        <v>#REF!</v>
      </c>
      <c r="T684" s="19">
        <v>0.0</v>
      </c>
      <c r="U684" s="19">
        <v>49989.91</v>
      </c>
      <c r="V684" s="19">
        <f t="shared" si="2419"/>
        <v>49989.91</v>
      </c>
      <c r="W684" s="19" t="str">
        <f t="shared" si="2420"/>
        <v>#REF!</v>
      </c>
      <c r="X684" s="19" t="str">
        <f t="shared" si="2421"/>
        <v>#REF!</v>
      </c>
      <c r="Y684" s="38"/>
      <c r="Z684" s="38"/>
      <c r="AA684" s="38"/>
      <c r="AB684" s="38"/>
      <c r="AC684" s="38"/>
      <c r="AD684" s="38"/>
      <c r="AE684" s="38"/>
      <c r="AG684" s="39" t="b">
        <f t="shared" si="2422"/>
        <v>1</v>
      </c>
      <c r="AH684" s="38" t="s">
        <v>300</v>
      </c>
      <c r="AI684" s="40" t="s">
        <v>30</v>
      </c>
      <c r="AJ684" s="38" t="s">
        <v>336</v>
      </c>
      <c r="AK684" s="19">
        <v>0.0</v>
      </c>
      <c r="AL684" s="18">
        <v>49989.91</v>
      </c>
      <c r="AM684" s="19">
        <f t="shared" si="2423"/>
        <v>49989.91</v>
      </c>
    </row>
    <row r="685" ht="15.75" hidden="1" customHeight="1" outlineLevel="2">
      <c r="A685" s="18" t="s">
        <v>300</v>
      </c>
      <c r="B685" s="19" t="s">
        <v>38</v>
      </c>
      <c r="C685" s="18" t="s">
        <v>39</v>
      </c>
      <c r="D685" s="19">
        <v>59374.0</v>
      </c>
      <c r="E685" s="19">
        <v>10820.29</v>
      </c>
      <c r="F685" s="19">
        <v>0.0</v>
      </c>
      <c r="G685" s="19" t="str">
        <f t="shared" si="2407"/>
        <v>#REF!</v>
      </c>
      <c r="H685" s="19" t="str">
        <f t="shared" si="2408"/>
        <v>#REF!</v>
      </c>
      <c r="I685" s="19" t="str">
        <f t="shared" si="2409"/>
        <v>#REF!</v>
      </c>
      <c r="J685" s="19" t="str">
        <f t="shared" si="2410"/>
        <v>#REF!</v>
      </c>
      <c r="K685" s="19" t="str">
        <f t="shared" si="2411"/>
        <v>#REF!</v>
      </c>
      <c r="L685" s="19" t="str">
        <f t="shared" si="2412"/>
        <v>#REF!</v>
      </c>
      <c r="M685" s="19" t="str">
        <f t="shared" si="2413"/>
        <v>#REF!</v>
      </c>
      <c r="N685" s="19" t="str">
        <f t="shared" si="2414"/>
        <v>#REF!</v>
      </c>
      <c r="O685" s="38"/>
      <c r="P685" s="19">
        <v>0.0</v>
      </c>
      <c r="Q685" s="19">
        <f t="shared" si="2416"/>
        <v>0</v>
      </c>
      <c r="R685" s="19" t="str">
        <f t="shared" si="2417"/>
        <v>#REF!</v>
      </c>
      <c r="S685" s="38" t="str">
        <f t="shared" si="2418"/>
        <v>#REF!</v>
      </c>
      <c r="T685" s="19">
        <v>0.0</v>
      </c>
      <c r="U685" s="19">
        <v>37653.38</v>
      </c>
      <c r="V685" s="19">
        <f t="shared" si="2419"/>
        <v>37653.38</v>
      </c>
      <c r="W685" s="19" t="str">
        <f t="shared" si="2420"/>
        <v>#REF!</v>
      </c>
      <c r="X685" s="19" t="str">
        <f t="shared" si="2421"/>
        <v>#REF!</v>
      </c>
      <c r="Y685" s="38"/>
      <c r="Z685" s="38"/>
      <c r="AA685" s="38"/>
      <c r="AB685" s="38"/>
      <c r="AC685" s="38"/>
      <c r="AD685" s="38"/>
      <c r="AE685" s="38"/>
      <c r="AG685" s="39" t="b">
        <f t="shared" si="2422"/>
        <v>1</v>
      </c>
      <c r="AH685" s="38" t="s">
        <v>300</v>
      </c>
      <c r="AI685" s="40" t="s">
        <v>38</v>
      </c>
      <c r="AJ685" s="38" t="s">
        <v>39</v>
      </c>
      <c r="AK685" s="19">
        <v>0.0</v>
      </c>
      <c r="AL685" s="18">
        <v>37653.38</v>
      </c>
      <c r="AM685" s="19">
        <f t="shared" si="2423"/>
        <v>37653.38</v>
      </c>
    </row>
    <row r="686" ht="15.75" hidden="1" customHeight="1" outlineLevel="2">
      <c r="A686" s="18" t="s">
        <v>300</v>
      </c>
      <c r="B686" s="19" t="s">
        <v>48</v>
      </c>
      <c r="C686" s="18" t="s">
        <v>49</v>
      </c>
      <c r="D686" s="19">
        <v>3.248530402E7</v>
      </c>
      <c r="E686" s="19">
        <v>5920108.47</v>
      </c>
      <c r="F686" s="19">
        <v>0.0</v>
      </c>
      <c r="G686" s="19" t="str">
        <f t="shared" si="2407"/>
        <v>#REF!</v>
      </c>
      <c r="H686" s="19" t="str">
        <f t="shared" si="2408"/>
        <v>#REF!</v>
      </c>
      <c r="I686" s="19" t="str">
        <f t="shared" si="2409"/>
        <v>#REF!</v>
      </c>
      <c r="J686" s="19" t="str">
        <f t="shared" si="2410"/>
        <v>#REF!</v>
      </c>
      <c r="K686" s="19" t="str">
        <f t="shared" si="2411"/>
        <v>#REF!</v>
      </c>
      <c r="L686" s="19" t="str">
        <f t="shared" si="2412"/>
        <v>#REF!</v>
      </c>
      <c r="M686" s="19" t="str">
        <f t="shared" si="2413"/>
        <v>#REF!</v>
      </c>
      <c r="N686" s="19" t="str">
        <f t="shared" si="2414"/>
        <v>#REF!</v>
      </c>
      <c r="O686" s="38"/>
      <c r="P686" s="19" t="str">
        <f>+D686-K686</f>
        <v>#REF!</v>
      </c>
      <c r="Q686" s="19" t="str">
        <f t="shared" si="2416"/>
        <v>#REF!</v>
      </c>
      <c r="R686" s="19" t="str">
        <f t="shared" si="2417"/>
        <v>#REF!</v>
      </c>
      <c r="S686" s="38" t="str">
        <f t="shared" si="2418"/>
        <v>#REF!</v>
      </c>
      <c r="T686" s="19">
        <v>12148.0</v>
      </c>
      <c r="U686" s="19">
        <v>0.0</v>
      </c>
      <c r="V686" s="19">
        <f t="shared" si="2419"/>
        <v>12148</v>
      </c>
      <c r="W686" s="19" t="str">
        <f t="shared" si="2420"/>
        <v>#REF!</v>
      </c>
      <c r="X686" s="19" t="str">
        <f t="shared" si="2421"/>
        <v>#REF!</v>
      </c>
      <c r="Y686" s="38"/>
      <c r="Z686" s="38"/>
      <c r="AA686" s="38"/>
      <c r="AB686" s="38"/>
      <c r="AC686" s="38"/>
      <c r="AD686" s="38"/>
      <c r="AE686" s="38"/>
      <c r="AG686" s="39" t="b">
        <f t="shared" si="2422"/>
        <v>1</v>
      </c>
      <c r="AH686" s="38" t="s">
        <v>300</v>
      </c>
      <c r="AI686" s="40" t="s">
        <v>48</v>
      </c>
      <c r="AJ686" s="38" t="s">
        <v>49</v>
      </c>
      <c r="AK686" s="19">
        <v>12148.0</v>
      </c>
      <c r="AL686" s="18">
        <v>0.0</v>
      </c>
      <c r="AM686" s="19">
        <f t="shared" si="2423"/>
        <v>12148</v>
      </c>
    </row>
    <row r="687" ht="15.75" hidden="1" customHeight="1" outlineLevel="1">
      <c r="A687" s="43" t="s">
        <v>463</v>
      </c>
      <c r="B687" s="19"/>
      <c r="C687" s="18"/>
      <c r="D687" s="19">
        <f t="shared" ref="D687:E687" si="2424">SUBTOTAL(9,D680:D686)</f>
        <v>163221713</v>
      </c>
      <c r="E687" s="19">
        <f t="shared" si="2424"/>
        <v>29745458</v>
      </c>
      <c r="F687" s="19">
        <v>1.0</v>
      </c>
      <c r="G687" s="19"/>
      <c r="H687" s="19"/>
      <c r="I687" s="19"/>
      <c r="J687" s="19"/>
      <c r="K687" s="19" t="str">
        <f t="shared" ref="K687:L687" si="2425">SUBTOTAL(9,K680:K686)</f>
        <v>#REF!</v>
      </c>
      <c r="L687" s="19" t="str">
        <f t="shared" si="2425"/>
        <v>#REF!</v>
      </c>
      <c r="M687" s="19"/>
      <c r="N687" s="19"/>
      <c r="O687" s="38"/>
      <c r="P687" s="19" t="str">
        <f t="shared" ref="P687:X687" si="2426">SUBTOTAL(9,P680:P686)</f>
        <v>#REF!</v>
      </c>
      <c r="Q687" s="19" t="str">
        <f t="shared" si="2426"/>
        <v>#REF!</v>
      </c>
      <c r="R687" s="19" t="str">
        <f t="shared" si="2426"/>
        <v>#REF!</v>
      </c>
      <c r="S687" s="38" t="str">
        <f t="shared" si="2426"/>
        <v>#REF!</v>
      </c>
      <c r="T687" s="19">
        <f t="shared" si="2426"/>
        <v>85442</v>
      </c>
      <c r="U687" s="19">
        <f t="shared" si="2426"/>
        <v>114764.87</v>
      </c>
      <c r="V687" s="19">
        <f t="shared" si="2426"/>
        <v>200206.87</v>
      </c>
      <c r="W687" s="19" t="str">
        <f t="shared" si="2426"/>
        <v>#REF!</v>
      </c>
      <c r="X687" s="19" t="str">
        <f t="shared" si="2426"/>
        <v>#REF!</v>
      </c>
      <c r="Y687" s="38"/>
      <c r="Z687" s="38"/>
      <c r="AA687" s="38"/>
      <c r="AB687" s="38"/>
      <c r="AC687" s="38"/>
      <c r="AD687" s="38"/>
      <c r="AE687" s="38"/>
      <c r="AH687" s="38"/>
      <c r="AI687" s="40"/>
      <c r="AJ687" s="38"/>
      <c r="AK687" s="19"/>
      <c r="AL687" s="18"/>
      <c r="AM687" s="19"/>
    </row>
    <row r="688" ht="15.75" hidden="1" customHeight="1" outlineLevel="2">
      <c r="A688" s="18" t="s">
        <v>302</v>
      </c>
      <c r="B688" s="19" t="s">
        <v>18</v>
      </c>
      <c r="C688" s="18" t="s">
        <v>335</v>
      </c>
      <c r="D688" s="19">
        <v>6.616326952E7</v>
      </c>
      <c r="E688" s="19">
        <v>3657043.1</v>
      </c>
      <c r="F688" s="19">
        <v>0.0</v>
      </c>
      <c r="G688" s="19" t="str">
        <f t="shared" ref="G688:G692" si="2427">VLOOKUP(A688,'[1]ESFUERZO PROPIO ANTIOQUIA'!$E$4:$AB$130,5,0)</f>
        <v>#REF!</v>
      </c>
      <c r="H688" s="19" t="str">
        <f t="shared" ref="H688:H692" si="2428">VLOOKUP(A688,'[1]ESFUERZO PROPIO ANTIOQUIA'!$E$4:$AB$130,2,0)</f>
        <v>#REF!</v>
      </c>
      <c r="I688" s="19" t="str">
        <f t="shared" ref="I688:I692" si="2429">VLOOKUP(A688,'[1]ESFUERZO PROPIO ANTIOQUIA'!$E$4:$AB$130,24,0)</f>
        <v>#REF!</v>
      </c>
      <c r="J688" s="19" t="str">
        <f t="shared" ref="J688:J692" si="2430">+I688/4</f>
        <v>#REF!</v>
      </c>
      <c r="K688" s="19" t="str">
        <f t="shared" ref="K688:K692" si="2431">+F688*J688</f>
        <v>#REF!</v>
      </c>
      <c r="L688" s="19" t="str">
        <f t="shared" ref="L688:L692" si="2432">IF(K688=0,0,D688-Q688)</f>
        <v>#REF!</v>
      </c>
      <c r="M688" s="19" t="str">
        <f t="shared" ref="M688:M692" si="2433">VLOOKUP(A688,'[1]ESFUERZO PROPIO ANTIOQUIA'!$E$4:$AB$130,14,0)</f>
        <v>#REF!</v>
      </c>
      <c r="N688" s="19" t="str">
        <f t="shared" ref="N688:N692" si="2434">VLOOKUP(A688,'[1]ESFUERZO PROPIO ANTIOQUIA'!$E$4:$AB$130,11,0)</f>
        <v>#REF!</v>
      </c>
      <c r="O688" s="38"/>
      <c r="P688" s="19" t="str">
        <f t="shared" ref="P688:P692" si="2435">+D688-K688</f>
        <v>#REF!</v>
      </c>
      <c r="Q688" s="19" t="str">
        <f t="shared" ref="Q688:Q692" si="2436">+ROUND(P688,0)</f>
        <v>#REF!</v>
      </c>
      <c r="R688" s="19" t="str">
        <f t="shared" ref="R688:R692" si="2437">+L688+Q688</f>
        <v>#REF!</v>
      </c>
      <c r="S688" s="38" t="str">
        <f t="shared" ref="S688:S692" si="2438">+IF(D688-L688-Q688&gt;1,D688-L688-Q688,0)</f>
        <v>#REF!</v>
      </c>
      <c r="T688" s="19">
        <v>0.0</v>
      </c>
      <c r="U688" s="19">
        <v>0.0</v>
      </c>
      <c r="V688" s="19">
        <f t="shared" ref="V688:V692" si="2439">+T688+U688</f>
        <v>0</v>
      </c>
      <c r="W688" s="19" t="str">
        <f t="shared" ref="W688:W692" si="2440">+IF(S688+V688&gt;100000,S688+V688,0)</f>
        <v>#REF!</v>
      </c>
      <c r="X688" s="19" t="str">
        <f t="shared" ref="X688:X692" si="2441">+Q688+W688</f>
        <v>#REF!</v>
      </c>
      <c r="Y688" s="38"/>
      <c r="Z688" s="38"/>
      <c r="AA688" s="38"/>
      <c r="AB688" s="38"/>
      <c r="AC688" s="38"/>
      <c r="AD688" s="38"/>
      <c r="AE688" s="38"/>
      <c r="AG688" s="39" t="b">
        <f t="shared" ref="AG688:AG692" si="2442">+AND(A688=AH688,C688=AJ688)</f>
        <v>1</v>
      </c>
      <c r="AH688" s="38" t="s">
        <v>302</v>
      </c>
      <c r="AI688" s="40" t="s">
        <v>18</v>
      </c>
      <c r="AJ688" s="38" t="s">
        <v>335</v>
      </c>
      <c r="AK688" s="19">
        <v>0.0</v>
      </c>
      <c r="AL688" s="18">
        <v>0.0</v>
      </c>
      <c r="AM688" s="19">
        <f t="shared" ref="AM688:AM692" si="2443">+AK688+AL688</f>
        <v>0</v>
      </c>
    </row>
    <row r="689" ht="15.75" hidden="1" customHeight="1" outlineLevel="2">
      <c r="A689" s="18" t="s">
        <v>302</v>
      </c>
      <c r="B689" s="19" t="s">
        <v>44</v>
      </c>
      <c r="C689" s="18" t="s">
        <v>45</v>
      </c>
      <c r="D689" s="19">
        <v>3.101029635E7</v>
      </c>
      <c r="E689" s="19">
        <v>1714032.44</v>
      </c>
      <c r="F689" s="19">
        <v>0.0</v>
      </c>
      <c r="G689" s="19" t="str">
        <f t="shared" si="2427"/>
        <v>#REF!</v>
      </c>
      <c r="H689" s="19" t="str">
        <f t="shared" si="2428"/>
        <v>#REF!</v>
      </c>
      <c r="I689" s="19" t="str">
        <f t="shared" si="2429"/>
        <v>#REF!</v>
      </c>
      <c r="J689" s="19" t="str">
        <f t="shared" si="2430"/>
        <v>#REF!</v>
      </c>
      <c r="K689" s="19" t="str">
        <f t="shared" si="2431"/>
        <v>#REF!</v>
      </c>
      <c r="L689" s="19" t="str">
        <f t="shared" si="2432"/>
        <v>#REF!</v>
      </c>
      <c r="M689" s="19" t="str">
        <f t="shared" si="2433"/>
        <v>#REF!</v>
      </c>
      <c r="N689" s="19" t="str">
        <f t="shared" si="2434"/>
        <v>#REF!</v>
      </c>
      <c r="O689" s="38"/>
      <c r="P689" s="19" t="str">
        <f t="shared" si="2435"/>
        <v>#REF!</v>
      </c>
      <c r="Q689" s="19" t="str">
        <f t="shared" si="2436"/>
        <v>#REF!</v>
      </c>
      <c r="R689" s="19" t="str">
        <f t="shared" si="2437"/>
        <v>#REF!</v>
      </c>
      <c r="S689" s="38" t="str">
        <f t="shared" si="2438"/>
        <v>#REF!</v>
      </c>
      <c r="T689" s="19">
        <v>0.0</v>
      </c>
      <c r="U689" s="19">
        <v>0.0</v>
      </c>
      <c r="V689" s="19">
        <f t="shared" si="2439"/>
        <v>0</v>
      </c>
      <c r="W689" s="19" t="str">
        <f t="shared" si="2440"/>
        <v>#REF!</v>
      </c>
      <c r="X689" s="19" t="str">
        <f t="shared" si="2441"/>
        <v>#REF!</v>
      </c>
      <c r="Y689" s="38"/>
      <c r="Z689" s="38"/>
      <c r="AA689" s="38"/>
      <c r="AB689" s="38"/>
      <c r="AC689" s="38"/>
      <c r="AD689" s="38"/>
      <c r="AE689" s="38"/>
      <c r="AG689" s="39" t="b">
        <f t="shared" si="2442"/>
        <v>1</v>
      </c>
      <c r="AH689" s="38" t="s">
        <v>302</v>
      </c>
      <c r="AI689" s="40" t="s">
        <v>44</v>
      </c>
      <c r="AJ689" s="38" t="s">
        <v>45</v>
      </c>
      <c r="AK689" s="19">
        <v>0.0</v>
      </c>
      <c r="AL689" s="18">
        <v>0.0</v>
      </c>
      <c r="AM689" s="19">
        <f t="shared" si="2443"/>
        <v>0</v>
      </c>
    </row>
    <row r="690" ht="15.75" hidden="1" customHeight="1" outlineLevel="2">
      <c r="A690" s="18" t="s">
        <v>302</v>
      </c>
      <c r="B690" s="19" t="s">
        <v>30</v>
      </c>
      <c r="C690" s="18" t="s">
        <v>31</v>
      </c>
      <c r="D690" s="19">
        <v>153078.4</v>
      </c>
      <c r="E690" s="19">
        <v>8461.1</v>
      </c>
      <c r="F690" s="19">
        <v>0.0</v>
      </c>
      <c r="G690" s="19" t="str">
        <f t="shared" si="2427"/>
        <v>#REF!</v>
      </c>
      <c r="H690" s="19" t="str">
        <f t="shared" si="2428"/>
        <v>#REF!</v>
      </c>
      <c r="I690" s="19" t="str">
        <f t="shared" si="2429"/>
        <v>#REF!</v>
      </c>
      <c r="J690" s="19" t="str">
        <f t="shared" si="2430"/>
        <v>#REF!</v>
      </c>
      <c r="K690" s="19" t="str">
        <f t="shared" si="2431"/>
        <v>#REF!</v>
      </c>
      <c r="L690" s="19" t="str">
        <f t="shared" si="2432"/>
        <v>#REF!</v>
      </c>
      <c r="M690" s="19" t="str">
        <f t="shared" si="2433"/>
        <v>#REF!</v>
      </c>
      <c r="N690" s="19" t="str">
        <f t="shared" si="2434"/>
        <v>#REF!</v>
      </c>
      <c r="O690" s="38"/>
      <c r="P690" s="19" t="str">
        <f t="shared" si="2435"/>
        <v>#REF!</v>
      </c>
      <c r="Q690" s="19" t="str">
        <f t="shared" si="2436"/>
        <v>#REF!</v>
      </c>
      <c r="R690" s="19" t="str">
        <f t="shared" si="2437"/>
        <v>#REF!</v>
      </c>
      <c r="S690" s="38" t="str">
        <f t="shared" si="2438"/>
        <v>#REF!</v>
      </c>
      <c r="T690" s="19">
        <v>0.0</v>
      </c>
      <c r="U690" s="19">
        <v>0.0</v>
      </c>
      <c r="V690" s="19">
        <f t="shared" si="2439"/>
        <v>0</v>
      </c>
      <c r="W690" s="19" t="str">
        <f t="shared" si="2440"/>
        <v>#REF!</v>
      </c>
      <c r="X690" s="19" t="str">
        <f t="shared" si="2441"/>
        <v>#REF!</v>
      </c>
      <c r="Y690" s="38"/>
      <c r="Z690" s="38"/>
      <c r="AA690" s="38"/>
      <c r="AB690" s="38"/>
      <c r="AC690" s="38"/>
      <c r="AD690" s="38"/>
      <c r="AE690" s="38"/>
      <c r="AG690" s="39" t="b">
        <f t="shared" si="2442"/>
        <v>1</v>
      </c>
      <c r="AH690" s="18" t="s">
        <v>302</v>
      </c>
      <c r="AI690" s="19" t="s">
        <v>30</v>
      </c>
      <c r="AJ690" s="18" t="s">
        <v>31</v>
      </c>
      <c r="AK690" s="19"/>
      <c r="AL690" s="18"/>
      <c r="AM690" s="19">
        <f t="shared" si="2443"/>
        <v>0</v>
      </c>
    </row>
    <row r="691" ht="15.75" hidden="1" customHeight="1" outlineLevel="2">
      <c r="A691" s="18" t="s">
        <v>302</v>
      </c>
      <c r="B691" s="19" t="s">
        <v>38</v>
      </c>
      <c r="C691" s="18" t="s">
        <v>39</v>
      </c>
      <c r="D691" s="19">
        <v>109837.06</v>
      </c>
      <c r="E691" s="19">
        <v>6071.03</v>
      </c>
      <c r="F691" s="19">
        <v>0.0</v>
      </c>
      <c r="G691" s="19" t="str">
        <f t="shared" si="2427"/>
        <v>#REF!</v>
      </c>
      <c r="H691" s="19" t="str">
        <f t="shared" si="2428"/>
        <v>#REF!</v>
      </c>
      <c r="I691" s="19" t="str">
        <f t="shared" si="2429"/>
        <v>#REF!</v>
      </c>
      <c r="J691" s="19" t="str">
        <f t="shared" si="2430"/>
        <v>#REF!</v>
      </c>
      <c r="K691" s="19" t="str">
        <f t="shared" si="2431"/>
        <v>#REF!</v>
      </c>
      <c r="L691" s="19" t="str">
        <f t="shared" si="2432"/>
        <v>#REF!</v>
      </c>
      <c r="M691" s="19" t="str">
        <f t="shared" si="2433"/>
        <v>#REF!</v>
      </c>
      <c r="N691" s="19" t="str">
        <f t="shared" si="2434"/>
        <v>#REF!</v>
      </c>
      <c r="O691" s="38"/>
      <c r="P691" s="19" t="str">
        <f t="shared" si="2435"/>
        <v>#REF!</v>
      </c>
      <c r="Q691" s="19" t="str">
        <f t="shared" si="2436"/>
        <v>#REF!</v>
      </c>
      <c r="R691" s="19" t="str">
        <f t="shared" si="2437"/>
        <v>#REF!</v>
      </c>
      <c r="S691" s="38" t="str">
        <f t="shared" si="2438"/>
        <v>#REF!</v>
      </c>
      <c r="T691" s="19">
        <v>0.0</v>
      </c>
      <c r="U691" s="19">
        <v>63492.57</v>
      </c>
      <c r="V691" s="19">
        <f t="shared" si="2439"/>
        <v>63492.57</v>
      </c>
      <c r="W691" s="19" t="str">
        <f t="shared" si="2440"/>
        <v>#REF!</v>
      </c>
      <c r="X691" s="19" t="str">
        <f t="shared" si="2441"/>
        <v>#REF!</v>
      </c>
      <c r="Y691" s="38"/>
      <c r="Z691" s="38"/>
      <c r="AA691" s="38"/>
      <c r="AB691" s="38"/>
      <c r="AC691" s="38"/>
      <c r="AD691" s="38"/>
      <c r="AE691" s="38"/>
      <c r="AG691" s="39" t="b">
        <f t="shared" si="2442"/>
        <v>1</v>
      </c>
      <c r="AH691" s="38" t="s">
        <v>302</v>
      </c>
      <c r="AI691" s="40" t="s">
        <v>38</v>
      </c>
      <c r="AJ691" s="38" t="s">
        <v>39</v>
      </c>
      <c r="AK691" s="19">
        <v>0.0</v>
      </c>
      <c r="AL691" s="18">
        <v>63492.57</v>
      </c>
      <c r="AM691" s="19">
        <f t="shared" si="2443"/>
        <v>63492.57</v>
      </c>
    </row>
    <row r="692" ht="15.75" hidden="1" customHeight="1" outlineLevel="2">
      <c r="A692" s="18" t="s">
        <v>302</v>
      </c>
      <c r="B692" s="19" t="s">
        <v>48</v>
      </c>
      <c r="C692" s="18" t="s">
        <v>49</v>
      </c>
      <c r="D692" s="19">
        <v>3.892848067E7</v>
      </c>
      <c r="E692" s="19">
        <v>2151694.33</v>
      </c>
      <c r="F692" s="19">
        <v>0.0</v>
      </c>
      <c r="G692" s="19" t="str">
        <f t="shared" si="2427"/>
        <v>#REF!</v>
      </c>
      <c r="H692" s="19" t="str">
        <f t="shared" si="2428"/>
        <v>#REF!</v>
      </c>
      <c r="I692" s="19" t="str">
        <f t="shared" si="2429"/>
        <v>#REF!</v>
      </c>
      <c r="J692" s="19" t="str">
        <f t="shared" si="2430"/>
        <v>#REF!</v>
      </c>
      <c r="K692" s="19" t="str">
        <f t="shared" si="2431"/>
        <v>#REF!</v>
      </c>
      <c r="L692" s="19" t="str">
        <f t="shared" si="2432"/>
        <v>#REF!</v>
      </c>
      <c r="M692" s="19" t="str">
        <f t="shared" si="2433"/>
        <v>#REF!</v>
      </c>
      <c r="N692" s="19" t="str">
        <f t="shared" si="2434"/>
        <v>#REF!</v>
      </c>
      <c r="O692" s="38"/>
      <c r="P692" s="19" t="str">
        <f t="shared" si="2435"/>
        <v>#REF!</v>
      </c>
      <c r="Q692" s="19" t="str">
        <f t="shared" si="2436"/>
        <v>#REF!</v>
      </c>
      <c r="R692" s="19" t="str">
        <f t="shared" si="2437"/>
        <v>#REF!</v>
      </c>
      <c r="S692" s="38" t="str">
        <f t="shared" si="2438"/>
        <v>#REF!</v>
      </c>
      <c r="T692" s="19">
        <v>0.0</v>
      </c>
      <c r="U692" s="19">
        <v>0.0</v>
      </c>
      <c r="V692" s="19">
        <f t="shared" si="2439"/>
        <v>0</v>
      </c>
      <c r="W692" s="19" t="str">
        <f t="shared" si="2440"/>
        <v>#REF!</v>
      </c>
      <c r="X692" s="19" t="str">
        <f t="shared" si="2441"/>
        <v>#REF!</v>
      </c>
      <c r="Y692" s="38"/>
      <c r="Z692" s="38"/>
      <c r="AA692" s="38"/>
      <c r="AB692" s="38"/>
      <c r="AC692" s="38"/>
      <c r="AD692" s="38"/>
      <c r="AE692" s="38"/>
      <c r="AG692" s="39" t="b">
        <f t="shared" si="2442"/>
        <v>1</v>
      </c>
      <c r="AH692" s="38" t="s">
        <v>302</v>
      </c>
      <c r="AI692" s="40" t="s">
        <v>48</v>
      </c>
      <c r="AJ692" s="38" t="s">
        <v>49</v>
      </c>
      <c r="AK692" s="19">
        <v>0.0</v>
      </c>
      <c r="AL692" s="18">
        <v>0.0</v>
      </c>
      <c r="AM692" s="19">
        <f t="shared" si="2443"/>
        <v>0</v>
      </c>
    </row>
    <row r="693" ht="15.75" hidden="1" customHeight="1" outlineLevel="1">
      <c r="A693" s="43" t="s">
        <v>464</v>
      </c>
      <c r="B693" s="19"/>
      <c r="C693" s="18"/>
      <c r="D693" s="19">
        <f t="shared" ref="D693:E693" si="2444">SUBTOTAL(9,D688:D692)</f>
        <v>136364962</v>
      </c>
      <c r="E693" s="19">
        <f t="shared" si="2444"/>
        <v>7537302</v>
      </c>
      <c r="F693" s="19">
        <v>1.0</v>
      </c>
      <c r="G693" s="19"/>
      <c r="H693" s="19"/>
      <c r="I693" s="19"/>
      <c r="J693" s="19"/>
      <c r="K693" s="19" t="str">
        <f t="shared" ref="K693:L693" si="2445">SUBTOTAL(9,K688:K692)</f>
        <v>#REF!</v>
      </c>
      <c r="L693" s="19" t="str">
        <f t="shared" si="2445"/>
        <v>#REF!</v>
      </c>
      <c r="M693" s="19"/>
      <c r="N693" s="19"/>
      <c r="O693" s="38"/>
      <c r="P693" s="19" t="str">
        <f t="shared" ref="P693:X693" si="2446">SUBTOTAL(9,P688:P692)</f>
        <v>#REF!</v>
      </c>
      <c r="Q693" s="19" t="str">
        <f t="shared" si="2446"/>
        <v>#REF!</v>
      </c>
      <c r="R693" s="19" t="str">
        <f t="shared" si="2446"/>
        <v>#REF!</v>
      </c>
      <c r="S693" s="38" t="str">
        <f t="shared" si="2446"/>
        <v>#REF!</v>
      </c>
      <c r="T693" s="19">
        <f t="shared" si="2446"/>
        <v>0</v>
      </c>
      <c r="U693" s="19">
        <f t="shared" si="2446"/>
        <v>63492.57</v>
      </c>
      <c r="V693" s="19">
        <f t="shared" si="2446"/>
        <v>63492.57</v>
      </c>
      <c r="W693" s="19" t="str">
        <f t="shared" si="2446"/>
        <v>#REF!</v>
      </c>
      <c r="X693" s="19" t="str">
        <f t="shared" si="2446"/>
        <v>#REF!</v>
      </c>
      <c r="Y693" s="38"/>
      <c r="Z693" s="38"/>
      <c r="AA693" s="38"/>
      <c r="AB693" s="38"/>
      <c r="AC693" s="38"/>
      <c r="AD693" s="38"/>
      <c r="AE693" s="38"/>
      <c r="AH693" s="38"/>
      <c r="AI693" s="40"/>
      <c r="AJ693" s="38"/>
      <c r="AK693" s="19"/>
      <c r="AL693" s="18"/>
      <c r="AM693" s="19"/>
    </row>
    <row r="694" ht="15.75" hidden="1" customHeight="1" outlineLevel="2">
      <c r="A694" s="18" t="s">
        <v>304</v>
      </c>
      <c r="B694" s="19" t="s">
        <v>18</v>
      </c>
      <c r="C694" s="18" t="s">
        <v>335</v>
      </c>
      <c r="D694" s="19">
        <v>1.314389845E7</v>
      </c>
      <c r="E694" s="19">
        <v>1336770.34</v>
      </c>
      <c r="F694" s="19">
        <v>0.0</v>
      </c>
      <c r="G694" s="19" t="str">
        <f t="shared" ref="G694:G698" si="2447">VLOOKUP(A694,'[1]ESFUERZO PROPIO ANTIOQUIA'!$E$4:$AB$130,5,0)</f>
        <v>#REF!</v>
      </c>
      <c r="H694" s="19" t="str">
        <f t="shared" ref="H694:H698" si="2448">VLOOKUP(A694,'[1]ESFUERZO PROPIO ANTIOQUIA'!$E$4:$AB$130,2,0)</f>
        <v>#REF!</v>
      </c>
      <c r="I694" s="19" t="str">
        <f t="shared" ref="I694:I698" si="2449">VLOOKUP(A694,'[1]ESFUERZO PROPIO ANTIOQUIA'!$E$4:$AB$130,24,0)</f>
        <v>#REF!</v>
      </c>
      <c r="J694" s="19" t="str">
        <f t="shared" ref="J694:J698" si="2450">+I694/4</f>
        <v>#REF!</v>
      </c>
      <c r="K694" s="19" t="str">
        <f t="shared" ref="K694:K698" si="2451">+F694*J694</f>
        <v>#REF!</v>
      </c>
      <c r="L694" s="19" t="str">
        <f t="shared" ref="L694:L698" si="2452">IF(K694=0,0,D694-Q694)</f>
        <v>#REF!</v>
      </c>
      <c r="M694" s="19" t="str">
        <f t="shared" ref="M694:M698" si="2453">VLOOKUP(A694,'[1]ESFUERZO PROPIO ANTIOQUIA'!$E$4:$AB$130,14,0)</f>
        <v>#REF!</v>
      </c>
      <c r="N694" s="19" t="str">
        <f t="shared" ref="N694:N698" si="2454">VLOOKUP(A694,'[1]ESFUERZO PROPIO ANTIOQUIA'!$E$4:$AB$130,11,0)</f>
        <v>#REF!</v>
      </c>
      <c r="O694" s="38"/>
      <c r="P694" s="19" t="str">
        <f t="shared" ref="P694:P695" si="2455">+D694-K694</f>
        <v>#REF!</v>
      </c>
      <c r="Q694" s="19" t="str">
        <f t="shared" ref="Q694:Q698" si="2456">+ROUND(P694,0)</f>
        <v>#REF!</v>
      </c>
      <c r="R694" s="19" t="str">
        <f t="shared" ref="R694:R698" si="2457">+L694+Q694</f>
        <v>#REF!</v>
      </c>
      <c r="S694" s="38" t="str">
        <f t="shared" ref="S694:S698" si="2458">+IF(D694-L694-Q694&gt;1,D694-L694-Q694,0)</f>
        <v>#REF!</v>
      </c>
      <c r="T694" s="19">
        <v>0.0</v>
      </c>
      <c r="U694" s="19">
        <v>0.0</v>
      </c>
      <c r="V694" s="19">
        <f t="shared" ref="V694:V698" si="2459">+T694+U694</f>
        <v>0</v>
      </c>
      <c r="W694" s="19" t="str">
        <f t="shared" ref="W694:W698" si="2460">+IF(S694+V694&gt;100000,S694+V694,0)</f>
        <v>#REF!</v>
      </c>
      <c r="X694" s="19" t="str">
        <f t="shared" ref="X694:X698" si="2461">+Q694+W694</f>
        <v>#REF!</v>
      </c>
      <c r="Y694" s="38"/>
      <c r="Z694" s="38"/>
      <c r="AA694" s="38"/>
      <c r="AB694" s="38"/>
      <c r="AC694" s="38"/>
      <c r="AD694" s="38"/>
      <c r="AE694" s="38"/>
      <c r="AG694" s="39" t="b">
        <f t="shared" ref="AG694:AG698" si="2462">+AND(A694=AH694,C694=AJ694)</f>
        <v>1</v>
      </c>
      <c r="AH694" s="38" t="s">
        <v>304</v>
      </c>
      <c r="AI694" s="40" t="s">
        <v>18</v>
      </c>
      <c r="AJ694" s="38" t="s">
        <v>335</v>
      </c>
      <c r="AK694" s="19">
        <v>0.0</v>
      </c>
      <c r="AL694" s="18">
        <v>0.0</v>
      </c>
      <c r="AM694" s="19">
        <f t="shared" ref="AM694:AM698" si="2463">+AK694+AL694</f>
        <v>0</v>
      </c>
    </row>
    <row r="695" ht="15.75" hidden="1" customHeight="1" outlineLevel="2">
      <c r="A695" s="18" t="s">
        <v>304</v>
      </c>
      <c r="B695" s="19" t="s">
        <v>44</v>
      </c>
      <c r="C695" s="18" t="s">
        <v>45</v>
      </c>
      <c r="D695" s="19">
        <v>1.380741472E7</v>
      </c>
      <c r="E695" s="19">
        <v>1404251.75</v>
      </c>
      <c r="F695" s="19">
        <v>0.0</v>
      </c>
      <c r="G695" s="19" t="str">
        <f t="shared" si="2447"/>
        <v>#REF!</v>
      </c>
      <c r="H695" s="19" t="str">
        <f t="shared" si="2448"/>
        <v>#REF!</v>
      </c>
      <c r="I695" s="19" t="str">
        <f t="shared" si="2449"/>
        <v>#REF!</v>
      </c>
      <c r="J695" s="19" t="str">
        <f t="shared" si="2450"/>
        <v>#REF!</v>
      </c>
      <c r="K695" s="19" t="str">
        <f t="shared" si="2451"/>
        <v>#REF!</v>
      </c>
      <c r="L695" s="19" t="str">
        <f t="shared" si="2452"/>
        <v>#REF!</v>
      </c>
      <c r="M695" s="19" t="str">
        <f t="shared" si="2453"/>
        <v>#REF!</v>
      </c>
      <c r="N695" s="19" t="str">
        <f t="shared" si="2454"/>
        <v>#REF!</v>
      </c>
      <c r="O695" s="38"/>
      <c r="P695" s="19" t="str">
        <f t="shared" si="2455"/>
        <v>#REF!</v>
      </c>
      <c r="Q695" s="19" t="str">
        <f t="shared" si="2456"/>
        <v>#REF!</v>
      </c>
      <c r="R695" s="19" t="str">
        <f t="shared" si="2457"/>
        <v>#REF!</v>
      </c>
      <c r="S695" s="38" t="str">
        <f t="shared" si="2458"/>
        <v>#REF!</v>
      </c>
      <c r="T695" s="19">
        <v>0.0</v>
      </c>
      <c r="U695" s="19">
        <v>0.0</v>
      </c>
      <c r="V695" s="19">
        <f t="shared" si="2459"/>
        <v>0</v>
      </c>
      <c r="W695" s="19" t="str">
        <f t="shared" si="2460"/>
        <v>#REF!</v>
      </c>
      <c r="X695" s="19" t="str">
        <f t="shared" si="2461"/>
        <v>#REF!</v>
      </c>
      <c r="Y695" s="38"/>
      <c r="Z695" s="38"/>
      <c r="AA695" s="38"/>
      <c r="AB695" s="38"/>
      <c r="AC695" s="38"/>
      <c r="AD695" s="38"/>
      <c r="AE695" s="38"/>
      <c r="AG695" s="39" t="b">
        <f t="shared" si="2462"/>
        <v>1</v>
      </c>
      <c r="AH695" s="38" t="s">
        <v>304</v>
      </c>
      <c r="AI695" s="40" t="s">
        <v>44</v>
      </c>
      <c r="AJ695" s="38" t="s">
        <v>45</v>
      </c>
      <c r="AK695" s="19">
        <v>0.0</v>
      </c>
      <c r="AL695" s="18">
        <v>0.0</v>
      </c>
      <c r="AM695" s="19">
        <f t="shared" si="2463"/>
        <v>0</v>
      </c>
    </row>
    <row r="696" ht="15.75" hidden="1" customHeight="1" outlineLevel="2">
      <c r="A696" s="18" t="s">
        <v>304</v>
      </c>
      <c r="B696" s="19" t="s">
        <v>30</v>
      </c>
      <c r="C696" s="18" t="s">
        <v>31</v>
      </c>
      <c r="D696" s="19">
        <v>30633.77</v>
      </c>
      <c r="E696" s="19">
        <v>3115.54</v>
      </c>
      <c r="F696" s="19">
        <v>0.0</v>
      </c>
      <c r="G696" s="19" t="str">
        <f t="shared" si="2447"/>
        <v>#REF!</v>
      </c>
      <c r="H696" s="19" t="str">
        <f t="shared" si="2448"/>
        <v>#REF!</v>
      </c>
      <c r="I696" s="19" t="str">
        <f t="shared" si="2449"/>
        <v>#REF!</v>
      </c>
      <c r="J696" s="19" t="str">
        <f t="shared" si="2450"/>
        <v>#REF!</v>
      </c>
      <c r="K696" s="19" t="str">
        <f t="shared" si="2451"/>
        <v>#REF!</v>
      </c>
      <c r="L696" s="19" t="str">
        <f t="shared" si="2452"/>
        <v>#REF!</v>
      </c>
      <c r="M696" s="19" t="str">
        <f t="shared" si="2453"/>
        <v>#REF!</v>
      </c>
      <c r="N696" s="19" t="str">
        <f t="shared" si="2454"/>
        <v>#REF!</v>
      </c>
      <c r="O696" s="38"/>
      <c r="P696" s="19">
        <v>0.0</v>
      </c>
      <c r="Q696" s="19">
        <f t="shared" si="2456"/>
        <v>0</v>
      </c>
      <c r="R696" s="19" t="str">
        <f t="shared" si="2457"/>
        <v>#REF!</v>
      </c>
      <c r="S696" s="38" t="str">
        <f t="shared" si="2458"/>
        <v>#REF!</v>
      </c>
      <c r="T696" s="19">
        <v>0.0</v>
      </c>
      <c r="U696" s="19">
        <v>0.0</v>
      </c>
      <c r="V696" s="19">
        <f t="shared" si="2459"/>
        <v>0</v>
      </c>
      <c r="W696" s="19" t="str">
        <f t="shared" si="2460"/>
        <v>#REF!</v>
      </c>
      <c r="X696" s="19" t="str">
        <f t="shared" si="2461"/>
        <v>#REF!</v>
      </c>
      <c r="Y696" s="38"/>
      <c r="Z696" s="38"/>
      <c r="AA696" s="38"/>
      <c r="AB696" s="38"/>
      <c r="AC696" s="38"/>
      <c r="AD696" s="38"/>
      <c r="AE696" s="38"/>
      <c r="AG696" s="39" t="b">
        <f t="shared" si="2462"/>
        <v>1</v>
      </c>
      <c r="AH696" s="18" t="s">
        <v>304</v>
      </c>
      <c r="AI696" s="19" t="s">
        <v>30</v>
      </c>
      <c r="AJ696" s="18" t="s">
        <v>31</v>
      </c>
      <c r="AK696" s="19"/>
      <c r="AL696" s="18"/>
      <c r="AM696" s="19">
        <f t="shared" si="2463"/>
        <v>0</v>
      </c>
    </row>
    <row r="697" ht="15.75" hidden="1" customHeight="1" outlineLevel="2">
      <c r="A697" s="18" t="s">
        <v>304</v>
      </c>
      <c r="B697" s="19" t="s">
        <v>34</v>
      </c>
      <c r="C697" s="18" t="s">
        <v>35</v>
      </c>
      <c r="D697" s="19">
        <v>1724.65</v>
      </c>
      <c r="E697" s="19">
        <v>175.4</v>
      </c>
      <c r="F697" s="19">
        <v>0.0</v>
      </c>
      <c r="G697" s="19" t="str">
        <f t="shared" si="2447"/>
        <v>#REF!</v>
      </c>
      <c r="H697" s="19" t="str">
        <f t="shared" si="2448"/>
        <v>#REF!</v>
      </c>
      <c r="I697" s="19" t="str">
        <f t="shared" si="2449"/>
        <v>#REF!</v>
      </c>
      <c r="J697" s="19" t="str">
        <f t="shared" si="2450"/>
        <v>#REF!</v>
      </c>
      <c r="K697" s="19" t="str">
        <f t="shared" si="2451"/>
        <v>#REF!</v>
      </c>
      <c r="L697" s="19" t="str">
        <f t="shared" si="2452"/>
        <v>#REF!</v>
      </c>
      <c r="M697" s="19" t="str">
        <f t="shared" si="2453"/>
        <v>#REF!</v>
      </c>
      <c r="N697" s="19" t="str">
        <f t="shared" si="2454"/>
        <v>#REF!</v>
      </c>
      <c r="O697" s="38"/>
      <c r="P697" s="19">
        <v>0.0</v>
      </c>
      <c r="Q697" s="19">
        <f t="shared" si="2456"/>
        <v>0</v>
      </c>
      <c r="R697" s="19" t="str">
        <f t="shared" si="2457"/>
        <v>#REF!</v>
      </c>
      <c r="S697" s="38" t="str">
        <f t="shared" si="2458"/>
        <v>#REF!</v>
      </c>
      <c r="T697" s="19">
        <v>0.0</v>
      </c>
      <c r="U697" s="19">
        <v>3682.2</v>
      </c>
      <c r="V697" s="19">
        <f t="shared" si="2459"/>
        <v>3682.2</v>
      </c>
      <c r="W697" s="19" t="str">
        <f t="shared" si="2460"/>
        <v>#REF!</v>
      </c>
      <c r="X697" s="19" t="str">
        <f t="shared" si="2461"/>
        <v>#REF!</v>
      </c>
      <c r="Y697" s="38"/>
      <c r="Z697" s="38"/>
      <c r="AA697" s="38"/>
      <c r="AB697" s="38"/>
      <c r="AC697" s="38"/>
      <c r="AD697" s="38"/>
      <c r="AE697" s="38"/>
      <c r="AG697" s="39" t="b">
        <f t="shared" si="2462"/>
        <v>1</v>
      </c>
      <c r="AH697" s="38" t="s">
        <v>304</v>
      </c>
      <c r="AI697" s="40" t="s">
        <v>34</v>
      </c>
      <c r="AJ697" s="38" t="s">
        <v>35</v>
      </c>
      <c r="AK697" s="19">
        <v>0.0</v>
      </c>
      <c r="AL697" s="18">
        <v>3682.2</v>
      </c>
      <c r="AM697" s="19">
        <f t="shared" si="2463"/>
        <v>3682.2</v>
      </c>
    </row>
    <row r="698" ht="15.75" hidden="1" customHeight="1" outlineLevel="2">
      <c r="A698" s="18" t="s">
        <v>304</v>
      </c>
      <c r="B698" s="19" t="s">
        <v>38</v>
      </c>
      <c r="C698" s="18" t="s">
        <v>39</v>
      </c>
      <c r="D698" s="19">
        <v>78070.41</v>
      </c>
      <c r="E698" s="19">
        <v>7939.97</v>
      </c>
      <c r="F698" s="19">
        <v>0.0</v>
      </c>
      <c r="G698" s="19" t="str">
        <f t="shared" si="2447"/>
        <v>#REF!</v>
      </c>
      <c r="H698" s="19" t="str">
        <f t="shared" si="2448"/>
        <v>#REF!</v>
      </c>
      <c r="I698" s="19" t="str">
        <f t="shared" si="2449"/>
        <v>#REF!</v>
      </c>
      <c r="J698" s="19" t="str">
        <f t="shared" si="2450"/>
        <v>#REF!</v>
      </c>
      <c r="K698" s="19" t="str">
        <f t="shared" si="2451"/>
        <v>#REF!</v>
      </c>
      <c r="L698" s="19" t="str">
        <f t="shared" si="2452"/>
        <v>#REF!</v>
      </c>
      <c r="M698" s="19" t="str">
        <f t="shared" si="2453"/>
        <v>#REF!</v>
      </c>
      <c r="N698" s="19" t="str">
        <f t="shared" si="2454"/>
        <v>#REF!</v>
      </c>
      <c r="O698" s="38"/>
      <c r="P698" s="19">
        <v>0.0</v>
      </c>
      <c r="Q698" s="19">
        <f t="shared" si="2456"/>
        <v>0</v>
      </c>
      <c r="R698" s="19" t="str">
        <f t="shared" si="2457"/>
        <v>#REF!</v>
      </c>
      <c r="S698" s="38" t="str">
        <f t="shared" si="2458"/>
        <v>#REF!</v>
      </c>
      <c r="T698" s="19">
        <v>0.0</v>
      </c>
      <c r="U698" s="19">
        <v>42053.2</v>
      </c>
      <c r="V698" s="19">
        <f t="shared" si="2459"/>
        <v>42053.2</v>
      </c>
      <c r="W698" s="19" t="str">
        <f t="shared" si="2460"/>
        <v>#REF!</v>
      </c>
      <c r="X698" s="19" t="str">
        <f t="shared" si="2461"/>
        <v>#REF!</v>
      </c>
      <c r="Y698" s="38"/>
      <c r="Z698" s="38"/>
      <c r="AA698" s="38"/>
      <c r="AB698" s="38"/>
      <c r="AC698" s="38"/>
      <c r="AD698" s="38"/>
      <c r="AE698" s="38"/>
      <c r="AG698" s="39" t="b">
        <f t="shared" si="2462"/>
        <v>1</v>
      </c>
      <c r="AH698" s="38" t="s">
        <v>304</v>
      </c>
      <c r="AI698" s="40" t="s">
        <v>38</v>
      </c>
      <c r="AJ698" s="38" t="s">
        <v>39</v>
      </c>
      <c r="AK698" s="19">
        <v>0.0</v>
      </c>
      <c r="AL698" s="18">
        <v>42053.2</v>
      </c>
      <c r="AM698" s="19">
        <f t="shared" si="2463"/>
        <v>42053.2</v>
      </c>
    </row>
    <row r="699" ht="15.75" hidden="1" customHeight="1" outlineLevel="1">
      <c r="A699" s="43" t="s">
        <v>465</v>
      </c>
      <c r="B699" s="19"/>
      <c r="C699" s="18"/>
      <c r="D699" s="19">
        <f t="shared" ref="D699:E699" si="2464">SUBTOTAL(9,D694:D698)</f>
        <v>27061742</v>
      </c>
      <c r="E699" s="19">
        <f t="shared" si="2464"/>
        <v>2752253</v>
      </c>
      <c r="F699" s="19">
        <v>1.0</v>
      </c>
      <c r="G699" s="19"/>
      <c r="H699" s="19"/>
      <c r="I699" s="19"/>
      <c r="J699" s="19"/>
      <c r="K699" s="19" t="str">
        <f t="shared" ref="K699:L699" si="2465">SUBTOTAL(9,K694:K698)</f>
        <v>#REF!</v>
      </c>
      <c r="L699" s="19" t="str">
        <f t="shared" si="2465"/>
        <v>#REF!</v>
      </c>
      <c r="M699" s="19"/>
      <c r="N699" s="19"/>
      <c r="O699" s="38"/>
      <c r="P699" s="19" t="str">
        <f t="shared" ref="P699:X699" si="2466">SUBTOTAL(9,P694:P698)</f>
        <v>#REF!</v>
      </c>
      <c r="Q699" s="19" t="str">
        <f t="shared" si="2466"/>
        <v>#REF!</v>
      </c>
      <c r="R699" s="19" t="str">
        <f t="shared" si="2466"/>
        <v>#REF!</v>
      </c>
      <c r="S699" s="38" t="str">
        <f t="shared" si="2466"/>
        <v>#REF!</v>
      </c>
      <c r="T699" s="19">
        <f t="shared" si="2466"/>
        <v>0</v>
      </c>
      <c r="U699" s="19">
        <f t="shared" si="2466"/>
        <v>45735.4</v>
      </c>
      <c r="V699" s="19">
        <f t="shared" si="2466"/>
        <v>45735.4</v>
      </c>
      <c r="W699" s="19" t="str">
        <f t="shared" si="2466"/>
        <v>#REF!</v>
      </c>
      <c r="X699" s="19" t="str">
        <f t="shared" si="2466"/>
        <v>#REF!</v>
      </c>
      <c r="Y699" s="38"/>
      <c r="Z699" s="38"/>
      <c r="AA699" s="38"/>
      <c r="AB699" s="38"/>
      <c r="AC699" s="38"/>
      <c r="AD699" s="38"/>
      <c r="AE699" s="38"/>
      <c r="AH699" s="38"/>
      <c r="AI699" s="40"/>
      <c r="AJ699" s="38"/>
      <c r="AK699" s="19"/>
      <c r="AL699" s="18"/>
      <c r="AM699" s="19"/>
    </row>
    <row r="700" ht="15.75" hidden="1" customHeight="1" outlineLevel="2">
      <c r="A700" s="18" t="s">
        <v>306</v>
      </c>
      <c r="B700" s="19" t="s">
        <v>18</v>
      </c>
      <c r="C700" s="18" t="s">
        <v>335</v>
      </c>
      <c r="D700" s="19">
        <v>1.221713338E7</v>
      </c>
      <c r="E700" s="19">
        <v>971414.82</v>
      </c>
      <c r="F700" s="19">
        <v>0.0</v>
      </c>
      <c r="G700" s="19" t="str">
        <f t="shared" ref="G700:G705" si="2467">VLOOKUP(A700,'[1]ESFUERZO PROPIO ANTIOQUIA'!$E$4:$AB$130,5,0)</f>
        <v>#REF!</v>
      </c>
      <c r="H700" s="19" t="str">
        <f t="shared" ref="H700:H705" si="2468">VLOOKUP(A700,'[1]ESFUERZO PROPIO ANTIOQUIA'!$E$4:$AB$130,2,0)</f>
        <v>#REF!</v>
      </c>
      <c r="I700" s="19" t="str">
        <f t="shared" ref="I700:I705" si="2469">VLOOKUP(A700,'[1]ESFUERZO PROPIO ANTIOQUIA'!$E$4:$AB$130,24,0)</f>
        <v>#REF!</v>
      </c>
      <c r="J700" s="19" t="str">
        <f t="shared" ref="J700:J705" si="2470">+I700/4</f>
        <v>#REF!</v>
      </c>
      <c r="K700" s="19" t="str">
        <f t="shared" ref="K700:K705" si="2471">+F700*J700</f>
        <v>#REF!</v>
      </c>
      <c r="L700" s="19" t="str">
        <f t="shared" ref="L700:L705" si="2472">IF(K700=0,0,D700-Q700)</f>
        <v>#REF!</v>
      </c>
      <c r="M700" s="19" t="str">
        <f t="shared" ref="M700:M705" si="2473">VLOOKUP(A700,'[1]ESFUERZO PROPIO ANTIOQUIA'!$E$4:$AB$130,14,0)</f>
        <v>#REF!</v>
      </c>
      <c r="N700" s="19" t="str">
        <f t="shared" ref="N700:N705" si="2474">VLOOKUP(A700,'[1]ESFUERZO PROPIO ANTIOQUIA'!$E$4:$AB$130,11,0)</f>
        <v>#REF!</v>
      </c>
      <c r="O700" s="38"/>
      <c r="P700" s="19" t="str">
        <f t="shared" ref="P700:P703" si="2475">+D700-K700</f>
        <v>#REF!</v>
      </c>
      <c r="Q700" s="19" t="str">
        <f t="shared" ref="Q700:Q705" si="2476">+ROUND(P700,0)</f>
        <v>#REF!</v>
      </c>
      <c r="R700" s="19" t="str">
        <f t="shared" ref="R700:R705" si="2477">+L700+Q700</f>
        <v>#REF!</v>
      </c>
      <c r="S700" s="38" t="str">
        <f t="shared" ref="S700:S705" si="2478">+IF(D700-L700-Q700&gt;1,D700-L700-Q700,0)</f>
        <v>#REF!</v>
      </c>
      <c r="T700" s="19">
        <v>314566.0</v>
      </c>
      <c r="U700" s="19">
        <v>0.0</v>
      </c>
      <c r="V700" s="19">
        <f t="shared" ref="V700:V705" si="2479">+T700+U700</f>
        <v>314566</v>
      </c>
      <c r="W700" s="19" t="str">
        <f t="shared" ref="W700:W705" si="2480">+IF(S700+V700&gt;100000,S700+V700,0)</f>
        <v>#REF!</v>
      </c>
      <c r="X700" s="19" t="str">
        <f t="shared" ref="X700:X705" si="2481">+Q700+W700</f>
        <v>#REF!</v>
      </c>
      <c r="Y700" s="38"/>
      <c r="Z700" s="38"/>
      <c r="AA700" s="38"/>
      <c r="AB700" s="38"/>
      <c r="AC700" s="38"/>
      <c r="AD700" s="38"/>
      <c r="AE700" s="38"/>
      <c r="AG700" s="39" t="b">
        <f t="shared" ref="AG700:AG704" si="2482">+AND(A700=AH700,C700=AJ700)</f>
        <v>1</v>
      </c>
      <c r="AH700" s="38" t="s">
        <v>306</v>
      </c>
      <c r="AI700" s="40" t="s">
        <v>18</v>
      </c>
      <c r="AJ700" s="38" t="s">
        <v>335</v>
      </c>
      <c r="AK700" s="19">
        <v>314566.0</v>
      </c>
      <c r="AL700" s="18">
        <v>0.0</v>
      </c>
      <c r="AM700" s="19">
        <f t="shared" ref="AM700:AM705" si="2483">+AK700+AL700</f>
        <v>314566</v>
      </c>
    </row>
    <row r="701" ht="15.75" hidden="1" customHeight="1" outlineLevel="2">
      <c r="A701" s="18" t="s">
        <v>306</v>
      </c>
      <c r="B701" s="19" t="s">
        <v>44</v>
      </c>
      <c r="C701" s="18" t="s">
        <v>45</v>
      </c>
      <c r="D701" s="19">
        <v>1.15839663E7</v>
      </c>
      <c r="E701" s="19">
        <v>921070.12</v>
      </c>
      <c r="F701" s="19">
        <v>0.0</v>
      </c>
      <c r="G701" s="19" t="str">
        <f t="shared" si="2467"/>
        <v>#REF!</v>
      </c>
      <c r="H701" s="19" t="str">
        <f t="shared" si="2468"/>
        <v>#REF!</v>
      </c>
      <c r="I701" s="19" t="str">
        <f t="shared" si="2469"/>
        <v>#REF!</v>
      </c>
      <c r="J701" s="19" t="str">
        <f t="shared" si="2470"/>
        <v>#REF!</v>
      </c>
      <c r="K701" s="19" t="str">
        <f t="shared" si="2471"/>
        <v>#REF!</v>
      </c>
      <c r="L701" s="19" t="str">
        <f t="shared" si="2472"/>
        <v>#REF!</v>
      </c>
      <c r="M701" s="19" t="str">
        <f t="shared" si="2473"/>
        <v>#REF!</v>
      </c>
      <c r="N701" s="19" t="str">
        <f t="shared" si="2474"/>
        <v>#REF!</v>
      </c>
      <c r="O701" s="38"/>
      <c r="P701" s="19" t="str">
        <f t="shared" si="2475"/>
        <v>#REF!</v>
      </c>
      <c r="Q701" s="19" t="str">
        <f t="shared" si="2476"/>
        <v>#REF!</v>
      </c>
      <c r="R701" s="19" t="str">
        <f t="shared" si="2477"/>
        <v>#REF!</v>
      </c>
      <c r="S701" s="38" t="str">
        <f t="shared" si="2478"/>
        <v>#REF!</v>
      </c>
      <c r="T701" s="19">
        <v>375558.0</v>
      </c>
      <c r="U701" s="19">
        <v>0.0</v>
      </c>
      <c r="V701" s="19">
        <f t="shared" si="2479"/>
        <v>375558</v>
      </c>
      <c r="W701" s="19" t="str">
        <f t="shared" si="2480"/>
        <v>#REF!</v>
      </c>
      <c r="X701" s="19" t="str">
        <f t="shared" si="2481"/>
        <v>#REF!</v>
      </c>
      <c r="Y701" s="38"/>
      <c r="Z701" s="38"/>
      <c r="AA701" s="38"/>
      <c r="AB701" s="38"/>
      <c r="AC701" s="38"/>
      <c r="AD701" s="38"/>
      <c r="AE701" s="38"/>
      <c r="AG701" s="39" t="b">
        <f t="shared" si="2482"/>
        <v>1</v>
      </c>
      <c r="AH701" s="38" t="s">
        <v>306</v>
      </c>
      <c r="AI701" s="40" t="s">
        <v>44</v>
      </c>
      <c r="AJ701" s="38" t="s">
        <v>45</v>
      </c>
      <c r="AK701" s="19">
        <v>375558.0</v>
      </c>
      <c r="AL701" s="18">
        <v>0.0</v>
      </c>
      <c r="AM701" s="19">
        <f t="shared" si="2483"/>
        <v>375558</v>
      </c>
    </row>
    <row r="702" ht="15.75" hidden="1" customHeight="1" outlineLevel="2">
      <c r="A702" s="18" t="s">
        <v>306</v>
      </c>
      <c r="B702" s="19" t="s">
        <v>73</v>
      </c>
      <c r="C702" s="18" t="s">
        <v>74</v>
      </c>
      <c r="D702" s="19">
        <v>8609527.43</v>
      </c>
      <c r="E702" s="19">
        <v>684565.05</v>
      </c>
      <c r="F702" s="19">
        <v>0.0</v>
      </c>
      <c r="G702" s="19" t="str">
        <f t="shared" si="2467"/>
        <v>#REF!</v>
      </c>
      <c r="H702" s="19" t="str">
        <f t="shared" si="2468"/>
        <v>#REF!</v>
      </c>
      <c r="I702" s="19" t="str">
        <f t="shared" si="2469"/>
        <v>#REF!</v>
      </c>
      <c r="J702" s="19" t="str">
        <f t="shared" si="2470"/>
        <v>#REF!</v>
      </c>
      <c r="K702" s="19" t="str">
        <f t="shared" si="2471"/>
        <v>#REF!</v>
      </c>
      <c r="L702" s="19" t="str">
        <f t="shared" si="2472"/>
        <v>#REF!</v>
      </c>
      <c r="M702" s="19" t="str">
        <f t="shared" si="2473"/>
        <v>#REF!</v>
      </c>
      <c r="N702" s="19" t="str">
        <f t="shared" si="2474"/>
        <v>#REF!</v>
      </c>
      <c r="O702" s="38"/>
      <c r="P702" s="19" t="str">
        <f t="shared" si="2475"/>
        <v>#REF!</v>
      </c>
      <c r="Q702" s="19" t="str">
        <f t="shared" si="2476"/>
        <v>#REF!</v>
      </c>
      <c r="R702" s="19" t="str">
        <f t="shared" si="2477"/>
        <v>#REF!</v>
      </c>
      <c r="S702" s="38" t="str">
        <f t="shared" si="2478"/>
        <v>#REF!</v>
      </c>
      <c r="T702" s="19">
        <v>266962.0</v>
      </c>
      <c r="U702" s="19">
        <v>0.0</v>
      </c>
      <c r="V702" s="19">
        <f t="shared" si="2479"/>
        <v>266962</v>
      </c>
      <c r="W702" s="19" t="str">
        <f t="shared" si="2480"/>
        <v>#REF!</v>
      </c>
      <c r="X702" s="19" t="str">
        <f t="shared" si="2481"/>
        <v>#REF!</v>
      </c>
      <c r="Y702" s="38"/>
      <c r="Z702" s="38"/>
      <c r="AA702" s="38"/>
      <c r="AB702" s="38"/>
      <c r="AC702" s="38"/>
      <c r="AD702" s="38"/>
      <c r="AE702" s="38"/>
      <c r="AG702" s="39" t="b">
        <f t="shared" si="2482"/>
        <v>1</v>
      </c>
      <c r="AH702" s="38" t="s">
        <v>306</v>
      </c>
      <c r="AI702" s="40" t="s">
        <v>73</v>
      </c>
      <c r="AJ702" s="38" t="s">
        <v>74</v>
      </c>
      <c r="AK702" s="19">
        <v>266962.0</v>
      </c>
      <c r="AL702" s="18">
        <v>0.0</v>
      </c>
      <c r="AM702" s="19">
        <f t="shared" si="2483"/>
        <v>266962</v>
      </c>
    </row>
    <row r="703" ht="15.75" hidden="1" customHeight="1" outlineLevel="2">
      <c r="A703" s="18" t="s">
        <v>306</v>
      </c>
      <c r="B703" s="19" t="s">
        <v>30</v>
      </c>
      <c r="C703" s="18" t="s">
        <v>31</v>
      </c>
      <c r="D703" s="19">
        <v>190526.18</v>
      </c>
      <c r="E703" s="19">
        <v>15149.21</v>
      </c>
      <c r="F703" s="19">
        <v>0.0</v>
      </c>
      <c r="G703" s="19" t="str">
        <f t="shared" si="2467"/>
        <v>#REF!</v>
      </c>
      <c r="H703" s="19" t="str">
        <f t="shared" si="2468"/>
        <v>#REF!</v>
      </c>
      <c r="I703" s="19" t="str">
        <f t="shared" si="2469"/>
        <v>#REF!</v>
      </c>
      <c r="J703" s="19" t="str">
        <f t="shared" si="2470"/>
        <v>#REF!</v>
      </c>
      <c r="K703" s="19" t="str">
        <f t="shared" si="2471"/>
        <v>#REF!</v>
      </c>
      <c r="L703" s="19" t="str">
        <f t="shared" si="2472"/>
        <v>#REF!</v>
      </c>
      <c r="M703" s="19" t="str">
        <f t="shared" si="2473"/>
        <v>#REF!</v>
      </c>
      <c r="N703" s="19" t="str">
        <f t="shared" si="2474"/>
        <v>#REF!</v>
      </c>
      <c r="O703" s="38"/>
      <c r="P703" s="19" t="str">
        <f t="shared" si="2475"/>
        <v>#REF!</v>
      </c>
      <c r="Q703" s="19" t="str">
        <f t="shared" si="2476"/>
        <v>#REF!</v>
      </c>
      <c r="R703" s="19" t="str">
        <f t="shared" si="2477"/>
        <v>#REF!</v>
      </c>
      <c r="S703" s="38" t="str">
        <f t="shared" si="2478"/>
        <v>#REF!</v>
      </c>
      <c r="T703" s="19">
        <v>0.0</v>
      </c>
      <c r="U703" s="19">
        <v>48260.82</v>
      </c>
      <c r="V703" s="19">
        <f t="shared" si="2479"/>
        <v>48260.82</v>
      </c>
      <c r="W703" s="19" t="str">
        <f t="shared" si="2480"/>
        <v>#REF!</v>
      </c>
      <c r="X703" s="19" t="str">
        <f t="shared" si="2481"/>
        <v>#REF!</v>
      </c>
      <c r="Y703" s="38"/>
      <c r="Z703" s="38"/>
      <c r="AA703" s="38"/>
      <c r="AB703" s="38"/>
      <c r="AC703" s="38"/>
      <c r="AD703" s="38"/>
      <c r="AE703" s="38"/>
      <c r="AG703" s="39" t="b">
        <f t="shared" si="2482"/>
        <v>1</v>
      </c>
      <c r="AH703" s="38" t="s">
        <v>306</v>
      </c>
      <c r="AI703" s="40" t="s">
        <v>30</v>
      </c>
      <c r="AJ703" s="38" t="s">
        <v>336</v>
      </c>
      <c r="AK703" s="19">
        <v>0.0</v>
      </c>
      <c r="AL703" s="18">
        <v>48260.82</v>
      </c>
      <c r="AM703" s="19">
        <f t="shared" si="2483"/>
        <v>48260.82</v>
      </c>
    </row>
    <row r="704" ht="15.75" hidden="1" customHeight="1" outlineLevel="2">
      <c r="A704" s="18" t="s">
        <v>306</v>
      </c>
      <c r="B704" s="19" t="s">
        <v>38</v>
      </c>
      <c r="C704" s="18" t="s">
        <v>39</v>
      </c>
      <c r="D704" s="19">
        <v>20192.03</v>
      </c>
      <c r="E704" s="19">
        <v>1605.52</v>
      </c>
      <c r="F704" s="19">
        <v>0.0</v>
      </c>
      <c r="G704" s="19" t="str">
        <f t="shared" si="2467"/>
        <v>#REF!</v>
      </c>
      <c r="H704" s="19" t="str">
        <f t="shared" si="2468"/>
        <v>#REF!</v>
      </c>
      <c r="I704" s="19" t="str">
        <f t="shared" si="2469"/>
        <v>#REF!</v>
      </c>
      <c r="J704" s="19" t="str">
        <f t="shared" si="2470"/>
        <v>#REF!</v>
      </c>
      <c r="K704" s="19" t="str">
        <f t="shared" si="2471"/>
        <v>#REF!</v>
      </c>
      <c r="L704" s="19" t="str">
        <f t="shared" si="2472"/>
        <v>#REF!</v>
      </c>
      <c r="M704" s="19" t="str">
        <f t="shared" si="2473"/>
        <v>#REF!</v>
      </c>
      <c r="N704" s="19" t="str">
        <f t="shared" si="2474"/>
        <v>#REF!</v>
      </c>
      <c r="O704" s="38"/>
      <c r="P704" s="19">
        <v>0.0</v>
      </c>
      <c r="Q704" s="19">
        <f t="shared" si="2476"/>
        <v>0</v>
      </c>
      <c r="R704" s="19" t="str">
        <f t="shared" si="2477"/>
        <v>#REF!</v>
      </c>
      <c r="S704" s="38" t="str">
        <f t="shared" si="2478"/>
        <v>#REF!</v>
      </c>
      <c r="T704" s="19">
        <v>0.0</v>
      </c>
      <c r="U704" s="19">
        <v>23258.23</v>
      </c>
      <c r="V704" s="19">
        <f t="shared" si="2479"/>
        <v>23258.23</v>
      </c>
      <c r="W704" s="19" t="str">
        <f t="shared" si="2480"/>
        <v>#REF!</v>
      </c>
      <c r="X704" s="19" t="str">
        <f t="shared" si="2481"/>
        <v>#REF!</v>
      </c>
      <c r="Y704" s="38"/>
      <c r="Z704" s="38"/>
      <c r="AA704" s="38"/>
      <c r="AB704" s="38"/>
      <c r="AC704" s="38"/>
      <c r="AD704" s="38"/>
      <c r="AE704" s="38"/>
      <c r="AG704" s="39" t="b">
        <f t="shared" si="2482"/>
        <v>1</v>
      </c>
      <c r="AH704" s="38" t="s">
        <v>306</v>
      </c>
      <c r="AI704" s="40" t="s">
        <v>38</v>
      </c>
      <c r="AJ704" s="38" t="s">
        <v>39</v>
      </c>
      <c r="AK704" s="19">
        <v>0.0</v>
      </c>
      <c r="AL704" s="18">
        <v>23258.23</v>
      </c>
      <c r="AM704" s="19">
        <f t="shared" si="2483"/>
        <v>23258.23</v>
      </c>
    </row>
    <row r="705" ht="15.75" hidden="1" customHeight="1" outlineLevel="2">
      <c r="A705" s="18" t="s">
        <v>306</v>
      </c>
      <c r="B705" s="19" t="s">
        <v>48</v>
      </c>
      <c r="C705" s="18" t="s">
        <v>49</v>
      </c>
      <c r="D705" s="19">
        <v>5.799312368E7</v>
      </c>
      <c r="E705" s="19">
        <v>4611178.28</v>
      </c>
      <c r="F705" s="19">
        <v>0.0</v>
      </c>
      <c r="G705" s="19" t="str">
        <f t="shared" si="2467"/>
        <v>#REF!</v>
      </c>
      <c r="H705" s="19" t="str">
        <f t="shared" si="2468"/>
        <v>#REF!</v>
      </c>
      <c r="I705" s="19" t="str">
        <f t="shared" si="2469"/>
        <v>#REF!</v>
      </c>
      <c r="J705" s="19" t="str">
        <f t="shared" si="2470"/>
        <v>#REF!</v>
      </c>
      <c r="K705" s="19" t="str">
        <f t="shared" si="2471"/>
        <v>#REF!</v>
      </c>
      <c r="L705" s="19" t="str">
        <f t="shared" si="2472"/>
        <v>#REF!</v>
      </c>
      <c r="M705" s="19" t="str">
        <f t="shared" si="2473"/>
        <v>#REF!</v>
      </c>
      <c r="N705" s="19" t="str">
        <f t="shared" si="2474"/>
        <v>#REF!</v>
      </c>
      <c r="O705" s="38"/>
      <c r="P705" s="19" t="str">
        <f>+D705-K705</f>
        <v>#REF!</v>
      </c>
      <c r="Q705" s="19" t="str">
        <f t="shared" si="2476"/>
        <v>#REF!</v>
      </c>
      <c r="R705" s="19" t="str">
        <f t="shared" si="2477"/>
        <v>#REF!</v>
      </c>
      <c r="S705" s="38" t="str">
        <f t="shared" si="2478"/>
        <v>#REF!</v>
      </c>
      <c r="T705" s="19">
        <v>1907366.0</v>
      </c>
      <c r="U705" s="19">
        <v>0.0</v>
      </c>
      <c r="V705" s="19">
        <f t="shared" si="2479"/>
        <v>1907366</v>
      </c>
      <c r="W705" s="19" t="str">
        <f t="shared" si="2480"/>
        <v>#REF!</v>
      </c>
      <c r="X705" s="19" t="str">
        <f t="shared" si="2481"/>
        <v>#REF!</v>
      </c>
      <c r="Y705" s="38"/>
      <c r="Z705" s="38"/>
      <c r="AA705" s="38"/>
      <c r="AB705" s="38"/>
      <c r="AC705" s="38"/>
      <c r="AD705" s="38"/>
      <c r="AE705" s="38"/>
      <c r="AH705" s="38" t="s">
        <v>306</v>
      </c>
      <c r="AI705" s="40" t="s">
        <v>48</v>
      </c>
      <c r="AJ705" s="38" t="s">
        <v>49</v>
      </c>
      <c r="AK705" s="19">
        <v>1907366.0</v>
      </c>
      <c r="AL705" s="18">
        <v>0.0</v>
      </c>
      <c r="AM705" s="19">
        <f t="shared" si="2483"/>
        <v>1907366</v>
      </c>
    </row>
    <row r="706" ht="15.75" hidden="1" customHeight="1" outlineLevel="1">
      <c r="A706" s="43" t="s">
        <v>466</v>
      </c>
      <c r="B706" s="19"/>
      <c r="C706" s="18"/>
      <c r="D706" s="19">
        <f t="shared" ref="D706:E706" si="2484">SUBTOTAL(9,D700:D705)</f>
        <v>90614469</v>
      </c>
      <c r="E706" s="19">
        <f t="shared" si="2484"/>
        <v>7204983</v>
      </c>
      <c r="F706" s="19">
        <v>1.0</v>
      </c>
      <c r="G706" s="19"/>
      <c r="H706" s="19"/>
      <c r="I706" s="19"/>
      <c r="J706" s="19"/>
      <c r="K706" s="19" t="str">
        <f t="shared" ref="K706:L706" si="2485">SUBTOTAL(9,K700:K705)</f>
        <v>#REF!</v>
      </c>
      <c r="L706" s="19" t="str">
        <f t="shared" si="2485"/>
        <v>#REF!</v>
      </c>
      <c r="M706" s="19"/>
      <c r="N706" s="19"/>
      <c r="O706" s="38"/>
      <c r="P706" s="19" t="str">
        <f t="shared" ref="P706:X706" si="2486">SUBTOTAL(9,P700:P705)</f>
        <v>#REF!</v>
      </c>
      <c r="Q706" s="19" t="str">
        <f t="shared" si="2486"/>
        <v>#REF!</v>
      </c>
      <c r="R706" s="19" t="str">
        <f t="shared" si="2486"/>
        <v>#REF!</v>
      </c>
      <c r="S706" s="38" t="str">
        <f t="shared" si="2486"/>
        <v>#REF!</v>
      </c>
      <c r="T706" s="19">
        <f t="shared" si="2486"/>
        <v>2864452</v>
      </c>
      <c r="U706" s="19">
        <f t="shared" si="2486"/>
        <v>71519.05</v>
      </c>
      <c r="V706" s="19">
        <f t="shared" si="2486"/>
        <v>2935971.05</v>
      </c>
      <c r="W706" s="19" t="str">
        <f t="shared" si="2486"/>
        <v>#REF!</v>
      </c>
      <c r="X706" s="19" t="str">
        <f t="shared" si="2486"/>
        <v>#REF!</v>
      </c>
      <c r="Y706" s="38"/>
      <c r="Z706" s="38"/>
      <c r="AA706" s="38"/>
      <c r="AB706" s="38"/>
      <c r="AC706" s="38"/>
      <c r="AD706" s="38"/>
      <c r="AE706" s="38"/>
      <c r="AH706" s="4"/>
      <c r="AI706" s="46"/>
      <c r="AJ706" s="4"/>
      <c r="AK706" s="23"/>
      <c r="AL706" s="47"/>
      <c r="AM706" s="23"/>
    </row>
  </sheetData>
  <autoFilter ref="$A$3:$AM$705"/>
  <conditionalFormatting sqref="P5">
    <cfRule type="cellIs" dxfId="0" priority="1" operator="lessThan">
      <formula>100000</formula>
    </cfRule>
  </conditionalFormatting>
  <conditionalFormatting sqref="P5">
    <cfRule type="cellIs" dxfId="1" priority="2" operator="lessThan">
      <formula>100000</formula>
    </cfRule>
  </conditionalFormatting>
  <conditionalFormatting sqref="P6:P19">
    <cfRule type="cellIs" dxfId="0" priority="3" operator="lessThan">
      <formula>100000</formula>
    </cfRule>
  </conditionalFormatting>
  <conditionalFormatting sqref="P6:P19">
    <cfRule type="cellIs" dxfId="1" priority="4" operator="lessThan">
      <formula>100000</formula>
    </cfRule>
  </conditionalFormatting>
  <conditionalFormatting sqref="P20:P706">
    <cfRule type="cellIs" dxfId="0" priority="5" operator="lessThan">
      <formula>100000</formula>
    </cfRule>
  </conditionalFormatting>
  <conditionalFormatting sqref="P20:P706">
    <cfRule type="cellIs" dxfId="1" priority="6" operator="lessThan">
      <formula>100000</formula>
    </cfRule>
  </conditionalFormatting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6.57"/>
    <col customWidth="1" min="3" max="3" width="13.0"/>
    <col customWidth="1" min="4" max="4" width="17.29"/>
    <col customWidth="1" min="5" max="6" width="14.29"/>
    <col customWidth="1" min="7" max="7" width="15.86"/>
    <col customWidth="1" min="8" max="8" width="17.71"/>
    <col customWidth="1" min="9" max="9" width="15.0"/>
    <col customWidth="1" min="10" max="10" width="10.29"/>
    <col customWidth="1" min="11" max="11" width="22.86"/>
    <col customWidth="1" min="12" max="12" width="14.29"/>
    <col customWidth="1" min="13" max="13" width="15.14"/>
    <col customWidth="1" min="14" max="14" width="12.86"/>
    <col customWidth="1" min="15" max="15" width="15.43"/>
    <col customWidth="1" min="16" max="16" width="12.86"/>
    <col customWidth="1" min="17" max="17" width="15.43"/>
    <col customWidth="1" min="18" max="18" width="11.14"/>
    <col customWidth="1" min="19" max="19" width="10.0"/>
    <col customWidth="1" min="20" max="20" width="19.29"/>
    <col customWidth="1" min="21" max="21" width="11.57"/>
    <col customWidth="1" min="22" max="22" width="23.0"/>
    <col customWidth="1" min="23" max="23" width="2.0"/>
    <col customWidth="1" min="24" max="24" width="11.71"/>
    <col customWidth="1" min="25" max="25" width="15.57"/>
    <col customWidth="1" min="26" max="26" width="15.29"/>
    <col customWidth="1" min="27" max="27" width="18.71"/>
    <col customWidth="1" min="28" max="28" width="9.86"/>
    <col customWidth="1" min="29" max="29" width="11.43"/>
    <col customWidth="1" min="30" max="33" width="10.71"/>
  </cols>
  <sheetData>
    <row r="1" hidden="1">
      <c r="D1" s="23"/>
      <c r="E1" s="23"/>
      <c r="G1" s="23" t="str">
        <f t="shared" ref="G1:R1" si="1">+#REF!-G2</f>
        <v>#REF!</v>
      </c>
      <c r="H1" s="23" t="str">
        <f t="shared" si="1"/>
        <v>#REF!</v>
      </c>
      <c r="I1" s="23" t="str">
        <f t="shared" si="1"/>
        <v>#REF!</v>
      </c>
      <c r="J1" s="23" t="str">
        <f t="shared" si="1"/>
        <v>#REF!</v>
      </c>
      <c r="K1" s="23" t="str">
        <f t="shared" si="1"/>
        <v>#REF!</v>
      </c>
      <c r="L1" s="23" t="str">
        <f t="shared" si="1"/>
        <v>#REF!</v>
      </c>
      <c r="M1" s="23" t="str">
        <f t="shared" si="1"/>
        <v>#REF!</v>
      </c>
      <c r="N1" s="23" t="str">
        <f t="shared" si="1"/>
        <v>#REF!</v>
      </c>
      <c r="O1" s="23" t="str">
        <f t="shared" si="1"/>
        <v>#REF!</v>
      </c>
      <c r="P1" s="23" t="str">
        <f t="shared" si="1"/>
        <v>#REF!</v>
      </c>
      <c r="Q1" s="23" t="str">
        <f t="shared" si="1"/>
        <v>#REF!</v>
      </c>
      <c r="R1" s="23" t="str">
        <f t="shared" si="1"/>
        <v>#REF!</v>
      </c>
      <c r="S1" s="23"/>
      <c r="T1" s="23" t="str">
        <f>+#REF!-T2</f>
        <v>#REF!</v>
      </c>
    </row>
    <row r="2" ht="14.25" hidden="1" customHeight="1">
      <c r="A2" s="12"/>
      <c r="B2" s="12"/>
      <c r="C2" s="12"/>
      <c r="D2" s="12"/>
      <c r="E2" s="12"/>
      <c r="F2" s="4"/>
      <c r="G2" s="24">
        <v>3.61752977264E9</v>
      </c>
      <c r="H2" s="24">
        <v>0.0</v>
      </c>
      <c r="I2" s="24">
        <v>0.0</v>
      </c>
      <c r="J2" s="24">
        <v>0.0</v>
      </c>
      <c r="K2" s="24">
        <v>1.4554055446185453E10</v>
      </c>
      <c r="L2" s="24">
        <v>1.4554055449E10</v>
      </c>
      <c r="M2" s="24">
        <v>1.817158522164E10</v>
      </c>
      <c r="N2" s="24">
        <v>0.0</v>
      </c>
      <c r="O2" s="24">
        <v>3.12556129E8</v>
      </c>
      <c r="P2" s="24">
        <v>4299312.9799999995</v>
      </c>
      <c r="Q2" s="24">
        <v>3.1685544197999996E8</v>
      </c>
      <c r="R2" s="24">
        <v>3.11856869E8</v>
      </c>
      <c r="S2" s="24"/>
      <c r="T2" s="24">
        <v>1.4865912318E10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14.25" customHeight="1">
      <c r="A3" s="48" t="s">
        <v>467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14.25" customHeight="1">
      <c r="A4" s="48" t="s">
        <v>468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14.25" customHeight="1">
      <c r="A5" s="48" t="s">
        <v>469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4.25" customHeight="1">
      <c r="A6" s="48" t="s">
        <v>470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75.75" customHeight="1">
      <c r="A7" s="49" t="s">
        <v>6</v>
      </c>
      <c r="B7" s="49" t="s">
        <v>7</v>
      </c>
      <c r="C7" s="49" t="s">
        <v>8</v>
      </c>
      <c r="D7" s="49" t="s">
        <v>9</v>
      </c>
      <c r="E7" s="50" t="s">
        <v>471</v>
      </c>
      <c r="F7" s="50" t="s">
        <v>320</v>
      </c>
      <c r="G7" s="51" t="s">
        <v>472</v>
      </c>
      <c r="H7" s="51" t="s">
        <v>473</v>
      </c>
      <c r="I7" s="52" t="s">
        <v>326</v>
      </c>
      <c r="J7" s="51" t="s">
        <v>327</v>
      </c>
      <c r="K7" s="49" t="s">
        <v>328</v>
      </c>
      <c r="L7" s="49" t="s">
        <v>330</v>
      </c>
      <c r="M7" s="49" t="s">
        <v>331</v>
      </c>
      <c r="N7" s="49" t="s">
        <v>332</v>
      </c>
      <c r="O7" s="49" t="s">
        <v>474</v>
      </c>
      <c r="P7" s="53" t="s">
        <v>475</v>
      </c>
      <c r="Q7" s="53" t="s">
        <v>476</v>
      </c>
    </row>
    <row r="8" ht="24.75" customHeight="1">
      <c r="A8" s="54" t="s">
        <v>43</v>
      </c>
      <c r="B8" s="55" t="s">
        <v>44</v>
      </c>
      <c r="C8" s="54" t="s">
        <v>45</v>
      </c>
      <c r="D8" s="56">
        <v>652202.7</v>
      </c>
      <c r="E8" s="56">
        <v>0.0</v>
      </c>
      <c r="F8" s="57">
        <v>652203.0</v>
      </c>
      <c r="G8" s="56">
        <v>0.0</v>
      </c>
      <c r="H8" s="56">
        <v>0.0</v>
      </c>
      <c r="I8" s="58">
        <v>652203.0</v>
      </c>
      <c r="J8" s="59">
        <v>8.00133887E8</v>
      </c>
      <c r="K8" s="60" t="s">
        <v>477</v>
      </c>
      <c r="L8" s="58">
        <v>652203.0</v>
      </c>
      <c r="M8" s="54">
        <v>1.429838208E9</v>
      </c>
      <c r="N8" s="61" t="s">
        <v>478</v>
      </c>
      <c r="O8" s="61">
        <v>2.01400063303E11</v>
      </c>
      <c r="P8" s="62" t="s">
        <v>479</v>
      </c>
      <c r="Q8" s="63">
        <v>41963.0</v>
      </c>
    </row>
    <row r="9">
      <c r="A9" s="54" t="s">
        <v>51</v>
      </c>
      <c r="B9" s="55" t="s">
        <v>44</v>
      </c>
      <c r="C9" s="54" t="s">
        <v>45</v>
      </c>
      <c r="D9" s="56">
        <v>87079.91</v>
      </c>
      <c r="E9" s="56">
        <v>0.0</v>
      </c>
      <c r="F9" s="57">
        <v>0.0</v>
      </c>
      <c r="G9" s="56">
        <v>171265.0</v>
      </c>
      <c r="H9" s="56">
        <v>0.0</v>
      </c>
      <c r="I9" s="58">
        <v>171265.0</v>
      </c>
      <c r="J9" s="59">
        <v>8.9098243E8</v>
      </c>
      <c r="K9" s="60" t="s">
        <v>480</v>
      </c>
      <c r="L9" s="58">
        <v>171265.0</v>
      </c>
      <c r="M9" s="54">
        <v>5.57053774E8</v>
      </c>
      <c r="N9" s="61" t="s">
        <v>481</v>
      </c>
      <c r="O9" s="61">
        <v>2.01400063304E11</v>
      </c>
      <c r="P9" s="62" t="s">
        <v>482</v>
      </c>
      <c r="Q9" s="63">
        <v>41963.0</v>
      </c>
    </row>
    <row r="10">
      <c r="A10" s="54" t="s">
        <v>57</v>
      </c>
      <c r="B10" s="55" t="s">
        <v>44</v>
      </c>
      <c r="C10" s="54" t="s">
        <v>45</v>
      </c>
      <c r="D10" s="56">
        <v>4.051995672E7</v>
      </c>
      <c r="E10" s="56">
        <v>0.0</v>
      </c>
      <c r="F10" s="57">
        <v>4.0519957E7</v>
      </c>
      <c r="G10" s="56">
        <v>1394965.0</v>
      </c>
      <c r="H10" s="56">
        <v>0.0</v>
      </c>
      <c r="I10" s="58">
        <v>4.1914922E7</v>
      </c>
      <c r="J10" s="59">
        <v>8.00174995E8</v>
      </c>
      <c r="K10" s="60" t="s">
        <v>483</v>
      </c>
      <c r="L10" s="58">
        <v>4.1914922E7</v>
      </c>
      <c r="M10" s="54">
        <v>2.4504338948E10</v>
      </c>
      <c r="N10" s="61" t="s">
        <v>484</v>
      </c>
      <c r="O10" s="61">
        <v>2.01400063305E11</v>
      </c>
      <c r="P10" s="62" t="s">
        <v>485</v>
      </c>
      <c r="Q10" s="63">
        <v>41963.0</v>
      </c>
    </row>
    <row r="11" ht="27.75" customHeight="1">
      <c r="A11" s="54" t="s">
        <v>59</v>
      </c>
      <c r="B11" s="55" t="s">
        <v>44</v>
      </c>
      <c r="C11" s="54" t="s">
        <v>45</v>
      </c>
      <c r="D11" s="56">
        <v>2.379341089E7</v>
      </c>
      <c r="E11" s="56">
        <v>0.0</v>
      </c>
      <c r="F11" s="57">
        <v>2.3793411E7</v>
      </c>
      <c r="G11" s="56">
        <v>0.0</v>
      </c>
      <c r="H11" s="56">
        <v>0.0</v>
      </c>
      <c r="I11" s="58">
        <v>2.3793411E7</v>
      </c>
      <c r="J11" s="59">
        <v>8.00114286E8</v>
      </c>
      <c r="K11" s="60" t="s">
        <v>486</v>
      </c>
      <c r="L11" s="58">
        <v>2.3793411E7</v>
      </c>
      <c r="M11" s="54">
        <v>6.514750243E10</v>
      </c>
      <c r="N11" s="61" t="s">
        <v>478</v>
      </c>
      <c r="O11" s="61">
        <v>2.01400063306E11</v>
      </c>
      <c r="P11" s="62" t="s">
        <v>487</v>
      </c>
      <c r="Q11" s="63">
        <v>41963.0</v>
      </c>
    </row>
    <row r="12">
      <c r="A12" s="54" t="s">
        <v>63</v>
      </c>
      <c r="B12" s="55" t="s">
        <v>44</v>
      </c>
      <c r="C12" s="54" t="s">
        <v>45</v>
      </c>
      <c r="D12" s="56">
        <v>62346.43</v>
      </c>
      <c r="E12" s="56">
        <v>0.0</v>
      </c>
      <c r="F12" s="57">
        <v>0.0</v>
      </c>
      <c r="G12" s="56">
        <v>119760.76000000001</v>
      </c>
      <c r="H12" s="56">
        <v>0.0</v>
      </c>
      <c r="I12" s="58">
        <v>119760.76000000001</v>
      </c>
      <c r="J12" s="59">
        <v>8.90906211E8</v>
      </c>
      <c r="K12" s="60" t="s">
        <v>488</v>
      </c>
      <c r="L12" s="58">
        <v>119761.0</v>
      </c>
      <c r="M12" s="54">
        <v>6.5115467892E10</v>
      </c>
      <c r="N12" s="61" t="s">
        <v>478</v>
      </c>
      <c r="O12" s="61">
        <v>2.01400063307E11</v>
      </c>
      <c r="P12" s="62" t="s">
        <v>489</v>
      </c>
      <c r="Q12" s="63">
        <v>41963.0</v>
      </c>
    </row>
    <row r="13">
      <c r="A13" s="54" t="s">
        <v>65</v>
      </c>
      <c r="B13" s="55" t="s">
        <v>44</v>
      </c>
      <c r="C13" s="54" t="s">
        <v>45</v>
      </c>
      <c r="D13" s="56">
        <v>3525537.08</v>
      </c>
      <c r="E13" s="56">
        <v>0.0</v>
      </c>
      <c r="F13" s="57">
        <v>3525537.0</v>
      </c>
      <c r="G13" s="56">
        <v>0.0</v>
      </c>
      <c r="H13" s="56">
        <v>0.0</v>
      </c>
      <c r="I13" s="58">
        <v>3525537.0</v>
      </c>
      <c r="J13" s="59">
        <v>8.00139704E8</v>
      </c>
      <c r="K13" s="60" t="s">
        <v>490</v>
      </c>
      <c r="L13" s="58">
        <v>3525537.0</v>
      </c>
      <c r="M13" s="54">
        <v>2.9900156E8</v>
      </c>
      <c r="N13" s="61" t="s">
        <v>481</v>
      </c>
      <c r="O13" s="61">
        <v>2.01400063308E11</v>
      </c>
      <c r="P13" s="62" t="s">
        <v>491</v>
      </c>
      <c r="Q13" s="63">
        <v>41963.0</v>
      </c>
    </row>
    <row r="14">
      <c r="A14" s="54" t="s">
        <v>67</v>
      </c>
      <c r="B14" s="55" t="s">
        <v>44</v>
      </c>
      <c r="C14" s="54" t="s">
        <v>45</v>
      </c>
      <c r="D14" s="56">
        <v>1.774804939E7</v>
      </c>
      <c r="E14" s="56">
        <v>0.0</v>
      </c>
      <c r="F14" s="57">
        <v>1.7748049E7</v>
      </c>
      <c r="G14" s="56">
        <v>0.0</v>
      </c>
      <c r="H14" s="56">
        <v>0.0</v>
      </c>
      <c r="I14" s="58">
        <v>1.7748049E7</v>
      </c>
      <c r="J14" s="59">
        <v>8.90981536E8</v>
      </c>
      <c r="K14" s="60" t="s">
        <v>492</v>
      </c>
      <c r="L14" s="58">
        <v>1.7748049E7</v>
      </c>
      <c r="M14" s="54">
        <v>1.10210010179E11</v>
      </c>
      <c r="N14" s="61" t="s">
        <v>493</v>
      </c>
      <c r="O14" s="61">
        <v>2.01400063309E11</v>
      </c>
      <c r="P14" s="62" t="s">
        <v>494</v>
      </c>
      <c r="Q14" s="63">
        <v>41963.0</v>
      </c>
    </row>
    <row r="15">
      <c r="A15" s="54" t="s">
        <v>72</v>
      </c>
      <c r="B15" s="55" t="s">
        <v>44</v>
      </c>
      <c r="C15" s="54" t="s">
        <v>45</v>
      </c>
      <c r="D15" s="56">
        <v>1.69846916E7</v>
      </c>
      <c r="E15" s="56">
        <v>50972.60000000149</v>
      </c>
      <c r="F15" s="57">
        <v>1.6933719E7</v>
      </c>
      <c r="G15" s="56">
        <v>0.0</v>
      </c>
      <c r="H15" s="56">
        <v>0.0</v>
      </c>
      <c r="I15" s="58">
        <v>1.6933719E7</v>
      </c>
      <c r="J15" s="59">
        <v>8.90985092E8</v>
      </c>
      <c r="K15" s="60" t="s">
        <v>495</v>
      </c>
      <c r="L15" s="58">
        <v>1.6933719E7</v>
      </c>
      <c r="M15" s="54">
        <v>3.2163495511E10</v>
      </c>
      <c r="N15" s="61" t="s">
        <v>478</v>
      </c>
      <c r="O15" s="61">
        <v>2.0140006331E11</v>
      </c>
      <c r="P15" s="62" t="s">
        <v>496</v>
      </c>
      <c r="Q15" s="63">
        <v>41963.0</v>
      </c>
    </row>
    <row r="16">
      <c r="A16" s="54" t="s">
        <v>72</v>
      </c>
      <c r="B16" s="55" t="s">
        <v>73</v>
      </c>
      <c r="C16" s="54" t="s">
        <v>74</v>
      </c>
      <c r="D16" s="56">
        <v>5731980.51</v>
      </c>
      <c r="E16" s="56">
        <v>17202.509999999776</v>
      </c>
      <c r="F16" s="57">
        <v>5714778.0</v>
      </c>
      <c r="G16" s="56">
        <v>0.0</v>
      </c>
      <c r="H16" s="56">
        <v>0.0</v>
      </c>
      <c r="I16" s="58">
        <v>5714778.0</v>
      </c>
      <c r="J16" s="59">
        <v>9.00124689E8</v>
      </c>
      <c r="K16" s="60" t="s">
        <v>497</v>
      </c>
      <c r="L16" s="58">
        <v>5714778.0</v>
      </c>
      <c r="M16" s="54">
        <v>8.5005553E8</v>
      </c>
      <c r="N16" s="61" t="s">
        <v>478</v>
      </c>
      <c r="O16" s="61">
        <v>2.01400063199E11</v>
      </c>
      <c r="P16" s="62" t="s">
        <v>498</v>
      </c>
      <c r="Q16" s="63">
        <v>41956.0</v>
      </c>
    </row>
    <row r="17">
      <c r="A17" s="54" t="s">
        <v>76</v>
      </c>
      <c r="B17" s="55" t="s">
        <v>44</v>
      </c>
      <c r="C17" s="54" t="s">
        <v>45</v>
      </c>
      <c r="D17" s="56">
        <v>4002201.81</v>
      </c>
      <c r="E17" s="56">
        <v>0.0</v>
      </c>
      <c r="F17" s="57">
        <v>4002202.0</v>
      </c>
      <c r="G17" s="56">
        <v>0.0</v>
      </c>
      <c r="H17" s="56">
        <v>0.0</v>
      </c>
      <c r="I17" s="58">
        <v>4002202.0</v>
      </c>
      <c r="J17" s="59">
        <v>9.00125759E8</v>
      </c>
      <c r="K17" s="60" t="s">
        <v>499</v>
      </c>
      <c r="L17" s="58">
        <v>4002202.0</v>
      </c>
      <c r="M17" s="54">
        <v>4.4931853756E10</v>
      </c>
      <c r="N17" s="61" t="s">
        <v>478</v>
      </c>
      <c r="O17" s="61">
        <v>2.01400063311E11</v>
      </c>
      <c r="P17" s="62" t="s">
        <v>500</v>
      </c>
      <c r="Q17" s="63">
        <v>41963.0</v>
      </c>
    </row>
    <row r="18">
      <c r="A18" s="54" t="s">
        <v>76</v>
      </c>
      <c r="B18" s="55" t="s">
        <v>73</v>
      </c>
      <c r="C18" s="54" t="s">
        <v>74</v>
      </c>
      <c r="D18" s="56">
        <v>1.309883504E7</v>
      </c>
      <c r="E18" s="56">
        <v>0.0</v>
      </c>
      <c r="F18" s="57">
        <v>1.3098835E7</v>
      </c>
      <c r="G18" s="56">
        <v>0.0</v>
      </c>
      <c r="H18" s="56">
        <v>0.0</v>
      </c>
      <c r="I18" s="58">
        <v>1.3098835E7</v>
      </c>
      <c r="J18" s="59">
        <v>9.00124689E8</v>
      </c>
      <c r="K18" s="60" t="s">
        <v>497</v>
      </c>
      <c r="L18" s="58">
        <v>1.3098835E7</v>
      </c>
      <c r="M18" s="54">
        <v>8.5005553E8</v>
      </c>
      <c r="N18" s="61" t="s">
        <v>478</v>
      </c>
      <c r="O18" s="61">
        <v>2.01400063198E11</v>
      </c>
      <c r="P18" s="62" t="s">
        <v>501</v>
      </c>
      <c r="Q18" s="63">
        <v>41956.0</v>
      </c>
    </row>
    <row r="19">
      <c r="A19" s="54" t="s">
        <v>78</v>
      </c>
      <c r="B19" s="55" t="s">
        <v>44</v>
      </c>
      <c r="C19" s="54" t="s">
        <v>45</v>
      </c>
      <c r="D19" s="56">
        <v>2430704.42</v>
      </c>
      <c r="E19" s="56">
        <v>0.0</v>
      </c>
      <c r="F19" s="57">
        <v>2430704.0</v>
      </c>
      <c r="G19" s="56">
        <v>0.0</v>
      </c>
      <c r="H19" s="56">
        <v>0.0</v>
      </c>
      <c r="I19" s="58">
        <v>2430704.0</v>
      </c>
      <c r="J19" s="59">
        <v>8.9098566E8</v>
      </c>
      <c r="K19" s="60" t="s">
        <v>502</v>
      </c>
      <c r="L19" s="58">
        <v>2430704.0</v>
      </c>
      <c r="M19" s="54">
        <v>6.4542874604E10</v>
      </c>
      <c r="N19" s="61" t="s">
        <v>478</v>
      </c>
      <c r="O19" s="61">
        <v>2.01400063312E11</v>
      </c>
      <c r="P19" s="62" t="s">
        <v>503</v>
      </c>
      <c r="Q19" s="63">
        <v>41963.0</v>
      </c>
    </row>
    <row r="20">
      <c r="A20" s="54" t="s">
        <v>94</v>
      </c>
      <c r="B20" s="55" t="s">
        <v>44</v>
      </c>
      <c r="C20" s="54" t="s">
        <v>45</v>
      </c>
      <c r="D20" s="56">
        <v>1462827.31</v>
      </c>
      <c r="E20" s="56">
        <v>0.0</v>
      </c>
      <c r="F20" s="57">
        <v>1462827.0</v>
      </c>
      <c r="G20" s="56">
        <v>0.0</v>
      </c>
      <c r="H20" s="56">
        <v>68320.0</v>
      </c>
      <c r="I20" s="58">
        <v>1462827.0</v>
      </c>
      <c r="J20" s="59">
        <v>8.9098169E8</v>
      </c>
      <c r="K20" s="60" t="s">
        <v>504</v>
      </c>
      <c r="L20" s="58">
        <v>1462827.0</v>
      </c>
      <c r="M20" s="54">
        <v>2.4380330405E10</v>
      </c>
      <c r="N20" s="61" t="s">
        <v>478</v>
      </c>
      <c r="O20" s="61">
        <v>2.01400063313E11</v>
      </c>
      <c r="P20" s="62" t="s">
        <v>505</v>
      </c>
      <c r="Q20" s="63">
        <v>41963.0</v>
      </c>
    </row>
    <row r="21" ht="15.75" customHeight="1">
      <c r="A21" s="54" t="s">
        <v>96</v>
      </c>
      <c r="B21" s="55" t="s">
        <v>44</v>
      </c>
      <c r="C21" s="54" t="s">
        <v>45</v>
      </c>
      <c r="D21" s="56">
        <v>7888743.22</v>
      </c>
      <c r="E21" s="56">
        <v>0.0</v>
      </c>
      <c r="F21" s="57">
        <v>7888743.0</v>
      </c>
      <c r="G21" s="56">
        <v>0.0</v>
      </c>
      <c r="H21" s="56">
        <v>0.0</v>
      </c>
      <c r="I21" s="58">
        <v>7888743.0</v>
      </c>
      <c r="J21" s="59">
        <v>8.90982101E8</v>
      </c>
      <c r="K21" s="60" t="s">
        <v>506</v>
      </c>
      <c r="L21" s="58">
        <v>7888743.0</v>
      </c>
      <c r="M21" s="54">
        <v>7.4066655E7</v>
      </c>
      <c r="N21" s="61" t="s">
        <v>507</v>
      </c>
      <c r="O21" s="61">
        <v>2.01400063314E11</v>
      </c>
      <c r="P21" s="62" t="s">
        <v>508</v>
      </c>
      <c r="Q21" s="63">
        <v>41963.0</v>
      </c>
    </row>
    <row r="22" ht="15.75" customHeight="1">
      <c r="A22" s="54" t="s">
        <v>98</v>
      </c>
      <c r="B22" s="55" t="s">
        <v>44</v>
      </c>
      <c r="C22" s="54" t="s">
        <v>45</v>
      </c>
      <c r="D22" s="56">
        <v>2318039.25</v>
      </c>
      <c r="E22" s="56">
        <v>0.0</v>
      </c>
      <c r="F22" s="57">
        <v>2318039.0</v>
      </c>
      <c r="G22" s="56">
        <v>0.0</v>
      </c>
      <c r="H22" s="56">
        <v>0.0</v>
      </c>
      <c r="I22" s="58">
        <v>2318039.0</v>
      </c>
      <c r="J22" s="59">
        <v>8.90984427E8</v>
      </c>
      <c r="K22" s="60" t="s">
        <v>509</v>
      </c>
      <c r="L22" s="58">
        <v>2318039.0</v>
      </c>
      <c r="M22" s="54">
        <v>1.4660001372E10</v>
      </c>
      <c r="N22" s="61" t="s">
        <v>510</v>
      </c>
      <c r="O22" s="61">
        <v>2.01400063315E11</v>
      </c>
      <c r="P22" s="62" t="s">
        <v>511</v>
      </c>
      <c r="Q22" s="63">
        <v>41963.0</v>
      </c>
    </row>
    <row r="23" ht="15.75" customHeight="1">
      <c r="A23" s="54" t="s">
        <v>100</v>
      </c>
      <c r="B23" s="55" t="s">
        <v>44</v>
      </c>
      <c r="C23" s="54" t="s">
        <v>45</v>
      </c>
      <c r="D23" s="56">
        <v>3752180.8</v>
      </c>
      <c r="E23" s="56">
        <v>0.0</v>
      </c>
      <c r="F23" s="57">
        <v>3752181.0</v>
      </c>
      <c r="G23" s="56">
        <v>0.0</v>
      </c>
      <c r="H23" s="56">
        <v>0.0</v>
      </c>
      <c r="I23" s="58">
        <v>3752181.0</v>
      </c>
      <c r="J23" s="59">
        <v>8.9098214E8</v>
      </c>
      <c r="K23" s="60" t="s">
        <v>512</v>
      </c>
      <c r="L23" s="58">
        <v>3752181.0</v>
      </c>
      <c r="M23" s="54">
        <v>6.8037464E7</v>
      </c>
      <c r="N23" s="61" t="s">
        <v>481</v>
      </c>
      <c r="O23" s="61">
        <v>2.01400063316E11</v>
      </c>
      <c r="P23" s="62" t="s">
        <v>513</v>
      </c>
      <c r="Q23" s="63">
        <v>41963.0</v>
      </c>
    </row>
    <row r="24" ht="15.75" customHeight="1">
      <c r="A24" s="54" t="s">
        <v>102</v>
      </c>
      <c r="B24" s="55" t="s">
        <v>44</v>
      </c>
      <c r="C24" s="54" t="s">
        <v>45</v>
      </c>
      <c r="D24" s="56">
        <v>3.113778767E7</v>
      </c>
      <c r="E24" s="56">
        <v>0.0</v>
      </c>
      <c r="F24" s="57">
        <v>3.1137788E7</v>
      </c>
      <c r="G24" s="56">
        <v>0.0</v>
      </c>
      <c r="H24" s="56">
        <v>0.0</v>
      </c>
      <c r="I24" s="58">
        <v>3.1137788E7</v>
      </c>
      <c r="J24" s="59">
        <v>8.9098243E8</v>
      </c>
      <c r="K24" s="60" t="s">
        <v>480</v>
      </c>
      <c r="L24" s="58">
        <v>3.1137788E7</v>
      </c>
      <c r="M24" s="54">
        <v>5.57053774E8</v>
      </c>
      <c r="N24" s="61" t="s">
        <v>481</v>
      </c>
      <c r="O24" s="61">
        <v>2.01400063317E11</v>
      </c>
      <c r="P24" s="62" t="s">
        <v>514</v>
      </c>
      <c r="Q24" s="63">
        <v>41963.0</v>
      </c>
    </row>
    <row r="25" ht="15.75" customHeight="1">
      <c r="A25" s="54" t="s">
        <v>102</v>
      </c>
      <c r="B25" s="55" t="s">
        <v>73</v>
      </c>
      <c r="C25" s="54" t="s">
        <v>74</v>
      </c>
      <c r="D25" s="56">
        <v>9853738.88</v>
      </c>
      <c r="E25" s="56">
        <v>0.0</v>
      </c>
      <c r="F25" s="57">
        <v>9853739.0</v>
      </c>
      <c r="G25" s="56">
        <v>0.0</v>
      </c>
      <c r="H25" s="56">
        <v>0.0</v>
      </c>
      <c r="I25" s="58">
        <v>9853739.0</v>
      </c>
      <c r="J25" s="59">
        <v>9.00124689E8</v>
      </c>
      <c r="K25" s="60" t="s">
        <v>497</v>
      </c>
      <c r="L25" s="58">
        <v>3068527.0</v>
      </c>
      <c r="M25" s="54">
        <v>8.5005553E8</v>
      </c>
      <c r="N25" s="61" t="s">
        <v>478</v>
      </c>
      <c r="O25" s="61">
        <v>2.01400063193E11</v>
      </c>
      <c r="P25" s="62" t="s">
        <v>515</v>
      </c>
      <c r="Q25" s="63">
        <v>41956.0</v>
      </c>
    </row>
    <row r="26" ht="37.5" customHeight="1">
      <c r="A26" s="54" t="s">
        <v>102</v>
      </c>
      <c r="B26" s="55" t="s">
        <v>73</v>
      </c>
      <c r="C26" s="54" t="s">
        <v>74</v>
      </c>
      <c r="D26" s="56"/>
      <c r="E26" s="56"/>
      <c r="F26" s="57"/>
      <c r="G26" s="56"/>
      <c r="H26" s="56"/>
      <c r="I26" s="58"/>
      <c r="J26" s="59">
        <v>8.90900518E8</v>
      </c>
      <c r="K26" s="60" t="s">
        <v>516</v>
      </c>
      <c r="L26" s="58">
        <v>6785212.0</v>
      </c>
      <c r="M26" s="54">
        <v>4.34888418E8</v>
      </c>
      <c r="N26" s="61" t="s">
        <v>517</v>
      </c>
      <c r="O26" s="61">
        <v>2.01400063191E11</v>
      </c>
      <c r="P26" s="62" t="s">
        <v>518</v>
      </c>
      <c r="Q26" s="63">
        <v>41956.0</v>
      </c>
    </row>
    <row r="27" ht="22.5" customHeight="1">
      <c r="A27" s="54" t="s">
        <v>108</v>
      </c>
      <c r="B27" s="55" t="s">
        <v>44</v>
      </c>
      <c r="C27" s="54" t="s">
        <v>45</v>
      </c>
      <c r="D27" s="56">
        <v>862356.38</v>
      </c>
      <c r="E27" s="56">
        <v>176297.38</v>
      </c>
      <c r="F27" s="57">
        <v>686059.0</v>
      </c>
      <c r="G27" s="56">
        <v>0.0</v>
      </c>
      <c r="H27" s="56">
        <v>0.0</v>
      </c>
      <c r="I27" s="58">
        <v>686059.0</v>
      </c>
      <c r="J27" s="59">
        <v>8.90980512E8</v>
      </c>
      <c r="K27" s="60" t="s">
        <v>519</v>
      </c>
      <c r="L27" s="58">
        <v>686059.0</v>
      </c>
      <c r="M27" s="54" t="s">
        <v>520</v>
      </c>
      <c r="N27" s="61" t="s">
        <v>510</v>
      </c>
      <c r="O27" s="61">
        <v>2.01400064407E11</v>
      </c>
      <c r="P27" s="62" t="s">
        <v>521</v>
      </c>
      <c r="Q27" s="63">
        <v>41963.0</v>
      </c>
    </row>
    <row r="28" ht="15.75" customHeight="1">
      <c r="A28" s="54" t="s">
        <v>110</v>
      </c>
      <c r="B28" s="55" t="s">
        <v>44</v>
      </c>
      <c r="C28" s="54" t="s">
        <v>45</v>
      </c>
      <c r="D28" s="56">
        <v>9256394.88</v>
      </c>
      <c r="E28" s="56">
        <v>0.0</v>
      </c>
      <c r="F28" s="57">
        <v>9256395.0</v>
      </c>
      <c r="G28" s="56">
        <v>0.0</v>
      </c>
      <c r="H28" s="56">
        <v>0.0</v>
      </c>
      <c r="I28" s="58">
        <v>9256395.0</v>
      </c>
      <c r="J28" s="59">
        <v>8.90982134E8</v>
      </c>
      <c r="K28" s="60" t="s">
        <v>522</v>
      </c>
      <c r="L28" s="58">
        <v>9256395.0</v>
      </c>
      <c r="M28" s="54" t="s">
        <v>523</v>
      </c>
      <c r="N28" s="61" t="s">
        <v>478</v>
      </c>
      <c r="O28" s="61">
        <v>2.01400063318E11</v>
      </c>
      <c r="P28" s="62" t="s">
        <v>524</v>
      </c>
      <c r="Q28" s="63">
        <v>41963.0</v>
      </c>
    </row>
    <row r="29" ht="15.75" customHeight="1">
      <c r="A29" s="54" t="s">
        <v>118</v>
      </c>
      <c r="B29" s="55" t="s">
        <v>44</v>
      </c>
      <c r="C29" s="54" t="s">
        <v>45</v>
      </c>
      <c r="D29" s="56">
        <v>8084947.62</v>
      </c>
      <c r="E29" s="56">
        <v>0.0</v>
      </c>
      <c r="F29" s="57">
        <v>8084948.0</v>
      </c>
      <c r="G29" s="56">
        <v>0.0</v>
      </c>
      <c r="H29" s="56">
        <v>0.0</v>
      </c>
      <c r="I29" s="58">
        <v>8084948.0</v>
      </c>
      <c r="J29" s="59">
        <v>8.90985603E8</v>
      </c>
      <c r="K29" s="60" t="s">
        <v>525</v>
      </c>
      <c r="L29" s="58">
        <v>8084948.0</v>
      </c>
      <c r="M29" s="54">
        <v>9.5969934117E10</v>
      </c>
      <c r="N29" s="61" t="s">
        <v>478</v>
      </c>
      <c r="O29" s="61">
        <v>2.01400063319E11</v>
      </c>
      <c r="P29" s="62" t="s">
        <v>526</v>
      </c>
      <c r="Q29" s="63">
        <v>41963.0</v>
      </c>
    </row>
    <row r="30" ht="15.75" customHeight="1">
      <c r="A30" s="54" t="s">
        <v>124</v>
      </c>
      <c r="B30" s="55" t="s">
        <v>44</v>
      </c>
      <c r="C30" s="54" t="s">
        <v>45</v>
      </c>
      <c r="D30" s="56">
        <v>5.544263426E7</v>
      </c>
      <c r="E30" s="56">
        <v>0.0</v>
      </c>
      <c r="F30" s="57">
        <v>5.5442634E7</v>
      </c>
      <c r="G30" s="56">
        <v>267547.0</v>
      </c>
      <c r="H30" s="56">
        <v>0.0</v>
      </c>
      <c r="I30" s="58">
        <v>5.5710181E7</v>
      </c>
      <c r="J30" s="59">
        <v>8.90980997E8</v>
      </c>
      <c r="K30" s="60" t="s">
        <v>527</v>
      </c>
      <c r="L30" s="58">
        <v>5.5710181E7</v>
      </c>
      <c r="M30" s="54" t="s">
        <v>528</v>
      </c>
      <c r="N30" s="61" t="s">
        <v>493</v>
      </c>
      <c r="O30" s="61">
        <v>2.0140006332E11</v>
      </c>
      <c r="P30" s="62" t="s">
        <v>529</v>
      </c>
      <c r="Q30" s="63">
        <v>41963.0</v>
      </c>
    </row>
    <row r="31" ht="15.75" customHeight="1">
      <c r="A31" s="54" t="s">
        <v>124</v>
      </c>
      <c r="B31" s="55" t="s">
        <v>73</v>
      </c>
      <c r="C31" s="54" t="s">
        <v>74</v>
      </c>
      <c r="D31" s="56">
        <v>1.324447411E7</v>
      </c>
      <c r="E31" s="56">
        <v>0.0</v>
      </c>
      <c r="F31" s="57">
        <v>1.3244474E7</v>
      </c>
      <c r="G31" s="56">
        <v>0.0</v>
      </c>
      <c r="H31" s="56">
        <v>62287.0</v>
      </c>
      <c r="I31" s="58">
        <v>1.3244474E7</v>
      </c>
      <c r="J31" s="59">
        <v>8.90900518E8</v>
      </c>
      <c r="K31" s="60" t="s">
        <v>516</v>
      </c>
      <c r="L31" s="58">
        <v>1.3244474E7</v>
      </c>
      <c r="M31" s="54">
        <v>4.34888418E8</v>
      </c>
      <c r="N31" s="61" t="s">
        <v>517</v>
      </c>
      <c r="O31" s="61">
        <v>2.0140006319E11</v>
      </c>
      <c r="P31" s="62" t="s">
        <v>530</v>
      </c>
      <c r="Q31" s="63">
        <v>41956.0</v>
      </c>
    </row>
    <row r="32" ht="15.75" customHeight="1">
      <c r="A32" s="54" t="s">
        <v>126</v>
      </c>
      <c r="B32" s="55" t="s">
        <v>44</v>
      </c>
      <c r="C32" s="54" t="s">
        <v>45</v>
      </c>
      <c r="D32" s="56">
        <v>1.312637984E7</v>
      </c>
      <c r="E32" s="56">
        <v>0.0</v>
      </c>
      <c r="F32" s="57">
        <v>1.312638E7</v>
      </c>
      <c r="G32" s="56">
        <v>0.0</v>
      </c>
      <c r="H32" s="56">
        <v>0.0</v>
      </c>
      <c r="I32" s="58">
        <v>1.312638E7</v>
      </c>
      <c r="J32" s="59">
        <v>8.9098084E8</v>
      </c>
      <c r="K32" s="60" t="s">
        <v>531</v>
      </c>
      <c r="L32" s="58">
        <v>1.312638E7</v>
      </c>
      <c r="M32" s="54" t="s">
        <v>532</v>
      </c>
      <c r="N32" s="61" t="s">
        <v>510</v>
      </c>
      <c r="O32" s="61">
        <v>2.01400063321E11</v>
      </c>
      <c r="P32" s="62" t="s">
        <v>533</v>
      </c>
      <c r="Q32" s="63">
        <v>41963.0</v>
      </c>
    </row>
    <row r="33" ht="41.25" customHeight="1">
      <c r="A33" s="54" t="s">
        <v>126</v>
      </c>
      <c r="B33" s="55" t="s">
        <v>73</v>
      </c>
      <c r="C33" s="54" t="s">
        <v>74</v>
      </c>
      <c r="D33" s="56">
        <v>6820051.15</v>
      </c>
      <c r="E33" s="56">
        <v>0.0</v>
      </c>
      <c r="F33" s="57">
        <v>6820051.0</v>
      </c>
      <c r="G33" s="56">
        <v>0.0</v>
      </c>
      <c r="H33" s="56">
        <v>0.0</v>
      </c>
      <c r="I33" s="58">
        <v>6820051.0</v>
      </c>
      <c r="J33" s="59">
        <v>8.90900518E8</v>
      </c>
      <c r="K33" s="60" t="s">
        <v>516</v>
      </c>
      <c r="L33" s="58">
        <v>6820051.0</v>
      </c>
      <c r="M33" s="54">
        <v>4.34888418E8</v>
      </c>
      <c r="N33" s="61" t="s">
        <v>517</v>
      </c>
      <c r="O33" s="61">
        <v>2.01400063188E11</v>
      </c>
      <c r="P33" s="62" t="s">
        <v>534</v>
      </c>
      <c r="Q33" s="63">
        <v>41956.0</v>
      </c>
    </row>
    <row r="34" ht="15.75" customHeight="1">
      <c r="A34" s="54" t="s">
        <v>130</v>
      </c>
      <c r="B34" s="55" t="s">
        <v>44</v>
      </c>
      <c r="C34" s="54" t="s">
        <v>45</v>
      </c>
      <c r="D34" s="56">
        <v>112071.69</v>
      </c>
      <c r="E34" s="56">
        <v>0.0</v>
      </c>
      <c r="F34" s="57">
        <v>112072.0</v>
      </c>
      <c r="G34" s="56">
        <v>0.0</v>
      </c>
      <c r="H34" s="56">
        <v>0.0</v>
      </c>
      <c r="I34" s="58">
        <v>112072.0</v>
      </c>
      <c r="J34" s="59">
        <v>8.90984427E8</v>
      </c>
      <c r="K34" s="60" t="s">
        <v>509</v>
      </c>
      <c r="L34" s="58">
        <v>112072.0</v>
      </c>
      <c r="M34" s="54">
        <v>1.4660001372E10</v>
      </c>
      <c r="N34" s="61" t="s">
        <v>510</v>
      </c>
      <c r="O34" s="61">
        <v>2.01400063322E11</v>
      </c>
      <c r="P34" s="62" t="s">
        <v>535</v>
      </c>
      <c r="Q34" s="63">
        <v>41963.0</v>
      </c>
    </row>
    <row r="35" ht="15.75" customHeight="1">
      <c r="A35" s="54" t="s">
        <v>140</v>
      </c>
      <c r="B35" s="55" t="s">
        <v>44</v>
      </c>
      <c r="C35" s="54" t="s">
        <v>45</v>
      </c>
      <c r="D35" s="56">
        <v>296113.87</v>
      </c>
      <c r="E35" s="56">
        <v>0.0</v>
      </c>
      <c r="F35" s="57">
        <v>296114.0</v>
      </c>
      <c r="G35" s="56">
        <v>0.0</v>
      </c>
      <c r="H35" s="56">
        <v>0.0</v>
      </c>
      <c r="I35" s="58">
        <v>296114.0</v>
      </c>
      <c r="J35" s="59">
        <v>8.9098214E8</v>
      </c>
      <c r="K35" s="60" t="s">
        <v>512</v>
      </c>
      <c r="L35" s="58">
        <v>296114.0</v>
      </c>
      <c r="M35" s="54">
        <v>6.8037464E7</v>
      </c>
      <c r="N35" s="61" t="s">
        <v>481</v>
      </c>
      <c r="O35" s="61">
        <v>2.01400063323E11</v>
      </c>
      <c r="P35" s="62" t="s">
        <v>536</v>
      </c>
      <c r="Q35" s="63">
        <v>41963.0</v>
      </c>
    </row>
    <row r="36" ht="33.75" customHeight="1">
      <c r="A36" s="54" t="s">
        <v>140</v>
      </c>
      <c r="B36" s="55" t="s">
        <v>73</v>
      </c>
      <c r="C36" s="54" t="s">
        <v>74</v>
      </c>
      <c r="D36" s="56">
        <v>338944.19</v>
      </c>
      <c r="E36" s="56">
        <v>0.0</v>
      </c>
      <c r="F36" s="57">
        <v>338944.0</v>
      </c>
      <c r="G36" s="56">
        <v>0.0</v>
      </c>
      <c r="H36" s="56">
        <v>0.0</v>
      </c>
      <c r="I36" s="58">
        <v>338944.0</v>
      </c>
      <c r="J36" s="59">
        <v>8.90900518E8</v>
      </c>
      <c r="K36" s="60" t="s">
        <v>516</v>
      </c>
      <c r="L36" s="58">
        <v>338944.0</v>
      </c>
      <c r="M36" s="54">
        <v>4.34888418E8</v>
      </c>
      <c r="N36" s="61" t="s">
        <v>517</v>
      </c>
      <c r="O36" s="61">
        <v>2.01400063185E11</v>
      </c>
      <c r="P36" s="62" t="s">
        <v>537</v>
      </c>
      <c r="Q36" s="63">
        <v>41956.0</v>
      </c>
    </row>
    <row r="37" ht="15.75" customHeight="1">
      <c r="A37" s="54" t="s">
        <v>146</v>
      </c>
      <c r="B37" s="55" t="s">
        <v>44</v>
      </c>
      <c r="C37" s="54" t="s">
        <v>45</v>
      </c>
      <c r="D37" s="56">
        <v>2.65014294E7</v>
      </c>
      <c r="E37" s="56">
        <v>0.0</v>
      </c>
      <c r="F37" s="57">
        <v>2.6501429E7</v>
      </c>
      <c r="G37" s="56">
        <v>0.0</v>
      </c>
      <c r="H37" s="56">
        <v>0.0</v>
      </c>
      <c r="I37" s="58">
        <v>2.6501429E7</v>
      </c>
      <c r="J37" s="59">
        <v>8.9098243E8</v>
      </c>
      <c r="K37" s="60" t="s">
        <v>480</v>
      </c>
      <c r="L37" s="58">
        <v>2.6501429E7</v>
      </c>
      <c r="M37" s="54">
        <v>5.57053774E8</v>
      </c>
      <c r="N37" s="61" t="s">
        <v>481</v>
      </c>
      <c r="O37" s="61">
        <v>2.01400063324E11</v>
      </c>
      <c r="P37" s="62" t="s">
        <v>538</v>
      </c>
      <c r="Q37" s="63">
        <v>41963.0</v>
      </c>
    </row>
    <row r="38" ht="15.75" customHeight="1">
      <c r="A38" s="54" t="s">
        <v>146</v>
      </c>
      <c r="B38" s="55" t="s">
        <v>73</v>
      </c>
      <c r="C38" s="54" t="s">
        <v>74</v>
      </c>
      <c r="D38" s="56">
        <v>6282114.75</v>
      </c>
      <c r="E38" s="56">
        <v>0.0</v>
      </c>
      <c r="F38" s="57">
        <v>6282115.0</v>
      </c>
      <c r="G38" s="56">
        <v>0.0</v>
      </c>
      <c r="H38" s="56">
        <v>0.0</v>
      </c>
      <c r="I38" s="58">
        <v>6282115.0</v>
      </c>
      <c r="J38" s="59">
        <v>8.90900518E8</v>
      </c>
      <c r="K38" s="60" t="s">
        <v>516</v>
      </c>
      <c r="L38" s="58">
        <v>2811319.0</v>
      </c>
      <c r="M38" s="54">
        <v>4.34888418E8</v>
      </c>
      <c r="N38" s="61" t="s">
        <v>517</v>
      </c>
      <c r="O38" s="61">
        <v>2.01400063167E11</v>
      </c>
      <c r="P38" s="62" t="s">
        <v>539</v>
      </c>
      <c r="Q38" s="63">
        <v>41956.0</v>
      </c>
    </row>
    <row r="39" ht="15.75" customHeight="1">
      <c r="A39" s="54" t="s">
        <v>146</v>
      </c>
      <c r="B39" s="55" t="s">
        <v>73</v>
      </c>
      <c r="C39" s="54" t="s">
        <v>74</v>
      </c>
      <c r="D39" s="56"/>
      <c r="E39" s="56"/>
      <c r="F39" s="57"/>
      <c r="G39" s="56"/>
      <c r="H39" s="56"/>
      <c r="I39" s="58"/>
      <c r="J39" s="59">
        <v>8.90982134E8</v>
      </c>
      <c r="K39" s="60" t="s">
        <v>522</v>
      </c>
      <c r="L39" s="58">
        <v>3470796.0</v>
      </c>
      <c r="M39" s="54" t="s">
        <v>523</v>
      </c>
      <c r="N39" s="61" t="s">
        <v>478</v>
      </c>
      <c r="O39" s="61">
        <v>2.01400063166E11</v>
      </c>
      <c r="P39" s="62" t="s">
        <v>540</v>
      </c>
      <c r="Q39" s="63">
        <v>41956.0</v>
      </c>
    </row>
    <row r="40" ht="15.75" customHeight="1">
      <c r="A40" s="54" t="s">
        <v>152</v>
      </c>
      <c r="B40" s="55" t="s">
        <v>44</v>
      </c>
      <c r="C40" s="54" t="s">
        <v>45</v>
      </c>
      <c r="D40" s="56">
        <v>6485402.03</v>
      </c>
      <c r="E40" s="56">
        <v>0.0</v>
      </c>
      <c r="F40" s="57">
        <v>6485402.0</v>
      </c>
      <c r="G40" s="56">
        <v>0.0</v>
      </c>
      <c r="H40" s="56">
        <v>0.0</v>
      </c>
      <c r="I40" s="58">
        <v>6485402.0</v>
      </c>
      <c r="J40" s="59">
        <v>8.90982139E8</v>
      </c>
      <c r="K40" s="60" t="s">
        <v>541</v>
      </c>
      <c r="L40" s="58">
        <v>6485402.0</v>
      </c>
      <c r="M40" s="54">
        <v>2.4033899731E10</v>
      </c>
      <c r="N40" s="61" t="s">
        <v>478</v>
      </c>
      <c r="O40" s="61">
        <v>2.01400063325E11</v>
      </c>
      <c r="P40" s="62" t="s">
        <v>542</v>
      </c>
      <c r="Q40" s="63">
        <v>41963.0</v>
      </c>
    </row>
    <row r="41" ht="15.75" customHeight="1">
      <c r="A41" s="54" t="s">
        <v>154</v>
      </c>
      <c r="B41" s="55" t="s">
        <v>44</v>
      </c>
      <c r="C41" s="54" t="s">
        <v>45</v>
      </c>
      <c r="D41" s="56">
        <v>279148.57</v>
      </c>
      <c r="E41" s="56">
        <v>0.0</v>
      </c>
      <c r="F41" s="57">
        <v>279149.0</v>
      </c>
      <c r="G41" s="56">
        <v>0.0</v>
      </c>
      <c r="H41" s="56">
        <v>0.0</v>
      </c>
      <c r="I41" s="58">
        <v>279149.0</v>
      </c>
      <c r="J41" s="59">
        <v>8.90984427E8</v>
      </c>
      <c r="K41" s="60" t="s">
        <v>509</v>
      </c>
      <c r="L41" s="58">
        <v>279149.0</v>
      </c>
      <c r="M41" s="54">
        <v>1.4660001372E10</v>
      </c>
      <c r="N41" s="61" t="s">
        <v>510</v>
      </c>
      <c r="O41" s="61">
        <v>2.01400063326E11</v>
      </c>
      <c r="P41" s="62" t="s">
        <v>543</v>
      </c>
      <c r="Q41" s="63">
        <v>41963.0</v>
      </c>
    </row>
    <row r="42" ht="27.75" customHeight="1">
      <c r="A42" s="54" t="s">
        <v>154</v>
      </c>
      <c r="B42" s="55" t="s">
        <v>73</v>
      </c>
      <c r="C42" s="54" t="s">
        <v>74</v>
      </c>
      <c r="D42" s="56">
        <v>661327.89</v>
      </c>
      <c r="E42" s="56">
        <v>0.0</v>
      </c>
      <c r="F42" s="57">
        <v>661328.0</v>
      </c>
      <c r="G42" s="56">
        <v>0.0</v>
      </c>
      <c r="H42" s="56">
        <v>0.0</v>
      </c>
      <c r="I42" s="58">
        <v>661328.0</v>
      </c>
      <c r="J42" s="59">
        <v>8.90982134E8</v>
      </c>
      <c r="K42" s="60" t="s">
        <v>522</v>
      </c>
      <c r="L42" s="58">
        <v>661328.0</v>
      </c>
      <c r="M42" s="54" t="s">
        <v>523</v>
      </c>
      <c r="N42" s="61" t="s">
        <v>478</v>
      </c>
      <c r="O42" s="61">
        <v>2.01400063163E11</v>
      </c>
      <c r="P42" s="62" t="s">
        <v>544</v>
      </c>
      <c r="Q42" s="63">
        <v>41956.0</v>
      </c>
    </row>
    <row r="43" ht="15.75" customHeight="1">
      <c r="A43" s="54" t="s">
        <v>156</v>
      </c>
      <c r="B43" s="55" t="s">
        <v>44</v>
      </c>
      <c r="C43" s="54" t="s">
        <v>45</v>
      </c>
      <c r="D43" s="56">
        <v>6752685.78</v>
      </c>
      <c r="E43" s="56">
        <v>0.0</v>
      </c>
      <c r="F43" s="57">
        <v>6752686.0</v>
      </c>
      <c r="G43" s="56">
        <v>1620502.0</v>
      </c>
      <c r="H43" s="56">
        <v>0.0</v>
      </c>
      <c r="I43" s="58">
        <v>8373188.0</v>
      </c>
      <c r="J43" s="59">
        <v>8.90982138E8</v>
      </c>
      <c r="K43" s="60" t="s">
        <v>545</v>
      </c>
      <c r="L43" s="58">
        <v>8373188.0</v>
      </c>
      <c r="M43" s="54">
        <v>1.19367918E8</v>
      </c>
      <c r="N43" s="61" t="s">
        <v>478</v>
      </c>
      <c r="O43" s="61">
        <v>2.01400063327E11</v>
      </c>
      <c r="P43" s="62" t="s">
        <v>546</v>
      </c>
      <c r="Q43" s="63">
        <v>41963.0</v>
      </c>
    </row>
    <row r="44" ht="15.75" customHeight="1">
      <c r="A44" s="54" t="s">
        <v>158</v>
      </c>
      <c r="B44" s="55" t="s">
        <v>44</v>
      </c>
      <c r="C44" s="54" t="s">
        <v>45</v>
      </c>
      <c r="D44" s="56">
        <v>123203.78</v>
      </c>
      <c r="E44" s="56">
        <v>0.0</v>
      </c>
      <c r="F44" s="57">
        <v>123204.0</v>
      </c>
      <c r="G44" s="56">
        <v>0.0</v>
      </c>
      <c r="H44" s="56">
        <v>0.0</v>
      </c>
      <c r="I44" s="58">
        <v>123204.0</v>
      </c>
      <c r="J44" s="59">
        <v>8.90984427E8</v>
      </c>
      <c r="K44" s="60" t="s">
        <v>509</v>
      </c>
      <c r="L44" s="58">
        <v>123204.0</v>
      </c>
      <c r="M44" s="54">
        <v>1.4660001372E10</v>
      </c>
      <c r="N44" s="61" t="s">
        <v>510</v>
      </c>
      <c r="O44" s="61">
        <v>2.01400063328E11</v>
      </c>
      <c r="P44" s="62" t="s">
        <v>547</v>
      </c>
      <c r="Q44" s="63">
        <v>41963.0</v>
      </c>
    </row>
    <row r="45" ht="15.75" customHeight="1">
      <c r="A45" s="54" t="s">
        <v>164</v>
      </c>
      <c r="B45" s="55" t="s">
        <v>44</v>
      </c>
      <c r="C45" s="54" t="s">
        <v>45</v>
      </c>
      <c r="D45" s="56">
        <v>1756541.85</v>
      </c>
      <c r="E45" s="56">
        <v>0.0</v>
      </c>
      <c r="F45" s="57">
        <v>1756542.0</v>
      </c>
      <c r="G45" s="56">
        <v>0.0</v>
      </c>
      <c r="H45" s="56">
        <v>45581.0</v>
      </c>
      <c r="I45" s="58">
        <v>1756542.0</v>
      </c>
      <c r="J45" s="59">
        <v>8.90982091E8</v>
      </c>
      <c r="K45" s="60" t="s">
        <v>548</v>
      </c>
      <c r="L45" s="58">
        <v>1756542.0</v>
      </c>
      <c r="M45" s="54">
        <v>2.358199901E9</v>
      </c>
      <c r="N45" s="61" t="s">
        <v>478</v>
      </c>
      <c r="O45" s="61">
        <v>2.01400063329E11</v>
      </c>
      <c r="P45" s="62" t="s">
        <v>549</v>
      </c>
      <c r="Q45" s="63">
        <v>41963.0</v>
      </c>
    </row>
    <row r="46" ht="15.75" customHeight="1">
      <c r="A46" s="54" t="s">
        <v>166</v>
      </c>
      <c r="B46" s="55" t="s">
        <v>44</v>
      </c>
      <c r="C46" s="54" t="s">
        <v>45</v>
      </c>
      <c r="D46" s="56">
        <v>1531485.08</v>
      </c>
      <c r="E46" s="56">
        <v>0.0</v>
      </c>
      <c r="F46" s="57">
        <v>1531485.0</v>
      </c>
      <c r="G46" s="56">
        <v>0.0</v>
      </c>
      <c r="H46" s="56">
        <v>0.0</v>
      </c>
      <c r="I46" s="58">
        <v>1531485.0</v>
      </c>
      <c r="J46" s="59">
        <v>8.90984156E8</v>
      </c>
      <c r="K46" s="60" t="s">
        <v>550</v>
      </c>
      <c r="L46" s="58">
        <v>1531485.0</v>
      </c>
      <c r="M46" s="54">
        <v>1.0332653157E10</v>
      </c>
      <c r="N46" s="61" t="s">
        <v>478</v>
      </c>
      <c r="O46" s="61">
        <v>2.0140006333E11</v>
      </c>
      <c r="P46" s="62" t="s">
        <v>551</v>
      </c>
      <c r="Q46" s="63">
        <v>41963.0</v>
      </c>
    </row>
    <row r="47" ht="15.75" customHeight="1">
      <c r="A47" s="54" t="s">
        <v>170</v>
      </c>
      <c r="B47" s="55" t="s">
        <v>44</v>
      </c>
      <c r="C47" s="54" t="s">
        <v>45</v>
      </c>
      <c r="D47" s="56">
        <v>7315796.26</v>
      </c>
      <c r="E47" s="56">
        <v>0.0</v>
      </c>
      <c r="F47" s="57">
        <v>7315796.0</v>
      </c>
      <c r="G47" s="56">
        <v>496265.0</v>
      </c>
      <c r="H47" s="56">
        <v>0.0</v>
      </c>
      <c r="I47" s="58">
        <v>7812061.0</v>
      </c>
      <c r="J47" s="59">
        <v>8.90983738E8</v>
      </c>
      <c r="K47" s="60" t="s">
        <v>552</v>
      </c>
      <c r="L47" s="58">
        <v>7812061.0</v>
      </c>
      <c r="M47" s="54">
        <v>2.409873244E9</v>
      </c>
      <c r="N47" s="61" t="s">
        <v>478</v>
      </c>
      <c r="O47" s="61">
        <v>2.01400063331E11</v>
      </c>
      <c r="P47" s="62" t="s">
        <v>553</v>
      </c>
      <c r="Q47" s="63">
        <v>41963.0</v>
      </c>
    </row>
    <row r="48" ht="15.75" customHeight="1">
      <c r="A48" s="54" t="s">
        <v>174</v>
      </c>
      <c r="B48" s="55" t="s">
        <v>44</v>
      </c>
      <c r="C48" s="54" t="s">
        <v>45</v>
      </c>
      <c r="D48" s="56">
        <v>2.418301653E7</v>
      </c>
      <c r="E48" s="56">
        <v>4044433.530000001</v>
      </c>
      <c r="F48" s="57">
        <v>2.0138583E7</v>
      </c>
      <c r="G48" s="56">
        <v>0.0</v>
      </c>
      <c r="H48" s="56">
        <v>0.0</v>
      </c>
      <c r="I48" s="58">
        <v>2.0138583E7</v>
      </c>
      <c r="J48" s="59">
        <v>8.90980758E8</v>
      </c>
      <c r="K48" s="60" t="s">
        <v>554</v>
      </c>
      <c r="L48" s="58">
        <v>2.0138583E7</v>
      </c>
      <c r="M48" s="54">
        <v>2.317881552E9</v>
      </c>
      <c r="N48" s="61" t="s">
        <v>478</v>
      </c>
      <c r="O48" s="61">
        <v>2.01400064406E11</v>
      </c>
      <c r="P48" s="62" t="s">
        <v>555</v>
      </c>
      <c r="Q48" s="63">
        <v>41963.0</v>
      </c>
    </row>
    <row r="49" ht="15.75" customHeight="1">
      <c r="A49" s="54" t="s">
        <v>176</v>
      </c>
      <c r="B49" s="55" t="s">
        <v>44</v>
      </c>
      <c r="C49" s="54" t="s">
        <v>45</v>
      </c>
      <c r="D49" s="56">
        <v>172808.54</v>
      </c>
      <c r="E49" s="56">
        <v>0.0</v>
      </c>
      <c r="F49" s="57">
        <v>172809.0</v>
      </c>
      <c r="G49" s="56">
        <v>0.0</v>
      </c>
      <c r="H49" s="56">
        <v>0.0</v>
      </c>
      <c r="I49" s="58">
        <v>172809.0</v>
      </c>
      <c r="J49" s="59">
        <v>8.9098243E8</v>
      </c>
      <c r="K49" s="60" t="s">
        <v>480</v>
      </c>
      <c r="L49" s="58">
        <v>172809.0</v>
      </c>
      <c r="M49" s="54">
        <v>5.57053774E8</v>
      </c>
      <c r="N49" s="61" t="s">
        <v>481</v>
      </c>
      <c r="O49" s="61">
        <v>2.01400063332E11</v>
      </c>
      <c r="P49" s="62" t="s">
        <v>556</v>
      </c>
      <c r="Q49" s="63">
        <v>41963.0</v>
      </c>
    </row>
    <row r="50" ht="15.75" customHeight="1">
      <c r="A50" s="54" t="s">
        <v>178</v>
      </c>
      <c r="B50" s="55" t="s">
        <v>44</v>
      </c>
      <c r="C50" s="54" t="s">
        <v>45</v>
      </c>
      <c r="D50" s="56">
        <v>1245505.12</v>
      </c>
      <c r="E50" s="56">
        <v>0.0</v>
      </c>
      <c r="F50" s="57">
        <v>1245505.0</v>
      </c>
      <c r="G50" s="56">
        <v>0.0</v>
      </c>
      <c r="H50" s="56">
        <v>0.0</v>
      </c>
      <c r="I50" s="58">
        <v>1245505.0</v>
      </c>
      <c r="J50" s="59">
        <v>8.90906211E8</v>
      </c>
      <c r="K50" s="60" t="s">
        <v>488</v>
      </c>
      <c r="L50" s="58">
        <v>1245505.0</v>
      </c>
      <c r="M50" s="54">
        <v>6.5115467892E10</v>
      </c>
      <c r="N50" s="61" t="s">
        <v>478</v>
      </c>
      <c r="O50" s="61">
        <v>2.01400063333E11</v>
      </c>
      <c r="P50" s="62" t="s">
        <v>557</v>
      </c>
      <c r="Q50" s="63">
        <v>41963.0</v>
      </c>
    </row>
    <row r="51" ht="15.75" customHeight="1">
      <c r="A51" s="54" t="s">
        <v>178</v>
      </c>
      <c r="B51" s="55" t="s">
        <v>73</v>
      </c>
      <c r="C51" s="54" t="s">
        <v>74</v>
      </c>
      <c r="D51" s="56">
        <v>4750240.07</v>
      </c>
      <c r="E51" s="56">
        <v>0.0</v>
      </c>
      <c r="F51" s="57">
        <v>4750240.0</v>
      </c>
      <c r="G51" s="56">
        <v>0.0</v>
      </c>
      <c r="H51" s="56">
        <v>0.0</v>
      </c>
      <c r="I51" s="58">
        <v>4750240.0</v>
      </c>
      <c r="J51" s="59">
        <v>8.90982134E8</v>
      </c>
      <c r="K51" s="60" t="s">
        <v>522</v>
      </c>
      <c r="L51" s="58">
        <v>4750240.0</v>
      </c>
      <c r="M51" s="54" t="s">
        <v>523</v>
      </c>
      <c r="N51" s="61" t="s">
        <v>478</v>
      </c>
      <c r="O51" s="61">
        <v>2.01400063162E11</v>
      </c>
      <c r="P51" s="62" t="s">
        <v>558</v>
      </c>
      <c r="Q51" s="63">
        <v>41956.0</v>
      </c>
    </row>
    <row r="52" ht="15.75" customHeight="1">
      <c r="A52" s="54" t="s">
        <v>182</v>
      </c>
      <c r="B52" s="55" t="s">
        <v>44</v>
      </c>
      <c r="C52" s="54" t="s">
        <v>45</v>
      </c>
      <c r="D52" s="56">
        <v>8785288.06</v>
      </c>
      <c r="E52" s="56">
        <v>0.0</v>
      </c>
      <c r="F52" s="57">
        <v>8785288.0</v>
      </c>
      <c r="G52" s="56">
        <v>0.0</v>
      </c>
      <c r="H52" s="56">
        <v>0.0</v>
      </c>
      <c r="I52" s="58">
        <v>8785288.0</v>
      </c>
      <c r="J52" s="59">
        <v>8.90981726E8</v>
      </c>
      <c r="K52" s="60" t="s">
        <v>559</v>
      </c>
      <c r="L52" s="58">
        <v>8785288.0</v>
      </c>
      <c r="M52" s="54">
        <v>6.44033268E8</v>
      </c>
      <c r="N52" s="61" t="s">
        <v>517</v>
      </c>
      <c r="O52" s="61">
        <v>2.01400063334E11</v>
      </c>
      <c r="P52" s="62" t="s">
        <v>560</v>
      </c>
      <c r="Q52" s="63">
        <v>41963.0</v>
      </c>
    </row>
    <row r="53" ht="15.75" customHeight="1">
      <c r="A53" s="54" t="s">
        <v>184</v>
      </c>
      <c r="B53" s="55" t="s">
        <v>44</v>
      </c>
      <c r="C53" s="54" t="s">
        <v>45</v>
      </c>
      <c r="D53" s="56">
        <v>2.793714753E7</v>
      </c>
      <c r="E53" s="56">
        <v>1451025.5300000012</v>
      </c>
      <c r="F53" s="57">
        <v>2.6486122E7</v>
      </c>
      <c r="G53" s="56">
        <v>0.0</v>
      </c>
      <c r="H53" s="56">
        <v>0.0</v>
      </c>
      <c r="I53" s="58">
        <v>2.6486122E7</v>
      </c>
      <c r="J53" s="59">
        <v>8.90985092E8</v>
      </c>
      <c r="K53" s="60" t="s">
        <v>495</v>
      </c>
      <c r="L53" s="58">
        <v>2.6486122E7</v>
      </c>
      <c r="M53" s="54">
        <v>3.2163495511E10</v>
      </c>
      <c r="N53" s="61" t="s">
        <v>478</v>
      </c>
      <c r="O53" s="61">
        <v>2.01400063335E11</v>
      </c>
      <c r="P53" s="62" t="s">
        <v>561</v>
      </c>
      <c r="Q53" s="63">
        <v>41963.0</v>
      </c>
    </row>
    <row r="54" ht="15.75" customHeight="1">
      <c r="A54" s="54" t="s">
        <v>188</v>
      </c>
      <c r="B54" s="55" t="s">
        <v>44</v>
      </c>
      <c r="C54" s="54" t="s">
        <v>45</v>
      </c>
      <c r="D54" s="56">
        <v>4013266.37</v>
      </c>
      <c r="E54" s="56">
        <v>0.0</v>
      </c>
      <c r="F54" s="57">
        <v>4013266.0</v>
      </c>
      <c r="G54" s="56">
        <v>0.0</v>
      </c>
      <c r="H54" s="56">
        <v>0.0</v>
      </c>
      <c r="I54" s="58">
        <v>4013266.0</v>
      </c>
      <c r="J54" s="59">
        <v>8.90981074E8</v>
      </c>
      <c r="K54" s="60" t="s">
        <v>562</v>
      </c>
      <c r="L54" s="58">
        <v>4013266.0</v>
      </c>
      <c r="M54" s="54">
        <v>9.3342873317E10</v>
      </c>
      <c r="N54" s="61" t="s">
        <v>478</v>
      </c>
      <c r="O54" s="61">
        <v>2.01400063336E11</v>
      </c>
      <c r="P54" s="62" t="s">
        <v>563</v>
      </c>
      <c r="Q54" s="63">
        <v>41963.0</v>
      </c>
    </row>
    <row r="55" ht="15.75" customHeight="1">
      <c r="A55" s="54" t="s">
        <v>190</v>
      </c>
      <c r="B55" s="55" t="s">
        <v>44</v>
      </c>
      <c r="C55" s="54" t="s">
        <v>45</v>
      </c>
      <c r="D55" s="56">
        <v>1.15522611E7</v>
      </c>
      <c r="E55" s="56">
        <v>0.0</v>
      </c>
      <c r="F55" s="57">
        <v>1.1552261E7</v>
      </c>
      <c r="G55" s="56">
        <v>0.0</v>
      </c>
      <c r="H55" s="56">
        <v>0.0</v>
      </c>
      <c r="I55" s="58">
        <v>1.1552261E7</v>
      </c>
      <c r="J55" s="59">
        <v>8.11032722E8</v>
      </c>
      <c r="K55" s="60" t="s">
        <v>564</v>
      </c>
      <c r="L55" s="58">
        <v>1.1552261E7</v>
      </c>
      <c r="M55" s="54">
        <v>9.3349759138E10</v>
      </c>
      <c r="N55" s="61" t="s">
        <v>478</v>
      </c>
      <c r="O55" s="61">
        <v>2.01400063337E11</v>
      </c>
      <c r="P55" s="62" t="s">
        <v>565</v>
      </c>
      <c r="Q55" s="63">
        <v>41963.0</v>
      </c>
    </row>
    <row r="56" ht="15.75" customHeight="1">
      <c r="A56" s="54" t="s">
        <v>192</v>
      </c>
      <c r="B56" s="55" t="s">
        <v>44</v>
      </c>
      <c r="C56" s="54" t="s">
        <v>45</v>
      </c>
      <c r="D56" s="56">
        <v>242088.22</v>
      </c>
      <c r="E56" s="56">
        <v>0.0</v>
      </c>
      <c r="F56" s="57">
        <v>242088.0</v>
      </c>
      <c r="G56" s="56">
        <v>0.0</v>
      </c>
      <c r="H56" s="56">
        <v>0.0</v>
      </c>
      <c r="I56" s="58">
        <v>242088.0</v>
      </c>
      <c r="J56" s="59">
        <v>8.90982091E8</v>
      </c>
      <c r="K56" s="60" t="s">
        <v>548</v>
      </c>
      <c r="L56" s="58">
        <v>242088.0</v>
      </c>
      <c r="M56" s="54">
        <v>2.358199901E9</v>
      </c>
      <c r="N56" s="61" t="s">
        <v>478</v>
      </c>
      <c r="O56" s="61">
        <v>2.01400063338E11</v>
      </c>
      <c r="P56" s="62" t="s">
        <v>566</v>
      </c>
      <c r="Q56" s="63">
        <v>41963.0</v>
      </c>
    </row>
    <row r="57" ht="15.75" customHeight="1">
      <c r="A57" s="54" t="s">
        <v>194</v>
      </c>
      <c r="B57" s="55" t="s">
        <v>44</v>
      </c>
      <c r="C57" s="54" t="s">
        <v>45</v>
      </c>
      <c r="D57" s="56">
        <v>8.096589037E7</v>
      </c>
      <c r="E57" s="56">
        <v>0.0</v>
      </c>
      <c r="F57" s="57">
        <v>8.096589E7</v>
      </c>
      <c r="G57" s="56">
        <v>6372450.0</v>
      </c>
      <c r="H57" s="56">
        <v>0.0</v>
      </c>
      <c r="I57" s="58">
        <v>8.733834E7</v>
      </c>
      <c r="J57" s="59">
        <v>8.9098243E8</v>
      </c>
      <c r="K57" s="60" t="s">
        <v>480</v>
      </c>
      <c r="L57" s="58">
        <v>5302122.0</v>
      </c>
      <c r="M57" s="54">
        <v>5.57053774E8</v>
      </c>
      <c r="N57" s="61" t="s">
        <v>481</v>
      </c>
      <c r="O57" s="61">
        <v>2.01400063339E11</v>
      </c>
      <c r="P57" s="62" t="s">
        <v>567</v>
      </c>
      <c r="Q57" s="63">
        <v>41963.0</v>
      </c>
    </row>
    <row r="58" ht="15.75" customHeight="1">
      <c r="A58" s="54" t="s">
        <v>194</v>
      </c>
      <c r="B58" s="55" t="s">
        <v>44</v>
      </c>
      <c r="C58" s="54" t="s">
        <v>45</v>
      </c>
      <c r="D58" s="56"/>
      <c r="E58" s="56"/>
      <c r="F58" s="57"/>
      <c r="G58" s="56"/>
      <c r="H58" s="56"/>
      <c r="I58" s="58"/>
      <c r="J58" s="59">
        <v>8.90980814E8</v>
      </c>
      <c r="K58" s="60" t="s">
        <v>568</v>
      </c>
      <c r="L58" s="58">
        <v>3.5845048E7</v>
      </c>
      <c r="M58" s="54">
        <v>7.5001008E7</v>
      </c>
      <c r="N58" s="61" t="s">
        <v>507</v>
      </c>
      <c r="O58" s="61">
        <v>2.0140006334E11</v>
      </c>
      <c r="P58" s="62" t="s">
        <v>569</v>
      </c>
      <c r="Q58" s="63">
        <v>41963.0</v>
      </c>
    </row>
    <row r="59" ht="15.75" customHeight="1">
      <c r="A59" s="54" t="s">
        <v>194</v>
      </c>
      <c r="B59" s="55" t="s">
        <v>44</v>
      </c>
      <c r="C59" s="54" t="s">
        <v>45</v>
      </c>
      <c r="D59" s="56"/>
      <c r="E59" s="56"/>
      <c r="F59" s="57"/>
      <c r="G59" s="56"/>
      <c r="H59" s="56"/>
      <c r="I59" s="58"/>
      <c r="J59" s="59">
        <v>8.90981096E8</v>
      </c>
      <c r="K59" s="60" t="s">
        <v>570</v>
      </c>
      <c r="L59" s="58">
        <v>2.7498804E7</v>
      </c>
      <c r="M59" s="54">
        <v>4.0085136386E10</v>
      </c>
      <c r="N59" s="61" t="s">
        <v>478</v>
      </c>
      <c r="O59" s="61">
        <v>2.01400063341E11</v>
      </c>
      <c r="P59" s="62" t="s">
        <v>571</v>
      </c>
      <c r="Q59" s="63">
        <v>41963.0</v>
      </c>
    </row>
    <row r="60" ht="15.75" customHeight="1">
      <c r="A60" s="54" t="s">
        <v>194</v>
      </c>
      <c r="B60" s="55" t="s">
        <v>44</v>
      </c>
      <c r="C60" s="54" t="s">
        <v>45</v>
      </c>
      <c r="D60" s="56"/>
      <c r="E60" s="56"/>
      <c r="F60" s="57"/>
      <c r="G60" s="56"/>
      <c r="H60" s="56"/>
      <c r="I60" s="58"/>
      <c r="J60" s="59">
        <v>8.9098467E8</v>
      </c>
      <c r="K60" s="60" t="s">
        <v>572</v>
      </c>
      <c r="L60" s="58">
        <v>9444272.0</v>
      </c>
      <c r="M60" s="54">
        <v>2.4039656015E10</v>
      </c>
      <c r="N60" s="61" t="s">
        <v>478</v>
      </c>
      <c r="O60" s="61">
        <v>2.01400063342E11</v>
      </c>
      <c r="P60" s="62" t="s">
        <v>573</v>
      </c>
      <c r="Q60" s="63">
        <v>41963.0</v>
      </c>
    </row>
    <row r="61" ht="15.75" customHeight="1">
      <c r="A61" s="54" t="s">
        <v>194</v>
      </c>
      <c r="B61" s="55" t="s">
        <v>44</v>
      </c>
      <c r="C61" s="54" t="s">
        <v>45</v>
      </c>
      <c r="D61" s="56"/>
      <c r="E61" s="56"/>
      <c r="F61" s="57"/>
      <c r="G61" s="56"/>
      <c r="H61" s="56"/>
      <c r="I61" s="58"/>
      <c r="J61" s="59">
        <v>8.90982183E8</v>
      </c>
      <c r="K61" s="60" t="s">
        <v>574</v>
      </c>
      <c r="L61" s="58">
        <v>9248093.0</v>
      </c>
      <c r="M61" s="54">
        <v>5.0380799687E10</v>
      </c>
      <c r="N61" s="61" t="s">
        <v>478</v>
      </c>
      <c r="O61" s="61">
        <v>2.01400063343E11</v>
      </c>
      <c r="P61" s="62" t="s">
        <v>575</v>
      </c>
      <c r="Q61" s="63">
        <v>41963.0</v>
      </c>
    </row>
    <row r="62" ht="15.75" customHeight="1">
      <c r="A62" s="54" t="s">
        <v>196</v>
      </c>
      <c r="B62" s="55" t="s">
        <v>44</v>
      </c>
      <c r="C62" s="54" t="s">
        <v>45</v>
      </c>
      <c r="D62" s="56">
        <v>1.951866485E7</v>
      </c>
      <c r="E62" s="56">
        <v>0.0</v>
      </c>
      <c r="F62" s="57">
        <v>1.9518665E7</v>
      </c>
      <c r="G62" s="56">
        <v>0.0</v>
      </c>
      <c r="H62" s="56">
        <v>0.0</v>
      </c>
      <c r="I62" s="58">
        <v>1.9518665E7</v>
      </c>
      <c r="J62" s="59">
        <v>8.90981532E8</v>
      </c>
      <c r="K62" s="60" t="s">
        <v>576</v>
      </c>
      <c r="L62" s="58">
        <v>1.9518665E7</v>
      </c>
      <c r="M62" s="54" t="s">
        <v>577</v>
      </c>
      <c r="N62" s="61" t="s">
        <v>507</v>
      </c>
      <c r="O62" s="61">
        <v>2.01400063344E11</v>
      </c>
      <c r="P62" s="62" t="s">
        <v>578</v>
      </c>
      <c r="Q62" s="63">
        <v>41963.0</v>
      </c>
    </row>
    <row r="63" ht="15.75" customHeight="1">
      <c r="A63" s="54" t="s">
        <v>198</v>
      </c>
      <c r="B63" s="55" t="s">
        <v>73</v>
      </c>
      <c r="C63" s="54" t="s">
        <v>74</v>
      </c>
      <c r="D63" s="56">
        <v>3614901.33</v>
      </c>
      <c r="E63" s="56">
        <v>0.0</v>
      </c>
      <c r="F63" s="57">
        <v>3614901.0</v>
      </c>
      <c r="G63" s="56">
        <v>0.0</v>
      </c>
      <c r="H63" s="56">
        <v>0.0</v>
      </c>
      <c r="I63" s="58">
        <v>3614901.0</v>
      </c>
      <c r="J63" s="59">
        <v>8.90982134E8</v>
      </c>
      <c r="K63" s="60" t="s">
        <v>522</v>
      </c>
      <c r="L63" s="58">
        <v>3614901.0</v>
      </c>
      <c r="M63" s="54" t="s">
        <v>523</v>
      </c>
      <c r="N63" s="61" t="s">
        <v>478</v>
      </c>
      <c r="O63" s="61">
        <v>2.0140006316E11</v>
      </c>
      <c r="P63" s="62" t="s">
        <v>579</v>
      </c>
      <c r="Q63" s="63">
        <v>41956.0</v>
      </c>
    </row>
    <row r="64" ht="15.75" customHeight="1">
      <c r="A64" s="54" t="s">
        <v>200</v>
      </c>
      <c r="B64" s="55" t="s">
        <v>44</v>
      </c>
      <c r="C64" s="54" t="s">
        <v>45</v>
      </c>
      <c r="D64" s="56">
        <v>4998444.74</v>
      </c>
      <c r="E64" s="56">
        <v>0.0</v>
      </c>
      <c r="F64" s="57">
        <v>4998445.0</v>
      </c>
      <c r="G64" s="56">
        <v>0.0</v>
      </c>
      <c r="H64" s="56">
        <v>0.0</v>
      </c>
      <c r="I64" s="58">
        <v>4998445.0</v>
      </c>
      <c r="J64" s="59">
        <v>8.00193392E8</v>
      </c>
      <c r="K64" s="60" t="s">
        <v>580</v>
      </c>
      <c r="L64" s="58">
        <v>4998445.0</v>
      </c>
      <c r="M64" s="54">
        <v>2.4033900828E10</v>
      </c>
      <c r="N64" s="61" t="s">
        <v>478</v>
      </c>
      <c r="O64" s="61">
        <v>2.01400063345E11</v>
      </c>
      <c r="P64" s="62" t="s">
        <v>581</v>
      </c>
      <c r="Q64" s="63">
        <v>41963.0</v>
      </c>
    </row>
    <row r="65" ht="28.5" customHeight="1">
      <c r="A65" s="54" t="s">
        <v>200</v>
      </c>
      <c r="B65" s="55" t="s">
        <v>73</v>
      </c>
      <c r="C65" s="54" t="s">
        <v>74</v>
      </c>
      <c r="D65" s="56">
        <v>5597083.56</v>
      </c>
      <c r="E65" s="56">
        <v>0.0</v>
      </c>
      <c r="F65" s="57">
        <v>5597084.0</v>
      </c>
      <c r="G65" s="56">
        <v>0.0</v>
      </c>
      <c r="H65" s="56">
        <v>0.0</v>
      </c>
      <c r="I65" s="58">
        <v>5597084.0</v>
      </c>
      <c r="J65" s="59">
        <v>8.90982134E8</v>
      </c>
      <c r="K65" s="60" t="s">
        <v>522</v>
      </c>
      <c r="L65" s="58">
        <v>5597084.0</v>
      </c>
      <c r="M65" s="54" t="s">
        <v>523</v>
      </c>
      <c r="N65" s="61" t="s">
        <v>478</v>
      </c>
      <c r="O65" s="61">
        <v>2.01400063159E11</v>
      </c>
      <c r="P65" s="62" t="s">
        <v>582</v>
      </c>
      <c r="Q65" s="63">
        <v>41956.0</v>
      </c>
    </row>
    <row r="66" ht="15.75" customHeight="1">
      <c r="A66" s="54" t="s">
        <v>204</v>
      </c>
      <c r="B66" s="55" t="s">
        <v>44</v>
      </c>
      <c r="C66" s="54" t="s">
        <v>45</v>
      </c>
      <c r="D66" s="56">
        <v>1.946260919E7</v>
      </c>
      <c r="E66" s="56">
        <v>0.0</v>
      </c>
      <c r="F66" s="57">
        <v>1.9462609E7</v>
      </c>
      <c r="G66" s="56">
        <v>0.0</v>
      </c>
      <c r="H66" s="56">
        <v>0.0</v>
      </c>
      <c r="I66" s="58">
        <v>1.9462609E7</v>
      </c>
      <c r="J66" s="59">
        <v>8.90981532E8</v>
      </c>
      <c r="K66" s="60" t="s">
        <v>576</v>
      </c>
      <c r="L66" s="58">
        <v>1.9462609E7</v>
      </c>
      <c r="M66" s="54" t="s">
        <v>577</v>
      </c>
      <c r="N66" s="61" t="s">
        <v>507</v>
      </c>
      <c r="O66" s="61">
        <v>2.01400063346E11</v>
      </c>
      <c r="P66" s="62" t="s">
        <v>583</v>
      </c>
      <c r="Q66" s="63">
        <v>41963.0</v>
      </c>
    </row>
    <row r="67" ht="15.75" customHeight="1">
      <c r="A67" s="54" t="s">
        <v>204</v>
      </c>
      <c r="B67" s="55" t="s">
        <v>73</v>
      </c>
      <c r="C67" s="54" t="s">
        <v>74</v>
      </c>
      <c r="D67" s="56">
        <v>2.38373284E7</v>
      </c>
      <c r="E67" s="56">
        <v>0.0</v>
      </c>
      <c r="F67" s="57">
        <v>2.3837328E7</v>
      </c>
      <c r="G67" s="56">
        <v>0.0</v>
      </c>
      <c r="H67" s="56">
        <v>0.0</v>
      </c>
      <c r="I67" s="58">
        <v>2.3837328E7</v>
      </c>
      <c r="J67" s="59">
        <v>8.90982134E8</v>
      </c>
      <c r="K67" s="60" t="s">
        <v>522</v>
      </c>
      <c r="L67" s="58">
        <v>1905651.0</v>
      </c>
      <c r="M67" s="54" t="s">
        <v>523</v>
      </c>
      <c r="N67" s="61" t="s">
        <v>478</v>
      </c>
      <c r="O67" s="61">
        <v>2.01400063149E11</v>
      </c>
      <c r="P67" s="62" t="s">
        <v>584</v>
      </c>
      <c r="Q67" s="63">
        <v>41956.0</v>
      </c>
    </row>
    <row r="68" ht="15.75" customHeight="1">
      <c r="A68" s="54" t="s">
        <v>206</v>
      </c>
      <c r="B68" s="55" t="s">
        <v>44</v>
      </c>
      <c r="C68" s="54" t="s">
        <v>45</v>
      </c>
      <c r="D68" s="56">
        <v>1.908007682E7</v>
      </c>
      <c r="E68" s="56">
        <v>0.0</v>
      </c>
      <c r="F68" s="57">
        <v>1.9080077E7</v>
      </c>
      <c r="G68" s="56">
        <v>1304001.0</v>
      </c>
      <c r="H68" s="56">
        <v>0.0</v>
      </c>
      <c r="I68" s="58">
        <v>2.0384078E7</v>
      </c>
      <c r="J68" s="59">
        <v>8.11041637E8</v>
      </c>
      <c r="K68" s="60" t="s">
        <v>585</v>
      </c>
      <c r="L68" s="58">
        <v>2.0384078E7</v>
      </c>
      <c r="M68" s="54">
        <v>3.116447061E9</v>
      </c>
      <c r="N68" s="61" t="s">
        <v>478</v>
      </c>
      <c r="O68" s="61">
        <v>2.01400063347E11</v>
      </c>
      <c r="P68" s="62" t="s">
        <v>586</v>
      </c>
      <c r="Q68" s="63">
        <v>41963.0</v>
      </c>
    </row>
    <row r="69" ht="15.75" customHeight="1">
      <c r="A69" s="54" t="s">
        <v>212</v>
      </c>
      <c r="B69" s="55" t="s">
        <v>44</v>
      </c>
      <c r="C69" s="54" t="s">
        <v>45</v>
      </c>
      <c r="D69" s="56">
        <v>593500.13</v>
      </c>
      <c r="E69" s="56">
        <v>0.0</v>
      </c>
      <c r="F69" s="57">
        <v>593500.0</v>
      </c>
      <c r="G69" s="56">
        <v>0.0</v>
      </c>
      <c r="H69" s="56">
        <v>0.0</v>
      </c>
      <c r="I69" s="58">
        <v>593500.0</v>
      </c>
      <c r="J69" s="59">
        <v>8.90980855E8</v>
      </c>
      <c r="K69" s="60" t="s">
        <v>587</v>
      </c>
      <c r="L69" s="58">
        <v>593500.0</v>
      </c>
      <c r="M69" s="54" t="s">
        <v>588</v>
      </c>
      <c r="N69" s="61" t="s">
        <v>507</v>
      </c>
      <c r="O69" s="61">
        <v>2.01400063348E11</v>
      </c>
      <c r="P69" s="62" t="s">
        <v>589</v>
      </c>
      <c r="Q69" s="63">
        <v>41963.0</v>
      </c>
    </row>
    <row r="70" ht="15.75" customHeight="1">
      <c r="A70" s="54" t="s">
        <v>214</v>
      </c>
      <c r="B70" s="55" t="s">
        <v>44</v>
      </c>
      <c r="C70" s="54" t="s">
        <v>45</v>
      </c>
      <c r="D70" s="56">
        <v>6358255.8</v>
      </c>
      <c r="E70" s="56">
        <v>0.0</v>
      </c>
      <c r="F70" s="57">
        <v>6358256.0</v>
      </c>
      <c r="G70" s="56">
        <v>217831.0</v>
      </c>
      <c r="H70" s="56">
        <v>0.0</v>
      </c>
      <c r="I70" s="58">
        <v>6576087.0</v>
      </c>
      <c r="J70" s="59">
        <v>8.11032722E8</v>
      </c>
      <c r="K70" s="60" t="s">
        <v>564</v>
      </c>
      <c r="L70" s="58">
        <v>6576087.0</v>
      </c>
      <c r="M70" s="54">
        <v>9.3349759138E10</v>
      </c>
      <c r="N70" s="61" t="s">
        <v>478</v>
      </c>
      <c r="O70" s="61">
        <v>2.01400063349E11</v>
      </c>
      <c r="P70" s="62" t="s">
        <v>590</v>
      </c>
      <c r="Q70" s="63">
        <v>41963.0</v>
      </c>
    </row>
    <row r="71" ht="15.75" customHeight="1">
      <c r="A71" s="54" t="s">
        <v>216</v>
      </c>
      <c r="B71" s="55" t="s">
        <v>44</v>
      </c>
      <c r="C71" s="54" t="s">
        <v>45</v>
      </c>
      <c r="D71" s="56">
        <v>1026151.15</v>
      </c>
      <c r="E71" s="56">
        <v>0.0</v>
      </c>
      <c r="F71" s="57">
        <v>1026151.0</v>
      </c>
      <c r="G71" s="56">
        <v>301351.0</v>
      </c>
      <c r="H71" s="56">
        <v>0.0</v>
      </c>
      <c r="I71" s="58">
        <v>1327502.0</v>
      </c>
      <c r="J71" s="59">
        <v>8.90984427E8</v>
      </c>
      <c r="K71" s="60" t="s">
        <v>509</v>
      </c>
      <c r="L71" s="58">
        <v>1327502.0</v>
      </c>
      <c r="M71" s="54">
        <v>1.4660001372E10</v>
      </c>
      <c r="N71" s="61" t="s">
        <v>510</v>
      </c>
      <c r="O71" s="61">
        <v>2.0140006335E11</v>
      </c>
      <c r="P71" s="62" t="s">
        <v>591</v>
      </c>
      <c r="Q71" s="63">
        <v>41963.0</v>
      </c>
    </row>
    <row r="72" ht="20.25" customHeight="1">
      <c r="A72" s="54" t="s">
        <v>216</v>
      </c>
      <c r="B72" s="55" t="s">
        <v>40</v>
      </c>
      <c r="C72" s="54" t="s">
        <v>41</v>
      </c>
      <c r="D72" s="56"/>
      <c r="E72" s="56"/>
      <c r="F72" s="57"/>
      <c r="G72" s="56"/>
      <c r="H72" s="56"/>
      <c r="I72" s="58"/>
      <c r="J72" s="59">
        <v>8.90980444E8</v>
      </c>
      <c r="K72" s="60" t="s">
        <v>592</v>
      </c>
      <c r="L72" s="58">
        <v>4689148.0</v>
      </c>
      <c r="M72" s="54">
        <v>2.14201097E8</v>
      </c>
      <c r="N72" s="61" t="s">
        <v>517</v>
      </c>
      <c r="O72" s="61">
        <v>2.01400059689E11</v>
      </c>
      <c r="P72" s="62" t="s">
        <v>593</v>
      </c>
      <c r="Q72" s="63">
        <v>41946.0</v>
      </c>
      <c r="R72" s="4"/>
      <c r="S72" s="64"/>
    </row>
    <row r="73" ht="15.75" customHeight="1">
      <c r="A73" s="54" t="s">
        <v>222</v>
      </c>
      <c r="B73" s="55" t="s">
        <v>44</v>
      </c>
      <c r="C73" s="54" t="s">
        <v>45</v>
      </c>
      <c r="D73" s="56">
        <v>2.468540783E7</v>
      </c>
      <c r="E73" s="56">
        <v>0.0</v>
      </c>
      <c r="F73" s="57">
        <v>2.4685408E7</v>
      </c>
      <c r="G73" s="56">
        <v>2099045.0</v>
      </c>
      <c r="H73" s="56">
        <v>0.0</v>
      </c>
      <c r="I73" s="58">
        <v>2.6784453E7</v>
      </c>
      <c r="J73" s="59">
        <v>8.90985092E8</v>
      </c>
      <c r="K73" s="60" t="s">
        <v>495</v>
      </c>
      <c r="L73" s="58">
        <v>2.6784453E7</v>
      </c>
      <c r="M73" s="54">
        <v>3.2163495511E10</v>
      </c>
      <c r="N73" s="61" t="s">
        <v>478</v>
      </c>
      <c r="O73" s="61">
        <v>2.01400063351E11</v>
      </c>
      <c r="P73" s="62" t="s">
        <v>594</v>
      </c>
      <c r="Q73" s="63">
        <v>41963.0</v>
      </c>
    </row>
    <row r="74" ht="15.75" customHeight="1">
      <c r="A74" s="54" t="s">
        <v>228</v>
      </c>
      <c r="B74" s="55" t="s">
        <v>44</v>
      </c>
      <c r="C74" s="54" t="s">
        <v>45</v>
      </c>
      <c r="D74" s="56">
        <v>3328010.68</v>
      </c>
      <c r="E74" s="56">
        <v>0.0</v>
      </c>
      <c r="F74" s="57">
        <v>3328011.0</v>
      </c>
      <c r="G74" s="56">
        <v>0.0</v>
      </c>
      <c r="H74" s="56">
        <v>0.0</v>
      </c>
      <c r="I74" s="58">
        <v>3328011.0</v>
      </c>
      <c r="J74" s="59">
        <v>8.90980643E8</v>
      </c>
      <c r="K74" s="60" t="s">
        <v>595</v>
      </c>
      <c r="L74" s="58">
        <v>3328011.0</v>
      </c>
      <c r="M74" s="54">
        <v>3.97669999807E11</v>
      </c>
      <c r="N74" s="61" t="s">
        <v>507</v>
      </c>
      <c r="O74" s="61">
        <v>2.01400063352E11</v>
      </c>
      <c r="P74" s="62" t="s">
        <v>596</v>
      </c>
      <c r="Q74" s="63">
        <v>41963.0</v>
      </c>
    </row>
    <row r="75" ht="15.75" customHeight="1">
      <c r="A75" s="54" t="s">
        <v>234</v>
      </c>
      <c r="B75" s="55" t="s">
        <v>44</v>
      </c>
      <c r="C75" s="54" t="s">
        <v>45</v>
      </c>
      <c r="D75" s="56">
        <v>3551433.46</v>
      </c>
      <c r="E75" s="56">
        <v>0.0</v>
      </c>
      <c r="F75" s="57">
        <v>3551433.0</v>
      </c>
      <c r="G75" s="56">
        <v>0.0</v>
      </c>
      <c r="H75" s="56">
        <v>0.0</v>
      </c>
      <c r="I75" s="58">
        <v>3551433.0</v>
      </c>
      <c r="J75" s="59">
        <v>8.11041637E8</v>
      </c>
      <c r="K75" s="60" t="s">
        <v>585</v>
      </c>
      <c r="L75" s="58">
        <v>3551433.0</v>
      </c>
      <c r="M75" s="54">
        <v>3.116447061E9</v>
      </c>
      <c r="N75" s="61" t="s">
        <v>478</v>
      </c>
      <c r="O75" s="61">
        <v>2.01400063353E11</v>
      </c>
      <c r="P75" s="62" t="s">
        <v>597</v>
      </c>
      <c r="Q75" s="63">
        <v>41963.0</v>
      </c>
    </row>
    <row r="76" ht="15.75" customHeight="1">
      <c r="A76" s="54" t="s">
        <v>240</v>
      </c>
      <c r="B76" s="55" t="s">
        <v>44</v>
      </c>
      <c r="C76" s="54" t="s">
        <v>45</v>
      </c>
      <c r="D76" s="56">
        <v>2.375554987E7</v>
      </c>
      <c r="E76" s="56">
        <v>0.0</v>
      </c>
      <c r="F76" s="57">
        <v>2.375555E7</v>
      </c>
      <c r="G76" s="56">
        <v>8635807.0</v>
      </c>
      <c r="H76" s="56">
        <v>0.0</v>
      </c>
      <c r="I76" s="58">
        <v>3.2391357E7</v>
      </c>
      <c r="J76" s="59">
        <v>8.00174995E8</v>
      </c>
      <c r="K76" s="60" t="s">
        <v>483</v>
      </c>
      <c r="L76" s="58">
        <v>3.2391357E7</v>
      </c>
      <c r="M76" s="54">
        <v>2.4504338948E10</v>
      </c>
      <c r="N76" s="61" t="s">
        <v>484</v>
      </c>
      <c r="O76" s="61">
        <v>2.01400063354E11</v>
      </c>
      <c r="P76" s="62" t="s">
        <v>598</v>
      </c>
      <c r="Q76" s="63">
        <v>41963.0</v>
      </c>
    </row>
    <row r="77" ht="15.75" customHeight="1">
      <c r="A77" s="54" t="s">
        <v>433</v>
      </c>
      <c r="B77" s="55" t="s">
        <v>44</v>
      </c>
      <c r="C77" s="54" t="s">
        <v>45</v>
      </c>
      <c r="D77" s="56">
        <v>134946.15</v>
      </c>
      <c r="E77" s="56">
        <v>0.0</v>
      </c>
      <c r="F77" s="57">
        <v>134946.0</v>
      </c>
      <c r="G77" s="56">
        <v>0.0</v>
      </c>
      <c r="H77" s="56">
        <v>0.0</v>
      </c>
      <c r="I77" s="58">
        <v>134946.0</v>
      </c>
      <c r="J77" s="59">
        <v>8.90984427E8</v>
      </c>
      <c r="K77" s="60" t="s">
        <v>509</v>
      </c>
      <c r="L77" s="58">
        <v>134946.0</v>
      </c>
      <c r="M77" s="54">
        <v>1.4660001372E10</v>
      </c>
      <c r="N77" s="61" t="s">
        <v>510</v>
      </c>
      <c r="O77" s="61">
        <v>2.01400063355E11</v>
      </c>
      <c r="P77" s="62" t="s">
        <v>599</v>
      </c>
      <c r="Q77" s="63">
        <v>41963.0</v>
      </c>
    </row>
    <row r="78" ht="15.75" customHeight="1">
      <c r="A78" s="54" t="s">
        <v>244</v>
      </c>
      <c r="B78" s="55" t="s">
        <v>44</v>
      </c>
      <c r="C78" s="54" t="s">
        <v>45</v>
      </c>
      <c r="D78" s="56">
        <v>662801.97</v>
      </c>
      <c r="E78" s="56">
        <v>0.0</v>
      </c>
      <c r="F78" s="57">
        <v>662802.0</v>
      </c>
      <c r="G78" s="56">
        <v>0.0</v>
      </c>
      <c r="H78" s="56">
        <v>0.0</v>
      </c>
      <c r="I78" s="58">
        <v>662802.0</v>
      </c>
      <c r="J78" s="59">
        <v>8.90981266E8</v>
      </c>
      <c r="K78" s="60" t="s">
        <v>600</v>
      </c>
      <c r="L78" s="58">
        <v>662802.0</v>
      </c>
      <c r="M78" s="54">
        <v>1.4100001842E10</v>
      </c>
      <c r="N78" s="61" t="s">
        <v>510</v>
      </c>
      <c r="O78" s="61">
        <v>2.01400063356E11</v>
      </c>
      <c r="P78" s="62" t="s">
        <v>601</v>
      </c>
      <c r="Q78" s="63">
        <v>41963.0</v>
      </c>
    </row>
    <row r="79" ht="15.75" customHeight="1">
      <c r="A79" s="54" t="s">
        <v>246</v>
      </c>
      <c r="B79" s="55" t="s">
        <v>44</v>
      </c>
      <c r="C79" s="54" t="s">
        <v>45</v>
      </c>
      <c r="D79" s="56">
        <v>282306.75</v>
      </c>
      <c r="E79" s="56">
        <v>0.0</v>
      </c>
      <c r="F79" s="57">
        <v>282307.0</v>
      </c>
      <c r="G79" s="56">
        <v>0.0</v>
      </c>
      <c r="H79" s="56">
        <v>0.0</v>
      </c>
      <c r="I79" s="58">
        <v>282307.0</v>
      </c>
      <c r="J79" s="59">
        <v>8.90984427E8</v>
      </c>
      <c r="K79" s="60" t="s">
        <v>509</v>
      </c>
      <c r="L79" s="58">
        <v>282307.0</v>
      </c>
      <c r="M79" s="54">
        <v>1.4660001372E10</v>
      </c>
      <c r="N79" s="61" t="s">
        <v>510</v>
      </c>
      <c r="O79" s="61">
        <v>2.01400063357E11</v>
      </c>
      <c r="P79" s="62" t="s">
        <v>602</v>
      </c>
      <c r="Q79" s="63">
        <v>41963.0</v>
      </c>
    </row>
    <row r="80" ht="15.75" customHeight="1">
      <c r="A80" s="54" t="s">
        <v>250</v>
      </c>
      <c r="B80" s="55" t="s">
        <v>44</v>
      </c>
      <c r="C80" s="54" t="s">
        <v>45</v>
      </c>
      <c r="D80" s="56">
        <v>703731.19</v>
      </c>
      <c r="E80" s="56">
        <v>0.0</v>
      </c>
      <c r="F80" s="57">
        <v>703731.0</v>
      </c>
      <c r="G80" s="56">
        <v>0.0</v>
      </c>
      <c r="H80" s="56">
        <v>0.0</v>
      </c>
      <c r="I80" s="58">
        <v>703731.0</v>
      </c>
      <c r="J80" s="59">
        <v>8.90906211E8</v>
      </c>
      <c r="K80" s="60" t="s">
        <v>488</v>
      </c>
      <c r="L80" s="58">
        <v>703731.0</v>
      </c>
      <c r="M80" s="54">
        <v>6.5115467892E10</v>
      </c>
      <c r="N80" s="61" t="s">
        <v>478</v>
      </c>
      <c r="O80" s="61">
        <v>2.01400063358E11</v>
      </c>
      <c r="P80" s="62" t="s">
        <v>603</v>
      </c>
      <c r="Q80" s="63">
        <v>41963.0</v>
      </c>
    </row>
    <row r="81" ht="15.75" customHeight="1">
      <c r="A81" s="54" t="s">
        <v>254</v>
      </c>
      <c r="B81" s="55" t="s">
        <v>44</v>
      </c>
      <c r="C81" s="54" t="s">
        <v>45</v>
      </c>
      <c r="D81" s="56">
        <v>1577226.79</v>
      </c>
      <c r="E81" s="56">
        <v>0.0</v>
      </c>
      <c r="F81" s="57">
        <v>1577227.0</v>
      </c>
      <c r="G81" s="56">
        <v>393234.0</v>
      </c>
      <c r="H81" s="56">
        <v>0.0</v>
      </c>
      <c r="I81" s="58">
        <v>1970461.0</v>
      </c>
      <c r="J81" s="59">
        <v>8.90982162E8</v>
      </c>
      <c r="K81" s="60" t="s">
        <v>604</v>
      </c>
      <c r="L81" s="58">
        <v>1970461.0</v>
      </c>
      <c r="M81" s="54">
        <v>2.65082644E8</v>
      </c>
      <c r="N81" s="61" t="s">
        <v>507</v>
      </c>
      <c r="O81" s="61">
        <v>2.01400063359E11</v>
      </c>
      <c r="P81" s="62" t="s">
        <v>605</v>
      </c>
      <c r="Q81" s="63">
        <v>41963.0</v>
      </c>
    </row>
    <row r="82" ht="18.75" customHeight="1">
      <c r="A82" s="54" t="s">
        <v>256</v>
      </c>
      <c r="B82" s="55" t="s">
        <v>44</v>
      </c>
      <c r="C82" s="54" t="s">
        <v>45</v>
      </c>
      <c r="D82" s="56">
        <v>5295879.04</v>
      </c>
      <c r="E82" s="56">
        <v>0.0</v>
      </c>
      <c r="F82" s="57">
        <v>5295879.0</v>
      </c>
      <c r="G82" s="56">
        <v>0.0</v>
      </c>
      <c r="H82" s="56">
        <v>0.0</v>
      </c>
      <c r="I82" s="58">
        <v>5295879.0</v>
      </c>
      <c r="J82" s="59">
        <v>8.91982129E8</v>
      </c>
      <c r="K82" s="60" t="s">
        <v>606</v>
      </c>
      <c r="L82" s="58">
        <v>5295879.0</v>
      </c>
      <c r="M82" s="54">
        <v>5.0396866358E10</v>
      </c>
      <c r="N82" s="61" t="s">
        <v>478</v>
      </c>
      <c r="O82" s="61">
        <v>2.01400064405E11</v>
      </c>
      <c r="P82" s="62" t="s">
        <v>607</v>
      </c>
      <c r="Q82" s="63">
        <v>41963.0</v>
      </c>
    </row>
    <row r="83" ht="15.75" customHeight="1">
      <c r="A83" s="54" t="s">
        <v>260</v>
      </c>
      <c r="B83" s="55" t="s">
        <v>44</v>
      </c>
      <c r="C83" s="54" t="s">
        <v>45</v>
      </c>
      <c r="D83" s="56">
        <v>569601.15</v>
      </c>
      <c r="E83" s="56">
        <v>0.0</v>
      </c>
      <c r="F83" s="57">
        <v>569601.0</v>
      </c>
      <c r="G83" s="56">
        <v>0.0</v>
      </c>
      <c r="H83" s="56">
        <v>0.0</v>
      </c>
      <c r="I83" s="58">
        <v>569601.0</v>
      </c>
      <c r="J83" s="59">
        <v>8.90980855E8</v>
      </c>
      <c r="K83" s="60" t="s">
        <v>587</v>
      </c>
      <c r="L83" s="58">
        <v>569601.0</v>
      </c>
      <c r="M83" s="54" t="s">
        <v>588</v>
      </c>
      <c r="N83" s="61" t="s">
        <v>507</v>
      </c>
      <c r="O83" s="61">
        <v>2.0140006336E11</v>
      </c>
      <c r="P83" s="62" t="s">
        <v>608</v>
      </c>
      <c r="Q83" s="63">
        <v>41963.0</v>
      </c>
    </row>
    <row r="84" ht="18.75" customHeight="1">
      <c r="A84" s="54" t="s">
        <v>264</v>
      </c>
      <c r="B84" s="55" t="s">
        <v>44</v>
      </c>
      <c r="C84" s="54" t="s">
        <v>45</v>
      </c>
      <c r="D84" s="56">
        <v>8166978.08</v>
      </c>
      <c r="E84" s="56">
        <v>0.0</v>
      </c>
      <c r="F84" s="57">
        <v>8166978.0</v>
      </c>
      <c r="G84" s="56">
        <v>0.0</v>
      </c>
      <c r="H84" s="56">
        <v>0.0</v>
      </c>
      <c r="I84" s="58">
        <v>8166978.0</v>
      </c>
      <c r="J84" s="59">
        <v>8.90980326E8</v>
      </c>
      <c r="K84" s="60" t="s">
        <v>609</v>
      </c>
      <c r="L84" s="58">
        <v>8166978.0</v>
      </c>
      <c r="M84" s="54">
        <v>2.76012697E8</v>
      </c>
      <c r="N84" s="61" t="s">
        <v>507</v>
      </c>
      <c r="O84" s="61">
        <v>2.01400064404E11</v>
      </c>
      <c r="P84" s="62" t="s">
        <v>610</v>
      </c>
      <c r="Q84" s="63">
        <v>41963.0</v>
      </c>
    </row>
    <row r="85" ht="15.75" customHeight="1">
      <c r="A85" s="54" t="s">
        <v>266</v>
      </c>
      <c r="B85" s="55" t="s">
        <v>44</v>
      </c>
      <c r="C85" s="54" t="s">
        <v>45</v>
      </c>
      <c r="D85" s="56">
        <v>6.897632865E7</v>
      </c>
      <c r="E85" s="56">
        <v>0.0</v>
      </c>
      <c r="F85" s="57">
        <v>6.8976329E7</v>
      </c>
      <c r="G85" s="56">
        <v>0.0</v>
      </c>
      <c r="H85" s="56">
        <v>24302.0</v>
      </c>
      <c r="I85" s="58">
        <v>6.8976329E7</v>
      </c>
      <c r="J85" s="59">
        <v>8.00174995E8</v>
      </c>
      <c r="K85" s="60" t="s">
        <v>483</v>
      </c>
      <c r="L85" s="58">
        <v>6.8976329E7</v>
      </c>
      <c r="M85" s="54">
        <v>2.4504338948E10</v>
      </c>
      <c r="N85" s="61" t="s">
        <v>484</v>
      </c>
      <c r="O85" s="61">
        <v>2.01400063361E11</v>
      </c>
      <c r="P85" s="62" t="s">
        <v>611</v>
      </c>
      <c r="Q85" s="63">
        <v>41963.0</v>
      </c>
    </row>
    <row r="86" ht="15.75" customHeight="1">
      <c r="A86" s="54" t="s">
        <v>268</v>
      </c>
      <c r="B86" s="55" t="s">
        <v>44</v>
      </c>
      <c r="C86" s="54" t="s">
        <v>45</v>
      </c>
      <c r="D86" s="56">
        <v>1.551832587E7</v>
      </c>
      <c r="E86" s="56">
        <v>0.0</v>
      </c>
      <c r="F86" s="57">
        <v>1.5518326E7</v>
      </c>
      <c r="G86" s="56">
        <v>4266836.0</v>
      </c>
      <c r="H86" s="56">
        <v>0.0</v>
      </c>
      <c r="I86" s="58">
        <v>1.9785162E7</v>
      </c>
      <c r="J86" s="59">
        <v>8.90981536E8</v>
      </c>
      <c r="K86" s="60" t="s">
        <v>492</v>
      </c>
      <c r="L86" s="58">
        <v>1.9785162E7</v>
      </c>
      <c r="M86" s="54">
        <v>1.10210010179E11</v>
      </c>
      <c r="N86" s="61" t="s">
        <v>493</v>
      </c>
      <c r="O86" s="61">
        <v>2.01400063362E11</v>
      </c>
      <c r="P86" s="62" t="s">
        <v>612</v>
      </c>
      <c r="Q86" s="63">
        <v>41963.0</v>
      </c>
    </row>
    <row r="87" ht="15.75" customHeight="1">
      <c r="A87" s="54" t="s">
        <v>270</v>
      </c>
      <c r="B87" s="55" t="s">
        <v>44</v>
      </c>
      <c r="C87" s="54" t="s">
        <v>45</v>
      </c>
      <c r="D87" s="56">
        <v>5.740354452E7</v>
      </c>
      <c r="E87" s="56">
        <v>0.0</v>
      </c>
      <c r="F87" s="57">
        <v>5.7403545E7</v>
      </c>
      <c r="G87" s="56">
        <v>0.0</v>
      </c>
      <c r="H87" s="56">
        <v>0.0</v>
      </c>
      <c r="I87" s="58">
        <v>5.7403545E7</v>
      </c>
      <c r="J87" s="59">
        <v>8.00174995E8</v>
      </c>
      <c r="K87" s="60" t="s">
        <v>483</v>
      </c>
      <c r="L87" s="58">
        <v>5.7403545E7</v>
      </c>
      <c r="M87" s="54">
        <v>2.4504338948E10</v>
      </c>
      <c r="N87" s="61" t="s">
        <v>484</v>
      </c>
      <c r="O87" s="61">
        <v>2.01400063363E11</v>
      </c>
      <c r="P87" s="62" t="s">
        <v>613</v>
      </c>
      <c r="Q87" s="63">
        <v>41963.0</v>
      </c>
    </row>
    <row r="88" ht="15.75" customHeight="1">
      <c r="A88" s="54" t="s">
        <v>274</v>
      </c>
      <c r="B88" s="55" t="s">
        <v>44</v>
      </c>
      <c r="C88" s="54" t="s">
        <v>45</v>
      </c>
      <c r="D88" s="56">
        <v>2062006.28</v>
      </c>
      <c r="E88" s="56">
        <v>0.0</v>
      </c>
      <c r="F88" s="57">
        <v>2062006.0</v>
      </c>
      <c r="G88" s="56">
        <v>208682.0</v>
      </c>
      <c r="H88" s="56">
        <v>0.0</v>
      </c>
      <c r="I88" s="58">
        <v>2270688.0</v>
      </c>
      <c r="J88" s="59">
        <v>8.90984696E8</v>
      </c>
      <c r="K88" s="60" t="s">
        <v>614</v>
      </c>
      <c r="L88" s="58">
        <v>2270688.0</v>
      </c>
      <c r="M88" s="54">
        <v>8.97005252E8</v>
      </c>
      <c r="N88" s="61" t="s">
        <v>517</v>
      </c>
      <c r="O88" s="61">
        <v>2.01400063364E11</v>
      </c>
      <c r="P88" s="62" t="s">
        <v>615</v>
      </c>
      <c r="Q88" s="63">
        <v>41963.0</v>
      </c>
    </row>
    <row r="89" ht="15.75" customHeight="1">
      <c r="A89" s="54" t="s">
        <v>278</v>
      </c>
      <c r="B89" s="55" t="s">
        <v>44</v>
      </c>
      <c r="C89" s="54" t="s">
        <v>45</v>
      </c>
      <c r="D89" s="56">
        <v>839440.53</v>
      </c>
      <c r="E89" s="56">
        <v>0.0</v>
      </c>
      <c r="F89" s="57">
        <v>839441.0</v>
      </c>
      <c r="G89" s="56">
        <v>0.0</v>
      </c>
      <c r="H89" s="56">
        <v>0.0</v>
      </c>
      <c r="I89" s="58">
        <v>839441.0</v>
      </c>
      <c r="J89" s="59">
        <v>8.9098243E8</v>
      </c>
      <c r="K89" s="60" t="s">
        <v>480</v>
      </c>
      <c r="L89" s="58">
        <v>839441.0</v>
      </c>
      <c r="M89" s="54">
        <v>5.57053774E8</v>
      </c>
      <c r="N89" s="61" t="s">
        <v>481</v>
      </c>
      <c r="O89" s="61">
        <v>2.01400063365E11</v>
      </c>
      <c r="P89" s="62" t="s">
        <v>616</v>
      </c>
      <c r="Q89" s="63">
        <v>41963.0</v>
      </c>
    </row>
    <row r="90" ht="15.75" customHeight="1">
      <c r="A90" s="54" t="s">
        <v>280</v>
      </c>
      <c r="B90" s="55" t="s">
        <v>44</v>
      </c>
      <c r="C90" s="54" t="s">
        <v>45</v>
      </c>
      <c r="D90" s="56">
        <v>182622.88</v>
      </c>
      <c r="E90" s="56">
        <v>0.0</v>
      </c>
      <c r="F90" s="57">
        <v>182623.0</v>
      </c>
      <c r="G90" s="56">
        <v>0.0</v>
      </c>
      <c r="H90" s="56">
        <v>0.0</v>
      </c>
      <c r="I90" s="58">
        <v>182623.0</v>
      </c>
      <c r="J90" s="59">
        <v>8.90980732E8</v>
      </c>
      <c r="K90" s="60" t="s">
        <v>617</v>
      </c>
      <c r="L90" s="58">
        <v>182623.0</v>
      </c>
      <c r="M90" s="54" t="s">
        <v>618</v>
      </c>
      <c r="N90" s="61" t="s">
        <v>507</v>
      </c>
      <c r="O90" s="61">
        <v>2.01400063366E11</v>
      </c>
      <c r="P90" s="62" t="s">
        <v>619</v>
      </c>
      <c r="Q90" s="63">
        <v>41963.0</v>
      </c>
    </row>
    <row r="91" ht="15.75" customHeight="1">
      <c r="A91" s="54" t="s">
        <v>282</v>
      </c>
      <c r="B91" s="55" t="s">
        <v>44</v>
      </c>
      <c r="C91" s="54" t="s">
        <v>45</v>
      </c>
      <c r="D91" s="56">
        <v>5.062774973E7</v>
      </c>
      <c r="E91" s="56">
        <v>0.0</v>
      </c>
      <c r="F91" s="57">
        <v>5.062775E7</v>
      </c>
      <c r="G91" s="56">
        <v>2214428.0</v>
      </c>
      <c r="H91" s="56">
        <v>0.0</v>
      </c>
      <c r="I91" s="58">
        <v>5.2842178E7</v>
      </c>
      <c r="J91" s="59">
        <v>8.00174995E8</v>
      </c>
      <c r="K91" s="60" t="s">
        <v>483</v>
      </c>
      <c r="L91" s="58">
        <v>5.2842178E7</v>
      </c>
      <c r="M91" s="54">
        <v>2.4504338948E10</v>
      </c>
      <c r="N91" s="61" t="s">
        <v>484</v>
      </c>
      <c r="O91" s="61">
        <v>2.01400063367E11</v>
      </c>
      <c r="P91" s="62" t="s">
        <v>620</v>
      </c>
      <c r="Q91" s="63">
        <v>41963.0</v>
      </c>
    </row>
    <row r="92" ht="15.75" customHeight="1">
      <c r="A92" s="54" t="s">
        <v>284</v>
      </c>
      <c r="B92" s="55" t="s">
        <v>44</v>
      </c>
      <c r="C92" s="54" t="s">
        <v>45</v>
      </c>
      <c r="D92" s="56">
        <v>1210686.22</v>
      </c>
      <c r="E92" s="56">
        <v>0.0</v>
      </c>
      <c r="F92" s="57">
        <v>1210686.0</v>
      </c>
      <c r="G92" s="56">
        <v>374474.0</v>
      </c>
      <c r="H92" s="56">
        <v>0.0</v>
      </c>
      <c r="I92" s="58">
        <v>1585160.0</v>
      </c>
      <c r="J92" s="59">
        <v>8.90984156E8</v>
      </c>
      <c r="K92" s="60" t="s">
        <v>550</v>
      </c>
      <c r="L92" s="58">
        <v>1585160.0</v>
      </c>
      <c r="M92" s="54">
        <v>1.0332653157E10</v>
      </c>
      <c r="N92" s="61" t="s">
        <v>478</v>
      </c>
      <c r="O92" s="61">
        <v>2.01400063368E11</v>
      </c>
      <c r="P92" s="62" t="s">
        <v>621</v>
      </c>
      <c r="Q92" s="63">
        <v>41963.0</v>
      </c>
    </row>
    <row r="93" ht="15.75" customHeight="1">
      <c r="A93" s="54" t="s">
        <v>286</v>
      </c>
      <c r="B93" s="55" t="s">
        <v>44</v>
      </c>
      <c r="C93" s="54" t="s">
        <v>45</v>
      </c>
      <c r="D93" s="56">
        <v>3.12185925E7</v>
      </c>
      <c r="E93" s="56">
        <v>0.0</v>
      </c>
      <c r="F93" s="57">
        <v>3.1218593E7</v>
      </c>
      <c r="G93" s="56">
        <v>0.0</v>
      </c>
      <c r="H93" s="56">
        <v>0.0</v>
      </c>
      <c r="I93" s="58">
        <v>3.1218593E7</v>
      </c>
      <c r="J93" s="59">
        <v>8.9098243E8</v>
      </c>
      <c r="K93" s="60" t="s">
        <v>480</v>
      </c>
      <c r="L93" s="58">
        <v>3.1218593E7</v>
      </c>
      <c r="M93" s="54">
        <v>5.57053774E8</v>
      </c>
      <c r="N93" s="61" t="s">
        <v>481</v>
      </c>
      <c r="O93" s="61">
        <v>2.01400063369E11</v>
      </c>
      <c r="P93" s="62" t="s">
        <v>622</v>
      </c>
      <c r="Q93" s="63">
        <v>41963.0</v>
      </c>
    </row>
    <row r="94" ht="15.75" customHeight="1">
      <c r="A94" s="54" t="s">
        <v>288</v>
      </c>
      <c r="B94" s="55" t="s">
        <v>44</v>
      </c>
      <c r="C94" s="54" t="s">
        <v>45</v>
      </c>
      <c r="D94" s="56">
        <v>1.031085055E7</v>
      </c>
      <c r="E94" s="56">
        <v>0.0</v>
      </c>
      <c r="F94" s="57">
        <v>1.0310851E7</v>
      </c>
      <c r="G94" s="56">
        <v>0.0</v>
      </c>
      <c r="H94" s="56">
        <v>0.0</v>
      </c>
      <c r="I94" s="58">
        <v>1.0310851E7</v>
      </c>
      <c r="J94" s="59">
        <v>8.90982101E8</v>
      </c>
      <c r="K94" s="60" t="s">
        <v>506</v>
      </c>
      <c r="L94" s="58">
        <v>1.0310851E7</v>
      </c>
      <c r="M94" s="54">
        <v>7.4066655E7</v>
      </c>
      <c r="N94" s="61" t="s">
        <v>507</v>
      </c>
      <c r="O94" s="61">
        <v>2.0140006337E11</v>
      </c>
      <c r="P94" s="62" t="s">
        <v>623</v>
      </c>
      <c r="Q94" s="63">
        <v>41963.0</v>
      </c>
    </row>
    <row r="95" ht="15.75" customHeight="1">
      <c r="A95" s="54" t="s">
        <v>290</v>
      </c>
      <c r="B95" s="55" t="s">
        <v>44</v>
      </c>
      <c r="C95" s="54" t="s">
        <v>45</v>
      </c>
      <c r="D95" s="56">
        <v>920711.22</v>
      </c>
      <c r="E95" s="56">
        <v>0.0</v>
      </c>
      <c r="F95" s="57">
        <v>920711.0</v>
      </c>
      <c r="G95" s="56">
        <v>0.0</v>
      </c>
      <c r="H95" s="56">
        <v>0.0</v>
      </c>
      <c r="I95" s="58">
        <v>920711.0</v>
      </c>
      <c r="J95" s="59">
        <v>8.90980732E8</v>
      </c>
      <c r="K95" s="60" t="s">
        <v>617</v>
      </c>
      <c r="L95" s="58">
        <v>920711.0</v>
      </c>
      <c r="M95" s="54" t="s">
        <v>618</v>
      </c>
      <c r="N95" s="61" t="s">
        <v>507</v>
      </c>
      <c r="O95" s="61">
        <v>2.01400063371E11</v>
      </c>
      <c r="P95" s="62" t="s">
        <v>624</v>
      </c>
      <c r="Q95" s="63">
        <v>41963.0</v>
      </c>
    </row>
    <row r="96" ht="15.75" customHeight="1">
      <c r="A96" s="54" t="s">
        <v>292</v>
      </c>
      <c r="B96" s="55" t="s">
        <v>44</v>
      </c>
      <c r="C96" s="54" t="s">
        <v>45</v>
      </c>
      <c r="D96" s="56">
        <v>5837615.86</v>
      </c>
      <c r="E96" s="56">
        <v>0.0</v>
      </c>
      <c r="F96" s="57">
        <v>5837616.0</v>
      </c>
      <c r="G96" s="56">
        <v>1267372.0</v>
      </c>
      <c r="H96" s="56">
        <v>0.0</v>
      </c>
      <c r="I96" s="58">
        <v>7104988.0</v>
      </c>
      <c r="J96" s="59">
        <v>8.90980866E8</v>
      </c>
      <c r="K96" s="60" t="s">
        <v>625</v>
      </c>
      <c r="L96" s="58">
        <v>7104988.0</v>
      </c>
      <c r="M96" s="54">
        <v>2.312734532E9</v>
      </c>
      <c r="N96" s="61" t="s">
        <v>478</v>
      </c>
      <c r="O96" s="61">
        <v>2.01400063372E11</v>
      </c>
      <c r="P96" s="62" t="s">
        <v>626</v>
      </c>
      <c r="Q96" s="63">
        <v>41963.0</v>
      </c>
    </row>
    <row r="97" ht="15.75" customHeight="1">
      <c r="A97" s="54" t="s">
        <v>298</v>
      </c>
      <c r="B97" s="55" t="s">
        <v>44</v>
      </c>
      <c r="C97" s="54" t="s">
        <v>45</v>
      </c>
      <c r="D97" s="56">
        <v>5955485.61</v>
      </c>
      <c r="E97" s="56">
        <v>0.0</v>
      </c>
      <c r="F97" s="57">
        <v>5955486.0</v>
      </c>
      <c r="G97" s="56">
        <v>576361.0</v>
      </c>
      <c r="H97" s="56">
        <v>0.0</v>
      </c>
      <c r="I97" s="58">
        <v>6531847.0</v>
      </c>
      <c r="J97" s="59">
        <v>8.90985457E8</v>
      </c>
      <c r="K97" s="60" t="s">
        <v>627</v>
      </c>
      <c r="L97" s="58">
        <v>6531847.0</v>
      </c>
      <c r="M97" s="54">
        <v>1.3610000187E10</v>
      </c>
      <c r="N97" s="61" t="s">
        <v>510</v>
      </c>
      <c r="O97" s="61">
        <v>2.01400063373E11</v>
      </c>
      <c r="P97" s="62" t="s">
        <v>628</v>
      </c>
      <c r="Q97" s="63">
        <v>41963.0</v>
      </c>
    </row>
    <row r="98" ht="15.75" customHeight="1">
      <c r="A98" s="54" t="s">
        <v>300</v>
      </c>
      <c r="B98" s="55" t="s">
        <v>44</v>
      </c>
      <c r="C98" s="54" t="s">
        <v>45</v>
      </c>
      <c r="D98" s="56">
        <v>6288600.32</v>
      </c>
      <c r="E98" s="56">
        <v>0.0</v>
      </c>
      <c r="F98" s="57">
        <v>6288600.0</v>
      </c>
      <c r="G98" s="56">
        <v>0.0</v>
      </c>
      <c r="H98" s="56">
        <v>7622.0</v>
      </c>
      <c r="I98" s="58">
        <v>6288600.0</v>
      </c>
      <c r="J98" s="59">
        <v>8.90980003E8</v>
      </c>
      <c r="K98" s="60" t="s">
        <v>629</v>
      </c>
      <c r="L98" s="58">
        <v>6288600.0</v>
      </c>
      <c r="M98" s="54">
        <v>6.7256301198E10</v>
      </c>
      <c r="N98" s="61" t="s">
        <v>478</v>
      </c>
      <c r="O98" s="61">
        <v>2.01400063374E11</v>
      </c>
      <c r="P98" s="62" t="s">
        <v>630</v>
      </c>
      <c r="Q98" s="63">
        <v>41963.0</v>
      </c>
    </row>
    <row r="99" ht="15.75" customHeight="1">
      <c r="A99" s="54" t="s">
        <v>302</v>
      </c>
      <c r="B99" s="55" t="s">
        <v>44</v>
      </c>
      <c r="C99" s="54" t="s">
        <v>45</v>
      </c>
      <c r="D99" s="56">
        <v>3.101029635E7</v>
      </c>
      <c r="E99" s="56">
        <v>0.0</v>
      </c>
      <c r="F99" s="57">
        <v>3.1010296E7</v>
      </c>
      <c r="G99" s="56">
        <v>0.0</v>
      </c>
      <c r="H99" s="56">
        <v>0.0</v>
      </c>
      <c r="I99" s="58">
        <v>3.1010296E7</v>
      </c>
      <c r="J99" s="59">
        <v>8.90982139E8</v>
      </c>
      <c r="K99" s="60" t="s">
        <v>541</v>
      </c>
      <c r="L99" s="58">
        <v>3.1010296E7</v>
      </c>
      <c r="M99" s="54">
        <v>2.4033899731E10</v>
      </c>
      <c r="N99" s="61" t="s">
        <v>478</v>
      </c>
      <c r="O99" s="61">
        <v>2.01400063375E11</v>
      </c>
      <c r="P99" s="62" t="s">
        <v>631</v>
      </c>
      <c r="Q99" s="63">
        <v>41963.0</v>
      </c>
    </row>
    <row r="100" ht="15.75" customHeight="1">
      <c r="A100" s="54" t="s">
        <v>304</v>
      </c>
      <c r="B100" s="55" t="s">
        <v>44</v>
      </c>
      <c r="C100" s="54" t="s">
        <v>45</v>
      </c>
      <c r="D100" s="56">
        <v>1.380741472E7</v>
      </c>
      <c r="E100" s="56">
        <v>0.0</v>
      </c>
      <c r="F100" s="57">
        <v>1.3807415E7</v>
      </c>
      <c r="G100" s="56">
        <v>0.0</v>
      </c>
      <c r="H100" s="56">
        <v>0.0</v>
      </c>
      <c r="I100" s="58">
        <v>1.3807415E7</v>
      </c>
      <c r="J100" s="59">
        <v>8.00014884E8</v>
      </c>
      <c r="K100" s="60" t="s">
        <v>632</v>
      </c>
      <c r="L100" s="58">
        <v>1.3807415E7</v>
      </c>
      <c r="M100" s="54">
        <v>1.68096683E8</v>
      </c>
      <c r="N100" s="61" t="s">
        <v>517</v>
      </c>
      <c r="O100" s="61">
        <v>2.01400063376E11</v>
      </c>
      <c r="P100" s="62" t="s">
        <v>633</v>
      </c>
      <c r="Q100" s="63">
        <v>41963.0</v>
      </c>
    </row>
    <row r="101" ht="15.75" customHeight="1">
      <c r="A101" s="54" t="s">
        <v>306</v>
      </c>
      <c r="B101" s="55" t="s">
        <v>44</v>
      </c>
      <c r="C101" s="54" t="s">
        <v>45</v>
      </c>
      <c r="D101" s="56">
        <v>1.15839663E7</v>
      </c>
      <c r="E101" s="56">
        <v>0.0</v>
      </c>
      <c r="F101" s="57">
        <v>1.1583966E7</v>
      </c>
      <c r="G101" s="56">
        <v>375558.0</v>
      </c>
      <c r="H101" s="56">
        <v>0.0</v>
      </c>
      <c r="I101" s="58">
        <v>1.1959524E7</v>
      </c>
      <c r="J101" s="59">
        <v>8.90985457E8</v>
      </c>
      <c r="K101" s="60" t="s">
        <v>627</v>
      </c>
      <c r="L101" s="58">
        <v>1.1959524E7</v>
      </c>
      <c r="M101" s="54">
        <v>1.3610000187E10</v>
      </c>
      <c r="N101" s="61" t="s">
        <v>510</v>
      </c>
      <c r="O101" s="61">
        <v>2.01400063377E11</v>
      </c>
      <c r="P101" s="62" t="s">
        <v>634</v>
      </c>
      <c r="Q101" s="63">
        <v>41963.0</v>
      </c>
    </row>
    <row r="102" ht="15.75" customHeight="1">
      <c r="D102" s="23"/>
      <c r="E102" s="23"/>
      <c r="AA102" s="65"/>
    </row>
    <row r="103" ht="15.75" customHeight="1">
      <c r="A103" s="45" t="s">
        <v>635</v>
      </c>
      <c r="D103" s="23"/>
      <c r="E103" s="23"/>
      <c r="X103" s="66"/>
      <c r="AA103" s="67"/>
      <c r="AB103" s="46"/>
      <c r="AC103" s="46"/>
    </row>
    <row r="104" ht="15.75" customHeight="1">
      <c r="D104" s="23"/>
      <c r="E104" s="23"/>
      <c r="X104" s="66"/>
      <c r="AA104" s="67"/>
      <c r="AB104" s="46"/>
      <c r="AC104" s="46"/>
    </row>
    <row r="105" ht="15.75" customHeight="1">
      <c r="A105" s="54" t="s">
        <v>29</v>
      </c>
      <c r="D105" s="23"/>
      <c r="E105" s="23"/>
      <c r="AA105" s="67"/>
      <c r="AB105" s="46"/>
      <c r="AC105" s="46"/>
    </row>
    <row r="106" ht="15.75" customHeight="1">
      <c r="A106" s="54" t="s">
        <v>31</v>
      </c>
      <c r="D106" s="23"/>
      <c r="E106" s="23"/>
      <c r="AA106" s="67"/>
      <c r="AB106" s="46"/>
      <c r="AC106" s="46"/>
    </row>
    <row r="107" ht="15.75" customHeight="1">
      <c r="A107" s="54" t="s">
        <v>39</v>
      </c>
      <c r="D107" s="23"/>
      <c r="E107" s="23"/>
      <c r="AA107" s="67"/>
      <c r="AB107" s="46"/>
      <c r="AC107" s="46"/>
    </row>
    <row r="108" ht="15.75" customHeight="1">
      <c r="A108" s="54" t="s">
        <v>23</v>
      </c>
      <c r="D108" s="23"/>
      <c r="E108" s="23"/>
      <c r="AA108" s="67"/>
      <c r="AC108" s="46"/>
    </row>
    <row r="109" ht="15.75" customHeight="1">
      <c r="A109" s="54" t="s">
        <v>27</v>
      </c>
      <c r="D109" s="23"/>
      <c r="E109" s="23"/>
      <c r="AA109" s="67"/>
      <c r="AC109" s="46"/>
    </row>
    <row r="110" ht="15.75" customHeight="1">
      <c r="A110" s="54" t="s">
        <v>33</v>
      </c>
      <c r="D110" s="23"/>
      <c r="E110" s="23"/>
      <c r="AA110" s="67"/>
      <c r="AB110" s="46"/>
      <c r="AC110" s="46"/>
    </row>
    <row r="111" ht="15.75" customHeight="1">
      <c r="A111" s="54" t="s">
        <v>37</v>
      </c>
      <c r="D111" s="23"/>
      <c r="E111" s="23"/>
      <c r="AA111" s="67"/>
      <c r="AB111" s="46"/>
      <c r="AC111" s="46"/>
    </row>
    <row r="112" ht="15.75" customHeight="1">
      <c r="D112" s="23"/>
      <c r="E112" s="23"/>
      <c r="AA112" s="67"/>
      <c r="AB112" s="46"/>
      <c r="AC112" s="46"/>
    </row>
    <row r="113" ht="15.75" customHeight="1">
      <c r="A113" s="68" t="s">
        <v>636</v>
      </c>
      <c r="D113" s="23"/>
      <c r="E113" s="23"/>
      <c r="AA113" s="67"/>
      <c r="AB113" s="46"/>
      <c r="AC113" s="46"/>
    </row>
    <row r="114" ht="15.75" customHeight="1">
      <c r="A114" s="68" t="s">
        <v>637</v>
      </c>
      <c r="D114" s="23"/>
      <c r="E114" s="23"/>
      <c r="AA114" s="67"/>
      <c r="AB114" s="46"/>
      <c r="AC114" s="46"/>
    </row>
    <row r="115" ht="15.75" customHeight="1">
      <c r="A115" s="68" t="s">
        <v>638</v>
      </c>
      <c r="D115" s="23"/>
      <c r="E115" s="23"/>
      <c r="AA115" s="67"/>
      <c r="AB115" s="46"/>
      <c r="AC115" s="46"/>
    </row>
    <row r="116" ht="15.75" customHeight="1">
      <c r="A116" s="68" t="s">
        <v>639</v>
      </c>
      <c r="D116" s="23"/>
      <c r="E116" s="23"/>
      <c r="AA116" s="67"/>
      <c r="AB116" s="46"/>
      <c r="AC116" s="46"/>
    </row>
    <row r="117" ht="15.75" customHeight="1">
      <c r="A117" s="68" t="s">
        <v>640</v>
      </c>
      <c r="D117" s="23"/>
      <c r="E117" s="23"/>
      <c r="AA117" s="67"/>
      <c r="AB117" s="46"/>
      <c r="AC117" s="46"/>
    </row>
    <row r="118" ht="15.75" customHeight="1">
      <c r="A118" s="68" t="s">
        <v>641</v>
      </c>
      <c r="D118" s="23"/>
      <c r="E118" s="23"/>
      <c r="AA118" s="67"/>
      <c r="AB118" s="46"/>
      <c r="AC118" s="46"/>
    </row>
    <row r="119" ht="15.75" customHeight="1">
      <c r="D119" s="23"/>
      <c r="E119" s="23"/>
      <c r="AA119" s="67"/>
      <c r="AB119" s="46"/>
      <c r="AC119" s="46"/>
    </row>
    <row r="120" ht="15.75" customHeight="1">
      <c r="D120" s="23"/>
      <c r="E120" s="23"/>
      <c r="AA120" s="67"/>
      <c r="AB120" s="46"/>
      <c r="AC120" s="46"/>
    </row>
    <row r="121" ht="15.75" customHeight="1">
      <c r="D121" s="23"/>
      <c r="E121" s="23"/>
      <c r="AA121" s="67"/>
      <c r="AB121" s="46"/>
      <c r="AC121" s="46"/>
    </row>
    <row r="122" ht="15.75" customHeight="1">
      <c r="D122" s="23"/>
      <c r="E122" s="23"/>
      <c r="AA122" s="67"/>
      <c r="AB122" s="46"/>
      <c r="AC122" s="46"/>
    </row>
    <row r="123" ht="15.75" customHeight="1">
      <c r="D123" s="23"/>
      <c r="E123" s="23"/>
      <c r="AA123" s="67"/>
      <c r="AB123" s="46"/>
      <c r="AC123" s="46"/>
    </row>
    <row r="124" ht="15.75" customHeight="1">
      <c r="D124" s="23"/>
      <c r="E124" s="23"/>
      <c r="AA124" s="67"/>
      <c r="AB124" s="46"/>
      <c r="AC124" s="46"/>
    </row>
    <row r="125" ht="15.75" customHeight="1">
      <c r="D125" s="23"/>
      <c r="E125" s="23"/>
      <c r="AA125" s="67"/>
      <c r="AB125" s="46"/>
      <c r="AC125" s="46"/>
    </row>
    <row r="126" ht="15.75" customHeight="1">
      <c r="D126" s="23"/>
      <c r="E126" s="23"/>
      <c r="AA126" s="67"/>
      <c r="AB126" s="46"/>
      <c r="AC126" s="46"/>
    </row>
    <row r="127" ht="15.75" customHeight="1">
      <c r="D127" s="23"/>
      <c r="E127" s="23"/>
      <c r="AA127" s="67"/>
      <c r="AB127" s="46"/>
      <c r="AC127" s="46"/>
    </row>
    <row r="128" ht="15.75" customHeight="1">
      <c r="D128" s="23"/>
      <c r="E128" s="23"/>
      <c r="AA128" s="67"/>
      <c r="AB128" s="46"/>
      <c r="AC128" s="46"/>
    </row>
    <row r="129" ht="15.75" customHeight="1">
      <c r="D129" s="23"/>
      <c r="E129" s="23"/>
      <c r="AA129" s="67"/>
      <c r="AB129" s="46"/>
      <c r="AC129" s="46"/>
    </row>
    <row r="130" ht="15.75" customHeight="1">
      <c r="D130" s="23"/>
      <c r="E130" s="23"/>
      <c r="AA130" s="67"/>
      <c r="AB130" s="46"/>
      <c r="AC130" s="46"/>
    </row>
    <row r="131" ht="15.75" customHeight="1">
      <c r="D131" s="23"/>
      <c r="E131" s="23"/>
      <c r="AA131" s="67"/>
      <c r="AB131" s="46"/>
    </row>
    <row r="132" ht="15.75" customHeight="1">
      <c r="D132" s="23"/>
      <c r="E132" s="23"/>
      <c r="AA132" s="67"/>
    </row>
    <row r="133" ht="15.75" customHeight="1">
      <c r="D133" s="23"/>
      <c r="E133" s="23"/>
      <c r="AA133" s="67"/>
    </row>
    <row r="134" ht="15.75" customHeight="1">
      <c r="D134" s="23"/>
      <c r="E134" s="23"/>
      <c r="AA134" s="67"/>
    </row>
    <row r="135" ht="15.75" customHeight="1">
      <c r="D135" s="23"/>
      <c r="E135" s="23"/>
      <c r="AA135" s="67"/>
    </row>
    <row r="136" ht="15.75" customHeight="1">
      <c r="D136" s="23"/>
      <c r="E136" s="23"/>
      <c r="AA136" s="67"/>
    </row>
    <row r="137" ht="15.75" customHeight="1">
      <c r="D137" s="23"/>
      <c r="E137" s="23"/>
      <c r="AA137" s="67"/>
    </row>
    <row r="138" ht="15.75" customHeight="1">
      <c r="D138" s="23"/>
      <c r="E138" s="23"/>
      <c r="AA138" s="67"/>
    </row>
    <row r="139" ht="15.75" customHeight="1">
      <c r="D139" s="23"/>
      <c r="E139" s="23"/>
      <c r="AA139" s="67"/>
    </row>
    <row r="140" ht="15.75" customHeight="1">
      <c r="D140" s="23"/>
      <c r="E140" s="23"/>
      <c r="AA140" s="67"/>
    </row>
    <row r="141" ht="15.75" customHeight="1">
      <c r="D141" s="23"/>
      <c r="E141" s="23"/>
      <c r="AA141" s="67"/>
    </row>
    <row r="142" ht="15.75" customHeight="1">
      <c r="D142" s="23"/>
      <c r="E142" s="23"/>
      <c r="AA142" s="67"/>
    </row>
    <row r="143" ht="15.75" customHeight="1">
      <c r="D143" s="23"/>
      <c r="E143" s="23"/>
      <c r="AA143" s="67"/>
    </row>
    <row r="144" ht="15.75" customHeight="1">
      <c r="D144" s="23"/>
      <c r="E144" s="23"/>
      <c r="AA144" s="67"/>
    </row>
    <row r="145" ht="15.75" customHeight="1">
      <c r="D145" s="23"/>
      <c r="E145" s="23"/>
      <c r="AA145" s="67"/>
    </row>
    <row r="146" ht="15.75" customHeight="1">
      <c r="D146" s="23"/>
      <c r="E146" s="23"/>
      <c r="AA146" s="67"/>
    </row>
    <row r="147" ht="15.75" customHeight="1">
      <c r="D147" s="23"/>
      <c r="E147" s="23"/>
      <c r="AA147" s="67"/>
    </row>
    <row r="148" ht="15.75" customHeight="1">
      <c r="D148" s="23"/>
      <c r="E148" s="23"/>
      <c r="AA148" s="67"/>
    </row>
    <row r="149" ht="15.75" customHeight="1">
      <c r="D149" s="23"/>
      <c r="E149" s="23"/>
      <c r="AA149" s="67"/>
    </row>
    <row r="150" ht="15.75" customHeight="1">
      <c r="D150" s="23"/>
      <c r="E150" s="23"/>
      <c r="AA150" s="67"/>
    </row>
    <row r="151" ht="15.75" customHeight="1">
      <c r="D151" s="23"/>
      <c r="E151" s="23"/>
      <c r="AA151" s="67"/>
    </row>
    <row r="152" ht="15.75" customHeight="1">
      <c r="D152" s="23"/>
      <c r="E152" s="23"/>
      <c r="AA152" s="67"/>
    </row>
    <row r="153" ht="15.75" customHeight="1">
      <c r="D153" s="23"/>
      <c r="E153" s="23"/>
      <c r="AA153" s="67"/>
    </row>
    <row r="154" ht="15.75" customHeight="1">
      <c r="D154" s="23"/>
      <c r="E154" s="23"/>
      <c r="AA154" s="67"/>
    </row>
    <row r="155" ht="15.75" customHeight="1">
      <c r="D155" s="23"/>
      <c r="E155" s="23"/>
      <c r="AA155" s="67"/>
    </row>
    <row r="156" ht="15.75" customHeight="1">
      <c r="D156" s="23"/>
      <c r="E156" s="23"/>
      <c r="AA156" s="67"/>
    </row>
    <row r="157" ht="15.75" customHeight="1">
      <c r="D157" s="23"/>
      <c r="E157" s="23"/>
      <c r="AA157" s="67"/>
    </row>
    <row r="158" ht="15.75" customHeight="1">
      <c r="D158" s="23"/>
      <c r="E158" s="23"/>
      <c r="AA158" s="67"/>
    </row>
    <row r="159" ht="15.75" customHeight="1">
      <c r="D159" s="23"/>
      <c r="E159" s="23"/>
      <c r="AA159" s="67"/>
    </row>
    <row r="160" ht="15.75" customHeight="1">
      <c r="D160" s="23"/>
      <c r="E160" s="23"/>
      <c r="AA160" s="67"/>
    </row>
    <row r="161" ht="15.75" customHeight="1">
      <c r="D161" s="23"/>
      <c r="E161" s="23"/>
      <c r="AA161" s="67"/>
    </row>
    <row r="162" ht="15.75" customHeight="1">
      <c r="D162" s="23"/>
      <c r="E162" s="23"/>
      <c r="AA162" s="67"/>
    </row>
    <row r="163" ht="15.75" customHeight="1">
      <c r="D163" s="23"/>
      <c r="E163" s="23"/>
      <c r="AA163" s="67"/>
    </row>
    <row r="164" ht="15.75" customHeight="1">
      <c r="D164" s="23"/>
      <c r="E164" s="23"/>
      <c r="AA164" s="67"/>
    </row>
    <row r="165" ht="15.75" customHeight="1">
      <c r="D165" s="23"/>
      <c r="E165" s="23"/>
      <c r="AA165" s="67"/>
    </row>
    <row r="166" ht="15.75" customHeight="1">
      <c r="D166" s="23"/>
      <c r="E166" s="23"/>
      <c r="AA166" s="67"/>
    </row>
    <row r="167" ht="15.75" customHeight="1">
      <c r="D167" s="23"/>
      <c r="E167" s="23"/>
      <c r="AA167" s="67"/>
    </row>
    <row r="168" ht="15.75" customHeight="1">
      <c r="D168" s="23"/>
      <c r="E168" s="23"/>
      <c r="AA168" s="67"/>
    </row>
    <row r="169" ht="15.75" customHeight="1">
      <c r="D169" s="23"/>
      <c r="E169" s="23"/>
      <c r="AA169" s="67"/>
    </row>
    <row r="170" ht="15.75" customHeight="1">
      <c r="D170" s="23"/>
      <c r="E170" s="23"/>
      <c r="AA170" s="67"/>
    </row>
    <row r="171" ht="15.75" customHeight="1">
      <c r="D171" s="23"/>
      <c r="E171" s="23"/>
      <c r="AA171" s="67"/>
    </row>
    <row r="172" ht="15.75" customHeight="1">
      <c r="D172" s="23"/>
      <c r="E172" s="23"/>
      <c r="AA172" s="67"/>
    </row>
    <row r="173" ht="15.75" customHeight="1">
      <c r="D173" s="23"/>
      <c r="E173" s="23"/>
      <c r="AA173" s="67"/>
    </row>
    <row r="174" ht="15.75" customHeight="1">
      <c r="D174" s="23"/>
      <c r="E174" s="23"/>
      <c r="AA174" s="67"/>
    </row>
    <row r="175" ht="15.75" customHeight="1">
      <c r="D175" s="23"/>
      <c r="E175" s="23"/>
      <c r="AA175" s="67"/>
    </row>
    <row r="176" ht="15.75" customHeight="1">
      <c r="D176" s="23"/>
      <c r="E176" s="23"/>
      <c r="AA176" s="67"/>
    </row>
    <row r="177" ht="15.75" customHeight="1">
      <c r="D177" s="23"/>
      <c r="E177" s="23"/>
      <c r="AA177" s="67"/>
    </row>
    <row r="178" ht="15.75" customHeight="1">
      <c r="D178" s="23"/>
      <c r="E178" s="23"/>
      <c r="AA178" s="67"/>
    </row>
    <row r="179" ht="15.75" customHeight="1">
      <c r="D179" s="23"/>
      <c r="E179" s="23"/>
      <c r="AA179" s="67"/>
    </row>
    <row r="180" ht="15.75" customHeight="1">
      <c r="D180" s="23"/>
      <c r="E180" s="23"/>
      <c r="AA180" s="67"/>
    </row>
    <row r="181" ht="15.75" customHeight="1">
      <c r="D181" s="23"/>
      <c r="E181" s="23"/>
      <c r="AA181" s="67"/>
    </row>
    <row r="182" ht="15.75" customHeight="1">
      <c r="D182" s="23"/>
      <c r="E182" s="23"/>
      <c r="AA182" s="67"/>
    </row>
    <row r="183" ht="15.75" customHeight="1">
      <c r="D183" s="23"/>
      <c r="E183" s="23"/>
      <c r="AA183" s="67"/>
    </row>
    <row r="184" ht="15.75" customHeight="1">
      <c r="D184" s="23"/>
      <c r="E184" s="23"/>
      <c r="AA184" s="67"/>
    </row>
    <row r="185" ht="15.75" customHeight="1">
      <c r="D185" s="23"/>
      <c r="E185" s="23"/>
      <c r="AA185" s="67"/>
    </row>
    <row r="186" ht="15.75" customHeight="1">
      <c r="D186" s="23"/>
      <c r="E186" s="23"/>
      <c r="AA186" s="67"/>
    </row>
    <row r="187" ht="15.75" customHeight="1">
      <c r="D187" s="23"/>
      <c r="E187" s="23"/>
      <c r="AA187" s="67"/>
    </row>
    <row r="188" ht="15.75" customHeight="1">
      <c r="D188" s="23"/>
      <c r="E188" s="23"/>
      <c r="AA188" s="67"/>
    </row>
    <row r="189" ht="15.75" customHeight="1">
      <c r="D189" s="23"/>
      <c r="E189" s="23"/>
      <c r="AA189" s="67"/>
    </row>
    <row r="190" ht="15.75" customHeight="1">
      <c r="D190" s="23"/>
      <c r="E190" s="23"/>
      <c r="AA190" s="67"/>
    </row>
    <row r="191" ht="15.75" customHeight="1">
      <c r="D191" s="23"/>
      <c r="E191" s="23"/>
      <c r="AA191" s="67"/>
    </row>
    <row r="192" ht="15.75" customHeight="1">
      <c r="D192" s="23"/>
      <c r="E192" s="23"/>
      <c r="AA192" s="67"/>
    </row>
    <row r="193" ht="15.75" customHeight="1">
      <c r="D193" s="23"/>
      <c r="E193" s="23"/>
      <c r="AA193" s="67"/>
    </row>
    <row r="194" ht="15.75" customHeight="1">
      <c r="D194" s="23"/>
      <c r="E194" s="23"/>
      <c r="AA194" s="67"/>
    </row>
    <row r="195" ht="15.75" customHeight="1">
      <c r="D195" s="23"/>
      <c r="E195" s="23"/>
      <c r="AA195" s="67"/>
    </row>
    <row r="196" ht="15.75" customHeight="1">
      <c r="D196" s="23"/>
      <c r="E196" s="23"/>
      <c r="AA196" s="67"/>
    </row>
    <row r="197" ht="15.75" customHeight="1">
      <c r="D197" s="23"/>
      <c r="E197" s="23"/>
      <c r="AA197" s="67"/>
    </row>
    <row r="198" ht="15.75" customHeight="1">
      <c r="D198" s="23"/>
      <c r="E198" s="23"/>
      <c r="AA198" s="67"/>
    </row>
    <row r="199" ht="15.75" customHeight="1">
      <c r="D199" s="23"/>
      <c r="E199" s="23"/>
      <c r="AA199" s="67"/>
    </row>
    <row r="200" ht="15.75" customHeight="1">
      <c r="D200" s="23"/>
      <c r="E200" s="23"/>
      <c r="AA200" s="67"/>
    </row>
    <row r="201" ht="15.75" customHeight="1">
      <c r="D201" s="23"/>
      <c r="E201" s="23"/>
      <c r="AA201" s="67"/>
    </row>
    <row r="202" ht="15.75" customHeight="1">
      <c r="D202" s="23"/>
      <c r="E202" s="23"/>
      <c r="AA202" s="67"/>
    </row>
    <row r="203" ht="15.75" customHeight="1">
      <c r="D203" s="23"/>
      <c r="E203" s="23"/>
      <c r="AA203" s="67"/>
    </row>
    <row r="204" ht="15.75" customHeight="1">
      <c r="D204" s="23"/>
      <c r="E204" s="23"/>
      <c r="AA204" s="67"/>
    </row>
    <row r="205" ht="15.75" customHeight="1">
      <c r="D205" s="23"/>
      <c r="E205" s="23"/>
      <c r="AA205" s="67"/>
      <c r="AB205" s="46"/>
    </row>
    <row r="206" ht="15.75" customHeight="1">
      <c r="D206" s="23"/>
      <c r="E206" s="23"/>
      <c r="AA206" s="67"/>
      <c r="AB206" s="46"/>
    </row>
    <row r="207" ht="15.75" customHeight="1">
      <c r="D207" s="23"/>
      <c r="E207" s="23"/>
      <c r="AA207" s="67"/>
      <c r="AB207" s="46"/>
    </row>
    <row r="208" ht="15.75" customHeight="1">
      <c r="D208" s="23"/>
      <c r="E208" s="23"/>
      <c r="AA208" s="67"/>
      <c r="AB208" s="46"/>
    </row>
    <row r="209" ht="15.75" customHeight="1">
      <c r="D209" s="23"/>
      <c r="E209" s="23"/>
      <c r="AA209" s="67"/>
      <c r="AB209" s="46"/>
    </row>
    <row r="210" ht="15.75" customHeight="1">
      <c r="D210" s="23"/>
      <c r="E210" s="23"/>
      <c r="AA210" s="67"/>
      <c r="AB210" s="46"/>
    </row>
    <row r="211" ht="15.75" customHeight="1">
      <c r="D211" s="23"/>
      <c r="E211" s="23"/>
      <c r="AA211" s="67"/>
      <c r="AB211" s="46"/>
    </row>
    <row r="212" ht="15.75" customHeight="1">
      <c r="D212" s="23"/>
      <c r="E212" s="23"/>
      <c r="AA212" s="67"/>
      <c r="AB212" s="46"/>
    </row>
    <row r="213" ht="15.75" customHeight="1">
      <c r="D213" s="23"/>
      <c r="E213" s="23"/>
      <c r="AA213" s="67"/>
      <c r="AB213" s="46"/>
    </row>
    <row r="214" ht="15.75" customHeight="1">
      <c r="D214" s="23"/>
      <c r="E214" s="23"/>
      <c r="AA214" s="67"/>
      <c r="AB214" s="46"/>
    </row>
    <row r="215" ht="15.75" customHeight="1">
      <c r="D215" s="23"/>
      <c r="E215" s="23"/>
      <c r="AA215" s="67"/>
      <c r="AB215" s="46"/>
    </row>
    <row r="216" ht="15.75" customHeight="1">
      <c r="D216" s="23"/>
      <c r="E216" s="23"/>
      <c r="AA216" s="67"/>
      <c r="AB216" s="46"/>
    </row>
    <row r="217" ht="15.75" customHeight="1">
      <c r="D217" s="23"/>
      <c r="E217" s="23"/>
      <c r="AA217" s="67"/>
    </row>
    <row r="218" ht="15.75" customHeight="1">
      <c r="D218" s="23"/>
      <c r="E218" s="23"/>
      <c r="AA218" s="67"/>
    </row>
    <row r="219" ht="15.75" customHeight="1">
      <c r="D219" s="23"/>
      <c r="E219" s="23"/>
      <c r="AA219" s="67"/>
    </row>
    <row r="220" ht="15.75" customHeight="1">
      <c r="D220" s="23"/>
      <c r="E220" s="23"/>
      <c r="AA220" s="67"/>
    </row>
    <row r="221" ht="15.75" customHeight="1">
      <c r="D221" s="23"/>
      <c r="E221" s="23"/>
      <c r="AA221" s="67"/>
    </row>
    <row r="222" ht="15.75" customHeight="1">
      <c r="D222" s="23"/>
      <c r="E222" s="23"/>
      <c r="AA222" s="67"/>
    </row>
    <row r="223" ht="15.75" customHeight="1">
      <c r="D223" s="23"/>
      <c r="E223" s="23"/>
      <c r="AA223" s="67"/>
    </row>
    <row r="224" ht="15.75" customHeight="1">
      <c r="D224" s="23"/>
      <c r="E224" s="23"/>
      <c r="AA224" s="67"/>
    </row>
    <row r="225" ht="15.75" customHeight="1">
      <c r="D225" s="23"/>
      <c r="E225" s="23"/>
      <c r="AA225" s="67"/>
    </row>
    <row r="226" ht="15.75" customHeight="1">
      <c r="D226" s="23"/>
      <c r="E226" s="23"/>
      <c r="AA226" s="67"/>
    </row>
    <row r="227" ht="15.75" customHeight="1">
      <c r="D227" s="23"/>
      <c r="E227" s="23"/>
      <c r="AA227" s="67"/>
    </row>
    <row r="228" ht="15.75" customHeight="1">
      <c r="D228" s="23"/>
      <c r="E228" s="23"/>
      <c r="AA228" s="67"/>
    </row>
    <row r="229" ht="15.75" customHeight="1">
      <c r="D229" s="23"/>
      <c r="E229" s="23"/>
      <c r="AA229" s="67"/>
    </row>
    <row r="230" ht="15.75" customHeight="1">
      <c r="D230" s="23"/>
      <c r="E230" s="23"/>
      <c r="AA230" s="67"/>
    </row>
    <row r="231" ht="15.75" customHeight="1">
      <c r="D231" s="23"/>
      <c r="E231" s="23"/>
      <c r="AA231" s="67"/>
    </row>
    <row r="232" ht="15.75" customHeight="1">
      <c r="D232" s="23"/>
      <c r="E232" s="23"/>
      <c r="AA232" s="67"/>
    </row>
    <row r="233" ht="15.75" customHeight="1">
      <c r="D233" s="23"/>
      <c r="E233" s="23"/>
      <c r="AA233" s="67"/>
    </row>
    <row r="234" ht="15.75" customHeight="1">
      <c r="D234" s="23"/>
      <c r="E234" s="23"/>
      <c r="AA234" s="67"/>
    </row>
    <row r="235" ht="15.75" customHeight="1">
      <c r="D235" s="23"/>
      <c r="E235" s="23"/>
      <c r="AA235" s="67"/>
    </row>
    <row r="236" ht="15.75" customHeight="1">
      <c r="D236" s="23"/>
      <c r="E236" s="23"/>
      <c r="AA236" s="67"/>
    </row>
    <row r="237" ht="15.75" customHeight="1">
      <c r="D237" s="23"/>
      <c r="E237" s="23"/>
      <c r="AA237" s="67"/>
    </row>
    <row r="238" ht="15.75" customHeight="1">
      <c r="D238" s="23"/>
      <c r="E238" s="23"/>
      <c r="AA238" s="67"/>
    </row>
    <row r="239" ht="15.75" customHeight="1">
      <c r="D239" s="23"/>
      <c r="E239" s="23"/>
      <c r="AA239" s="67"/>
    </row>
    <row r="240" ht="15.75" customHeight="1">
      <c r="D240" s="23"/>
      <c r="E240" s="23"/>
      <c r="AA240" s="67"/>
    </row>
    <row r="241" ht="15.75" customHeight="1">
      <c r="D241" s="23"/>
      <c r="E241" s="23"/>
      <c r="AA241" s="67"/>
    </row>
    <row r="242" ht="15.75" customHeight="1">
      <c r="D242" s="23"/>
      <c r="E242" s="23"/>
      <c r="AA242" s="67"/>
    </row>
    <row r="243" ht="15.75" customHeight="1">
      <c r="D243" s="23"/>
      <c r="E243" s="23"/>
      <c r="AA243" s="67"/>
    </row>
    <row r="244" ht="15.75" customHeight="1">
      <c r="D244" s="23"/>
      <c r="E244" s="23"/>
      <c r="AA244" s="67"/>
    </row>
    <row r="245" ht="15.75" customHeight="1">
      <c r="D245" s="23"/>
      <c r="E245" s="23"/>
      <c r="AA245" s="67"/>
    </row>
    <row r="246" ht="15.75" customHeight="1">
      <c r="D246" s="23"/>
      <c r="E246" s="23"/>
      <c r="AA246" s="67"/>
    </row>
    <row r="247" ht="15.75" customHeight="1">
      <c r="D247" s="23"/>
      <c r="E247" s="23"/>
      <c r="AA247" s="67"/>
    </row>
    <row r="248" ht="15.75" customHeight="1">
      <c r="D248" s="23"/>
      <c r="E248" s="23"/>
      <c r="AA248" s="67"/>
    </row>
    <row r="249" ht="15.75" customHeight="1">
      <c r="D249" s="23"/>
      <c r="E249" s="23"/>
      <c r="AA249" s="67"/>
    </row>
    <row r="250" ht="15.75" customHeight="1">
      <c r="D250" s="23"/>
      <c r="E250" s="23"/>
      <c r="AA250" s="67"/>
    </row>
    <row r="251" ht="15.75" customHeight="1">
      <c r="D251" s="23"/>
      <c r="E251" s="23"/>
      <c r="AA251" s="67"/>
    </row>
    <row r="252" ht="15.75" customHeight="1">
      <c r="D252" s="23"/>
      <c r="E252" s="23"/>
      <c r="AA252" s="67"/>
    </row>
    <row r="253" ht="15.75" customHeight="1">
      <c r="D253" s="23"/>
      <c r="E253" s="23"/>
      <c r="AA253" s="67"/>
    </row>
    <row r="254" ht="15.75" customHeight="1">
      <c r="D254" s="23"/>
      <c r="E254" s="23"/>
      <c r="AA254" s="67"/>
    </row>
    <row r="255" ht="15.75" customHeight="1">
      <c r="D255" s="23"/>
      <c r="E255" s="23"/>
      <c r="AA255" s="67"/>
    </row>
    <row r="256" ht="15.75" customHeight="1">
      <c r="D256" s="23"/>
      <c r="E256" s="23"/>
      <c r="AA256" s="67"/>
    </row>
    <row r="257" ht="15.75" customHeight="1">
      <c r="D257" s="23"/>
      <c r="E257" s="23"/>
      <c r="AA257" s="67"/>
    </row>
    <row r="258" ht="15.75" customHeight="1">
      <c r="D258" s="23"/>
      <c r="E258" s="23"/>
      <c r="AA258" s="67"/>
    </row>
    <row r="259" ht="15.75" customHeight="1">
      <c r="D259" s="23"/>
      <c r="E259" s="23"/>
      <c r="AA259" s="67"/>
    </row>
    <row r="260" ht="15.75" customHeight="1">
      <c r="D260" s="23"/>
      <c r="E260" s="23"/>
      <c r="AA260" s="67"/>
    </row>
    <row r="261" ht="15.75" customHeight="1">
      <c r="D261" s="23"/>
      <c r="E261" s="23"/>
      <c r="AA261" s="67"/>
    </row>
    <row r="262" ht="15.75" customHeight="1">
      <c r="D262" s="23"/>
      <c r="E262" s="23"/>
      <c r="AA262" s="67"/>
    </row>
    <row r="263" ht="15.75" customHeight="1">
      <c r="D263" s="23"/>
      <c r="E263" s="23"/>
      <c r="AA263" s="67"/>
    </row>
    <row r="264" ht="15.75" customHeight="1">
      <c r="D264" s="23"/>
      <c r="E264" s="23"/>
      <c r="AA264" s="67"/>
    </row>
    <row r="265" ht="15.75" customHeight="1">
      <c r="D265" s="23"/>
      <c r="E265" s="23"/>
      <c r="AA265" s="67"/>
    </row>
    <row r="266" ht="15.75" customHeight="1">
      <c r="D266" s="23"/>
      <c r="E266" s="23"/>
      <c r="AA266" s="67"/>
    </row>
    <row r="267" ht="15.75" customHeight="1">
      <c r="D267" s="23"/>
      <c r="E267" s="23"/>
      <c r="AA267" s="67"/>
    </row>
    <row r="268" ht="15.75" customHeight="1">
      <c r="D268" s="23"/>
      <c r="E268" s="23"/>
      <c r="AA268" s="67"/>
    </row>
    <row r="269" ht="15.75" customHeight="1">
      <c r="D269" s="23"/>
      <c r="E269" s="23"/>
      <c r="AA269" s="67"/>
    </row>
    <row r="270" ht="15.75" customHeight="1">
      <c r="D270" s="23"/>
      <c r="E270" s="23"/>
      <c r="AA270" s="67"/>
    </row>
    <row r="271" ht="15.75" customHeight="1">
      <c r="D271" s="23"/>
      <c r="E271" s="23"/>
      <c r="AA271" s="67"/>
    </row>
    <row r="272" ht="15.75" customHeight="1">
      <c r="D272" s="23"/>
      <c r="E272" s="23"/>
      <c r="AA272" s="67"/>
    </row>
    <row r="273" ht="15.75" customHeight="1">
      <c r="D273" s="23"/>
      <c r="E273" s="23"/>
      <c r="AA273" s="67"/>
    </row>
    <row r="274" ht="15.75" customHeight="1">
      <c r="D274" s="23"/>
      <c r="E274" s="23"/>
      <c r="AA274" s="67"/>
    </row>
    <row r="275" ht="15.75" customHeight="1">
      <c r="D275" s="23"/>
      <c r="E275" s="23"/>
      <c r="AA275" s="67"/>
    </row>
    <row r="276" ht="15.75" customHeight="1">
      <c r="D276" s="23"/>
      <c r="E276" s="23"/>
      <c r="AA276" s="67"/>
    </row>
    <row r="277" ht="15.75" customHeight="1">
      <c r="D277" s="23"/>
      <c r="E277" s="23"/>
      <c r="AA277" s="67"/>
    </row>
    <row r="278" ht="15.75" customHeight="1">
      <c r="D278" s="23"/>
      <c r="E278" s="23"/>
      <c r="AA278" s="67"/>
    </row>
    <row r="279" ht="15.75" customHeight="1">
      <c r="D279" s="23"/>
      <c r="E279" s="23"/>
      <c r="AA279" s="67"/>
    </row>
    <row r="280" ht="15.75" customHeight="1">
      <c r="D280" s="23"/>
      <c r="E280" s="23"/>
      <c r="AA280" s="67"/>
    </row>
    <row r="281" ht="15.75" customHeight="1">
      <c r="D281" s="23"/>
      <c r="E281" s="23"/>
      <c r="AA281" s="67"/>
    </row>
    <row r="282" ht="15.75" customHeight="1">
      <c r="D282" s="23"/>
      <c r="E282" s="23"/>
      <c r="AA282" s="67"/>
    </row>
    <row r="283" ht="15.75" customHeight="1">
      <c r="D283" s="23"/>
      <c r="E283" s="23"/>
      <c r="AA283" s="67"/>
    </row>
    <row r="284" ht="15.75" customHeight="1">
      <c r="D284" s="23"/>
      <c r="E284" s="23"/>
      <c r="AA284" s="67"/>
    </row>
    <row r="285" ht="15.75" customHeight="1">
      <c r="D285" s="23"/>
      <c r="E285" s="23"/>
      <c r="AA285" s="67"/>
    </row>
    <row r="286" ht="15.75" customHeight="1">
      <c r="D286" s="23"/>
      <c r="E286" s="23"/>
      <c r="AA286" s="67"/>
    </row>
    <row r="287" ht="15.75" customHeight="1">
      <c r="D287" s="23"/>
      <c r="E287" s="23"/>
      <c r="AA287" s="67"/>
    </row>
    <row r="288" ht="15.75" customHeight="1">
      <c r="D288" s="23"/>
      <c r="E288" s="23"/>
      <c r="AA288" s="67"/>
    </row>
    <row r="289" ht="15.75" customHeight="1">
      <c r="D289" s="23"/>
      <c r="E289" s="23"/>
      <c r="AA289" s="67"/>
    </row>
    <row r="290" ht="15.75" customHeight="1">
      <c r="D290" s="23"/>
      <c r="E290" s="23"/>
      <c r="AA290" s="67"/>
    </row>
    <row r="291" ht="15.75" customHeight="1">
      <c r="D291" s="23"/>
      <c r="E291" s="23"/>
      <c r="AA291" s="67"/>
    </row>
    <row r="292" ht="15.75" customHeight="1">
      <c r="D292" s="23"/>
      <c r="E292" s="23"/>
      <c r="AA292" s="67"/>
    </row>
    <row r="293" ht="15.75" customHeight="1">
      <c r="D293" s="23"/>
      <c r="E293" s="23"/>
      <c r="AA293" s="67"/>
    </row>
    <row r="294" ht="15.75" customHeight="1">
      <c r="D294" s="23"/>
      <c r="E294" s="23"/>
      <c r="AA294" s="67"/>
    </row>
    <row r="295" ht="15.75" customHeight="1">
      <c r="D295" s="23"/>
      <c r="E295" s="23"/>
      <c r="AA295" s="67"/>
    </row>
    <row r="296" ht="15.75" customHeight="1">
      <c r="D296" s="23"/>
      <c r="E296" s="23"/>
      <c r="AA296" s="67"/>
    </row>
    <row r="297" ht="15.75" customHeight="1">
      <c r="D297" s="23"/>
      <c r="E297" s="23"/>
      <c r="AA297" s="67"/>
    </row>
    <row r="298" ht="15.75" customHeight="1">
      <c r="D298" s="23"/>
      <c r="E298" s="23"/>
      <c r="AA298" s="67"/>
    </row>
    <row r="299" ht="15.75" customHeight="1">
      <c r="D299" s="23"/>
      <c r="E299" s="23"/>
      <c r="AA299" s="67"/>
    </row>
    <row r="300" ht="15.75" customHeight="1">
      <c r="D300" s="23"/>
      <c r="E300" s="23"/>
      <c r="AA300" s="67"/>
    </row>
    <row r="301" ht="15.75" customHeight="1">
      <c r="D301" s="23"/>
      <c r="E301" s="23"/>
      <c r="AA301" s="67"/>
    </row>
    <row r="302" ht="15.75" customHeight="1">
      <c r="D302" s="23"/>
      <c r="E302" s="23"/>
      <c r="AA302" s="67"/>
    </row>
    <row r="303" ht="15.75" customHeight="1">
      <c r="D303" s="23"/>
      <c r="E303" s="23"/>
      <c r="AA303" s="67"/>
    </row>
    <row r="304" ht="15.75" customHeight="1">
      <c r="D304" s="23"/>
      <c r="E304" s="23"/>
      <c r="AA304" s="67"/>
    </row>
    <row r="305" ht="15.75" customHeight="1">
      <c r="D305" s="23"/>
      <c r="E305" s="23"/>
      <c r="AA305" s="67"/>
    </row>
    <row r="306" ht="15.75" customHeight="1">
      <c r="D306" s="23"/>
      <c r="E306" s="23"/>
      <c r="AA306" s="67"/>
    </row>
    <row r="307" ht="15.75" customHeight="1">
      <c r="D307" s="23"/>
      <c r="E307" s="23"/>
      <c r="AA307" s="67"/>
    </row>
    <row r="308" ht="15.75" customHeight="1">
      <c r="D308" s="23"/>
      <c r="E308" s="23"/>
      <c r="AA308" s="67"/>
    </row>
    <row r="309" ht="15.75" customHeight="1">
      <c r="D309" s="23"/>
      <c r="E309" s="23"/>
      <c r="AA309" s="67"/>
    </row>
    <row r="310" ht="15.75" customHeight="1">
      <c r="D310" s="23"/>
      <c r="E310" s="23"/>
      <c r="AA310" s="67"/>
    </row>
    <row r="311" ht="15.75" customHeight="1">
      <c r="D311" s="23"/>
      <c r="E311" s="23"/>
      <c r="AA311" s="67"/>
    </row>
    <row r="312" ht="15.75" customHeight="1">
      <c r="D312" s="23"/>
      <c r="E312" s="23"/>
      <c r="AA312" s="67"/>
    </row>
    <row r="313" ht="15.75" customHeight="1">
      <c r="D313" s="23"/>
      <c r="E313" s="23"/>
      <c r="AA313" s="67"/>
    </row>
    <row r="314" ht="15.75" customHeight="1">
      <c r="D314" s="23"/>
      <c r="E314" s="23"/>
      <c r="AA314" s="67"/>
    </row>
    <row r="315" ht="15.75" customHeight="1">
      <c r="D315" s="23"/>
      <c r="E315" s="23"/>
      <c r="AA315" s="67"/>
    </row>
    <row r="316" ht="15.75" customHeight="1">
      <c r="D316" s="23"/>
      <c r="E316" s="23"/>
      <c r="AA316" s="67"/>
    </row>
    <row r="317" ht="15.75" customHeight="1">
      <c r="D317" s="23"/>
      <c r="E317" s="23"/>
      <c r="AA317" s="67"/>
    </row>
    <row r="318" ht="15.75" customHeight="1">
      <c r="D318" s="23"/>
      <c r="E318" s="23"/>
      <c r="AA318" s="67"/>
    </row>
    <row r="319" ht="15.75" customHeight="1">
      <c r="D319" s="23"/>
      <c r="E319" s="23"/>
      <c r="AA319" s="67"/>
    </row>
    <row r="320" ht="15.75" customHeight="1">
      <c r="D320" s="23"/>
      <c r="E320" s="23"/>
      <c r="AA320" s="67"/>
    </row>
    <row r="321" ht="15.75" customHeight="1">
      <c r="D321" s="23"/>
      <c r="E321" s="23"/>
      <c r="AA321" s="67"/>
    </row>
    <row r="322" ht="15.75" customHeight="1">
      <c r="D322" s="23"/>
      <c r="E322" s="23"/>
      <c r="AA322" s="67"/>
    </row>
    <row r="323" ht="15.75" customHeight="1">
      <c r="D323" s="23"/>
      <c r="E323" s="23"/>
      <c r="AA323" s="67"/>
    </row>
    <row r="324" ht="15.75" customHeight="1">
      <c r="D324" s="23"/>
      <c r="E324" s="23"/>
      <c r="AA324" s="67"/>
    </row>
    <row r="325" ht="15.75" customHeight="1">
      <c r="D325" s="23"/>
      <c r="E325" s="23"/>
      <c r="AA325" s="67"/>
    </row>
    <row r="326" ht="15.75" customHeight="1">
      <c r="D326" s="23"/>
      <c r="E326" s="23"/>
      <c r="AA326" s="67"/>
    </row>
    <row r="327" ht="15.75" customHeight="1">
      <c r="D327" s="23"/>
      <c r="E327" s="23"/>
      <c r="AA327" s="67"/>
    </row>
    <row r="328" ht="15.75" customHeight="1">
      <c r="D328" s="23"/>
      <c r="E328" s="23"/>
      <c r="AA328" s="67"/>
    </row>
    <row r="329" ht="15.75" customHeight="1">
      <c r="D329" s="23"/>
      <c r="E329" s="23"/>
      <c r="AA329" s="67"/>
    </row>
    <row r="330" ht="15.75" customHeight="1">
      <c r="D330" s="23"/>
      <c r="E330" s="23"/>
      <c r="AA330" s="67"/>
    </row>
    <row r="331" ht="15.75" customHeight="1">
      <c r="D331" s="23"/>
      <c r="E331" s="23"/>
      <c r="AA331" s="67"/>
    </row>
    <row r="332" ht="15.75" customHeight="1">
      <c r="D332" s="23"/>
      <c r="E332" s="23"/>
      <c r="AA332" s="67"/>
    </row>
    <row r="333" ht="15.75" customHeight="1">
      <c r="D333" s="23"/>
      <c r="E333" s="23"/>
      <c r="AA333" s="67"/>
    </row>
    <row r="334" ht="15.75" customHeight="1">
      <c r="D334" s="23"/>
      <c r="E334" s="23"/>
      <c r="AA334" s="67"/>
    </row>
    <row r="335" ht="15.75" customHeight="1">
      <c r="D335" s="23"/>
      <c r="E335" s="23"/>
      <c r="AA335" s="67"/>
    </row>
    <row r="336" ht="15.75" customHeight="1">
      <c r="D336" s="23"/>
      <c r="E336" s="23"/>
      <c r="AA336" s="67"/>
    </row>
    <row r="337" ht="15.75" customHeight="1">
      <c r="D337" s="23"/>
      <c r="E337" s="23"/>
      <c r="AA337" s="67"/>
    </row>
    <row r="338" ht="15.75" customHeight="1">
      <c r="D338" s="23"/>
      <c r="E338" s="23"/>
      <c r="AA338" s="67"/>
    </row>
    <row r="339" ht="15.75" customHeight="1">
      <c r="D339" s="23"/>
      <c r="E339" s="23"/>
      <c r="AA339" s="67"/>
    </row>
    <row r="340" ht="15.75" customHeight="1">
      <c r="D340" s="23"/>
      <c r="E340" s="23"/>
      <c r="AA340" s="67"/>
    </row>
    <row r="341" ht="15.75" customHeight="1">
      <c r="D341" s="23"/>
      <c r="E341" s="23"/>
      <c r="AA341" s="67"/>
    </row>
    <row r="342" ht="15.75" customHeight="1">
      <c r="D342" s="23"/>
      <c r="E342" s="23"/>
      <c r="AA342" s="67"/>
    </row>
    <row r="343" ht="15.75" customHeight="1">
      <c r="D343" s="23"/>
      <c r="E343" s="23"/>
      <c r="AA343" s="67"/>
    </row>
    <row r="344" ht="15.75" customHeight="1">
      <c r="D344" s="23"/>
      <c r="E344" s="23"/>
      <c r="AA344" s="67"/>
    </row>
    <row r="345" ht="15.75" customHeight="1">
      <c r="D345" s="23"/>
      <c r="E345" s="23"/>
      <c r="AA345" s="67"/>
    </row>
    <row r="346" ht="15.75" customHeight="1">
      <c r="D346" s="23"/>
      <c r="E346" s="23"/>
      <c r="AA346" s="67"/>
    </row>
    <row r="347" ht="15.75" customHeight="1">
      <c r="D347" s="23"/>
      <c r="E347" s="23"/>
      <c r="AA347" s="67"/>
    </row>
    <row r="348" ht="15.75" customHeight="1">
      <c r="D348" s="23"/>
      <c r="E348" s="23"/>
      <c r="AA348" s="67"/>
    </row>
    <row r="349" ht="15.75" customHeight="1">
      <c r="D349" s="23"/>
      <c r="E349" s="23"/>
      <c r="AA349" s="67"/>
    </row>
    <row r="350" ht="15.75" customHeight="1">
      <c r="D350" s="23"/>
      <c r="E350" s="23"/>
      <c r="AA350" s="67"/>
    </row>
    <row r="351" ht="15.75" customHeight="1">
      <c r="D351" s="23"/>
      <c r="E351" s="23"/>
      <c r="AA351" s="67"/>
    </row>
    <row r="352" ht="15.75" customHeight="1">
      <c r="D352" s="23"/>
      <c r="E352" s="23"/>
      <c r="AA352" s="67"/>
    </row>
    <row r="353" ht="15.75" customHeight="1">
      <c r="D353" s="23"/>
      <c r="E353" s="23"/>
      <c r="AA353" s="67"/>
    </row>
    <row r="354" ht="15.75" customHeight="1">
      <c r="D354" s="23"/>
      <c r="E354" s="23"/>
      <c r="AA354" s="67"/>
    </row>
    <row r="355" ht="15.75" customHeight="1">
      <c r="D355" s="23"/>
      <c r="E355" s="23"/>
      <c r="AA355" s="67"/>
    </row>
    <row r="356" ht="15.75" customHeight="1">
      <c r="D356" s="23"/>
      <c r="E356" s="23"/>
      <c r="AA356" s="67"/>
    </row>
    <row r="357" ht="15.75" customHeight="1">
      <c r="D357" s="23"/>
      <c r="E357" s="23"/>
      <c r="AA357" s="67"/>
    </row>
    <row r="358" ht="15.75" customHeight="1">
      <c r="D358" s="23"/>
      <c r="E358" s="23"/>
      <c r="AA358" s="67"/>
    </row>
    <row r="359" ht="15.75" customHeight="1">
      <c r="D359" s="23"/>
      <c r="E359" s="23"/>
      <c r="AA359" s="67"/>
    </row>
    <row r="360" ht="15.75" customHeight="1">
      <c r="D360" s="23"/>
      <c r="E360" s="23"/>
      <c r="AA360" s="67"/>
    </row>
    <row r="361" ht="15.75" customHeight="1">
      <c r="D361" s="23"/>
      <c r="E361" s="23"/>
      <c r="AA361" s="67"/>
    </row>
    <row r="362" ht="15.75" customHeight="1">
      <c r="D362" s="23"/>
      <c r="E362" s="23"/>
      <c r="AA362" s="67"/>
    </row>
    <row r="363" ht="15.75" customHeight="1">
      <c r="D363" s="23"/>
      <c r="E363" s="23"/>
      <c r="AA363" s="67"/>
    </row>
    <row r="364" ht="15.75" customHeight="1">
      <c r="D364" s="23"/>
      <c r="E364" s="23"/>
      <c r="AA364" s="67"/>
    </row>
    <row r="365" ht="15.75" customHeight="1">
      <c r="D365" s="23"/>
      <c r="E365" s="23"/>
      <c r="AA365" s="67"/>
    </row>
    <row r="366" ht="15.75" customHeight="1">
      <c r="D366" s="23"/>
      <c r="E366" s="23"/>
      <c r="AA366" s="67"/>
    </row>
    <row r="367" ht="15.75" customHeight="1">
      <c r="D367" s="23"/>
      <c r="E367" s="23"/>
      <c r="AA367" s="67"/>
    </row>
    <row r="368" ht="15.75" customHeight="1">
      <c r="D368" s="23"/>
      <c r="E368" s="23"/>
      <c r="AA368" s="67"/>
    </row>
    <row r="369" ht="15.75" customHeight="1">
      <c r="D369" s="23"/>
      <c r="E369" s="23"/>
      <c r="AA369" s="67"/>
    </row>
    <row r="370" ht="15.75" customHeight="1">
      <c r="D370" s="23"/>
      <c r="E370" s="23"/>
      <c r="AA370" s="67"/>
    </row>
    <row r="371" ht="15.75" customHeight="1">
      <c r="D371" s="23"/>
      <c r="E371" s="23"/>
      <c r="AA371" s="67"/>
    </row>
    <row r="372" ht="15.75" customHeight="1">
      <c r="D372" s="23"/>
      <c r="E372" s="23"/>
      <c r="AA372" s="67"/>
    </row>
    <row r="373" ht="15.75" customHeight="1">
      <c r="D373" s="23"/>
      <c r="E373" s="23"/>
      <c r="AA373" s="67"/>
    </row>
    <row r="374" ht="15.75" customHeight="1">
      <c r="D374" s="23"/>
      <c r="E374" s="23"/>
      <c r="AA374" s="67"/>
    </row>
    <row r="375" ht="15.75" customHeight="1">
      <c r="D375" s="23"/>
      <c r="E375" s="23"/>
      <c r="AA375" s="67"/>
    </row>
    <row r="376" ht="15.75" customHeight="1">
      <c r="D376" s="23"/>
      <c r="E376" s="23"/>
      <c r="AA376" s="67"/>
    </row>
    <row r="377" ht="15.75" customHeight="1">
      <c r="D377" s="23"/>
      <c r="E377" s="23"/>
      <c r="AA377" s="67"/>
    </row>
    <row r="378" ht="15.75" customHeight="1">
      <c r="D378" s="23"/>
      <c r="E378" s="23"/>
      <c r="AA378" s="67"/>
    </row>
    <row r="379" ht="15.75" customHeight="1">
      <c r="D379" s="23"/>
      <c r="E379" s="23"/>
      <c r="AA379" s="67"/>
    </row>
    <row r="380" ht="15.75" customHeight="1">
      <c r="D380" s="23"/>
      <c r="E380" s="23"/>
      <c r="AA380" s="67"/>
    </row>
    <row r="381" ht="15.75" customHeight="1">
      <c r="D381" s="23"/>
      <c r="E381" s="23"/>
      <c r="AA381" s="67"/>
    </row>
    <row r="382" ht="15.75" customHeight="1">
      <c r="D382" s="23"/>
      <c r="E382" s="23"/>
      <c r="AA382" s="67"/>
    </row>
    <row r="383" ht="15.75" customHeight="1">
      <c r="D383" s="23"/>
      <c r="E383" s="23"/>
      <c r="AA383" s="67"/>
    </row>
    <row r="384" ht="15.75" customHeight="1">
      <c r="D384" s="23"/>
      <c r="E384" s="23"/>
      <c r="AA384" s="67"/>
    </row>
    <row r="385" ht="15.75" customHeight="1">
      <c r="D385" s="23"/>
      <c r="E385" s="23"/>
      <c r="AA385" s="67"/>
    </row>
    <row r="386" ht="15.75" customHeight="1">
      <c r="D386" s="23"/>
      <c r="E386" s="23"/>
      <c r="AA386" s="67"/>
    </row>
    <row r="387" ht="15.75" customHeight="1">
      <c r="D387" s="23"/>
      <c r="E387" s="23"/>
      <c r="AA387" s="67"/>
    </row>
    <row r="388" ht="15.75" customHeight="1">
      <c r="D388" s="23"/>
      <c r="E388" s="23"/>
      <c r="AA388" s="67"/>
    </row>
    <row r="389" ht="15.75" customHeight="1">
      <c r="D389" s="23"/>
      <c r="E389" s="23"/>
      <c r="AA389" s="67"/>
    </row>
    <row r="390" ht="15.75" customHeight="1">
      <c r="D390" s="23"/>
      <c r="E390" s="23"/>
      <c r="AA390" s="67"/>
    </row>
    <row r="391" ht="15.75" customHeight="1">
      <c r="D391" s="23"/>
      <c r="E391" s="23"/>
      <c r="AA391" s="67"/>
    </row>
    <row r="392" ht="15.75" customHeight="1">
      <c r="D392" s="23"/>
      <c r="E392" s="23"/>
      <c r="AA392" s="67"/>
    </row>
    <row r="393" ht="15.75" customHeight="1">
      <c r="D393" s="23"/>
      <c r="E393" s="23"/>
      <c r="AA393" s="67"/>
    </row>
    <row r="394" ht="15.75" customHeight="1">
      <c r="D394" s="23"/>
      <c r="E394" s="23"/>
      <c r="AA394" s="67"/>
    </row>
    <row r="395" ht="15.75" customHeight="1">
      <c r="D395" s="23"/>
      <c r="E395" s="23"/>
      <c r="AA395" s="67"/>
    </row>
    <row r="396" ht="15.75" customHeight="1">
      <c r="D396" s="23"/>
      <c r="E396" s="23"/>
      <c r="AA396" s="67"/>
    </row>
    <row r="397" ht="15.75" customHeight="1">
      <c r="D397" s="23"/>
      <c r="E397" s="23"/>
      <c r="AA397" s="67"/>
    </row>
    <row r="398" ht="15.75" customHeight="1">
      <c r="D398" s="23"/>
      <c r="E398" s="23"/>
      <c r="AA398" s="67"/>
    </row>
    <row r="399" ht="15.75" customHeight="1">
      <c r="D399" s="23"/>
      <c r="E399" s="23"/>
      <c r="AA399" s="67"/>
    </row>
    <row r="400" ht="15.75" customHeight="1">
      <c r="D400" s="23"/>
      <c r="E400" s="23"/>
      <c r="AA400" s="67"/>
    </row>
    <row r="401" ht="15.75" customHeight="1">
      <c r="D401" s="23"/>
      <c r="E401" s="23"/>
      <c r="AA401" s="67"/>
    </row>
    <row r="402" ht="15.75" customHeight="1">
      <c r="D402" s="23"/>
      <c r="E402" s="23"/>
      <c r="AA402" s="67"/>
    </row>
    <row r="403" ht="15.75" customHeight="1">
      <c r="D403" s="23"/>
      <c r="E403" s="23"/>
      <c r="AA403" s="67"/>
    </row>
    <row r="404" ht="15.75" customHeight="1">
      <c r="D404" s="23"/>
      <c r="E404" s="23"/>
      <c r="AA404" s="67"/>
    </row>
    <row r="405" ht="15.75" customHeight="1">
      <c r="D405" s="23"/>
      <c r="E405" s="23"/>
      <c r="AA405" s="67"/>
    </row>
    <row r="406" ht="15.75" customHeight="1">
      <c r="D406" s="23"/>
      <c r="E406" s="23"/>
      <c r="AA406" s="67"/>
    </row>
    <row r="407" ht="15.75" customHeight="1">
      <c r="D407" s="23"/>
      <c r="E407" s="23"/>
      <c r="AA407" s="67"/>
    </row>
    <row r="408" ht="15.75" customHeight="1">
      <c r="D408" s="23"/>
      <c r="E408" s="23"/>
      <c r="AA408" s="67"/>
    </row>
    <row r="409" ht="15.75" customHeight="1">
      <c r="D409" s="23"/>
      <c r="E409" s="23"/>
      <c r="AA409" s="67"/>
    </row>
    <row r="410" ht="15.75" customHeight="1">
      <c r="D410" s="23"/>
      <c r="E410" s="23"/>
      <c r="AA410" s="67"/>
    </row>
    <row r="411" ht="15.75" customHeight="1">
      <c r="D411" s="23"/>
      <c r="E411" s="23"/>
      <c r="AA411" s="67"/>
    </row>
    <row r="412" ht="15.75" customHeight="1">
      <c r="D412" s="23"/>
      <c r="E412" s="23"/>
      <c r="AA412" s="67"/>
    </row>
    <row r="413" ht="15.75" customHeight="1">
      <c r="D413" s="23"/>
      <c r="E413" s="23"/>
      <c r="AA413" s="67"/>
    </row>
    <row r="414" ht="15.75" customHeight="1">
      <c r="D414" s="23"/>
      <c r="E414" s="23"/>
      <c r="AA414" s="67"/>
    </row>
    <row r="415" ht="15.75" customHeight="1">
      <c r="D415" s="23"/>
      <c r="E415" s="23"/>
      <c r="AA415" s="67"/>
    </row>
    <row r="416" ht="15.75" customHeight="1">
      <c r="D416" s="23"/>
      <c r="E416" s="23"/>
      <c r="AA416" s="67"/>
    </row>
    <row r="417" ht="15.75" customHeight="1">
      <c r="D417" s="23"/>
      <c r="E417" s="23"/>
      <c r="AA417" s="67"/>
    </row>
    <row r="418" ht="15.75" customHeight="1">
      <c r="D418" s="23"/>
      <c r="E418" s="23"/>
      <c r="AA418" s="67"/>
    </row>
    <row r="419" ht="15.75" customHeight="1">
      <c r="D419" s="23"/>
      <c r="E419" s="23"/>
      <c r="AA419" s="67"/>
    </row>
    <row r="420" ht="15.75" customHeight="1">
      <c r="D420" s="23"/>
      <c r="E420" s="23"/>
      <c r="AA420" s="67"/>
    </row>
    <row r="421" ht="15.75" customHeight="1">
      <c r="D421" s="23"/>
      <c r="E421" s="23"/>
      <c r="AA421" s="67"/>
    </row>
    <row r="422" ht="15.75" customHeight="1">
      <c r="D422" s="23"/>
      <c r="E422" s="23"/>
      <c r="AA422" s="67"/>
    </row>
    <row r="423" ht="15.75" customHeight="1">
      <c r="D423" s="23"/>
      <c r="E423" s="23"/>
      <c r="AA423" s="67"/>
    </row>
    <row r="424" ht="15.75" customHeight="1">
      <c r="D424" s="23"/>
      <c r="E424" s="23"/>
      <c r="AA424" s="67"/>
    </row>
    <row r="425" ht="15.75" customHeight="1">
      <c r="D425" s="23"/>
      <c r="E425" s="23"/>
      <c r="AA425" s="67"/>
    </row>
    <row r="426" ht="15.75" customHeight="1">
      <c r="D426" s="23"/>
      <c r="E426" s="23"/>
      <c r="AA426" s="67"/>
    </row>
    <row r="427" ht="15.75" customHeight="1">
      <c r="D427" s="23"/>
      <c r="E427" s="23"/>
      <c r="AA427" s="67"/>
    </row>
    <row r="428" ht="15.75" customHeight="1">
      <c r="D428" s="23"/>
      <c r="E428" s="23"/>
      <c r="AA428" s="67"/>
    </row>
    <row r="429" ht="15.75" customHeight="1">
      <c r="D429" s="23"/>
      <c r="E429" s="23"/>
      <c r="AA429" s="67"/>
    </row>
    <row r="430" ht="15.75" customHeight="1">
      <c r="D430" s="23"/>
      <c r="E430" s="23"/>
      <c r="AA430" s="67"/>
    </row>
    <row r="431" ht="15.75" customHeight="1">
      <c r="D431" s="23"/>
      <c r="E431" s="23"/>
      <c r="AA431" s="67"/>
    </row>
    <row r="432" ht="15.75" customHeight="1">
      <c r="D432" s="23"/>
      <c r="E432" s="23"/>
      <c r="AA432" s="67"/>
    </row>
    <row r="433" ht="15.75" customHeight="1">
      <c r="D433" s="23"/>
      <c r="E433" s="23"/>
      <c r="AA433" s="67"/>
    </row>
    <row r="434" ht="15.75" customHeight="1">
      <c r="D434" s="23"/>
      <c r="E434" s="23"/>
      <c r="AA434" s="67"/>
    </row>
    <row r="435" ht="15.75" customHeight="1">
      <c r="D435" s="23"/>
      <c r="E435" s="23"/>
      <c r="AA435" s="67"/>
    </row>
    <row r="436" ht="15.75" customHeight="1">
      <c r="D436" s="23"/>
      <c r="E436" s="23"/>
      <c r="AA436" s="67"/>
    </row>
    <row r="437" ht="15.75" customHeight="1">
      <c r="D437" s="23"/>
      <c r="E437" s="23"/>
      <c r="AA437" s="67"/>
    </row>
    <row r="438" ht="15.75" customHeight="1">
      <c r="D438" s="23"/>
      <c r="E438" s="23"/>
      <c r="AA438" s="67"/>
    </row>
    <row r="439" ht="15.75" customHeight="1">
      <c r="D439" s="23"/>
      <c r="E439" s="23"/>
      <c r="AA439" s="67"/>
    </row>
    <row r="440" ht="15.75" customHeight="1">
      <c r="D440" s="23"/>
      <c r="E440" s="23"/>
      <c r="AA440" s="67"/>
    </row>
    <row r="441" ht="15.75" customHeight="1">
      <c r="D441" s="23"/>
      <c r="E441" s="23"/>
      <c r="AA441" s="67"/>
    </row>
    <row r="442" ht="15.75" customHeight="1">
      <c r="D442" s="23"/>
      <c r="E442" s="23"/>
      <c r="AA442" s="67"/>
    </row>
    <row r="443" ht="15.75" customHeight="1">
      <c r="D443" s="23"/>
      <c r="E443" s="23"/>
      <c r="AA443" s="67"/>
    </row>
    <row r="444" ht="15.75" customHeight="1">
      <c r="D444" s="23"/>
      <c r="E444" s="23"/>
      <c r="AA444" s="67"/>
    </row>
    <row r="445" ht="15.75" customHeight="1">
      <c r="D445" s="23"/>
      <c r="E445" s="23"/>
      <c r="AA445" s="67"/>
    </row>
    <row r="446" ht="15.75" customHeight="1">
      <c r="D446" s="23"/>
      <c r="E446" s="23"/>
      <c r="AA446" s="67"/>
    </row>
    <row r="447" ht="15.75" customHeight="1">
      <c r="D447" s="23"/>
      <c r="E447" s="23"/>
      <c r="AA447" s="67"/>
    </row>
    <row r="448" ht="15.75" customHeight="1">
      <c r="D448" s="23"/>
      <c r="E448" s="23"/>
      <c r="AA448" s="67"/>
    </row>
    <row r="449" ht="15.75" customHeight="1">
      <c r="D449" s="23"/>
      <c r="E449" s="23"/>
      <c r="AA449" s="67"/>
    </row>
    <row r="450" ht="15.75" customHeight="1">
      <c r="D450" s="23"/>
      <c r="E450" s="23"/>
      <c r="AA450" s="67"/>
    </row>
    <row r="451" ht="15.75" customHeight="1">
      <c r="D451" s="23"/>
      <c r="E451" s="23"/>
      <c r="AA451" s="67"/>
    </row>
    <row r="452" ht="15.75" customHeight="1">
      <c r="D452" s="23"/>
      <c r="E452" s="23"/>
      <c r="AA452" s="67"/>
    </row>
    <row r="453" ht="15.75" customHeight="1">
      <c r="D453" s="23"/>
      <c r="E453" s="23"/>
      <c r="AA453" s="67"/>
    </row>
    <row r="454" ht="15.75" customHeight="1">
      <c r="D454" s="23"/>
      <c r="E454" s="23"/>
      <c r="AA454" s="67"/>
    </row>
    <row r="455" ht="15.75" customHeight="1">
      <c r="D455" s="23"/>
      <c r="E455" s="23"/>
      <c r="AA455" s="67"/>
    </row>
    <row r="456" ht="15.75" customHeight="1">
      <c r="D456" s="23"/>
      <c r="E456" s="23"/>
      <c r="AA456" s="67"/>
    </row>
    <row r="457" ht="15.75" customHeight="1">
      <c r="D457" s="23"/>
      <c r="E457" s="23"/>
      <c r="AA457" s="67"/>
    </row>
    <row r="458" ht="15.75" customHeight="1">
      <c r="D458" s="23"/>
      <c r="E458" s="23"/>
      <c r="AA458" s="67"/>
    </row>
    <row r="459" ht="15.75" customHeight="1">
      <c r="D459" s="23"/>
      <c r="E459" s="23"/>
      <c r="AA459" s="67"/>
    </row>
    <row r="460" ht="15.75" customHeight="1">
      <c r="D460" s="23"/>
      <c r="E460" s="23"/>
      <c r="AA460" s="67"/>
    </row>
    <row r="461" ht="15.75" customHeight="1">
      <c r="D461" s="23"/>
      <c r="E461" s="23"/>
      <c r="AA461" s="67"/>
    </row>
    <row r="462" ht="15.75" customHeight="1">
      <c r="D462" s="23"/>
      <c r="E462" s="23"/>
      <c r="AA462" s="67"/>
    </row>
    <row r="463" ht="15.75" customHeight="1">
      <c r="D463" s="23"/>
      <c r="E463" s="23"/>
      <c r="AA463" s="67"/>
    </row>
    <row r="464" ht="15.75" customHeight="1">
      <c r="D464" s="23"/>
      <c r="E464" s="23"/>
      <c r="AA464" s="67"/>
    </row>
    <row r="465" ht="15.75" customHeight="1">
      <c r="D465" s="23"/>
      <c r="E465" s="23"/>
      <c r="AA465" s="67"/>
    </row>
    <row r="466" ht="15.75" customHeight="1">
      <c r="D466" s="23"/>
      <c r="E466" s="23"/>
      <c r="AA466" s="67"/>
    </row>
    <row r="467" ht="15.75" customHeight="1">
      <c r="D467" s="23"/>
      <c r="E467" s="23"/>
      <c r="AA467" s="67"/>
    </row>
    <row r="468" ht="15.75" customHeight="1">
      <c r="D468" s="23"/>
      <c r="E468" s="23"/>
      <c r="AA468" s="67"/>
    </row>
    <row r="469" ht="15.75" customHeight="1">
      <c r="D469" s="23"/>
      <c r="E469" s="23"/>
      <c r="AA469" s="67"/>
    </row>
    <row r="470" ht="15.75" customHeight="1">
      <c r="D470" s="23"/>
      <c r="E470" s="23"/>
      <c r="AA470" s="67"/>
    </row>
    <row r="471" ht="15.75" customHeight="1">
      <c r="D471" s="23"/>
      <c r="E471" s="23"/>
      <c r="AA471" s="67"/>
    </row>
    <row r="472" ht="15.75" customHeight="1">
      <c r="D472" s="23"/>
      <c r="E472" s="23"/>
      <c r="AA472" s="67"/>
    </row>
    <row r="473" ht="15.75" customHeight="1">
      <c r="D473" s="23"/>
      <c r="E473" s="23"/>
      <c r="AA473" s="67"/>
    </row>
    <row r="474" ht="15.75" customHeight="1">
      <c r="D474" s="23"/>
      <c r="E474" s="23"/>
      <c r="AA474" s="67"/>
    </row>
    <row r="475" ht="15.75" customHeight="1">
      <c r="D475" s="23"/>
      <c r="E475" s="23"/>
      <c r="AA475" s="67"/>
    </row>
    <row r="476" ht="15.75" customHeight="1">
      <c r="D476" s="23"/>
      <c r="E476" s="23"/>
      <c r="AA476" s="67"/>
    </row>
    <row r="477" ht="15.75" customHeight="1">
      <c r="D477" s="23"/>
      <c r="E477" s="23"/>
      <c r="AA477" s="67"/>
    </row>
    <row r="478" ht="15.75" customHeight="1">
      <c r="D478" s="23"/>
      <c r="E478" s="23"/>
      <c r="AA478" s="67"/>
    </row>
    <row r="479" ht="15.75" customHeight="1">
      <c r="D479" s="23"/>
      <c r="E479" s="23"/>
      <c r="AA479" s="67"/>
    </row>
    <row r="480" ht="15.75" customHeight="1">
      <c r="D480" s="23"/>
      <c r="E480" s="23"/>
      <c r="AA480" s="67"/>
    </row>
    <row r="481" ht="15.75" customHeight="1">
      <c r="D481" s="23"/>
      <c r="E481" s="23"/>
      <c r="AA481" s="67"/>
    </row>
    <row r="482" ht="15.75" customHeight="1">
      <c r="D482" s="23"/>
      <c r="E482" s="23"/>
      <c r="AA482" s="67"/>
    </row>
    <row r="483" ht="15.75" customHeight="1">
      <c r="D483" s="23"/>
      <c r="E483" s="23"/>
      <c r="AA483" s="67"/>
    </row>
    <row r="484" ht="15.75" customHeight="1">
      <c r="D484" s="23"/>
      <c r="E484" s="23"/>
      <c r="AA484" s="67"/>
    </row>
    <row r="485" ht="15.75" customHeight="1">
      <c r="D485" s="23"/>
      <c r="E485" s="23"/>
      <c r="AA485" s="67"/>
    </row>
    <row r="486" ht="15.75" customHeight="1">
      <c r="D486" s="23"/>
      <c r="E486" s="23"/>
      <c r="AA486" s="67"/>
    </row>
    <row r="487" ht="15.75" customHeight="1">
      <c r="D487" s="23"/>
      <c r="E487" s="23"/>
      <c r="AA487" s="67"/>
    </row>
    <row r="488" ht="15.75" customHeight="1">
      <c r="D488" s="23"/>
      <c r="E488" s="23"/>
      <c r="AA488" s="67"/>
    </row>
    <row r="489" ht="15.75" customHeight="1">
      <c r="D489" s="23"/>
      <c r="E489" s="23"/>
      <c r="AA489" s="67"/>
    </row>
    <row r="490" ht="15.75" customHeight="1">
      <c r="D490" s="23"/>
      <c r="E490" s="23"/>
      <c r="AA490" s="67"/>
    </row>
    <row r="491" ht="15.75" customHeight="1">
      <c r="D491" s="23"/>
      <c r="E491" s="23"/>
      <c r="AA491" s="67"/>
    </row>
    <row r="492" ht="15.75" customHeight="1">
      <c r="D492" s="23"/>
      <c r="E492" s="23"/>
      <c r="AA492" s="67"/>
    </row>
    <row r="493" ht="15.75" customHeight="1">
      <c r="D493" s="23"/>
      <c r="E493" s="23"/>
      <c r="AA493" s="67"/>
    </row>
    <row r="494" ht="15.75" customHeight="1">
      <c r="D494" s="23"/>
      <c r="E494" s="23"/>
      <c r="AA494" s="67"/>
    </row>
    <row r="495" ht="15.75" customHeight="1">
      <c r="D495" s="23"/>
      <c r="E495" s="23"/>
      <c r="AA495" s="67"/>
    </row>
    <row r="496" ht="15.75" customHeight="1">
      <c r="D496" s="23"/>
      <c r="E496" s="23"/>
      <c r="AA496" s="67"/>
    </row>
    <row r="497" ht="15.75" customHeight="1">
      <c r="D497" s="23"/>
      <c r="E497" s="23"/>
      <c r="AA497" s="67"/>
    </row>
    <row r="498" ht="15.75" customHeight="1">
      <c r="D498" s="23"/>
      <c r="E498" s="23"/>
      <c r="AA498" s="67"/>
    </row>
    <row r="499" ht="15.75" customHeight="1">
      <c r="D499" s="23"/>
      <c r="E499" s="23"/>
      <c r="AA499" s="67"/>
    </row>
    <row r="500" ht="15.75" customHeight="1">
      <c r="D500" s="23"/>
      <c r="E500" s="23"/>
      <c r="AA500" s="67"/>
    </row>
    <row r="501" ht="15.75" customHeight="1">
      <c r="D501" s="23"/>
      <c r="E501" s="23"/>
      <c r="AA501" s="67"/>
    </row>
    <row r="502" ht="15.75" customHeight="1">
      <c r="D502" s="23"/>
      <c r="E502" s="23"/>
      <c r="AA502" s="67"/>
    </row>
    <row r="503" ht="15.75" customHeight="1">
      <c r="D503" s="23"/>
      <c r="E503" s="23"/>
      <c r="AA503" s="67"/>
    </row>
    <row r="504" ht="15.75" customHeight="1">
      <c r="D504" s="23"/>
      <c r="E504" s="23"/>
      <c r="AA504" s="67"/>
    </row>
    <row r="505" ht="15.75" customHeight="1">
      <c r="D505" s="23"/>
      <c r="E505" s="23"/>
      <c r="AA505" s="67"/>
    </row>
    <row r="506" ht="15.75" customHeight="1">
      <c r="D506" s="23"/>
      <c r="E506" s="23"/>
      <c r="AA506" s="67"/>
    </row>
    <row r="507" ht="15.75" customHeight="1">
      <c r="D507" s="23"/>
      <c r="E507" s="23"/>
      <c r="AA507" s="67"/>
    </row>
    <row r="508" ht="15.75" customHeight="1">
      <c r="D508" s="23"/>
      <c r="E508" s="23"/>
      <c r="AA508" s="67"/>
    </row>
    <row r="509" ht="15.75" customHeight="1">
      <c r="D509" s="23"/>
      <c r="E509" s="23"/>
      <c r="AA509" s="67"/>
    </row>
    <row r="510" ht="15.75" customHeight="1">
      <c r="D510" s="23"/>
      <c r="E510" s="23"/>
      <c r="AA510" s="67"/>
    </row>
    <row r="511" ht="15.75" customHeight="1">
      <c r="D511" s="23"/>
      <c r="E511" s="23"/>
      <c r="AA511" s="67"/>
    </row>
    <row r="512" ht="15.75" customHeight="1">
      <c r="D512" s="23"/>
      <c r="E512" s="23"/>
      <c r="AA512" s="67"/>
    </row>
    <row r="513" ht="15.75" customHeight="1">
      <c r="D513" s="23"/>
      <c r="E513" s="23"/>
      <c r="AA513" s="67"/>
    </row>
    <row r="514" ht="15.75" customHeight="1">
      <c r="D514" s="23"/>
      <c r="E514" s="23"/>
      <c r="AA514" s="67"/>
    </row>
    <row r="515" ht="15.75" customHeight="1">
      <c r="D515" s="23"/>
      <c r="E515" s="23"/>
      <c r="AA515" s="67"/>
    </row>
    <row r="516" ht="15.75" customHeight="1">
      <c r="D516" s="23"/>
      <c r="E516" s="23"/>
      <c r="AA516" s="67"/>
    </row>
    <row r="517" ht="15.75" customHeight="1">
      <c r="D517" s="23"/>
      <c r="E517" s="23"/>
      <c r="AA517" s="67"/>
    </row>
    <row r="518" ht="15.75" customHeight="1">
      <c r="D518" s="23"/>
      <c r="E518" s="23"/>
      <c r="AA518" s="67"/>
    </row>
    <row r="519" ht="15.75" customHeight="1">
      <c r="D519" s="23"/>
      <c r="E519" s="23"/>
      <c r="AA519" s="67"/>
    </row>
    <row r="520" ht="15.75" customHeight="1">
      <c r="D520" s="23"/>
      <c r="E520" s="23"/>
      <c r="AA520" s="67"/>
    </row>
    <row r="521" ht="15.75" customHeight="1">
      <c r="D521" s="23"/>
      <c r="E521" s="23"/>
      <c r="AA521" s="67"/>
    </row>
    <row r="522" ht="15.75" customHeight="1">
      <c r="D522" s="23"/>
      <c r="E522" s="23"/>
      <c r="AA522" s="67"/>
    </row>
    <row r="523" ht="15.75" customHeight="1">
      <c r="D523" s="23"/>
      <c r="E523" s="23"/>
      <c r="AA523" s="67"/>
    </row>
    <row r="524" ht="15.75" customHeight="1">
      <c r="D524" s="23"/>
      <c r="E524" s="23"/>
      <c r="AA524" s="67"/>
    </row>
    <row r="525" ht="15.75" customHeight="1">
      <c r="D525" s="23"/>
      <c r="E525" s="23"/>
      <c r="AA525" s="67"/>
    </row>
    <row r="526" ht="15.75" customHeight="1">
      <c r="D526" s="23"/>
      <c r="E526" s="23"/>
      <c r="AA526" s="67"/>
    </row>
    <row r="527" ht="15.75" customHeight="1">
      <c r="D527" s="23"/>
      <c r="E527" s="23"/>
      <c r="AA527" s="67"/>
    </row>
    <row r="528" ht="15.75" customHeight="1">
      <c r="D528" s="23"/>
      <c r="E528" s="23"/>
      <c r="AA528" s="67"/>
    </row>
    <row r="529" ht="15.75" customHeight="1">
      <c r="D529" s="23"/>
      <c r="E529" s="23"/>
      <c r="AA529" s="67"/>
    </row>
    <row r="530" ht="15.75" customHeight="1">
      <c r="D530" s="23"/>
      <c r="E530" s="23"/>
      <c r="AA530" s="67"/>
    </row>
    <row r="531" ht="15.75" customHeight="1">
      <c r="D531" s="23"/>
      <c r="E531" s="23"/>
      <c r="AA531" s="67"/>
    </row>
    <row r="532" ht="15.75" customHeight="1">
      <c r="D532" s="23"/>
      <c r="E532" s="23"/>
      <c r="AA532" s="67"/>
    </row>
    <row r="533" ht="15.75" customHeight="1">
      <c r="D533" s="23"/>
      <c r="E533" s="23"/>
      <c r="AA533" s="67"/>
    </row>
    <row r="534" ht="15.75" customHeight="1">
      <c r="D534" s="23"/>
      <c r="E534" s="23"/>
      <c r="AA534" s="67"/>
    </row>
    <row r="535" ht="15.75" customHeight="1">
      <c r="D535" s="23"/>
      <c r="E535" s="23"/>
      <c r="AA535" s="67"/>
    </row>
    <row r="536" ht="15.75" customHeight="1">
      <c r="D536" s="23"/>
      <c r="E536" s="23"/>
      <c r="AA536" s="67"/>
    </row>
    <row r="537" ht="15.75" customHeight="1">
      <c r="D537" s="23"/>
      <c r="E537" s="23"/>
      <c r="AA537" s="67"/>
    </row>
    <row r="538" ht="15.75" customHeight="1">
      <c r="D538" s="23"/>
      <c r="E538" s="23"/>
      <c r="AA538" s="67"/>
    </row>
    <row r="539" ht="15.75" customHeight="1">
      <c r="D539" s="23"/>
      <c r="E539" s="23"/>
      <c r="AA539" s="67"/>
    </row>
    <row r="540" ht="15.75" customHeight="1">
      <c r="D540" s="23"/>
      <c r="E540" s="23"/>
      <c r="AA540" s="67"/>
    </row>
    <row r="541" ht="15.75" customHeight="1">
      <c r="D541" s="23"/>
      <c r="E541" s="23"/>
      <c r="AA541" s="67"/>
    </row>
    <row r="542" ht="15.75" customHeight="1">
      <c r="D542" s="23"/>
      <c r="E542" s="23"/>
      <c r="AA542" s="67"/>
    </row>
    <row r="543" ht="15.75" customHeight="1">
      <c r="D543" s="23"/>
      <c r="E543" s="23"/>
      <c r="AA543" s="67"/>
    </row>
    <row r="544" ht="15.75" customHeight="1">
      <c r="D544" s="23"/>
      <c r="E544" s="23"/>
      <c r="AA544" s="67"/>
    </row>
    <row r="545" ht="15.75" customHeight="1">
      <c r="D545" s="23"/>
      <c r="E545" s="23"/>
      <c r="AA545" s="67"/>
    </row>
    <row r="546" ht="15.75" customHeight="1">
      <c r="D546" s="23"/>
      <c r="E546" s="23"/>
      <c r="AA546" s="67"/>
    </row>
    <row r="547" ht="15.75" customHeight="1">
      <c r="D547" s="23"/>
      <c r="E547" s="23"/>
      <c r="AA547" s="67"/>
    </row>
    <row r="548" ht="15.75" customHeight="1">
      <c r="D548" s="23"/>
      <c r="E548" s="23"/>
      <c r="AA548" s="67"/>
    </row>
    <row r="549" ht="15.75" customHeight="1">
      <c r="D549" s="23"/>
      <c r="E549" s="23"/>
      <c r="AA549" s="67"/>
    </row>
    <row r="550" ht="15.75" customHeight="1">
      <c r="D550" s="23"/>
      <c r="E550" s="23"/>
      <c r="AA550" s="67"/>
    </row>
    <row r="551" ht="15.75" customHeight="1">
      <c r="D551" s="23"/>
      <c r="E551" s="23"/>
      <c r="AA551" s="67"/>
    </row>
    <row r="552" ht="15.75" customHeight="1">
      <c r="D552" s="23"/>
      <c r="E552" s="23"/>
      <c r="AA552" s="67"/>
    </row>
    <row r="553" ht="15.75" customHeight="1">
      <c r="D553" s="23"/>
      <c r="E553" s="23"/>
      <c r="AA553" s="67"/>
    </row>
    <row r="554" ht="15.75" customHeight="1">
      <c r="D554" s="23"/>
      <c r="E554" s="23"/>
      <c r="AA554" s="67"/>
    </row>
    <row r="555" ht="15.75" customHeight="1">
      <c r="D555" s="23"/>
      <c r="E555" s="23"/>
      <c r="AA555" s="67"/>
    </row>
    <row r="556" ht="15.75" customHeight="1">
      <c r="D556" s="23"/>
      <c r="E556" s="23"/>
      <c r="AA556" s="67"/>
    </row>
    <row r="557" ht="15.75" customHeight="1">
      <c r="D557" s="23"/>
      <c r="E557" s="23"/>
      <c r="AA557" s="67"/>
    </row>
    <row r="558" ht="15.75" customHeight="1">
      <c r="D558" s="23"/>
      <c r="E558" s="23"/>
      <c r="AA558" s="67"/>
    </row>
    <row r="559" ht="15.75" customHeight="1">
      <c r="D559" s="23"/>
      <c r="E559" s="23"/>
      <c r="AA559" s="67"/>
    </row>
    <row r="560" ht="15.75" customHeight="1">
      <c r="D560" s="23"/>
      <c r="E560" s="23"/>
      <c r="AA560" s="67"/>
    </row>
    <row r="561" ht="15.75" customHeight="1">
      <c r="D561" s="23"/>
      <c r="E561" s="23"/>
      <c r="AA561" s="67"/>
    </row>
    <row r="562" ht="15.75" customHeight="1">
      <c r="D562" s="23"/>
      <c r="E562" s="23"/>
      <c r="AA562" s="67"/>
    </row>
    <row r="563" ht="15.75" customHeight="1">
      <c r="D563" s="23"/>
      <c r="E563" s="23"/>
      <c r="AA563" s="67"/>
    </row>
    <row r="564" ht="15.75" customHeight="1">
      <c r="D564" s="23"/>
      <c r="E564" s="23"/>
      <c r="AA564" s="67"/>
    </row>
    <row r="565" ht="15.75" customHeight="1">
      <c r="D565" s="23"/>
      <c r="E565" s="23"/>
      <c r="AA565" s="67"/>
    </row>
    <row r="566" ht="15.75" customHeight="1">
      <c r="D566" s="23"/>
      <c r="E566" s="23"/>
      <c r="AA566" s="67"/>
    </row>
    <row r="567" ht="15.75" customHeight="1">
      <c r="D567" s="23"/>
      <c r="E567" s="23"/>
      <c r="AA567" s="67"/>
    </row>
    <row r="568" ht="15.75" customHeight="1">
      <c r="D568" s="23"/>
      <c r="E568" s="23"/>
      <c r="AA568" s="67"/>
    </row>
    <row r="569" ht="15.75" customHeight="1">
      <c r="D569" s="23"/>
      <c r="E569" s="23"/>
      <c r="AA569" s="67"/>
    </row>
    <row r="570" ht="15.75" customHeight="1">
      <c r="D570" s="23"/>
      <c r="E570" s="23"/>
      <c r="AA570" s="67"/>
    </row>
    <row r="571" ht="15.75" customHeight="1">
      <c r="D571" s="23"/>
      <c r="E571" s="23"/>
      <c r="AA571" s="67"/>
    </row>
    <row r="572" ht="15.75" customHeight="1">
      <c r="D572" s="23"/>
      <c r="E572" s="23"/>
      <c r="AA572" s="67"/>
    </row>
    <row r="573" ht="15.75" customHeight="1">
      <c r="D573" s="23"/>
      <c r="E573" s="23"/>
      <c r="AA573" s="67"/>
    </row>
    <row r="574" ht="15.75" customHeight="1">
      <c r="D574" s="23"/>
      <c r="E574" s="23"/>
      <c r="AA574" s="67"/>
    </row>
    <row r="575" ht="15.75" customHeight="1">
      <c r="D575" s="23"/>
      <c r="E575" s="23"/>
      <c r="AA575" s="67"/>
    </row>
    <row r="576" ht="15.75" customHeight="1">
      <c r="D576" s="23"/>
      <c r="E576" s="23"/>
      <c r="AA576" s="67"/>
    </row>
    <row r="577" ht="15.75" customHeight="1">
      <c r="D577" s="23"/>
      <c r="E577" s="23"/>
      <c r="AA577" s="67"/>
    </row>
    <row r="578" ht="15.75" customHeight="1">
      <c r="D578" s="23"/>
      <c r="E578" s="23"/>
      <c r="AA578" s="67"/>
    </row>
    <row r="579" ht="15.75" customHeight="1">
      <c r="D579" s="23"/>
      <c r="E579" s="23"/>
      <c r="AA579" s="67"/>
    </row>
    <row r="580" ht="15.75" customHeight="1">
      <c r="D580" s="23"/>
      <c r="E580" s="23"/>
      <c r="AA580" s="67"/>
    </row>
    <row r="581" ht="15.75" customHeight="1">
      <c r="D581" s="23"/>
      <c r="E581" s="23"/>
      <c r="AA581" s="67"/>
    </row>
    <row r="582" ht="15.75" customHeight="1">
      <c r="D582" s="23"/>
      <c r="E582" s="23"/>
      <c r="AA582" s="67"/>
    </row>
    <row r="583" ht="15.75" customHeight="1">
      <c r="D583" s="23"/>
      <c r="E583" s="23"/>
      <c r="AA583" s="67"/>
    </row>
    <row r="584" ht="15.75" customHeight="1">
      <c r="D584" s="23"/>
      <c r="E584" s="23"/>
      <c r="AA584" s="67"/>
    </row>
    <row r="585" ht="15.75" customHeight="1">
      <c r="D585" s="23"/>
      <c r="E585" s="23"/>
      <c r="AA585" s="67"/>
    </row>
    <row r="586" ht="15.75" customHeight="1">
      <c r="D586" s="23"/>
      <c r="E586" s="23"/>
      <c r="AA586" s="67"/>
    </row>
    <row r="587" ht="15.75" customHeight="1">
      <c r="D587" s="23"/>
      <c r="E587" s="23"/>
      <c r="AA587" s="67"/>
    </row>
    <row r="588" ht="15.75" customHeight="1">
      <c r="D588" s="23"/>
      <c r="E588" s="23"/>
      <c r="AA588" s="67"/>
    </row>
    <row r="589" ht="15.75" customHeight="1">
      <c r="D589" s="23"/>
      <c r="E589" s="23"/>
      <c r="AA589" s="67"/>
    </row>
    <row r="590" ht="15.75" customHeight="1">
      <c r="D590" s="23"/>
      <c r="E590" s="23"/>
      <c r="AA590" s="67"/>
    </row>
    <row r="591" ht="15.75" customHeight="1">
      <c r="D591" s="23"/>
      <c r="E591" s="23"/>
      <c r="AA591" s="67"/>
    </row>
    <row r="592" ht="15.75" customHeight="1">
      <c r="D592" s="23"/>
      <c r="E592" s="23"/>
      <c r="AA592" s="67"/>
    </row>
    <row r="593" ht="15.75" customHeight="1">
      <c r="D593" s="23"/>
      <c r="E593" s="23"/>
      <c r="AA593" s="67"/>
    </row>
    <row r="594" ht="15.75" customHeight="1">
      <c r="D594" s="23"/>
      <c r="E594" s="23"/>
      <c r="AA594" s="67"/>
    </row>
    <row r="595" ht="15.75" customHeight="1">
      <c r="D595" s="23"/>
      <c r="E595" s="23"/>
      <c r="AA595" s="67"/>
    </row>
    <row r="596" ht="15.75" customHeight="1">
      <c r="D596" s="23"/>
      <c r="E596" s="23"/>
      <c r="AA596" s="67"/>
    </row>
    <row r="597" ht="15.75" customHeight="1">
      <c r="D597" s="23"/>
      <c r="E597" s="23"/>
      <c r="AA597" s="67"/>
    </row>
    <row r="598" ht="15.75" customHeight="1">
      <c r="D598" s="23"/>
      <c r="E598" s="23"/>
      <c r="AA598" s="67"/>
    </row>
    <row r="599" ht="15.75" customHeight="1">
      <c r="D599" s="23"/>
      <c r="E599" s="23"/>
      <c r="AA599" s="67"/>
    </row>
    <row r="600" ht="15.75" customHeight="1">
      <c r="D600" s="23"/>
      <c r="E600" s="23"/>
      <c r="AA600" s="67"/>
    </row>
    <row r="601" ht="15.75" customHeight="1">
      <c r="D601" s="23"/>
      <c r="E601" s="23"/>
      <c r="AA601" s="67"/>
    </row>
    <row r="602" ht="15.75" customHeight="1">
      <c r="D602" s="23"/>
      <c r="E602" s="23"/>
      <c r="AA602" s="67"/>
    </row>
    <row r="603" ht="15.75" customHeight="1">
      <c r="D603" s="23"/>
      <c r="E603" s="23"/>
      <c r="AA603" s="67"/>
    </row>
    <row r="604" ht="15.75" customHeight="1">
      <c r="D604" s="23"/>
      <c r="E604" s="23"/>
      <c r="AA604" s="67"/>
    </row>
    <row r="605" ht="15.75" customHeight="1">
      <c r="D605" s="23"/>
      <c r="E605" s="23"/>
      <c r="AA605" s="67"/>
    </row>
    <row r="606" ht="15.75" customHeight="1">
      <c r="D606" s="23"/>
      <c r="E606" s="23"/>
      <c r="AA606" s="67"/>
    </row>
    <row r="607" ht="15.75" customHeight="1">
      <c r="D607" s="23"/>
      <c r="E607" s="23"/>
      <c r="AA607" s="67"/>
    </row>
    <row r="608" ht="15.75" customHeight="1">
      <c r="D608" s="23"/>
      <c r="E608" s="23"/>
      <c r="AA608" s="67"/>
    </row>
    <row r="609" ht="15.75" customHeight="1">
      <c r="D609" s="23"/>
      <c r="E609" s="23"/>
      <c r="AA609" s="67"/>
    </row>
    <row r="610" ht="15.75" customHeight="1">
      <c r="D610" s="23"/>
      <c r="E610" s="23"/>
      <c r="AA610" s="67"/>
    </row>
    <row r="611" ht="15.75" customHeight="1">
      <c r="D611" s="23"/>
      <c r="E611" s="23"/>
      <c r="AA611" s="67"/>
    </row>
    <row r="612" ht="15.75" customHeight="1">
      <c r="D612" s="23"/>
      <c r="E612" s="23"/>
      <c r="AA612" s="67"/>
    </row>
    <row r="613" ht="15.75" customHeight="1">
      <c r="D613" s="23"/>
      <c r="E613" s="23"/>
      <c r="AA613" s="67"/>
    </row>
    <row r="614" ht="15.75" customHeight="1">
      <c r="D614" s="23"/>
      <c r="E614" s="23"/>
      <c r="AA614" s="67"/>
    </row>
    <row r="615" ht="15.75" customHeight="1">
      <c r="D615" s="23"/>
      <c r="E615" s="23"/>
      <c r="AA615" s="67"/>
    </row>
    <row r="616" ht="15.75" customHeight="1">
      <c r="D616" s="23"/>
      <c r="E616" s="23"/>
      <c r="AA616" s="67"/>
    </row>
    <row r="617" ht="15.75" customHeight="1">
      <c r="D617" s="23"/>
      <c r="E617" s="23"/>
      <c r="AA617" s="67"/>
    </row>
    <row r="618" ht="15.75" customHeight="1">
      <c r="D618" s="23"/>
      <c r="E618" s="23"/>
      <c r="AA618" s="67"/>
    </row>
    <row r="619" ht="15.75" customHeight="1">
      <c r="D619" s="23"/>
      <c r="E619" s="23"/>
      <c r="AA619" s="67"/>
    </row>
    <row r="620" ht="15.75" customHeight="1">
      <c r="D620" s="23"/>
      <c r="E620" s="23"/>
      <c r="AA620" s="67"/>
    </row>
    <row r="621" ht="15.75" customHeight="1">
      <c r="D621" s="23"/>
      <c r="E621" s="23"/>
      <c r="AA621" s="67"/>
    </row>
    <row r="622" ht="15.75" customHeight="1">
      <c r="D622" s="23"/>
      <c r="E622" s="23"/>
      <c r="AA622" s="67"/>
    </row>
    <row r="623" ht="15.75" customHeight="1">
      <c r="D623" s="23"/>
      <c r="E623" s="23"/>
      <c r="AA623" s="67"/>
    </row>
    <row r="624" ht="15.75" customHeight="1">
      <c r="D624" s="23"/>
      <c r="E624" s="23"/>
      <c r="AA624" s="67"/>
    </row>
    <row r="625" ht="15.75" customHeight="1">
      <c r="D625" s="23"/>
      <c r="E625" s="23"/>
      <c r="AA625" s="67"/>
    </row>
    <row r="626" ht="15.75" customHeight="1">
      <c r="D626" s="23"/>
      <c r="E626" s="23"/>
      <c r="AA626" s="67"/>
    </row>
    <row r="627" ht="15.75" customHeight="1">
      <c r="D627" s="23"/>
      <c r="E627" s="23"/>
      <c r="AA627" s="67"/>
    </row>
    <row r="628" ht="15.75" customHeight="1">
      <c r="D628" s="23"/>
      <c r="E628" s="23"/>
      <c r="AA628" s="67"/>
    </row>
    <row r="629" ht="15.75" customHeight="1">
      <c r="D629" s="23"/>
      <c r="E629" s="23"/>
      <c r="AA629" s="67"/>
    </row>
    <row r="630" ht="15.75" customHeight="1">
      <c r="D630" s="23"/>
      <c r="E630" s="23"/>
      <c r="AA630" s="67"/>
    </row>
    <row r="631" ht="15.75" customHeight="1">
      <c r="D631" s="23"/>
      <c r="E631" s="23"/>
      <c r="AA631" s="67"/>
    </row>
    <row r="632" ht="15.75" customHeight="1">
      <c r="D632" s="23"/>
      <c r="E632" s="23"/>
      <c r="AA632" s="67"/>
    </row>
    <row r="633" ht="15.75" customHeight="1">
      <c r="D633" s="23"/>
      <c r="E633" s="23"/>
      <c r="AA633" s="67"/>
    </row>
    <row r="634" ht="15.75" customHeight="1">
      <c r="D634" s="23"/>
      <c r="E634" s="23"/>
      <c r="AA634" s="67"/>
    </row>
    <row r="635" ht="15.75" customHeight="1">
      <c r="D635" s="23"/>
      <c r="E635" s="23"/>
      <c r="AA635" s="67"/>
    </row>
    <row r="636" ht="15.75" customHeight="1">
      <c r="D636" s="23"/>
      <c r="E636" s="23"/>
      <c r="AA636" s="67"/>
    </row>
    <row r="637" ht="15.75" customHeight="1">
      <c r="D637" s="23"/>
      <c r="E637" s="23"/>
      <c r="AA637" s="67"/>
    </row>
    <row r="638" ht="15.75" customHeight="1">
      <c r="D638" s="23"/>
      <c r="E638" s="23"/>
      <c r="AA638" s="67"/>
    </row>
    <row r="639" ht="15.75" customHeight="1">
      <c r="D639" s="23"/>
      <c r="E639" s="23"/>
      <c r="AA639" s="67"/>
    </row>
    <row r="640" ht="15.75" customHeight="1">
      <c r="D640" s="23"/>
      <c r="E640" s="23"/>
      <c r="AA640" s="67"/>
    </row>
    <row r="641" ht="15.75" customHeight="1">
      <c r="D641" s="23"/>
      <c r="E641" s="23"/>
      <c r="AA641" s="67"/>
    </row>
    <row r="642" ht="15.75" customHeight="1">
      <c r="D642" s="23"/>
      <c r="E642" s="23"/>
      <c r="AA642" s="67"/>
    </row>
    <row r="643" ht="15.75" customHeight="1">
      <c r="D643" s="23"/>
      <c r="E643" s="23"/>
      <c r="AA643" s="67"/>
    </row>
    <row r="644" ht="15.75" customHeight="1">
      <c r="D644" s="23"/>
      <c r="E644" s="23"/>
      <c r="AA644" s="67"/>
    </row>
    <row r="645" ht="15.75" customHeight="1">
      <c r="D645" s="23"/>
      <c r="E645" s="23"/>
      <c r="AA645" s="67"/>
    </row>
    <row r="646" ht="15.75" customHeight="1">
      <c r="D646" s="23"/>
      <c r="E646" s="23"/>
      <c r="AA646" s="67"/>
    </row>
    <row r="647" ht="15.75" customHeight="1">
      <c r="D647" s="23"/>
      <c r="E647" s="23"/>
      <c r="AA647" s="67"/>
    </row>
    <row r="648" ht="15.75" customHeight="1">
      <c r="D648" s="23"/>
      <c r="E648" s="23"/>
      <c r="AA648" s="67"/>
    </row>
    <row r="649" ht="15.75" customHeight="1">
      <c r="D649" s="23"/>
      <c r="E649" s="23"/>
      <c r="AA649" s="67"/>
    </row>
    <row r="650" ht="15.75" customHeight="1">
      <c r="D650" s="23"/>
      <c r="E650" s="23"/>
      <c r="AA650" s="67"/>
    </row>
    <row r="651" ht="15.75" customHeight="1">
      <c r="D651" s="23"/>
      <c r="E651" s="23"/>
      <c r="AA651" s="67"/>
    </row>
    <row r="652" ht="15.75" customHeight="1">
      <c r="D652" s="23"/>
      <c r="E652" s="23"/>
      <c r="AA652" s="67"/>
    </row>
    <row r="653" ht="15.75" customHeight="1">
      <c r="D653" s="23"/>
      <c r="E653" s="23"/>
      <c r="AA653" s="67"/>
    </row>
    <row r="654" ht="15.75" customHeight="1">
      <c r="D654" s="23"/>
      <c r="E654" s="23"/>
      <c r="AA654" s="67"/>
    </row>
    <row r="655" ht="15.75" customHeight="1">
      <c r="D655" s="23"/>
      <c r="E655" s="23"/>
      <c r="AA655" s="67"/>
    </row>
    <row r="656" ht="15.75" customHeight="1">
      <c r="D656" s="23"/>
      <c r="E656" s="23"/>
      <c r="AA656" s="67"/>
    </row>
    <row r="657" ht="15.75" customHeight="1">
      <c r="D657" s="23"/>
      <c r="E657" s="23"/>
      <c r="AA657" s="67"/>
    </row>
    <row r="658" ht="15.75" customHeight="1">
      <c r="D658" s="23"/>
      <c r="E658" s="23"/>
      <c r="AA658" s="67"/>
    </row>
    <row r="659" ht="15.75" customHeight="1">
      <c r="D659" s="23"/>
      <c r="E659" s="23"/>
      <c r="AA659" s="67"/>
    </row>
    <row r="660" ht="15.75" customHeight="1">
      <c r="D660" s="23"/>
      <c r="E660" s="23"/>
      <c r="AA660" s="67"/>
    </row>
    <row r="661" ht="15.75" customHeight="1">
      <c r="D661" s="23"/>
      <c r="E661" s="23"/>
      <c r="AA661" s="67"/>
    </row>
    <row r="662" ht="15.75" customHeight="1">
      <c r="D662" s="23"/>
      <c r="E662" s="23"/>
      <c r="AA662" s="67"/>
    </row>
    <row r="663" ht="15.75" customHeight="1">
      <c r="D663" s="23"/>
      <c r="E663" s="23"/>
      <c r="AA663" s="67"/>
    </row>
    <row r="664" ht="15.75" customHeight="1">
      <c r="D664" s="23"/>
      <c r="E664" s="23"/>
      <c r="AA664" s="67"/>
    </row>
    <row r="665" ht="15.75" customHeight="1">
      <c r="D665" s="23"/>
      <c r="E665" s="23"/>
      <c r="AA665" s="67"/>
    </row>
    <row r="666" ht="15.75" customHeight="1">
      <c r="D666" s="23"/>
      <c r="E666" s="23"/>
      <c r="AA666" s="67"/>
    </row>
    <row r="667" ht="15.75" customHeight="1">
      <c r="D667" s="23"/>
      <c r="E667" s="23"/>
      <c r="AA667" s="67"/>
    </row>
    <row r="668" ht="15.75" customHeight="1">
      <c r="D668" s="23"/>
      <c r="E668" s="23"/>
      <c r="AA668" s="67"/>
    </row>
    <row r="669" ht="15.75" customHeight="1">
      <c r="D669" s="23"/>
      <c r="E669" s="23"/>
      <c r="AA669" s="67"/>
    </row>
    <row r="670" ht="15.75" customHeight="1">
      <c r="D670" s="23"/>
      <c r="E670" s="23"/>
      <c r="AA670" s="67"/>
    </row>
    <row r="671" ht="15.75" customHeight="1">
      <c r="D671" s="23"/>
      <c r="E671" s="23"/>
      <c r="AA671" s="67"/>
    </row>
    <row r="672" ht="15.75" customHeight="1">
      <c r="D672" s="23"/>
      <c r="E672" s="23"/>
      <c r="AA672" s="67"/>
    </row>
    <row r="673" ht="15.75" customHeight="1">
      <c r="D673" s="23"/>
      <c r="E673" s="23"/>
      <c r="AA673" s="67"/>
    </row>
    <row r="674" ht="15.75" customHeight="1">
      <c r="D674" s="23"/>
      <c r="E674" s="23"/>
      <c r="AA674" s="67"/>
    </row>
    <row r="675" ht="15.75" customHeight="1">
      <c r="D675" s="23"/>
      <c r="E675" s="23"/>
      <c r="AA675" s="67"/>
    </row>
    <row r="676" ht="15.75" customHeight="1">
      <c r="D676" s="23"/>
      <c r="E676" s="23"/>
      <c r="AA676" s="67"/>
    </row>
    <row r="677" ht="15.75" customHeight="1">
      <c r="D677" s="23"/>
      <c r="E677" s="23"/>
      <c r="AA677" s="67"/>
    </row>
    <row r="678" ht="15.75" customHeight="1">
      <c r="D678" s="23"/>
      <c r="E678" s="23"/>
      <c r="AA678" s="67"/>
    </row>
    <row r="679" ht="15.75" customHeight="1">
      <c r="D679" s="23"/>
      <c r="E679" s="23"/>
      <c r="AA679" s="67"/>
    </row>
    <row r="680" ht="15.75" customHeight="1">
      <c r="D680" s="23"/>
      <c r="E680" s="23"/>
      <c r="AA680" s="67"/>
    </row>
    <row r="681" ht="15.75" customHeight="1">
      <c r="D681" s="23"/>
      <c r="E681" s="23"/>
      <c r="AA681" s="67"/>
    </row>
    <row r="682" ht="15.75" customHeight="1">
      <c r="D682" s="23"/>
      <c r="E682" s="23"/>
      <c r="AA682" s="67"/>
    </row>
    <row r="683" ht="15.75" customHeight="1">
      <c r="D683" s="23"/>
      <c r="E683" s="23"/>
      <c r="AA683" s="67"/>
    </row>
    <row r="684" ht="15.75" customHeight="1">
      <c r="D684" s="23"/>
      <c r="E684" s="23"/>
      <c r="AA684" s="67"/>
    </row>
    <row r="685" ht="15.75" customHeight="1">
      <c r="D685" s="23"/>
      <c r="E685" s="23"/>
      <c r="AA685" s="67"/>
    </row>
    <row r="686" ht="15.75" customHeight="1">
      <c r="D686" s="23"/>
      <c r="E686" s="23"/>
      <c r="AA686" s="67"/>
    </row>
    <row r="687" ht="15.75" customHeight="1">
      <c r="D687" s="23"/>
      <c r="E687" s="23"/>
      <c r="AA687" s="67"/>
    </row>
    <row r="688" ht="15.75" customHeight="1">
      <c r="D688" s="23"/>
      <c r="E688" s="23"/>
      <c r="AA688" s="67"/>
    </row>
    <row r="689" ht="15.75" customHeight="1">
      <c r="D689" s="23"/>
      <c r="E689" s="23"/>
      <c r="AA689" s="67"/>
    </row>
    <row r="690" ht="15.75" customHeight="1">
      <c r="D690" s="23"/>
      <c r="E690" s="23"/>
      <c r="AA690" s="67"/>
    </row>
    <row r="691" ht="15.75" customHeight="1">
      <c r="D691" s="23"/>
      <c r="E691" s="23"/>
      <c r="AA691" s="67"/>
    </row>
    <row r="692" ht="15.75" customHeight="1">
      <c r="D692" s="23"/>
      <c r="E692" s="23"/>
      <c r="AA692" s="67"/>
    </row>
    <row r="693" ht="15.75" customHeight="1">
      <c r="D693" s="23"/>
      <c r="E693" s="23"/>
      <c r="AA693" s="67"/>
    </row>
    <row r="694" ht="15.75" customHeight="1">
      <c r="D694" s="23"/>
      <c r="E694" s="23"/>
      <c r="AA694" s="67"/>
    </row>
    <row r="695" ht="15.75" customHeight="1">
      <c r="D695" s="23"/>
      <c r="E695" s="23"/>
      <c r="AA695" s="67"/>
    </row>
    <row r="696" ht="15.75" customHeight="1">
      <c r="D696" s="23"/>
      <c r="E696" s="23"/>
      <c r="AA696" s="67"/>
    </row>
    <row r="697" ht="15.75" customHeight="1">
      <c r="D697" s="23"/>
      <c r="E697" s="23"/>
      <c r="AA697" s="67"/>
    </row>
    <row r="698" ht="15.75" customHeight="1">
      <c r="D698" s="23"/>
      <c r="E698" s="23"/>
      <c r="AA698" s="67"/>
    </row>
    <row r="699" ht="15.75" customHeight="1">
      <c r="D699" s="23"/>
      <c r="E699" s="23"/>
      <c r="AA699" s="67"/>
    </row>
    <row r="700" ht="15.75" customHeight="1">
      <c r="D700" s="23"/>
      <c r="E700" s="23"/>
      <c r="AA700" s="67"/>
    </row>
    <row r="701" ht="15.75" customHeight="1">
      <c r="D701" s="23"/>
      <c r="E701" s="23"/>
      <c r="AA701" s="67"/>
    </row>
    <row r="702" ht="15.75" customHeight="1">
      <c r="D702" s="23"/>
      <c r="E702" s="23"/>
      <c r="AA702" s="67"/>
    </row>
    <row r="703" ht="15.75" customHeight="1">
      <c r="D703" s="23"/>
      <c r="E703" s="23"/>
      <c r="AA703" s="67"/>
    </row>
    <row r="704" ht="15.75" customHeight="1">
      <c r="D704" s="23"/>
      <c r="E704" s="23"/>
      <c r="AA704" s="67"/>
    </row>
    <row r="705" ht="15.75" customHeight="1">
      <c r="D705" s="23"/>
      <c r="E705" s="23"/>
      <c r="AA705" s="67"/>
    </row>
    <row r="706" ht="15.75" customHeight="1">
      <c r="D706" s="23"/>
      <c r="E706" s="23"/>
      <c r="AA706" s="67"/>
    </row>
    <row r="707" ht="15.75" customHeight="1">
      <c r="D707" s="23"/>
      <c r="E707" s="23"/>
      <c r="AA707" s="67"/>
    </row>
    <row r="708" ht="15.75" customHeight="1">
      <c r="D708" s="23"/>
      <c r="E708" s="23"/>
      <c r="AA708" s="67"/>
    </row>
    <row r="709" ht="15.75" customHeight="1">
      <c r="D709" s="23"/>
      <c r="E709" s="23"/>
      <c r="AA709" s="67"/>
    </row>
    <row r="710" ht="15.75" customHeight="1">
      <c r="D710" s="23"/>
      <c r="E710" s="23"/>
      <c r="AA710" s="67"/>
    </row>
    <row r="711" ht="15.75" customHeight="1">
      <c r="D711" s="23"/>
      <c r="E711" s="23"/>
      <c r="AA711" s="67"/>
    </row>
    <row r="712" ht="15.75" customHeight="1">
      <c r="D712" s="23"/>
      <c r="E712" s="23"/>
      <c r="AA712" s="67"/>
    </row>
    <row r="713" ht="15.75" customHeight="1">
      <c r="D713" s="23"/>
      <c r="E713" s="23"/>
      <c r="AA713" s="67"/>
    </row>
    <row r="714" ht="15.75" customHeight="1">
      <c r="D714" s="23"/>
      <c r="E714" s="23"/>
      <c r="AA714" s="67"/>
    </row>
    <row r="715" ht="15.75" customHeight="1">
      <c r="D715" s="23"/>
      <c r="E715" s="23"/>
      <c r="AA715" s="67"/>
    </row>
    <row r="716" ht="15.75" customHeight="1">
      <c r="D716" s="23"/>
      <c r="E716" s="23"/>
      <c r="AA716" s="67"/>
    </row>
    <row r="717" ht="15.75" customHeight="1">
      <c r="D717" s="23"/>
      <c r="E717" s="23"/>
      <c r="AA717" s="67"/>
    </row>
    <row r="718" ht="15.75" customHeight="1">
      <c r="D718" s="23"/>
      <c r="E718" s="23"/>
      <c r="AA718" s="67"/>
    </row>
    <row r="719" ht="15.75" customHeight="1">
      <c r="D719" s="23"/>
      <c r="E719" s="23"/>
      <c r="AA719" s="67"/>
    </row>
    <row r="720" ht="15.75" customHeight="1">
      <c r="D720" s="23"/>
      <c r="E720" s="23"/>
      <c r="AA720" s="67"/>
    </row>
    <row r="721" ht="15.75" customHeight="1">
      <c r="D721" s="23"/>
      <c r="E721" s="23"/>
      <c r="AA721" s="67"/>
    </row>
    <row r="722" ht="15.75" customHeight="1">
      <c r="D722" s="23"/>
      <c r="E722" s="23"/>
      <c r="AA722" s="67"/>
    </row>
    <row r="723" ht="15.75" customHeight="1">
      <c r="D723" s="23"/>
      <c r="E723" s="23"/>
      <c r="AA723" s="67"/>
    </row>
    <row r="724" ht="15.75" customHeight="1">
      <c r="D724" s="23"/>
      <c r="E724" s="23"/>
      <c r="AA724" s="67"/>
    </row>
    <row r="725" ht="15.75" customHeight="1">
      <c r="D725" s="23"/>
      <c r="E725" s="23"/>
      <c r="AA725" s="67"/>
    </row>
    <row r="726" ht="15.75" customHeight="1">
      <c r="D726" s="23"/>
      <c r="E726" s="23"/>
      <c r="AA726" s="67"/>
    </row>
    <row r="727" ht="15.75" customHeight="1">
      <c r="D727" s="23"/>
      <c r="E727" s="23"/>
      <c r="AA727" s="67"/>
    </row>
    <row r="728" ht="15.75" customHeight="1">
      <c r="D728" s="23"/>
      <c r="E728" s="23"/>
      <c r="AA728" s="67"/>
    </row>
    <row r="729" ht="15.75" customHeight="1">
      <c r="D729" s="23"/>
      <c r="E729" s="23"/>
      <c r="AA729" s="67"/>
    </row>
    <row r="730" ht="15.75" customHeight="1">
      <c r="D730" s="23"/>
      <c r="E730" s="23"/>
      <c r="AA730" s="67"/>
    </row>
    <row r="731" ht="15.75" customHeight="1">
      <c r="D731" s="23"/>
      <c r="E731" s="23"/>
      <c r="AA731" s="67"/>
    </row>
    <row r="732" ht="15.75" customHeight="1">
      <c r="D732" s="23"/>
      <c r="E732" s="23"/>
      <c r="AA732" s="67"/>
    </row>
    <row r="733" ht="15.75" customHeight="1">
      <c r="D733" s="23"/>
      <c r="E733" s="23"/>
      <c r="AA733" s="67"/>
    </row>
    <row r="734" ht="15.75" customHeight="1">
      <c r="D734" s="23"/>
      <c r="E734" s="23"/>
      <c r="AA734" s="67"/>
    </row>
    <row r="735" ht="15.75" customHeight="1">
      <c r="D735" s="23"/>
      <c r="E735" s="23"/>
      <c r="AA735" s="67"/>
    </row>
    <row r="736" ht="15.75" customHeight="1">
      <c r="D736" s="23"/>
      <c r="E736" s="23"/>
      <c r="AA736" s="67"/>
    </row>
    <row r="737" ht="15.75" customHeight="1">
      <c r="D737" s="23"/>
      <c r="E737" s="23"/>
      <c r="AA737" s="67"/>
    </row>
    <row r="738" ht="15.75" customHeight="1">
      <c r="D738" s="23"/>
      <c r="E738" s="23"/>
      <c r="AA738" s="67"/>
    </row>
    <row r="739" ht="15.75" customHeight="1">
      <c r="D739" s="23"/>
      <c r="E739" s="23"/>
      <c r="AA739" s="67"/>
    </row>
    <row r="740" ht="15.75" customHeight="1">
      <c r="D740" s="23"/>
      <c r="E740" s="23"/>
      <c r="AA740" s="67"/>
    </row>
    <row r="741" ht="15.75" customHeight="1">
      <c r="D741" s="23"/>
      <c r="E741" s="23"/>
      <c r="AA741" s="67"/>
    </row>
    <row r="742" ht="15.75" customHeight="1">
      <c r="D742" s="23"/>
      <c r="E742" s="23"/>
      <c r="AA742" s="67"/>
    </row>
    <row r="743" ht="15.75" customHeight="1">
      <c r="D743" s="23"/>
      <c r="E743" s="23"/>
      <c r="AA743" s="67"/>
    </row>
    <row r="744" ht="15.75" customHeight="1">
      <c r="D744" s="23"/>
      <c r="E744" s="23"/>
      <c r="AA744" s="67"/>
    </row>
    <row r="745" ht="15.75" customHeight="1">
      <c r="D745" s="23"/>
      <c r="E745" s="23"/>
      <c r="AA745" s="67"/>
    </row>
    <row r="746" ht="15.75" customHeight="1">
      <c r="D746" s="23"/>
      <c r="E746" s="23"/>
      <c r="AA746" s="67"/>
    </row>
    <row r="747" ht="15.75" customHeight="1">
      <c r="D747" s="23"/>
      <c r="E747" s="23"/>
      <c r="AA747" s="67"/>
    </row>
    <row r="748" ht="15.75" customHeight="1">
      <c r="D748" s="23"/>
      <c r="E748" s="23"/>
      <c r="AA748" s="67"/>
    </row>
    <row r="749" ht="15.75" customHeight="1">
      <c r="D749" s="23"/>
      <c r="E749" s="23"/>
      <c r="AA749" s="67"/>
    </row>
    <row r="750" ht="15.75" customHeight="1">
      <c r="D750" s="23"/>
      <c r="E750" s="23"/>
      <c r="AA750" s="67"/>
    </row>
    <row r="751" ht="15.75" customHeight="1">
      <c r="D751" s="23"/>
      <c r="E751" s="23"/>
      <c r="AA751" s="67"/>
    </row>
    <row r="752" ht="15.75" customHeight="1">
      <c r="D752" s="23"/>
      <c r="E752" s="23"/>
      <c r="AA752" s="67"/>
    </row>
    <row r="753" ht="15.75" customHeight="1">
      <c r="D753" s="23"/>
      <c r="E753" s="23"/>
      <c r="AA753" s="67"/>
    </row>
    <row r="754" ht="15.75" customHeight="1">
      <c r="D754" s="23"/>
      <c r="E754" s="23"/>
      <c r="AA754" s="67"/>
    </row>
    <row r="755" ht="15.75" customHeight="1">
      <c r="D755" s="23"/>
      <c r="E755" s="23"/>
      <c r="AA755" s="67"/>
    </row>
    <row r="756" ht="15.75" customHeight="1">
      <c r="D756" s="23"/>
      <c r="E756" s="23"/>
      <c r="AA756" s="67"/>
    </row>
    <row r="757" ht="15.75" customHeight="1">
      <c r="D757" s="23"/>
      <c r="E757" s="23"/>
      <c r="AA757" s="67"/>
    </row>
    <row r="758" ht="15.75" customHeight="1">
      <c r="D758" s="23"/>
      <c r="E758" s="23"/>
      <c r="AA758" s="67"/>
    </row>
    <row r="759" ht="15.75" customHeight="1">
      <c r="D759" s="23"/>
      <c r="E759" s="23"/>
      <c r="AA759" s="67"/>
    </row>
    <row r="760" ht="15.75" customHeight="1">
      <c r="D760" s="23"/>
      <c r="E760" s="23"/>
      <c r="AA760" s="67"/>
    </row>
    <row r="761" ht="15.75" customHeight="1">
      <c r="D761" s="23"/>
      <c r="E761" s="23"/>
      <c r="AA761" s="67"/>
    </row>
    <row r="762" ht="15.75" customHeight="1">
      <c r="D762" s="23"/>
      <c r="E762" s="23"/>
      <c r="AA762" s="67"/>
    </row>
    <row r="763" ht="15.75" customHeight="1">
      <c r="D763" s="23"/>
      <c r="E763" s="23"/>
      <c r="AA763" s="67"/>
    </row>
    <row r="764" ht="15.75" customHeight="1">
      <c r="D764" s="23"/>
      <c r="E764" s="23"/>
      <c r="AA764" s="67"/>
    </row>
    <row r="765" ht="15.75" customHeight="1">
      <c r="D765" s="23"/>
      <c r="E765" s="23"/>
      <c r="AA765" s="67"/>
    </row>
    <row r="766" ht="15.75" customHeight="1">
      <c r="D766" s="23"/>
      <c r="E766" s="23"/>
      <c r="AA766" s="67"/>
    </row>
    <row r="767" ht="15.75" customHeight="1">
      <c r="D767" s="23"/>
      <c r="E767" s="23"/>
      <c r="AA767" s="67"/>
    </row>
    <row r="768" ht="15.75" customHeight="1">
      <c r="D768" s="23"/>
      <c r="E768" s="23"/>
      <c r="AA768" s="67"/>
    </row>
    <row r="769" ht="15.75" customHeight="1">
      <c r="D769" s="23"/>
      <c r="E769" s="23"/>
      <c r="AA769" s="67"/>
    </row>
    <row r="770" ht="15.75" customHeight="1">
      <c r="D770" s="23"/>
      <c r="E770" s="23"/>
      <c r="AA770" s="67"/>
    </row>
    <row r="771" ht="15.75" customHeight="1">
      <c r="D771" s="23"/>
      <c r="E771" s="23"/>
      <c r="AA771" s="67"/>
    </row>
    <row r="772" ht="15.75" customHeight="1">
      <c r="D772" s="23"/>
      <c r="E772" s="23"/>
      <c r="AA772" s="67"/>
    </row>
    <row r="773" ht="15.75" customHeight="1">
      <c r="D773" s="23"/>
      <c r="E773" s="23"/>
      <c r="AA773" s="67"/>
    </row>
    <row r="774" ht="15.75" customHeight="1">
      <c r="D774" s="23"/>
      <c r="E774" s="23"/>
      <c r="AA774" s="67"/>
    </row>
    <row r="775" ht="15.75" customHeight="1">
      <c r="D775" s="23"/>
      <c r="E775" s="23"/>
      <c r="AA775" s="67"/>
    </row>
    <row r="776" ht="15.75" customHeight="1">
      <c r="D776" s="23"/>
      <c r="E776" s="23"/>
      <c r="AA776" s="67"/>
    </row>
    <row r="777" ht="15.75" customHeight="1">
      <c r="D777" s="23"/>
      <c r="E777" s="23"/>
      <c r="AA777" s="67"/>
    </row>
    <row r="778" ht="15.75" customHeight="1">
      <c r="D778" s="23"/>
      <c r="E778" s="23"/>
      <c r="AA778" s="67"/>
    </row>
    <row r="779" ht="15.75" customHeight="1">
      <c r="D779" s="23"/>
      <c r="E779" s="23"/>
      <c r="AA779" s="67"/>
    </row>
    <row r="780" ht="15.75" customHeight="1">
      <c r="D780" s="23"/>
      <c r="E780" s="23"/>
      <c r="AA780" s="67"/>
    </row>
    <row r="781" ht="15.75" customHeight="1">
      <c r="D781" s="23"/>
      <c r="E781" s="23"/>
      <c r="AA781" s="67"/>
    </row>
    <row r="782" ht="15.75" customHeight="1">
      <c r="D782" s="23"/>
      <c r="E782" s="23"/>
      <c r="AA782" s="67"/>
    </row>
    <row r="783" ht="15.75" customHeight="1">
      <c r="D783" s="23"/>
      <c r="E783" s="23"/>
      <c r="AA783" s="67"/>
    </row>
    <row r="784" ht="15.75" customHeight="1">
      <c r="D784" s="23"/>
      <c r="E784" s="23"/>
      <c r="AA784" s="67"/>
    </row>
    <row r="785" ht="15.75" customHeight="1">
      <c r="D785" s="23"/>
      <c r="E785" s="23"/>
      <c r="AA785" s="67"/>
    </row>
    <row r="786" ht="15.75" customHeight="1">
      <c r="D786" s="23"/>
      <c r="E786" s="23"/>
      <c r="AA786" s="67"/>
    </row>
    <row r="787" ht="15.75" customHeight="1">
      <c r="D787" s="23"/>
      <c r="E787" s="23"/>
      <c r="AA787" s="67"/>
    </row>
    <row r="788" ht="15.75" customHeight="1">
      <c r="D788" s="23"/>
      <c r="E788" s="23"/>
      <c r="AA788" s="67"/>
    </row>
    <row r="789" ht="15.75" customHeight="1">
      <c r="D789" s="23"/>
      <c r="E789" s="23"/>
      <c r="AA789" s="67"/>
    </row>
    <row r="790" ht="15.75" customHeight="1">
      <c r="D790" s="23"/>
      <c r="E790" s="23"/>
      <c r="AA790" s="67"/>
    </row>
    <row r="791" ht="15.75" customHeight="1">
      <c r="D791" s="23"/>
      <c r="E791" s="23"/>
      <c r="AA791" s="67"/>
    </row>
    <row r="792" ht="15.75" customHeight="1">
      <c r="D792" s="23"/>
      <c r="E792" s="23"/>
      <c r="AA792" s="67"/>
    </row>
    <row r="793" ht="15.75" customHeight="1">
      <c r="D793" s="23"/>
      <c r="E793" s="23"/>
      <c r="AA793" s="67"/>
    </row>
    <row r="794" ht="15.75" customHeight="1">
      <c r="D794" s="23"/>
      <c r="E794" s="23"/>
      <c r="AA794" s="67"/>
    </row>
    <row r="795" ht="15.75" customHeight="1">
      <c r="D795" s="23"/>
      <c r="E795" s="23"/>
      <c r="AA795" s="67"/>
    </row>
    <row r="796" ht="15.75" customHeight="1">
      <c r="D796" s="23"/>
      <c r="E796" s="23"/>
      <c r="AA796" s="67"/>
    </row>
    <row r="797" ht="15.75" customHeight="1">
      <c r="D797" s="23"/>
      <c r="E797" s="23"/>
      <c r="AA797" s="67"/>
    </row>
    <row r="798" ht="15.75" customHeight="1">
      <c r="D798" s="23"/>
      <c r="E798" s="23"/>
      <c r="AA798" s="67"/>
    </row>
    <row r="799" ht="15.75" customHeight="1">
      <c r="D799" s="23"/>
      <c r="E799" s="23"/>
      <c r="AA799" s="67"/>
    </row>
    <row r="800" ht="15.75" customHeight="1">
      <c r="D800" s="23"/>
      <c r="E800" s="23"/>
      <c r="AA800" s="67"/>
    </row>
    <row r="801" ht="15.75" customHeight="1">
      <c r="D801" s="23"/>
      <c r="E801" s="23"/>
      <c r="AA801" s="67"/>
    </row>
    <row r="802" ht="15.75" customHeight="1">
      <c r="D802" s="23"/>
      <c r="E802" s="23"/>
      <c r="AA802" s="67"/>
    </row>
    <row r="803" ht="15.75" customHeight="1">
      <c r="D803" s="23"/>
      <c r="E803" s="23"/>
      <c r="AA803" s="67"/>
    </row>
    <row r="804" ht="15.75" customHeight="1">
      <c r="D804" s="23"/>
      <c r="E804" s="23"/>
      <c r="AA804" s="67"/>
    </row>
    <row r="805" ht="15.75" customHeight="1">
      <c r="D805" s="23"/>
      <c r="E805" s="23"/>
      <c r="AA805" s="67"/>
    </row>
    <row r="806" ht="15.75" customHeight="1">
      <c r="D806" s="23"/>
      <c r="E806" s="23"/>
      <c r="AA806" s="67"/>
    </row>
    <row r="807" ht="15.75" customHeight="1">
      <c r="D807" s="23"/>
      <c r="E807" s="23"/>
      <c r="AA807" s="67"/>
    </row>
    <row r="808" ht="15.75" customHeight="1">
      <c r="D808" s="23"/>
      <c r="E808" s="23"/>
      <c r="AA808" s="67"/>
    </row>
    <row r="809" ht="15.75" customHeight="1">
      <c r="D809" s="23"/>
      <c r="E809" s="23"/>
      <c r="AA809" s="67"/>
    </row>
    <row r="810" ht="15.75" customHeight="1">
      <c r="D810" s="23"/>
      <c r="E810" s="23"/>
      <c r="AA810" s="67"/>
    </row>
    <row r="811" ht="15.75" customHeight="1">
      <c r="D811" s="23"/>
      <c r="E811" s="23"/>
      <c r="AA811" s="67"/>
    </row>
    <row r="812" ht="15.75" customHeight="1">
      <c r="D812" s="23"/>
      <c r="E812" s="23"/>
      <c r="AA812" s="67"/>
    </row>
    <row r="813" ht="15.75" customHeight="1">
      <c r="D813" s="23"/>
      <c r="E813" s="23"/>
      <c r="AA813" s="67"/>
    </row>
    <row r="814" ht="15.75" customHeight="1">
      <c r="D814" s="23"/>
      <c r="E814" s="23"/>
      <c r="AA814" s="67"/>
    </row>
    <row r="815" ht="15.75" customHeight="1">
      <c r="D815" s="23"/>
      <c r="E815" s="23"/>
      <c r="AA815" s="67"/>
    </row>
    <row r="816" ht="15.75" customHeight="1">
      <c r="D816" s="23"/>
      <c r="E816" s="23"/>
      <c r="AA816" s="67"/>
    </row>
    <row r="817" ht="15.75" customHeight="1">
      <c r="D817" s="23"/>
      <c r="E817" s="23"/>
      <c r="AA817" s="67"/>
    </row>
    <row r="818" ht="15.75" customHeight="1">
      <c r="D818" s="23"/>
      <c r="E818" s="23"/>
      <c r="AA818" s="67"/>
    </row>
    <row r="819" ht="15.75" customHeight="1">
      <c r="D819" s="23"/>
      <c r="E819" s="23"/>
      <c r="AA819" s="67"/>
    </row>
    <row r="820" ht="15.75" customHeight="1">
      <c r="D820" s="23"/>
      <c r="E820" s="23"/>
      <c r="AA820" s="67"/>
    </row>
    <row r="821" ht="15.75" customHeight="1">
      <c r="D821" s="23"/>
      <c r="E821" s="23"/>
      <c r="AA821" s="67"/>
    </row>
    <row r="822" ht="15.75" customHeight="1">
      <c r="D822" s="23"/>
      <c r="E822" s="23"/>
      <c r="AA822" s="67"/>
    </row>
    <row r="823" ht="15.75" customHeight="1">
      <c r="D823" s="23"/>
      <c r="E823" s="23"/>
      <c r="AA823" s="67"/>
    </row>
    <row r="824" ht="15.75" customHeight="1">
      <c r="D824" s="23"/>
      <c r="E824" s="23"/>
      <c r="AA824" s="67"/>
    </row>
    <row r="825" ht="15.75" customHeight="1">
      <c r="D825" s="23"/>
      <c r="E825" s="23"/>
      <c r="AA825" s="67"/>
    </row>
    <row r="826" ht="15.75" customHeight="1">
      <c r="D826" s="23"/>
      <c r="E826" s="23"/>
      <c r="AA826" s="67"/>
    </row>
    <row r="827" ht="15.75" customHeight="1">
      <c r="D827" s="23"/>
      <c r="E827" s="23"/>
      <c r="AA827" s="67"/>
    </row>
    <row r="828" ht="15.75" customHeight="1">
      <c r="D828" s="23"/>
      <c r="E828" s="23"/>
      <c r="AA828" s="67"/>
    </row>
    <row r="829" ht="15.75" customHeight="1">
      <c r="D829" s="23"/>
      <c r="E829" s="23"/>
      <c r="AA829" s="67"/>
    </row>
    <row r="830" ht="15.75" customHeight="1">
      <c r="D830" s="23"/>
      <c r="E830" s="23"/>
      <c r="AA830" s="67"/>
    </row>
    <row r="831" ht="15.75" customHeight="1">
      <c r="D831" s="23"/>
      <c r="E831" s="23"/>
      <c r="AA831" s="67"/>
    </row>
    <row r="832" ht="15.75" customHeight="1">
      <c r="D832" s="23"/>
      <c r="E832" s="23"/>
      <c r="AA832" s="67"/>
    </row>
    <row r="833" ht="15.75" customHeight="1">
      <c r="D833" s="23"/>
      <c r="E833" s="23"/>
      <c r="AA833" s="67"/>
    </row>
    <row r="834" ht="15.75" customHeight="1">
      <c r="D834" s="23"/>
      <c r="E834" s="23"/>
      <c r="AA834" s="67"/>
    </row>
    <row r="835" ht="15.75" customHeight="1">
      <c r="D835" s="23"/>
      <c r="E835" s="23"/>
      <c r="AA835" s="67"/>
    </row>
    <row r="836" ht="15.75" customHeight="1">
      <c r="D836" s="23"/>
      <c r="E836" s="23"/>
      <c r="AA836" s="67"/>
    </row>
    <row r="837" ht="15.75" customHeight="1">
      <c r="D837" s="23"/>
      <c r="E837" s="23"/>
      <c r="AA837" s="67"/>
    </row>
    <row r="838" ht="15.75" customHeight="1">
      <c r="D838" s="23"/>
      <c r="E838" s="23"/>
      <c r="AA838" s="67"/>
    </row>
    <row r="839" ht="15.75" customHeight="1">
      <c r="D839" s="23"/>
      <c r="E839" s="23"/>
      <c r="AA839" s="67"/>
    </row>
    <row r="840" ht="15.75" customHeight="1">
      <c r="D840" s="23"/>
      <c r="E840" s="23"/>
      <c r="AA840" s="67"/>
    </row>
    <row r="841" ht="15.75" customHeight="1">
      <c r="D841" s="23"/>
      <c r="E841" s="23"/>
      <c r="AA841" s="67"/>
    </row>
    <row r="842" ht="15.75" customHeight="1">
      <c r="D842" s="23"/>
      <c r="E842" s="23"/>
      <c r="AA842" s="67"/>
    </row>
    <row r="843" ht="15.75" customHeight="1">
      <c r="D843" s="23"/>
      <c r="E843" s="23"/>
      <c r="AA843" s="67"/>
    </row>
    <row r="844" ht="15.75" customHeight="1">
      <c r="D844" s="23"/>
      <c r="E844" s="23"/>
      <c r="AA844" s="67"/>
    </row>
    <row r="845" ht="15.75" customHeight="1">
      <c r="D845" s="23"/>
      <c r="E845" s="23"/>
      <c r="AA845" s="67"/>
    </row>
    <row r="846" ht="15.75" customHeight="1">
      <c r="D846" s="23"/>
      <c r="E846" s="23"/>
      <c r="AA846" s="67"/>
    </row>
    <row r="847" ht="15.75" customHeight="1">
      <c r="D847" s="23"/>
      <c r="E847" s="23"/>
      <c r="AA847" s="67"/>
    </row>
    <row r="848" ht="15.75" customHeight="1">
      <c r="D848" s="23"/>
      <c r="E848" s="23"/>
      <c r="AA848" s="67"/>
    </row>
    <row r="849" ht="15.75" customHeight="1">
      <c r="D849" s="23"/>
      <c r="E849" s="23"/>
      <c r="AA849" s="67"/>
    </row>
    <row r="850" ht="15.75" customHeight="1">
      <c r="D850" s="23"/>
      <c r="E850" s="23"/>
      <c r="AA850" s="67"/>
    </row>
    <row r="851" ht="15.75" customHeight="1">
      <c r="D851" s="23"/>
      <c r="E851" s="23"/>
      <c r="AA851" s="67"/>
    </row>
    <row r="852" ht="15.75" customHeight="1">
      <c r="D852" s="23"/>
      <c r="E852" s="23"/>
      <c r="AA852" s="67"/>
    </row>
    <row r="853" ht="15.75" customHeight="1">
      <c r="D853" s="23"/>
      <c r="E853" s="23"/>
      <c r="AA853" s="67"/>
    </row>
    <row r="854" ht="15.75" customHeight="1">
      <c r="D854" s="23"/>
      <c r="E854" s="23"/>
      <c r="AA854" s="67"/>
    </row>
    <row r="855" ht="15.75" customHeight="1">
      <c r="D855" s="23"/>
      <c r="E855" s="23"/>
      <c r="AA855" s="67"/>
    </row>
    <row r="856" ht="15.75" customHeight="1">
      <c r="D856" s="23"/>
      <c r="E856" s="23"/>
      <c r="AA856" s="67"/>
    </row>
    <row r="857" ht="15.75" customHeight="1">
      <c r="D857" s="23"/>
      <c r="E857" s="23"/>
      <c r="AA857" s="67"/>
    </row>
    <row r="858" ht="15.75" customHeight="1">
      <c r="D858" s="23"/>
      <c r="E858" s="23"/>
      <c r="AA858" s="67"/>
    </row>
    <row r="859" ht="15.75" customHeight="1">
      <c r="D859" s="23"/>
      <c r="E859" s="23"/>
      <c r="AA859" s="67"/>
    </row>
    <row r="860" ht="15.75" customHeight="1">
      <c r="D860" s="23"/>
      <c r="E860" s="23"/>
      <c r="AA860" s="67"/>
    </row>
    <row r="861" ht="15.75" customHeight="1">
      <c r="D861" s="23"/>
      <c r="E861" s="23"/>
      <c r="AA861" s="67"/>
    </row>
    <row r="862" ht="15.75" customHeight="1">
      <c r="D862" s="23"/>
      <c r="E862" s="23"/>
      <c r="AA862" s="67"/>
    </row>
    <row r="863" ht="15.75" customHeight="1">
      <c r="D863" s="23"/>
      <c r="E863" s="23"/>
      <c r="AA863" s="67"/>
    </row>
    <row r="864" ht="15.75" customHeight="1">
      <c r="D864" s="23"/>
      <c r="E864" s="23"/>
      <c r="AA864" s="67"/>
    </row>
    <row r="865" ht="15.75" customHeight="1">
      <c r="D865" s="23"/>
      <c r="E865" s="23"/>
      <c r="AA865" s="67"/>
    </row>
    <row r="866" ht="15.75" customHeight="1">
      <c r="D866" s="23"/>
      <c r="E866" s="23"/>
      <c r="AA866" s="67"/>
    </row>
    <row r="867" ht="15.75" customHeight="1">
      <c r="D867" s="23"/>
      <c r="E867" s="23"/>
      <c r="AA867" s="67"/>
    </row>
    <row r="868" ht="15.75" customHeight="1">
      <c r="D868" s="23"/>
      <c r="E868" s="23"/>
      <c r="AA868" s="67"/>
    </row>
    <row r="869" ht="15.75" customHeight="1">
      <c r="D869" s="23"/>
      <c r="E869" s="23"/>
      <c r="AA869" s="67"/>
    </row>
    <row r="870" ht="15.75" customHeight="1">
      <c r="D870" s="23"/>
      <c r="E870" s="23"/>
      <c r="AA870" s="67"/>
    </row>
    <row r="871" ht="15.75" customHeight="1">
      <c r="D871" s="23"/>
      <c r="E871" s="23"/>
      <c r="AA871" s="67"/>
    </row>
    <row r="872" ht="15.75" customHeight="1">
      <c r="D872" s="23"/>
      <c r="E872" s="23"/>
      <c r="AA872" s="67"/>
    </row>
    <row r="873" ht="15.75" customHeight="1">
      <c r="D873" s="23"/>
      <c r="E873" s="23"/>
      <c r="AA873" s="67"/>
    </row>
    <row r="874" ht="15.75" customHeight="1">
      <c r="D874" s="23"/>
      <c r="E874" s="23"/>
      <c r="AA874" s="67"/>
    </row>
    <row r="875" ht="15.75" customHeight="1">
      <c r="D875" s="23"/>
      <c r="E875" s="23"/>
      <c r="AA875" s="67"/>
    </row>
    <row r="876" ht="15.75" customHeight="1">
      <c r="D876" s="23"/>
      <c r="E876" s="23"/>
      <c r="AA876" s="67"/>
    </row>
    <row r="877" ht="15.75" customHeight="1">
      <c r="D877" s="23"/>
      <c r="E877" s="23"/>
      <c r="AA877" s="67"/>
    </row>
    <row r="878" ht="15.75" customHeight="1">
      <c r="D878" s="23"/>
      <c r="E878" s="23"/>
      <c r="AA878" s="67"/>
    </row>
    <row r="879" ht="15.75" customHeight="1">
      <c r="D879" s="23"/>
      <c r="E879" s="23"/>
      <c r="AA879" s="67"/>
    </row>
    <row r="880" ht="15.75" customHeight="1">
      <c r="D880" s="23"/>
      <c r="E880" s="23"/>
      <c r="AA880" s="67"/>
    </row>
    <row r="881" ht="15.75" customHeight="1">
      <c r="D881" s="23"/>
      <c r="E881" s="23"/>
      <c r="AA881" s="67"/>
    </row>
    <row r="882" ht="15.75" customHeight="1">
      <c r="D882" s="23"/>
      <c r="E882" s="23"/>
      <c r="AA882" s="67"/>
    </row>
    <row r="883" ht="15.75" customHeight="1">
      <c r="D883" s="23"/>
      <c r="E883" s="23"/>
      <c r="AA883" s="67"/>
    </row>
    <row r="884" ht="15.75" customHeight="1">
      <c r="D884" s="23"/>
      <c r="E884" s="23"/>
      <c r="AA884" s="67"/>
    </row>
    <row r="885" ht="15.75" customHeight="1">
      <c r="D885" s="23"/>
      <c r="E885" s="23"/>
      <c r="AA885" s="67"/>
    </row>
    <row r="886" ht="15.75" customHeight="1">
      <c r="D886" s="23"/>
      <c r="E886" s="23"/>
      <c r="AA886" s="67"/>
    </row>
    <row r="887" ht="15.75" customHeight="1">
      <c r="D887" s="23"/>
      <c r="E887" s="23"/>
      <c r="AA887" s="67"/>
    </row>
    <row r="888" ht="15.75" customHeight="1">
      <c r="D888" s="23"/>
      <c r="E888" s="23"/>
      <c r="AA888" s="67"/>
    </row>
    <row r="889" ht="15.75" customHeight="1">
      <c r="D889" s="23"/>
      <c r="E889" s="23"/>
      <c r="AA889" s="67"/>
    </row>
    <row r="890" ht="15.75" customHeight="1">
      <c r="D890" s="23"/>
      <c r="E890" s="23"/>
      <c r="AA890" s="67"/>
    </row>
    <row r="891" ht="15.75" customHeight="1">
      <c r="D891" s="23"/>
      <c r="E891" s="23"/>
      <c r="AA891" s="67"/>
    </row>
    <row r="892" ht="15.75" customHeight="1">
      <c r="D892" s="23"/>
      <c r="E892" s="23"/>
      <c r="AA892" s="67"/>
    </row>
    <row r="893" ht="15.75" customHeight="1">
      <c r="D893" s="23"/>
      <c r="E893" s="23"/>
      <c r="AA893" s="67"/>
    </row>
    <row r="894" ht="15.75" customHeight="1">
      <c r="D894" s="23"/>
      <c r="E894" s="23"/>
      <c r="AA894" s="67"/>
    </row>
    <row r="895" ht="15.75" customHeight="1">
      <c r="D895" s="23"/>
      <c r="E895" s="23"/>
      <c r="AA895" s="67"/>
    </row>
    <row r="896" ht="15.75" customHeight="1">
      <c r="D896" s="23"/>
      <c r="E896" s="23"/>
      <c r="AA896" s="67"/>
    </row>
    <row r="897" ht="15.75" customHeight="1">
      <c r="D897" s="23"/>
      <c r="E897" s="23"/>
      <c r="AA897" s="67"/>
    </row>
    <row r="898" ht="15.75" customHeight="1">
      <c r="D898" s="23"/>
      <c r="E898" s="23"/>
      <c r="AA898" s="67"/>
    </row>
    <row r="899" ht="15.75" customHeight="1">
      <c r="D899" s="23"/>
      <c r="E899" s="23"/>
      <c r="AA899" s="67"/>
    </row>
    <row r="900" ht="15.75" customHeight="1">
      <c r="D900" s="23"/>
      <c r="E900" s="23"/>
      <c r="AA900" s="67"/>
    </row>
    <row r="901" ht="15.75" customHeight="1">
      <c r="D901" s="23"/>
      <c r="E901" s="23"/>
      <c r="AA901" s="67"/>
    </row>
    <row r="902" ht="15.75" customHeight="1">
      <c r="D902" s="23"/>
      <c r="E902" s="23"/>
      <c r="AA902" s="67"/>
    </row>
    <row r="903" ht="15.75" customHeight="1">
      <c r="D903" s="23"/>
      <c r="E903" s="23"/>
      <c r="AA903" s="67"/>
    </row>
    <row r="904" ht="15.75" customHeight="1">
      <c r="D904" s="23"/>
      <c r="E904" s="23"/>
      <c r="AA904" s="67"/>
    </row>
    <row r="905" ht="15.75" customHeight="1">
      <c r="D905" s="23"/>
      <c r="E905" s="23"/>
      <c r="AA905" s="67"/>
    </row>
    <row r="906" ht="15.75" customHeight="1">
      <c r="D906" s="23"/>
      <c r="E906" s="23"/>
      <c r="AA906" s="67"/>
    </row>
    <row r="907" ht="15.75" customHeight="1">
      <c r="D907" s="23"/>
      <c r="E907" s="23"/>
      <c r="AA907" s="67"/>
    </row>
    <row r="908" ht="15.75" customHeight="1">
      <c r="D908" s="23"/>
      <c r="E908" s="23"/>
      <c r="AA908" s="67"/>
    </row>
    <row r="909" ht="15.75" customHeight="1">
      <c r="D909" s="23"/>
      <c r="E909" s="23"/>
      <c r="AA909" s="67"/>
    </row>
    <row r="910" ht="15.75" customHeight="1">
      <c r="D910" s="23"/>
      <c r="E910" s="23"/>
      <c r="AA910" s="67"/>
    </row>
    <row r="911" ht="15.75" customHeight="1">
      <c r="D911" s="23"/>
      <c r="E911" s="23"/>
      <c r="AA911" s="67"/>
    </row>
    <row r="912" ht="15.75" customHeight="1">
      <c r="D912" s="23"/>
      <c r="E912" s="23"/>
      <c r="AA912" s="67"/>
    </row>
    <row r="913" ht="15.75" customHeight="1">
      <c r="D913" s="23"/>
      <c r="E913" s="23"/>
      <c r="AA913" s="67"/>
    </row>
    <row r="914" ht="15.75" customHeight="1">
      <c r="D914" s="23"/>
      <c r="E914" s="23"/>
      <c r="AA914" s="67"/>
    </row>
    <row r="915" ht="15.75" customHeight="1">
      <c r="D915" s="23"/>
      <c r="E915" s="23"/>
      <c r="AA915" s="67"/>
    </row>
    <row r="916" ht="15.75" customHeight="1">
      <c r="D916" s="23"/>
      <c r="E916" s="23"/>
      <c r="AA916" s="67"/>
    </row>
    <row r="917" ht="15.75" customHeight="1">
      <c r="D917" s="23"/>
      <c r="E917" s="23"/>
      <c r="AA917" s="67"/>
    </row>
    <row r="918" ht="15.75" customHeight="1">
      <c r="D918" s="23"/>
      <c r="E918" s="23"/>
      <c r="AA918" s="67"/>
    </row>
    <row r="919" ht="15.75" customHeight="1">
      <c r="D919" s="23"/>
      <c r="E919" s="23"/>
      <c r="AA919" s="67"/>
    </row>
    <row r="920" ht="15.75" customHeight="1">
      <c r="D920" s="23"/>
      <c r="E920" s="23"/>
      <c r="AA920" s="67"/>
    </row>
    <row r="921" ht="15.75" customHeight="1">
      <c r="D921" s="23"/>
      <c r="E921" s="23"/>
      <c r="AA921" s="67"/>
    </row>
    <row r="922" ht="15.75" customHeight="1">
      <c r="D922" s="23"/>
      <c r="E922" s="23"/>
      <c r="AA922" s="67"/>
    </row>
    <row r="923" ht="15.75" customHeight="1">
      <c r="D923" s="23"/>
      <c r="E923" s="23"/>
      <c r="AA923" s="67"/>
    </row>
    <row r="924" ht="15.75" customHeight="1">
      <c r="D924" s="23"/>
      <c r="E924" s="23"/>
      <c r="AA924" s="67"/>
    </row>
    <row r="925" ht="15.75" customHeight="1">
      <c r="D925" s="23"/>
      <c r="E925" s="23"/>
      <c r="AA925" s="67"/>
    </row>
    <row r="926" ht="15.75" customHeight="1">
      <c r="D926" s="23"/>
      <c r="E926" s="23"/>
      <c r="AA926" s="67"/>
    </row>
    <row r="927" ht="15.75" customHeight="1">
      <c r="D927" s="23"/>
      <c r="E927" s="23"/>
      <c r="AA927" s="67"/>
    </row>
    <row r="928" ht="15.75" customHeight="1">
      <c r="D928" s="23"/>
      <c r="E928" s="23"/>
      <c r="AA928" s="67"/>
    </row>
    <row r="929" ht="15.75" customHeight="1">
      <c r="D929" s="23"/>
      <c r="E929" s="23"/>
      <c r="AA929" s="67"/>
    </row>
    <row r="930" ht="15.75" customHeight="1">
      <c r="D930" s="23"/>
      <c r="E930" s="23"/>
      <c r="AA930" s="67"/>
    </row>
    <row r="931" ht="15.75" customHeight="1">
      <c r="D931" s="23"/>
      <c r="E931" s="23"/>
      <c r="AA931" s="67"/>
    </row>
    <row r="932" ht="15.75" customHeight="1">
      <c r="D932" s="23"/>
      <c r="E932" s="23"/>
      <c r="AA932" s="67"/>
    </row>
    <row r="933" ht="15.75" customHeight="1">
      <c r="D933" s="23"/>
      <c r="E933" s="23"/>
      <c r="AA933" s="67"/>
    </row>
    <row r="934" ht="15.75" customHeight="1">
      <c r="D934" s="23"/>
      <c r="E934" s="23"/>
      <c r="AA934" s="67"/>
    </row>
    <row r="935" ht="15.75" customHeight="1">
      <c r="D935" s="23"/>
      <c r="E935" s="23"/>
      <c r="AA935" s="67"/>
    </row>
    <row r="936" ht="15.75" customHeight="1">
      <c r="D936" s="23"/>
      <c r="E936" s="23"/>
      <c r="AA936" s="67"/>
    </row>
    <row r="937" ht="15.75" customHeight="1">
      <c r="D937" s="23"/>
      <c r="E937" s="23"/>
      <c r="AA937" s="67"/>
    </row>
    <row r="938" ht="15.75" customHeight="1">
      <c r="D938" s="23"/>
      <c r="E938" s="23"/>
      <c r="AA938" s="67"/>
    </row>
    <row r="939" ht="15.75" customHeight="1">
      <c r="D939" s="23"/>
      <c r="E939" s="23"/>
      <c r="AA939" s="67"/>
    </row>
    <row r="940" ht="15.75" customHeight="1">
      <c r="D940" s="23"/>
      <c r="E940" s="23"/>
      <c r="AA940" s="67"/>
    </row>
    <row r="941" ht="15.75" customHeight="1">
      <c r="D941" s="23"/>
      <c r="E941" s="23"/>
      <c r="AA941" s="67"/>
    </row>
    <row r="942" ht="15.75" customHeight="1">
      <c r="D942" s="23"/>
      <c r="E942" s="23"/>
      <c r="AA942" s="67"/>
    </row>
    <row r="943" ht="15.75" customHeight="1">
      <c r="D943" s="23"/>
      <c r="E943" s="23"/>
      <c r="AA943" s="67"/>
    </row>
    <row r="944" ht="15.75" customHeight="1">
      <c r="D944" s="23"/>
      <c r="E944" s="23"/>
      <c r="AA944" s="67"/>
    </row>
    <row r="945" ht="15.75" customHeight="1">
      <c r="D945" s="23"/>
      <c r="E945" s="23"/>
      <c r="AA945" s="67"/>
    </row>
    <row r="946" ht="15.75" customHeight="1">
      <c r="D946" s="23"/>
      <c r="E946" s="23"/>
      <c r="AA946" s="67"/>
    </row>
    <row r="947" ht="15.75" customHeight="1">
      <c r="D947" s="23"/>
      <c r="E947" s="23"/>
      <c r="AA947" s="67"/>
    </row>
    <row r="948" ht="15.75" customHeight="1">
      <c r="D948" s="23"/>
      <c r="E948" s="23"/>
      <c r="AA948" s="67"/>
    </row>
    <row r="949" ht="15.75" customHeight="1">
      <c r="D949" s="23"/>
      <c r="E949" s="23"/>
      <c r="AA949" s="67"/>
    </row>
    <row r="950" ht="15.75" customHeight="1">
      <c r="D950" s="23"/>
      <c r="E950" s="23"/>
      <c r="AA950" s="67"/>
    </row>
    <row r="951" ht="15.75" customHeight="1">
      <c r="D951" s="23"/>
      <c r="E951" s="23"/>
      <c r="AA951" s="67"/>
    </row>
    <row r="952" ht="15.75" customHeight="1">
      <c r="D952" s="23"/>
      <c r="E952" s="23"/>
      <c r="AA952" s="67"/>
    </row>
    <row r="953" ht="15.75" customHeight="1">
      <c r="D953" s="23"/>
      <c r="E953" s="23"/>
      <c r="AA953" s="67"/>
    </row>
    <row r="954" ht="15.75" customHeight="1">
      <c r="D954" s="23"/>
      <c r="E954" s="23"/>
      <c r="AA954" s="67"/>
    </row>
    <row r="955" ht="15.75" customHeight="1">
      <c r="D955" s="23"/>
      <c r="E955" s="23"/>
      <c r="AA955" s="67"/>
    </row>
    <row r="956" ht="15.75" customHeight="1">
      <c r="D956" s="23"/>
      <c r="E956" s="23"/>
      <c r="AA956" s="67"/>
    </row>
    <row r="957" ht="15.75" customHeight="1">
      <c r="D957" s="23"/>
      <c r="E957" s="23"/>
      <c r="AA957" s="67"/>
    </row>
    <row r="958" ht="15.75" customHeight="1">
      <c r="D958" s="23"/>
      <c r="E958" s="23"/>
      <c r="AA958" s="67"/>
    </row>
    <row r="959" ht="15.75" customHeight="1">
      <c r="D959" s="23"/>
      <c r="E959" s="23"/>
      <c r="AA959" s="67"/>
    </row>
    <row r="960" ht="15.75" customHeight="1">
      <c r="D960" s="23"/>
      <c r="E960" s="23"/>
      <c r="AA960" s="67"/>
    </row>
    <row r="961" ht="15.75" customHeight="1">
      <c r="D961" s="23"/>
      <c r="E961" s="23"/>
      <c r="AA961" s="67"/>
    </row>
    <row r="962" ht="15.75" customHeight="1">
      <c r="D962" s="23"/>
      <c r="E962" s="23"/>
      <c r="AA962" s="67"/>
    </row>
    <row r="963" ht="15.75" customHeight="1">
      <c r="D963" s="23"/>
      <c r="E963" s="23"/>
      <c r="AA963" s="67"/>
    </row>
    <row r="964" ht="15.75" customHeight="1">
      <c r="D964" s="23"/>
      <c r="E964" s="23"/>
      <c r="AA964" s="67"/>
    </row>
    <row r="965" ht="15.75" customHeight="1">
      <c r="D965" s="23"/>
      <c r="E965" s="23"/>
      <c r="AA965" s="67"/>
    </row>
    <row r="966" ht="15.75" customHeight="1">
      <c r="D966" s="23"/>
      <c r="E966" s="23"/>
      <c r="AA966" s="67"/>
    </row>
    <row r="967" ht="15.75" customHeight="1">
      <c r="D967" s="23"/>
      <c r="E967" s="23"/>
      <c r="AA967" s="67"/>
    </row>
    <row r="968" ht="15.75" customHeight="1">
      <c r="D968" s="23"/>
      <c r="E968" s="23"/>
      <c r="AA968" s="67"/>
    </row>
    <row r="969" ht="15.75" customHeight="1">
      <c r="D969" s="23"/>
      <c r="E969" s="23"/>
      <c r="AA969" s="67"/>
    </row>
    <row r="970" ht="15.75" customHeight="1">
      <c r="D970" s="23"/>
      <c r="E970" s="23"/>
      <c r="AA970" s="67"/>
    </row>
    <row r="971" ht="15.75" customHeight="1">
      <c r="D971" s="23"/>
      <c r="E971" s="23"/>
      <c r="AA971" s="67"/>
    </row>
    <row r="972" ht="15.75" customHeight="1">
      <c r="D972" s="23"/>
      <c r="E972" s="23"/>
      <c r="AA972" s="67"/>
    </row>
    <row r="973" ht="15.75" customHeight="1">
      <c r="D973" s="23"/>
      <c r="E973" s="23"/>
      <c r="AA973" s="67"/>
    </row>
    <row r="974" ht="15.75" customHeight="1">
      <c r="D974" s="23"/>
      <c r="E974" s="23"/>
      <c r="AA974" s="67"/>
    </row>
    <row r="975" ht="15.75" customHeight="1">
      <c r="D975" s="23"/>
      <c r="E975" s="23"/>
      <c r="AA975" s="67"/>
    </row>
    <row r="976" ht="15.75" customHeight="1">
      <c r="D976" s="23"/>
      <c r="E976" s="23"/>
      <c r="AA976" s="67"/>
    </row>
    <row r="977" ht="15.75" customHeight="1">
      <c r="D977" s="23"/>
      <c r="E977" s="23"/>
      <c r="AA977" s="67"/>
    </row>
    <row r="978" ht="15.75" customHeight="1">
      <c r="D978" s="23"/>
      <c r="E978" s="23"/>
      <c r="AA978" s="67"/>
    </row>
    <row r="979" ht="15.75" customHeight="1">
      <c r="D979" s="23"/>
      <c r="E979" s="23"/>
      <c r="AA979" s="67"/>
    </row>
    <row r="980" ht="15.75" customHeight="1">
      <c r="D980" s="23"/>
      <c r="E980" s="23"/>
      <c r="AA980" s="67"/>
    </row>
    <row r="981" ht="15.75" customHeight="1">
      <c r="D981" s="23"/>
      <c r="E981" s="23"/>
      <c r="AA981" s="67"/>
    </row>
    <row r="982" ht="15.75" customHeight="1">
      <c r="D982" s="23"/>
      <c r="E982" s="23"/>
      <c r="AA982" s="67"/>
    </row>
    <row r="983" ht="15.75" customHeight="1">
      <c r="D983" s="23"/>
      <c r="E983" s="23"/>
      <c r="AA983" s="67"/>
    </row>
    <row r="984" ht="15.75" customHeight="1">
      <c r="D984" s="23"/>
      <c r="E984" s="23"/>
      <c r="AA984" s="67"/>
    </row>
    <row r="985" ht="15.75" customHeight="1">
      <c r="D985" s="23"/>
      <c r="E985" s="23"/>
      <c r="AA985" s="67"/>
    </row>
    <row r="986" ht="15.75" customHeight="1">
      <c r="D986" s="23"/>
      <c r="E986" s="23"/>
      <c r="AA986" s="67"/>
    </row>
    <row r="987" ht="15.75" customHeight="1">
      <c r="D987" s="23"/>
      <c r="E987" s="23"/>
      <c r="AA987" s="67"/>
    </row>
    <row r="988" ht="15.75" customHeight="1">
      <c r="D988" s="23"/>
      <c r="E988" s="23"/>
      <c r="AA988" s="67"/>
    </row>
    <row r="989" ht="15.75" customHeight="1">
      <c r="D989" s="23"/>
      <c r="E989" s="23"/>
      <c r="AA989" s="67"/>
    </row>
    <row r="990" ht="15.75" customHeight="1">
      <c r="D990" s="23"/>
      <c r="E990" s="23"/>
      <c r="AA990" s="67"/>
    </row>
    <row r="991" ht="15.75" customHeight="1">
      <c r="D991" s="23"/>
      <c r="E991" s="23"/>
      <c r="AA991" s="67"/>
    </row>
    <row r="992" ht="15.75" customHeight="1">
      <c r="D992" s="23"/>
      <c r="E992" s="23"/>
      <c r="AA992" s="67"/>
    </row>
    <row r="993" ht="15.75" customHeight="1">
      <c r="D993" s="23"/>
      <c r="E993" s="23"/>
      <c r="AA993" s="67"/>
    </row>
    <row r="994" ht="15.75" customHeight="1">
      <c r="D994" s="23"/>
      <c r="E994" s="23"/>
      <c r="AA994" s="67"/>
    </row>
    <row r="995" ht="15.75" customHeight="1">
      <c r="D995" s="23"/>
      <c r="E995" s="23"/>
      <c r="AA995" s="67"/>
    </row>
    <row r="996" ht="15.75" customHeight="1">
      <c r="D996" s="23"/>
      <c r="E996" s="23"/>
      <c r="AA996" s="67"/>
    </row>
    <row r="997" ht="15.75" customHeight="1">
      <c r="D997" s="23"/>
      <c r="E997" s="23"/>
      <c r="AA997" s="67"/>
    </row>
    <row r="998" ht="15.75" customHeight="1">
      <c r="D998" s="23"/>
      <c r="E998" s="23"/>
      <c r="AA998" s="67"/>
    </row>
    <row r="999" ht="15.75" customHeight="1">
      <c r="D999" s="23"/>
      <c r="E999" s="23"/>
      <c r="AA999" s="67"/>
    </row>
    <row r="1000" ht="15.75" customHeight="1">
      <c r="D1000" s="23"/>
      <c r="E1000" s="23"/>
      <c r="AA1000" s="67"/>
    </row>
  </sheetData>
  <autoFilter ref="$A$7:$AG$101"/>
  <mergeCells count="4">
    <mergeCell ref="A3:Q3"/>
    <mergeCell ref="A4:Q4"/>
    <mergeCell ref="A5:Q5"/>
    <mergeCell ref="A6:Q6"/>
  </mergeCells>
  <printOptions/>
  <pageMargins bottom="0.7480314960629921" footer="0.0" header="0.0" left="0.7086614173228347" right="0.7086614173228347" top="0.7480314960629921"/>
  <pageSetup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2.29"/>
    <col customWidth="1" min="4" max="4" width="10.71"/>
    <col customWidth="1" min="5" max="5" width="14.14"/>
    <col customWidth="1" min="6" max="6" width="15.86"/>
    <col customWidth="1" min="7" max="8" width="10.71"/>
    <col customWidth="1" min="9" max="9" width="14.71"/>
    <col customWidth="1" min="10" max="26" width="10.71"/>
  </cols>
  <sheetData>
    <row r="2">
      <c r="A2" s="16" t="s">
        <v>6</v>
      </c>
      <c r="B2" s="16" t="s">
        <v>8</v>
      </c>
      <c r="C2" s="36" t="s">
        <v>327</v>
      </c>
      <c r="D2" s="36" t="s">
        <v>328</v>
      </c>
      <c r="E2" s="36" t="s">
        <v>330</v>
      </c>
      <c r="F2" s="36" t="s">
        <v>331</v>
      </c>
      <c r="G2" s="36" t="s">
        <v>332</v>
      </c>
      <c r="H2" s="36" t="s">
        <v>333</v>
      </c>
      <c r="I2" s="69" t="s">
        <v>474</v>
      </c>
    </row>
    <row r="3">
      <c r="A3" s="38" t="s">
        <v>43</v>
      </c>
      <c r="B3" s="18" t="s">
        <v>49</v>
      </c>
      <c r="C3" s="38">
        <v>8.90980643E8</v>
      </c>
      <c r="D3" s="59" t="s">
        <v>595</v>
      </c>
      <c r="E3" s="70">
        <v>2.4455736E7</v>
      </c>
      <c r="F3" s="71">
        <v>3.97669999807E11</v>
      </c>
      <c r="G3" s="72" t="s">
        <v>507</v>
      </c>
      <c r="H3" s="72" t="s">
        <v>642</v>
      </c>
      <c r="I3" s="73">
        <v>2.01400057755E11</v>
      </c>
    </row>
    <row r="4">
      <c r="A4" s="38" t="s">
        <v>55</v>
      </c>
      <c r="B4" s="18" t="s">
        <v>49</v>
      </c>
      <c r="C4" s="38">
        <v>8.90906346E8</v>
      </c>
      <c r="D4" s="59" t="s">
        <v>643</v>
      </c>
      <c r="E4" s="70">
        <v>1.5319964E7</v>
      </c>
      <c r="F4" s="74" t="s">
        <v>644</v>
      </c>
      <c r="G4" s="72" t="s">
        <v>507</v>
      </c>
      <c r="H4" s="72" t="s">
        <v>642</v>
      </c>
      <c r="I4" s="73">
        <v>2.01400057756E11</v>
      </c>
    </row>
    <row r="5">
      <c r="A5" s="38" t="s">
        <v>57</v>
      </c>
      <c r="B5" s="18" t="s">
        <v>49</v>
      </c>
      <c r="C5" s="38">
        <v>8.90982101E8</v>
      </c>
      <c r="D5" s="59" t="s">
        <v>506</v>
      </c>
      <c r="E5" s="70">
        <v>7.3727725E7</v>
      </c>
      <c r="F5" s="74">
        <v>7.4066655E7</v>
      </c>
      <c r="G5" s="72" t="s">
        <v>507</v>
      </c>
      <c r="H5" s="72" t="s">
        <v>645</v>
      </c>
      <c r="I5" s="73">
        <v>2.01400057757E11</v>
      </c>
    </row>
    <row r="6">
      <c r="A6" s="38" t="s">
        <v>65</v>
      </c>
      <c r="B6" s="18" t="s">
        <v>49</v>
      </c>
      <c r="C6" s="38">
        <v>8.90982183E8</v>
      </c>
      <c r="D6" s="59" t="s">
        <v>574</v>
      </c>
      <c r="E6" s="70">
        <v>4.081619E7</v>
      </c>
      <c r="F6" s="74">
        <v>5.0380799687E10</v>
      </c>
      <c r="G6" s="72" t="s">
        <v>478</v>
      </c>
      <c r="H6" s="72" t="s">
        <v>642</v>
      </c>
      <c r="I6" s="73">
        <v>2.01400057758E11</v>
      </c>
    </row>
    <row r="7">
      <c r="A7" s="38" t="s">
        <v>67</v>
      </c>
      <c r="B7" s="18" t="s">
        <v>49</v>
      </c>
      <c r="C7" s="38">
        <v>8.90982138E8</v>
      </c>
      <c r="D7" s="59" t="s">
        <v>545</v>
      </c>
      <c r="E7" s="70">
        <v>5.8084583E7</v>
      </c>
      <c r="F7" s="74">
        <v>1.19367918E8</v>
      </c>
      <c r="G7" s="72" t="s">
        <v>478</v>
      </c>
      <c r="H7" s="72" t="s">
        <v>642</v>
      </c>
      <c r="I7" s="73">
        <v>2.01400057759E11</v>
      </c>
    </row>
    <row r="8">
      <c r="A8" s="38" t="s">
        <v>16</v>
      </c>
      <c r="B8" s="18" t="s">
        <v>49</v>
      </c>
      <c r="C8" s="38">
        <v>8.90982264E8</v>
      </c>
      <c r="D8" s="59" t="s">
        <v>646</v>
      </c>
      <c r="E8" s="70">
        <v>4.8478564E7</v>
      </c>
      <c r="F8" s="74">
        <v>9.130026775E9</v>
      </c>
      <c r="G8" s="72" t="s">
        <v>478</v>
      </c>
      <c r="H8" s="72" t="s">
        <v>645</v>
      </c>
      <c r="I8" s="73">
        <v>2.0140005776E11</v>
      </c>
    </row>
    <row r="9">
      <c r="A9" s="38" t="s">
        <v>82</v>
      </c>
      <c r="B9" s="18" t="s">
        <v>49</v>
      </c>
      <c r="C9" s="38">
        <v>8.90982153E8</v>
      </c>
      <c r="D9" s="59" t="s">
        <v>647</v>
      </c>
      <c r="E9" s="70">
        <v>7889218.0</v>
      </c>
      <c r="F9" s="74">
        <v>6.6580857703E10</v>
      </c>
      <c r="G9" s="72" t="s">
        <v>478</v>
      </c>
      <c r="H9" s="72" t="s">
        <v>642</v>
      </c>
      <c r="I9" s="73">
        <v>2.01400057761E11</v>
      </c>
    </row>
    <row r="10">
      <c r="A10" s="38" t="s">
        <v>96</v>
      </c>
      <c r="B10" s="18" t="s">
        <v>49</v>
      </c>
      <c r="C10" s="38">
        <v>8.90907241E8</v>
      </c>
      <c r="D10" s="59" t="s">
        <v>648</v>
      </c>
      <c r="E10" s="70">
        <v>4.4497464E7</v>
      </c>
      <c r="F10" s="74">
        <v>6.4182108621E10</v>
      </c>
      <c r="G10" s="72" t="s">
        <v>478</v>
      </c>
      <c r="H10" s="72" t="s">
        <v>642</v>
      </c>
      <c r="I10" s="73">
        <v>2.01400057762E11</v>
      </c>
    </row>
    <row r="11">
      <c r="A11" s="38" t="s">
        <v>98</v>
      </c>
      <c r="B11" s="18" t="s">
        <v>49</v>
      </c>
      <c r="C11" s="38">
        <v>8.0004432E8</v>
      </c>
      <c r="D11" s="59" t="s">
        <v>649</v>
      </c>
      <c r="E11" s="70">
        <v>2.0506291E7</v>
      </c>
      <c r="F11" s="71">
        <v>3.9656999999E11</v>
      </c>
      <c r="G11" s="72" t="s">
        <v>507</v>
      </c>
      <c r="H11" s="72" t="s">
        <v>642</v>
      </c>
      <c r="I11" s="73">
        <v>2.01400057763E11</v>
      </c>
    </row>
    <row r="12">
      <c r="A12" s="38" t="s">
        <v>102</v>
      </c>
      <c r="B12" s="18" t="s">
        <v>49</v>
      </c>
      <c r="C12" s="38">
        <v>8.9098243E8</v>
      </c>
      <c r="D12" s="59" t="s">
        <v>480</v>
      </c>
      <c r="E12" s="70">
        <v>1.18227018E8</v>
      </c>
      <c r="F12" s="74">
        <v>5.57053774E8</v>
      </c>
      <c r="G12" s="72" t="s">
        <v>481</v>
      </c>
      <c r="H12" s="72" t="s">
        <v>642</v>
      </c>
      <c r="I12" s="73">
        <v>2.01400057764E11</v>
      </c>
    </row>
    <row r="13">
      <c r="A13" s="38" t="s">
        <v>124</v>
      </c>
      <c r="B13" s="18" t="s">
        <v>49</v>
      </c>
      <c r="C13" s="38">
        <v>8.90980757E8</v>
      </c>
      <c r="D13" s="59" t="s">
        <v>650</v>
      </c>
      <c r="E13" s="70">
        <v>1.96565168E8</v>
      </c>
      <c r="F13" s="74">
        <v>2.71005845E8</v>
      </c>
      <c r="G13" s="72" t="s">
        <v>481</v>
      </c>
      <c r="H13" s="72" t="s">
        <v>642</v>
      </c>
      <c r="I13" s="73">
        <v>2.01400057765E11</v>
      </c>
    </row>
    <row r="14">
      <c r="A14" s="38" t="s">
        <v>140</v>
      </c>
      <c r="B14" s="18" t="s">
        <v>49</v>
      </c>
      <c r="C14" s="38">
        <v>8.9098467E8</v>
      </c>
      <c r="D14" s="59" t="s">
        <v>572</v>
      </c>
      <c r="E14" s="70">
        <v>1792709.0</v>
      </c>
      <c r="F14" s="74">
        <v>2.4039656015E10</v>
      </c>
      <c r="G14" s="72" t="s">
        <v>478</v>
      </c>
      <c r="H14" s="72" t="s">
        <v>642</v>
      </c>
      <c r="I14" s="73">
        <v>2.01400057766E11</v>
      </c>
    </row>
    <row r="15">
      <c r="A15" s="38" t="s">
        <v>146</v>
      </c>
      <c r="B15" s="18" t="s">
        <v>49</v>
      </c>
      <c r="C15" s="38">
        <v>8.00138311E8</v>
      </c>
      <c r="D15" s="59" t="s">
        <v>651</v>
      </c>
      <c r="E15" s="70">
        <v>1.71605302E8</v>
      </c>
      <c r="F15" s="74">
        <v>7.0573932945E10</v>
      </c>
      <c r="G15" s="72" t="s">
        <v>478</v>
      </c>
      <c r="H15" s="72" t="s">
        <v>642</v>
      </c>
      <c r="I15" s="73">
        <v>2.01400057767E11</v>
      </c>
    </row>
    <row r="16">
      <c r="A16" s="38" t="s">
        <v>154</v>
      </c>
      <c r="B16" s="18" t="s">
        <v>49</v>
      </c>
      <c r="C16" s="38">
        <v>8.90906991E8</v>
      </c>
      <c r="D16" s="59" t="s">
        <v>652</v>
      </c>
      <c r="E16" s="70">
        <v>3145535.0</v>
      </c>
      <c r="F16" s="74">
        <v>3.22197617E8</v>
      </c>
      <c r="G16" s="72" t="s">
        <v>517</v>
      </c>
      <c r="H16" s="72" t="s">
        <v>645</v>
      </c>
      <c r="I16" s="73">
        <v>2.01400057768E11</v>
      </c>
    </row>
    <row r="17">
      <c r="A17" s="38" t="s">
        <v>172</v>
      </c>
      <c r="B17" s="18" t="s">
        <v>49</v>
      </c>
      <c r="C17" s="38">
        <v>8.00068653E8</v>
      </c>
      <c r="D17" s="59" t="s">
        <v>653</v>
      </c>
      <c r="E17" s="70">
        <v>8328452.0</v>
      </c>
      <c r="F17" s="74" t="s">
        <v>654</v>
      </c>
      <c r="G17" s="72" t="s">
        <v>507</v>
      </c>
      <c r="H17" s="72" t="s">
        <v>642</v>
      </c>
      <c r="I17" s="73">
        <v>2.01400057769E11</v>
      </c>
    </row>
    <row r="18">
      <c r="A18" s="38" t="s">
        <v>180</v>
      </c>
      <c r="B18" s="18" t="s">
        <v>49</v>
      </c>
      <c r="C18" s="38">
        <v>8.90980765E8</v>
      </c>
      <c r="D18" s="59" t="s">
        <v>655</v>
      </c>
      <c r="E18" s="70">
        <v>3.3571135E7</v>
      </c>
      <c r="F18" s="74" t="s">
        <v>656</v>
      </c>
      <c r="G18" s="72" t="s">
        <v>507</v>
      </c>
      <c r="H18" s="72" t="s">
        <v>642</v>
      </c>
      <c r="I18" s="73">
        <v>2.0140005777E11</v>
      </c>
    </row>
    <row r="19">
      <c r="A19" s="38" t="s">
        <v>206</v>
      </c>
      <c r="B19" s="18" t="s">
        <v>49</v>
      </c>
      <c r="C19" s="38">
        <v>8.00138011E8</v>
      </c>
      <c r="D19" s="59" t="s">
        <v>657</v>
      </c>
      <c r="E19" s="70">
        <v>3.3681151E7</v>
      </c>
      <c r="F19" s="74">
        <v>3.7121954521E10</v>
      </c>
      <c r="G19" s="72" t="s">
        <v>478</v>
      </c>
      <c r="H19" s="72" t="s">
        <v>642</v>
      </c>
      <c r="I19" s="73">
        <v>2.01400057771E11</v>
      </c>
    </row>
    <row r="20">
      <c r="A20" s="38" t="s">
        <v>212</v>
      </c>
      <c r="B20" s="18" t="s">
        <v>49</v>
      </c>
      <c r="C20" s="38">
        <v>8.90983675E8</v>
      </c>
      <c r="D20" s="59" t="s">
        <v>658</v>
      </c>
      <c r="E20" s="70">
        <v>1604351.0</v>
      </c>
      <c r="F20" s="74">
        <v>1.4500000451E10</v>
      </c>
      <c r="G20" s="72" t="s">
        <v>510</v>
      </c>
      <c r="H20" s="72" t="s">
        <v>642</v>
      </c>
      <c r="I20" s="73">
        <v>2.01400057772E11</v>
      </c>
    </row>
    <row r="21" ht="15.75" customHeight="1">
      <c r="A21" s="38" t="s">
        <v>214</v>
      </c>
      <c r="B21" s="18" t="s">
        <v>49</v>
      </c>
      <c r="C21" s="38">
        <v>8.90981532E8</v>
      </c>
      <c r="D21" s="59" t="s">
        <v>576</v>
      </c>
      <c r="E21" s="70">
        <v>1.670393E7</v>
      </c>
      <c r="F21" s="74" t="s">
        <v>577</v>
      </c>
      <c r="G21" s="72" t="s">
        <v>507</v>
      </c>
      <c r="H21" s="72" t="s">
        <v>642</v>
      </c>
      <c r="I21" s="73">
        <v>2.01400057773E11</v>
      </c>
    </row>
    <row r="22" ht="15.75" customHeight="1">
      <c r="A22" s="38" t="s">
        <v>222</v>
      </c>
      <c r="B22" s="18" t="s">
        <v>49</v>
      </c>
      <c r="C22" s="38">
        <v>8.90985092E8</v>
      </c>
      <c r="D22" s="59" t="s">
        <v>495</v>
      </c>
      <c r="E22" s="70">
        <v>8.256149E7</v>
      </c>
      <c r="F22" s="74">
        <v>3.2163495511E10</v>
      </c>
      <c r="G22" s="72" t="s">
        <v>478</v>
      </c>
      <c r="H22" s="72" t="s">
        <v>645</v>
      </c>
      <c r="I22" s="73">
        <v>2.01400057774E11</v>
      </c>
    </row>
    <row r="23" ht="15.75" customHeight="1">
      <c r="A23" s="38" t="s">
        <v>258</v>
      </c>
      <c r="B23" s="18" t="s">
        <v>49</v>
      </c>
      <c r="C23" s="38">
        <v>8.90905198E8</v>
      </c>
      <c r="D23" s="59" t="s">
        <v>659</v>
      </c>
      <c r="E23" s="70">
        <v>2.824531E7</v>
      </c>
      <c r="F23" s="74">
        <v>1.0447072442E10</v>
      </c>
      <c r="G23" s="72" t="s">
        <v>478</v>
      </c>
      <c r="H23" s="72" t="s">
        <v>645</v>
      </c>
      <c r="I23" s="73">
        <v>2.01400057775E11</v>
      </c>
    </row>
    <row r="24" ht="15.75" customHeight="1">
      <c r="A24" s="38" t="s">
        <v>266</v>
      </c>
      <c r="B24" s="18" t="s">
        <v>49</v>
      </c>
      <c r="C24" s="38">
        <v>8.00080586E8</v>
      </c>
      <c r="D24" s="59" t="s">
        <v>660</v>
      </c>
      <c r="E24" s="70">
        <v>7.8833823E7</v>
      </c>
      <c r="F24" s="74">
        <v>2.50052743E8</v>
      </c>
      <c r="G24" s="72" t="s">
        <v>517</v>
      </c>
      <c r="H24" s="72" t="s">
        <v>642</v>
      </c>
      <c r="I24" s="73">
        <v>2.01400057776E11</v>
      </c>
    </row>
    <row r="25" ht="15.75" customHeight="1">
      <c r="A25" s="38" t="s">
        <v>272</v>
      </c>
      <c r="B25" s="18" t="s">
        <v>49</v>
      </c>
      <c r="C25" s="38">
        <v>8.90980855E8</v>
      </c>
      <c r="D25" s="59" t="s">
        <v>587</v>
      </c>
      <c r="E25" s="70">
        <v>4.8787156E7</v>
      </c>
      <c r="F25" s="74" t="s">
        <v>588</v>
      </c>
      <c r="G25" s="72" t="s">
        <v>507</v>
      </c>
      <c r="H25" s="72" t="s">
        <v>642</v>
      </c>
      <c r="I25" s="73">
        <v>2.01400057777E11</v>
      </c>
    </row>
    <row r="26" ht="15.75" customHeight="1">
      <c r="A26" s="38" t="s">
        <v>274</v>
      </c>
      <c r="B26" s="18" t="s">
        <v>49</v>
      </c>
      <c r="C26" s="38">
        <v>8.90984696E8</v>
      </c>
      <c r="D26" s="59" t="s">
        <v>614</v>
      </c>
      <c r="E26" s="70">
        <v>2.33385715E8</v>
      </c>
      <c r="F26" s="74">
        <v>8.97005252E8</v>
      </c>
      <c r="G26" s="72" t="s">
        <v>517</v>
      </c>
      <c r="H26" s="72" t="s">
        <v>642</v>
      </c>
      <c r="I26" s="73">
        <v>2.01400057778E11</v>
      </c>
    </row>
    <row r="27" ht="15.75" customHeight="1">
      <c r="A27" s="38" t="s">
        <v>274</v>
      </c>
      <c r="B27" s="18" t="s">
        <v>49</v>
      </c>
      <c r="C27" s="38">
        <v>8.90980757E8</v>
      </c>
      <c r="D27" s="59" t="s">
        <v>650</v>
      </c>
      <c r="E27" s="70">
        <v>3.2973221E8</v>
      </c>
      <c r="F27" s="74">
        <v>2.71005845E8</v>
      </c>
      <c r="G27" s="72" t="s">
        <v>481</v>
      </c>
      <c r="H27" s="72" t="s">
        <v>642</v>
      </c>
      <c r="I27" s="73">
        <v>2.01400057779E11</v>
      </c>
    </row>
    <row r="28" ht="15.75" customHeight="1">
      <c r="A28" s="38" t="s">
        <v>284</v>
      </c>
      <c r="B28" s="18" t="s">
        <v>49</v>
      </c>
      <c r="C28" s="38">
        <v>8.00065395E8</v>
      </c>
      <c r="D28" s="59" t="s">
        <v>661</v>
      </c>
      <c r="E28" s="70">
        <v>3.0694621E7</v>
      </c>
      <c r="F28" s="74">
        <v>3.22184912E8</v>
      </c>
      <c r="G28" s="72" t="s">
        <v>517</v>
      </c>
      <c r="H28" s="72" t="s">
        <v>642</v>
      </c>
      <c r="I28" s="73">
        <v>2.0140005778E11</v>
      </c>
    </row>
    <row r="29" ht="15.75" customHeight="1">
      <c r="A29" s="38" t="s">
        <v>288</v>
      </c>
      <c r="B29" s="18" t="s">
        <v>49</v>
      </c>
      <c r="C29" s="38">
        <v>8.91982129E8</v>
      </c>
      <c r="D29" s="59" t="s">
        <v>606</v>
      </c>
      <c r="E29" s="70">
        <v>1.19799718E8</v>
      </c>
      <c r="F29" s="74">
        <v>5.0396866358E10</v>
      </c>
      <c r="G29" s="72" t="s">
        <v>478</v>
      </c>
      <c r="H29" s="72" t="s">
        <v>642</v>
      </c>
      <c r="I29" s="73">
        <v>2.01400057781E11</v>
      </c>
    </row>
    <row r="30" ht="15.75" customHeight="1">
      <c r="A30" s="38" t="s">
        <v>300</v>
      </c>
      <c r="B30" s="18" t="s">
        <v>49</v>
      </c>
      <c r="C30" s="38">
        <v>8.90981726E8</v>
      </c>
      <c r="D30" s="59" t="s">
        <v>559</v>
      </c>
      <c r="E30" s="70">
        <v>3.2485304E7</v>
      </c>
      <c r="F30" s="74">
        <v>6.44033268E8</v>
      </c>
      <c r="G30" s="72" t="s">
        <v>517</v>
      </c>
      <c r="H30" s="72" t="s">
        <v>642</v>
      </c>
      <c r="I30" s="73">
        <v>2.01400057782E11</v>
      </c>
    </row>
    <row r="31" ht="15.75" customHeight="1">
      <c r="A31" s="38" t="s">
        <v>302</v>
      </c>
      <c r="B31" s="18" t="s">
        <v>49</v>
      </c>
      <c r="C31" s="38">
        <v>8.90981536E8</v>
      </c>
      <c r="D31" s="59" t="s">
        <v>492</v>
      </c>
      <c r="E31" s="70">
        <v>3.8928481E7</v>
      </c>
      <c r="F31" s="71">
        <v>1.10210010179E11</v>
      </c>
      <c r="G31" s="72" t="s">
        <v>493</v>
      </c>
      <c r="H31" s="72" t="s">
        <v>642</v>
      </c>
      <c r="I31" s="73">
        <v>2.01400057783E11</v>
      </c>
    </row>
    <row r="32" ht="15.75" customHeight="1">
      <c r="A32" s="38" t="s">
        <v>306</v>
      </c>
      <c r="B32" s="18" t="s">
        <v>49</v>
      </c>
      <c r="C32" s="38">
        <v>8.11041637E8</v>
      </c>
      <c r="D32" s="59" t="s">
        <v>585</v>
      </c>
      <c r="E32" s="70">
        <v>5.990049E7</v>
      </c>
      <c r="F32" s="74">
        <v>3.116447061E9</v>
      </c>
      <c r="G32" s="72" t="s">
        <v>478</v>
      </c>
      <c r="H32" s="72" t="s">
        <v>645</v>
      </c>
      <c r="I32" s="73">
        <v>2.01400057784E11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7086614173228347" right="0.7086614173228347" top="0.7480314960629921"/>
  <pageSetup scale="7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2.29"/>
    <col customWidth="1" min="4" max="4" width="19.71"/>
    <col customWidth="1" min="5" max="5" width="10.71"/>
    <col customWidth="1" min="6" max="6" width="14.71"/>
    <col customWidth="1" min="7" max="8" width="10.71"/>
    <col customWidth="1" min="9" max="9" width="17.71"/>
    <col customWidth="1" min="10" max="26" width="10.71"/>
  </cols>
  <sheetData>
    <row r="2">
      <c r="A2" s="16" t="s">
        <v>6</v>
      </c>
      <c r="B2" s="16" t="s">
        <v>8</v>
      </c>
      <c r="C2" s="36" t="s">
        <v>327</v>
      </c>
      <c r="D2" s="36" t="s">
        <v>328</v>
      </c>
      <c r="E2" s="36" t="s">
        <v>330</v>
      </c>
      <c r="F2" s="36" t="s">
        <v>331</v>
      </c>
      <c r="G2" s="36" t="s">
        <v>332</v>
      </c>
      <c r="H2" s="36" t="s">
        <v>333</v>
      </c>
      <c r="I2" s="69" t="s">
        <v>474</v>
      </c>
    </row>
    <row r="3">
      <c r="A3" s="38" t="s">
        <v>59</v>
      </c>
      <c r="B3" s="18" t="s">
        <v>61</v>
      </c>
      <c r="C3" s="38">
        <v>8.90980066E8</v>
      </c>
      <c r="D3" s="59" t="s">
        <v>662</v>
      </c>
      <c r="E3" s="70">
        <v>1.1715261E7</v>
      </c>
      <c r="F3" s="74">
        <v>6.650442399E10</v>
      </c>
      <c r="G3" s="72" t="s">
        <v>478</v>
      </c>
      <c r="H3" s="72" t="s">
        <v>645</v>
      </c>
      <c r="I3" s="73">
        <v>2.01400057901E11</v>
      </c>
    </row>
    <row r="4" hidden="1">
      <c r="A4" s="38" t="s">
        <v>63</v>
      </c>
      <c r="B4" s="18" t="s">
        <v>61</v>
      </c>
      <c r="C4" s="75">
        <v>8.90981374E8</v>
      </c>
      <c r="D4" s="59" t="e">
        <v>#N/A</v>
      </c>
      <c r="E4" s="70"/>
      <c r="F4" s="74" t="e">
        <v>#N/A</v>
      </c>
      <c r="G4" s="72" t="e">
        <v>#N/A</v>
      </c>
      <c r="H4" s="72" t="e">
        <v>#N/A</v>
      </c>
      <c r="I4" s="76">
        <v>2.01400057902E11</v>
      </c>
    </row>
    <row r="5">
      <c r="A5" s="38" t="s">
        <v>16</v>
      </c>
      <c r="B5" s="18" t="s">
        <v>61</v>
      </c>
      <c r="C5" s="38">
        <v>8.90980066E8</v>
      </c>
      <c r="D5" s="59" t="s">
        <v>662</v>
      </c>
      <c r="E5" s="70">
        <v>1218991.0</v>
      </c>
      <c r="F5" s="74">
        <v>6.650442399E10</v>
      </c>
      <c r="G5" s="72" t="s">
        <v>478</v>
      </c>
      <c r="H5" s="72" t="s">
        <v>645</v>
      </c>
      <c r="I5" s="73">
        <v>2.01400057903E11</v>
      </c>
    </row>
    <row r="6">
      <c r="A6" s="38" t="s">
        <v>92</v>
      </c>
      <c r="B6" s="18" t="s">
        <v>61</v>
      </c>
      <c r="C6" s="38">
        <v>8.90981494E8</v>
      </c>
      <c r="D6" s="59" t="s">
        <v>663</v>
      </c>
      <c r="E6" s="70">
        <v>1.7713111E7</v>
      </c>
      <c r="F6" s="74">
        <v>4.3823128589E10</v>
      </c>
      <c r="G6" s="72" t="s">
        <v>478</v>
      </c>
      <c r="H6" s="72" t="s">
        <v>642</v>
      </c>
      <c r="I6" s="73">
        <v>2.01400057904E11</v>
      </c>
    </row>
    <row r="7">
      <c r="A7" s="38" t="s">
        <v>100</v>
      </c>
      <c r="B7" s="18" t="s">
        <v>61</v>
      </c>
      <c r="C7" s="38">
        <v>8.90981494E8</v>
      </c>
      <c r="D7" s="59" t="s">
        <v>663</v>
      </c>
      <c r="E7" s="70">
        <v>3045179.0</v>
      </c>
      <c r="F7" s="74">
        <v>4.3823128589E10</v>
      </c>
      <c r="G7" s="72" t="s">
        <v>478</v>
      </c>
      <c r="H7" s="72" t="s">
        <v>642</v>
      </c>
      <c r="I7" s="73">
        <v>2.01400057905E11</v>
      </c>
    </row>
    <row r="8">
      <c r="A8" s="38" t="s">
        <v>120</v>
      </c>
      <c r="B8" s="18" t="s">
        <v>61</v>
      </c>
      <c r="C8" s="38">
        <v>8.90981494E8</v>
      </c>
      <c r="D8" s="59" t="s">
        <v>663</v>
      </c>
      <c r="E8" s="70">
        <v>5351165.0</v>
      </c>
      <c r="F8" s="74">
        <v>4.3823128589E10</v>
      </c>
      <c r="G8" s="72" t="s">
        <v>478</v>
      </c>
      <c r="H8" s="72" t="s">
        <v>642</v>
      </c>
      <c r="I8" s="73">
        <v>2.01400057906E11</v>
      </c>
    </row>
    <row r="9">
      <c r="A9" s="38" t="s">
        <v>132</v>
      </c>
      <c r="B9" s="18" t="s">
        <v>61</v>
      </c>
      <c r="C9" s="38">
        <v>8.90981494E8</v>
      </c>
      <c r="D9" s="59" t="s">
        <v>663</v>
      </c>
      <c r="E9" s="70">
        <v>9887710.0</v>
      </c>
      <c r="F9" s="74">
        <v>4.3823128589E10</v>
      </c>
      <c r="G9" s="72" t="s">
        <v>478</v>
      </c>
      <c r="H9" s="72" t="s">
        <v>642</v>
      </c>
      <c r="I9" s="73">
        <v>2.01400057907E11</v>
      </c>
    </row>
    <row r="10">
      <c r="A10" s="38" t="s">
        <v>134</v>
      </c>
      <c r="B10" s="18" t="s">
        <v>61</v>
      </c>
      <c r="C10" s="38">
        <v>8.90980066E8</v>
      </c>
      <c r="D10" s="59" t="s">
        <v>662</v>
      </c>
      <c r="E10" s="70">
        <v>1292587.0</v>
      </c>
      <c r="F10" s="74">
        <v>6.650442399E10</v>
      </c>
      <c r="G10" s="72" t="s">
        <v>478</v>
      </c>
      <c r="H10" s="72" t="s">
        <v>645</v>
      </c>
      <c r="I10" s="73">
        <v>2.01400057908E11</v>
      </c>
    </row>
    <row r="11">
      <c r="A11" s="38" t="s">
        <v>136</v>
      </c>
      <c r="B11" s="18" t="s">
        <v>61</v>
      </c>
      <c r="C11" s="38">
        <v>8.90981494E8</v>
      </c>
      <c r="D11" s="59" t="s">
        <v>663</v>
      </c>
      <c r="E11" s="70">
        <v>5966409.0</v>
      </c>
      <c r="F11" s="74">
        <v>4.3823128589E10</v>
      </c>
      <c r="G11" s="72" t="s">
        <v>478</v>
      </c>
      <c r="H11" s="72" t="s">
        <v>642</v>
      </c>
      <c r="I11" s="73">
        <v>2.01400057909E11</v>
      </c>
    </row>
    <row r="12">
      <c r="A12" s="38" t="s">
        <v>156</v>
      </c>
      <c r="B12" s="18" t="s">
        <v>61</v>
      </c>
      <c r="C12" s="38">
        <v>8.90980066E8</v>
      </c>
      <c r="D12" s="59" t="s">
        <v>662</v>
      </c>
      <c r="E12" s="70">
        <v>2172821.0</v>
      </c>
      <c r="F12" s="74">
        <v>6.650442399E10</v>
      </c>
      <c r="G12" s="72" t="s">
        <v>478</v>
      </c>
      <c r="H12" s="72" t="s">
        <v>645</v>
      </c>
      <c r="I12" s="73">
        <v>2.0140005791E11</v>
      </c>
    </row>
    <row r="13">
      <c r="A13" s="38" t="s">
        <v>162</v>
      </c>
      <c r="B13" s="18" t="s">
        <v>61</v>
      </c>
      <c r="C13" s="38">
        <v>8.90980066E8</v>
      </c>
      <c r="D13" s="59" t="s">
        <v>662</v>
      </c>
      <c r="E13" s="70">
        <v>377465.0</v>
      </c>
      <c r="F13" s="74">
        <v>6.650442399E10</v>
      </c>
      <c r="G13" s="72" t="s">
        <v>478</v>
      </c>
      <c r="H13" s="72" t="s">
        <v>645</v>
      </c>
      <c r="I13" s="73">
        <v>2.01400057911E11</v>
      </c>
    </row>
    <row r="14">
      <c r="A14" s="38" t="s">
        <v>182</v>
      </c>
      <c r="B14" s="18" t="s">
        <v>61</v>
      </c>
      <c r="C14" s="38">
        <v>8.90980066E8</v>
      </c>
      <c r="D14" s="59" t="s">
        <v>662</v>
      </c>
      <c r="E14" s="70">
        <v>1.7493959E7</v>
      </c>
      <c r="F14" s="74">
        <v>6.650442399E10</v>
      </c>
      <c r="G14" s="72" t="s">
        <v>478</v>
      </c>
      <c r="H14" s="72" t="s">
        <v>645</v>
      </c>
      <c r="I14" s="73">
        <v>2.01400057912E11</v>
      </c>
    </row>
    <row r="15">
      <c r="A15" s="38" t="s">
        <v>202</v>
      </c>
      <c r="B15" s="18" t="s">
        <v>61</v>
      </c>
      <c r="C15" s="38">
        <v>8.90980066E8</v>
      </c>
      <c r="D15" s="59" t="s">
        <v>662</v>
      </c>
      <c r="E15" s="70">
        <v>2368708.0</v>
      </c>
      <c r="F15" s="74">
        <v>6.650442399E10</v>
      </c>
      <c r="G15" s="72" t="s">
        <v>478</v>
      </c>
      <c r="H15" s="72" t="s">
        <v>645</v>
      </c>
      <c r="I15" s="73">
        <v>2.01400057913E11</v>
      </c>
    </row>
    <row r="16">
      <c r="A16" s="38" t="s">
        <v>210</v>
      </c>
      <c r="B16" s="18" t="s">
        <v>61</v>
      </c>
      <c r="C16" s="38">
        <v>8.90980486E8</v>
      </c>
      <c r="D16" s="59" t="s">
        <v>664</v>
      </c>
      <c r="E16" s="70">
        <v>1.7241488E7</v>
      </c>
      <c r="F16" s="74">
        <v>6.4744249277E10</v>
      </c>
      <c r="G16" s="72" t="s">
        <v>478</v>
      </c>
      <c r="H16" s="72" t="s">
        <v>642</v>
      </c>
      <c r="I16" s="73">
        <v>2.01400057914E11</v>
      </c>
    </row>
    <row r="17">
      <c r="A17" s="38" t="s">
        <v>214</v>
      </c>
      <c r="B17" s="18" t="s">
        <v>61</v>
      </c>
      <c r="C17" s="38">
        <v>8.90980486E8</v>
      </c>
      <c r="D17" s="59" t="s">
        <v>664</v>
      </c>
      <c r="E17" s="70">
        <v>1313454.0</v>
      </c>
      <c r="F17" s="74">
        <v>6.4744249277E10</v>
      </c>
      <c r="G17" s="72" t="s">
        <v>478</v>
      </c>
      <c r="H17" s="72" t="s">
        <v>642</v>
      </c>
      <c r="I17" s="73">
        <v>2.01400057915E11</v>
      </c>
    </row>
    <row r="18">
      <c r="A18" s="38" t="s">
        <v>218</v>
      </c>
      <c r="B18" s="18" t="s">
        <v>61</v>
      </c>
      <c r="C18" s="38">
        <v>8.90980066E8</v>
      </c>
      <c r="D18" s="59" t="s">
        <v>662</v>
      </c>
      <c r="E18" s="70">
        <v>1.3658498E7</v>
      </c>
      <c r="F18" s="74">
        <v>6.650442399E10</v>
      </c>
      <c r="G18" s="72" t="s">
        <v>478</v>
      </c>
      <c r="H18" s="72" t="s">
        <v>645</v>
      </c>
      <c r="I18" s="73">
        <v>2.01400057916E11</v>
      </c>
    </row>
    <row r="19">
      <c r="A19" s="38" t="s">
        <v>220</v>
      </c>
      <c r="B19" s="18" t="s">
        <v>61</v>
      </c>
      <c r="C19" s="38">
        <v>8.90980066E8</v>
      </c>
      <c r="D19" s="59" t="s">
        <v>662</v>
      </c>
      <c r="E19" s="70">
        <v>1.6155254E7</v>
      </c>
      <c r="F19" s="74">
        <v>6.650442399E10</v>
      </c>
      <c r="G19" s="72" t="s">
        <v>478</v>
      </c>
      <c r="H19" s="72" t="s">
        <v>645</v>
      </c>
      <c r="I19" s="73">
        <v>2.01400057917E11</v>
      </c>
    </row>
    <row r="20">
      <c r="A20" s="38" t="s">
        <v>224</v>
      </c>
      <c r="B20" s="18" t="s">
        <v>61</v>
      </c>
      <c r="C20" s="38">
        <v>8.90980066E8</v>
      </c>
      <c r="D20" s="59" t="s">
        <v>662</v>
      </c>
      <c r="E20" s="70">
        <v>535681.0</v>
      </c>
      <c r="F20" s="74">
        <v>6.650442399E10</v>
      </c>
      <c r="G20" s="72" t="s">
        <v>478</v>
      </c>
      <c r="H20" s="72" t="s">
        <v>645</v>
      </c>
      <c r="I20" s="73">
        <v>2.01400057918E11</v>
      </c>
    </row>
    <row r="21" ht="15.75" customHeight="1">
      <c r="A21" s="38" t="s">
        <v>228</v>
      </c>
      <c r="B21" s="18" t="s">
        <v>61</v>
      </c>
      <c r="C21" s="38">
        <v>8.90980066E8</v>
      </c>
      <c r="D21" s="59" t="s">
        <v>662</v>
      </c>
      <c r="E21" s="70">
        <v>476044.0</v>
      </c>
      <c r="F21" s="74">
        <v>6.650442399E10</v>
      </c>
      <c r="G21" s="72" t="s">
        <v>478</v>
      </c>
      <c r="H21" s="72" t="s">
        <v>645</v>
      </c>
      <c r="I21" s="73">
        <v>2.01400057919E11</v>
      </c>
    </row>
    <row r="22" ht="15.75" customHeight="1">
      <c r="A22" s="38" t="s">
        <v>232</v>
      </c>
      <c r="B22" s="18" t="s">
        <v>61</v>
      </c>
      <c r="C22" s="75">
        <v>8.90981561E8</v>
      </c>
      <c r="D22" s="59" t="e">
        <v>#N/A</v>
      </c>
      <c r="E22" s="70"/>
      <c r="F22" s="74" t="e">
        <v>#N/A</v>
      </c>
      <c r="G22" s="72" t="e">
        <v>#N/A</v>
      </c>
      <c r="H22" s="72" t="e">
        <v>#N/A</v>
      </c>
      <c r="I22" s="73">
        <v>2.0140005792E11</v>
      </c>
    </row>
    <row r="23" ht="15.75" customHeight="1">
      <c r="A23" s="38" t="s">
        <v>240</v>
      </c>
      <c r="B23" s="18" t="s">
        <v>61</v>
      </c>
      <c r="C23" s="75">
        <v>8.90981561E8</v>
      </c>
      <c r="D23" s="59" t="e">
        <v>#N/A</v>
      </c>
      <c r="E23" s="70"/>
      <c r="F23" s="74" t="e">
        <v>#N/A</v>
      </c>
      <c r="G23" s="72" t="e">
        <v>#N/A</v>
      </c>
      <c r="H23" s="72" t="e">
        <v>#N/A</v>
      </c>
      <c r="I23" s="76">
        <v>2.01400057921E11</v>
      </c>
    </row>
    <row r="24" ht="15.75" customHeight="1">
      <c r="A24" s="38" t="s">
        <v>252</v>
      </c>
      <c r="B24" s="18" t="s">
        <v>61</v>
      </c>
      <c r="C24" s="75">
        <v>8.90981561E8</v>
      </c>
      <c r="D24" s="59" t="e">
        <v>#N/A</v>
      </c>
      <c r="E24" s="70"/>
      <c r="F24" s="74" t="e">
        <v>#N/A</v>
      </c>
      <c r="G24" s="72" t="e">
        <v>#N/A</v>
      </c>
      <c r="H24" s="72" t="e">
        <v>#N/A</v>
      </c>
      <c r="I24" s="76">
        <v>2.01400057922E11</v>
      </c>
    </row>
    <row r="25" ht="15.75" customHeight="1">
      <c r="A25" s="38" t="s">
        <v>258</v>
      </c>
      <c r="B25" s="18" t="s">
        <v>61</v>
      </c>
      <c r="C25" s="75">
        <v>8.90981561E8</v>
      </c>
      <c r="D25" s="59" t="e">
        <v>#N/A</v>
      </c>
      <c r="E25" s="70"/>
      <c r="F25" s="74" t="e">
        <v>#N/A</v>
      </c>
      <c r="G25" s="72" t="e">
        <v>#N/A</v>
      </c>
      <c r="H25" s="72" t="e">
        <v>#N/A</v>
      </c>
      <c r="I25" s="76">
        <v>2.01400057923E11</v>
      </c>
    </row>
    <row r="26" ht="15.75" customHeight="1">
      <c r="A26" s="38" t="s">
        <v>268</v>
      </c>
      <c r="B26" s="18" t="s">
        <v>61</v>
      </c>
      <c r="C26" s="38">
        <v>8.90980066E8</v>
      </c>
      <c r="D26" s="59" t="s">
        <v>662</v>
      </c>
      <c r="E26" s="70">
        <v>5299018.0</v>
      </c>
      <c r="F26" s="74">
        <v>6.650442399E10</v>
      </c>
      <c r="G26" s="72" t="s">
        <v>478</v>
      </c>
      <c r="H26" s="72" t="s">
        <v>645</v>
      </c>
      <c r="I26" s="73">
        <v>2.01400057924E11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scale="76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43"/>
    <col customWidth="1" min="3" max="3" width="12.29"/>
    <col customWidth="1" min="4" max="4" width="22.57"/>
    <col customWidth="1" min="5" max="5" width="20.29"/>
    <col customWidth="1" min="6" max="6" width="18.86"/>
    <col customWidth="1" min="7" max="7" width="13.43"/>
    <col customWidth="1" min="8" max="8" width="12.0"/>
    <col customWidth="1" min="9" max="9" width="15.57"/>
    <col customWidth="1" min="10" max="26" width="10.71"/>
  </cols>
  <sheetData>
    <row r="2">
      <c r="A2" s="16" t="s">
        <v>6</v>
      </c>
      <c r="B2" s="16" t="s">
        <v>8</v>
      </c>
      <c r="C2" s="36" t="s">
        <v>327</v>
      </c>
      <c r="D2" s="36" t="s">
        <v>328</v>
      </c>
      <c r="E2" s="36" t="s">
        <v>330</v>
      </c>
      <c r="F2" s="36" t="s">
        <v>331</v>
      </c>
      <c r="G2" s="36" t="s">
        <v>332</v>
      </c>
      <c r="H2" s="36" t="s">
        <v>333</v>
      </c>
      <c r="I2" s="69" t="s">
        <v>474</v>
      </c>
    </row>
    <row r="3">
      <c r="A3" s="38" t="s">
        <v>17</v>
      </c>
      <c r="B3" s="18" t="s">
        <v>335</v>
      </c>
      <c r="C3" s="38">
        <v>8.90906347E8</v>
      </c>
      <c r="D3" s="59" t="s">
        <v>665</v>
      </c>
      <c r="E3" s="70">
        <v>2.307478246E9</v>
      </c>
      <c r="F3" s="74">
        <v>1.900781411E9</v>
      </c>
      <c r="G3" s="72" t="s">
        <v>478</v>
      </c>
      <c r="H3" s="72" t="s">
        <v>645</v>
      </c>
      <c r="I3" s="65">
        <v>2.01400057785E11</v>
      </c>
    </row>
    <row r="4">
      <c r="A4" s="38" t="s">
        <v>17</v>
      </c>
      <c r="B4" s="18" t="s">
        <v>335</v>
      </c>
      <c r="C4" s="38">
        <v>8.90905166E8</v>
      </c>
      <c r="D4" s="59" t="s">
        <v>666</v>
      </c>
      <c r="E4" s="70">
        <v>9.92315446E8</v>
      </c>
      <c r="F4" s="74">
        <v>3.7570158388E10</v>
      </c>
      <c r="G4" s="72" t="s">
        <v>507</v>
      </c>
      <c r="H4" s="72" t="s">
        <v>645</v>
      </c>
      <c r="I4" s="65">
        <v>2.01400057786E11</v>
      </c>
    </row>
    <row r="5">
      <c r="A5" s="38" t="s">
        <v>43</v>
      </c>
      <c r="B5" s="18" t="s">
        <v>335</v>
      </c>
      <c r="C5" s="38">
        <v>8.90980066E8</v>
      </c>
      <c r="D5" s="59" t="s">
        <v>662</v>
      </c>
      <c r="E5" s="70">
        <v>6.8985499E7</v>
      </c>
      <c r="F5" s="74">
        <v>6.650442399E10</v>
      </c>
      <c r="G5" s="72" t="s">
        <v>478</v>
      </c>
      <c r="H5" s="72" t="s">
        <v>645</v>
      </c>
      <c r="I5" s="65">
        <v>2.01400057787E11</v>
      </c>
    </row>
    <row r="6">
      <c r="A6" s="38" t="s">
        <v>51</v>
      </c>
      <c r="B6" s="18" t="s">
        <v>335</v>
      </c>
      <c r="C6" s="38">
        <v>8.90981137E8</v>
      </c>
      <c r="D6" s="59" t="s">
        <v>667</v>
      </c>
      <c r="E6" s="70">
        <v>218132.0</v>
      </c>
      <c r="F6" s="74">
        <v>9.20016045E8</v>
      </c>
      <c r="G6" s="72" t="s">
        <v>481</v>
      </c>
      <c r="H6" s="72" t="s">
        <v>642</v>
      </c>
      <c r="I6" s="65">
        <v>2.01400057788E11</v>
      </c>
    </row>
    <row r="7">
      <c r="A7" s="38" t="s">
        <v>53</v>
      </c>
      <c r="B7" s="18" t="s">
        <v>335</v>
      </c>
      <c r="C7" s="38">
        <v>8.90981137E8</v>
      </c>
      <c r="D7" s="59" t="s">
        <v>667</v>
      </c>
      <c r="E7" s="70">
        <v>1745077.0</v>
      </c>
      <c r="F7" s="74">
        <v>9.20016045E8</v>
      </c>
      <c r="G7" s="72" t="s">
        <v>481</v>
      </c>
      <c r="H7" s="72" t="s">
        <v>642</v>
      </c>
      <c r="I7" s="65">
        <v>2.01400057789E11</v>
      </c>
    </row>
    <row r="8">
      <c r="A8" s="38" t="s">
        <v>55</v>
      </c>
      <c r="B8" s="18" t="s">
        <v>335</v>
      </c>
      <c r="C8" s="38">
        <v>8.90981137E8</v>
      </c>
      <c r="D8" s="59" t="s">
        <v>667</v>
      </c>
      <c r="E8" s="70">
        <v>9299560.0</v>
      </c>
      <c r="F8" s="74">
        <v>9.20016045E8</v>
      </c>
      <c r="G8" s="72" t="s">
        <v>481</v>
      </c>
      <c r="H8" s="72" t="s">
        <v>642</v>
      </c>
      <c r="I8" s="65">
        <v>2.0140005779E11</v>
      </c>
    </row>
    <row r="9">
      <c r="A9" s="38" t="s">
        <v>57</v>
      </c>
      <c r="B9" s="18" t="s">
        <v>335</v>
      </c>
      <c r="C9" s="38">
        <v>8.90981726E8</v>
      </c>
      <c r="D9" s="59" t="s">
        <v>559</v>
      </c>
      <c r="E9" s="70">
        <v>2.6457887E7</v>
      </c>
      <c r="F9" s="74">
        <v>6.44033268E8</v>
      </c>
      <c r="G9" s="72" t="s">
        <v>517</v>
      </c>
      <c r="H9" s="72" t="s">
        <v>642</v>
      </c>
      <c r="I9" s="65">
        <v>2.01400057791E11</v>
      </c>
    </row>
    <row r="10">
      <c r="A10" s="38" t="s">
        <v>59</v>
      </c>
      <c r="B10" s="18" t="s">
        <v>335</v>
      </c>
      <c r="C10" s="38">
        <v>8.90980066E8</v>
      </c>
      <c r="D10" s="59" t="s">
        <v>662</v>
      </c>
      <c r="E10" s="70">
        <v>9.3661324E7</v>
      </c>
      <c r="F10" s="74">
        <v>6.650442399E10</v>
      </c>
      <c r="G10" s="72" t="s">
        <v>478</v>
      </c>
      <c r="H10" s="72" t="s">
        <v>645</v>
      </c>
      <c r="I10" s="65">
        <v>2.01400057792E11</v>
      </c>
    </row>
    <row r="11">
      <c r="A11" s="38" t="s">
        <v>67</v>
      </c>
      <c r="B11" s="18" t="s">
        <v>335</v>
      </c>
      <c r="C11" s="38">
        <v>8.90980757E8</v>
      </c>
      <c r="D11" s="59" t="s">
        <v>650</v>
      </c>
      <c r="E11" s="70">
        <v>1.8171416E7</v>
      </c>
      <c r="F11" s="74">
        <v>2.71005845E8</v>
      </c>
      <c r="G11" s="72" t="s">
        <v>481</v>
      </c>
      <c r="H11" s="72" t="s">
        <v>642</v>
      </c>
      <c r="I11" s="65">
        <v>2.01400057794E11</v>
      </c>
    </row>
    <row r="12">
      <c r="A12" s="38" t="s">
        <v>16</v>
      </c>
      <c r="B12" s="18" t="s">
        <v>335</v>
      </c>
      <c r="C12" s="38">
        <v>8.90982264E8</v>
      </c>
      <c r="D12" s="59" t="s">
        <v>646</v>
      </c>
      <c r="E12" s="70">
        <v>3.7906938E7</v>
      </c>
      <c r="F12" s="74">
        <v>9.130026775E9</v>
      </c>
      <c r="G12" s="72" t="s">
        <v>478</v>
      </c>
      <c r="H12" s="72" t="s">
        <v>645</v>
      </c>
      <c r="I12" s="73">
        <v>2.01400057795E11</v>
      </c>
    </row>
    <row r="13">
      <c r="A13" s="38" t="s">
        <v>72</v>
      </c>
      <c r="B13" s="18" t="s">
        <v>335</v>
      </c>
      <c r="C13" s="38">
        <v>8.90905166E8</v>
      </c>
      <c r="D13" s="59" t="s">
        <v>666</v>
      </c>
      <c r="E13" s="70">
        <v>1.1120196E8</v>
      </c>
      <c r="F13" s="74">
        <v>3.7570158388E10</v>
      </c>
      <c r="G13" s="72" t="s">
        <v>507</v>
      </c>
      <c r="H13" s="72" t="s">
        <v>645</v>
      </c>
      <c r="I13" s="73">
        <v>2.01400057796E11</v>
      </c>
    </row>
    <row r="14">
      <c r="A14" s="38" t="s">
        <v>72</v>
      </c>
      <c r="B14" s="18" t="s">
        <v>335</v>
      </c>
      <c r="C14" s="38">
        <v>8.90905177E8</v>
      </c>
      <c r="D14" s="59" t="s">
        <v>668</v>
      </c>
      <c r="E14" s="70">
        <v>3.0390589E7</v>
      </c>
      <c r="F14" s="74">
        <v>1.0032788521E10</v>
      </c>
      <c r="G14" s="72" t="s">
        <v>478</v>
      </c>
      <c r="H14" s="72" t="s">
        <v>645</v>
      </c>
      <c r="I14" s="73">
        <v>2.01400057797E11</v>
      </c>
    </row>
    <row r="15">
      <c r="A15" s="38" t="s">
        <v>72</v>
      </c>
      <c r="B15" s="18" t="s">
        <v>335</v>
      </c>
      <c r="C15" s="38">
        <v>8.90980066E8</v>
      </c>
      <c r="D15" s="59" t="s">
        <v>662</v>
      </c>
      <c r="E15" s="70">
        <v>1661734.0</v>
      </c>
      <c r="F15" s="74">
        <v>6.650442399E10</v>
      </c>
      <c r="G15" s="72" t="s">
        <v>478</v>
      </c>
      <c r="H15" s="72" t="s">
        <v>645</v>
      </c>
      <c r="I15" s="73">
        <v>2.01400057798E11</v>
      </c>
    </row>
    <row r="16">
      <c r="A16" s="38" t="s">
        <v>72</v>
      </c>
      <c r="B16" s="18" t="s">
        <v>335</v>
      </c>
      <c r="C16" s="38">
        <v>8.90907215E8</v>
      </c>
      <c r="D16" s="59" t="s">
        <v>669</v>
      </c>
      <c r="E16" s="70">
        <v>2207670.0</v>
      </c>
      <c r="F16" s="74">
        <v>6.555071255E10</v>
      </c>
      <c r="G16" s="72" t="s">
        <v>478</v>
      </c>
      <c r="H16" s="72" t="s">
        <v>642</v>
      </c>
      <c r="I16" s="73">
        <v>2.01400057799E11</v>
      </c>
    </row>
    <row r="17">
      <c r="A17" s="38" t="s">
        <v>72</v>
      </c>
      <c r="B17" s="18" t="s">
        <v>335</v>
      </c>
      <c r="C17" s="38">
        <v>8.90982264E8</v>
      </c>
      <c r="D17" s="59" t="s">
        <v>646</v>
      </c>
      <c r="E17" s="70">
        <v>2.9504853E7</v>
      </c>
      <c r="F17" s="74">
        <v>9.130026775E9</v>
      </c>
      <c r="G17" s="72" t="s">
        <v>478</v>
      </c>
      <c r="H17" s="72" t="s">
        <v>645</v>
      </c>
      <c r="I17" s="73">
        <v>2.014000578E11</v>
      </c>
    </row>
    <row r="18">
      <c r="A18" s="38" t="s">
        <v>72</v>
      </c>
      <c r="B18" s="18" t="s">
        <v>335</v>
      </c>
      <c r="C18" s="38">
        <v>8.90981726E8</v>
      </c>
      <c r="D18" s="59" t="s">
        <v>559</v>
      </c>
      <c r="E18" s="70">
        <v>1.1465757E7</v>
      </c>
      <c r="F18" s="74">
        <v>6.44033268E8</v>
      </c>
      <c r="G18" s="72" t="s">
        <v>517</v>
      </c>
      <c r="H18" s="72" t="s">
        <v>642</v>
      </c>
      <c r="I18" s="73">
        <v>2.01400057801E11</v>
      </c>
    </row>
    <row r="19">
      <c r="A19" s="38" t="s">
        <v>72</v>
      </c>
      <c r="B19" s="18" t="s">
        <v>335</v>
      </c>
      <c r="C19" s="38">
        <v>8.90907254E8</v>
      </c>
      <c r="D19" s="59" t="s">
        <v>670</v>
      </c>
      <c r="E19" s="70">
        <v>6.893905E7</v>
      </c>
      <c r="F19" s="74">
        <v>7.1587022347E10</v>
      </c>
      <c r="G19" s="72" t="s">
        <v>478</v>
      </c>
      <c r="H19" s="72" t="s">
        <v>645</v>
      </c>
      <c r="I19" s="73">
        <v>2.01400057802E11</v>
      </c>
    </row>
    <row r="20">
      <c r="A20" s="38" t="s">
        <v>72</v>
      </c>
      <c r="B20" s="18" t="s">
        <v>335</v>
      </c>
      <c r="C20" s="38">
        <v>8.90980757E8</v>
      </c>
      <c r="D20" s="59" t="s">
        <v>650</v>
      </c>
      <c r="E20" s="70">
        <v>4960579.0</v>
      </c>
      <c r="F20" s="74">
        <v>2.71005845E8</v>
      </c>
      <c r="G20" s="72" t="s">
        <v>481</v>
      </c>
      <c r="H20" s="72" t="s">
        <v>642</v>
      </c>
      <c r="I20" s="73">
        <v>2.01400057803E11</v>
      </c>
    </row>
    <row r="21" ht="15.75" customHeight="1">
      <c r="A21" s="38" t="s">
        <v>72</v>
      </c>
      <c r="B21" s="18" t="s">
        <v>335</v>
      </c>
      <c r="C21" s="38">
        <v>8.90981137E8</v>
      </c>
      <c r="D21" s="59" t="s">
        <v>667</v>
      </c>
      <c r="E21" s="70">
        <v>1.1400018E7</v>
      </c>
      <c r="F21" s="74">
        <v>9.20016045E8</v>
      </c>
      <c r="G21" s="72" t="s">
        <v>481</v>
      </c>
      <c r="H21" s="72" t="s">
        <v>642</v>
      </c>
      <c r="I21" s="73">
        <v>2.01400057804E11</v>
      </c>
    </row>
    <row r="22" ht="15.75" customHeight="1">
      <c r="A22" s="38" t="s">
        <v>72</v>
      </c>
      <c r="B22" s="18" t="s">
        <v>335</v>
      </c>
      <c r="C22" s="38">
        <v>8.90905154E8</v>
      </c>
      <c r="D22" s="59" t="s">
        <v>671</v>
      </c>
      <c r="E22" s="70">
        <v>1.33472302E8</v>
      </c>
      <c r="F22" s="74">
        <v>2.390515402E9</v>
      </c>
      <c r="G22" s="72" t="s">
        <v>478</v>
      </c>
      <c r="H22" s="72" t="s">
        <v>642</v>
      </c>
      <c r="I22" s="73">
        <v>2.01400057805E11</v>
      </c>
    </row>
    <row r="23" ht="15.75" customHeight="1">
      <c r="A23" s="38" t="s">
        <v>76</v>
      </c>
      <c r="B23" s="18" t="s">
        <v>335</v>
      </c>
      <c r="C23" s="38">
        <v>8.90905177E8</v>
      </c>
      <c r="D23" s="59" t="s">
        <v>668</v>
      </c>
      <c r="E23" s="70">
        <v>1.97176879E8</v>
      </c>
      <c r="F23" s="74">
        <v>1.0032788521E10</v>
      </c>
      <c r="G23" s="72" t="s">
        <v>478</v>
      </c>
      <c r="H23" s="72" t="s">
        <v>645</v>
      </c>
      <c r="I23" s="73">
        <v>2.01400057806E11</v>
      </c>
    </row>
    <row r="24" ht="15.75" customHeight="1">
      <c r="A24" s="38" t="s">
        <v>78</v>
      </c>
      <c r="B24" s="18" t="s">
        <v>335</v>
      </c>
      <c r="C24" s="38">
        <v>8.90905154E8</v>
      </c>
      <c r="D24" s="59" t="s">
        <v>671</v>
      </c>
      <c r="E24" s="70">
        <v>2.3377203E7</v>
      </c>
      <c r="F24" s="74">
        <v>2.390515402E9</v>
      </c>
      <c r="G24" s="72" t="s">
        <v>478</v>
      </c>
      <c r="H24" s="72" t="s">
        <v>642</v>
      </c>
      <c r="I24" s="73">
        <v>2.01400057807E11</v>
      </c>
    </row>
    <row r="25" ht="15.75" customHeight="1">
      <c r="A25" s="38" t="s">
        <v>82</v>
      </c>
      <c r="B25" s="18" t="s">
        <v>335</v>
      </c>
      <c r="C25" s="38">
        <v>8.90981137E8</v>
      </c>
      <c r="D25" s="59" t="s">
        <v>667</v>
      </c>
      <c r="E25" s="70">
        <v>2292996.0</v>
      </c>
      <c r="F25" s="74">
        <v>9.20016045E8</v>
      </c>
      <c r="G25" s="72" t="s">
        <v>481</v>
      </c>
      <c r="H25" s="72" t="s">
        <v>642</v>
      </c>
      <c r="I25" s="73">
        <v>2.01400057808E11</v>
      </c>
    </row>
    <row r="26" ht="15.75" customHeight="1">
      <c r="A26" s="38" t="s">
        <v>86</v>
      </c>
      <c r="B26" s="18" t="s">
        <v>335</v>
      </c>
      <c r="C26" s="38">
        <v>8.90982264E8</v>
      </c>
      <c r="D26" s="59" t="s">
        <v>646</v>
      </c>
      <c r="E26" s="70">
        <v>4.2145062E7</v>
      </c>
      <c r="F26" s="74">
        <v>9.130026775E9</v>
      </c>
      <c r="G26" s="72" t="s">
        <v>478</v>
      </c>
      <c r="H26" s="72" t="s">
        <v>645</v>
      </c>
      <c r="I26" s="73">
        <v>2.01400057809E11</v>
      </c>
    </row>
    <row r="27" ht="15.75" customHeight="1">
      <c r="A27" s="38" t="s">
        <v>88</v>
      </c>
      <c r="B27" s="18" t="s">
        <v>335</v>
      </c>
      <c r="C27" s="38">
        <v>8.90982264E8</v>
      </c>
      <c r="D27" s="59" t="s">
        <v>646</v>
      </c>
      <c r="E27" s="70">
        <v>4.2758249E7</v>
      </c>
      <c r="F27" s="74">
        <v>9.130026775E9</v>
      </c>
      <c r="G27" s="72" t="s">
        <v>478</v>
      </c>
      <c r="H27" s="72" t="s">
        <v>645</v>
      </c>
      <c r="I27" s="73">
        <v>2.0140005781E11</v>
      </c>
    </row>
    <row r="28" ht="15.75" customHeight="1">
      <c r="A28" s="38" t="s">
        <v>92</v>
      </c>
      <c r="B28" s="18" t="s">
        <v>335</v>
      </c>
      <c r="C28" s="38">
        <v>8.90980757E8</v>
      </c>
      <c r="D28" s="59" t="s">
        <v>650</v>
      </c>
      <c r="E28" s="70">
        <v>2.0365528E7</v>
      </c>
      <c r="F28" s="74">
        <v>2.71005845E8</v>
      </c>
      <c r="G28" s="72" t="s">
        <v>481</v>
      </c>
      <c r="H28" s="72" t="s">
        <v>642</v>
      </c>
      <c r="I28" s="73">
        <v>2.01400057811E11</v>
      </c>
    </row>
    <row r="29" ht="15.75" customHeight="1">
      <c r="A29" s="38" t="s">
        <v>94</v>
      </c>
      <c r="B29" s="18" t="s">
        <v>335</v>
      </c>
      <c r="C29" s="38">
        <v>8.90907215E8</v>
      </c>
      <c r="D29" s="59" t="s">
        <v>669</v>
      </c>
      <c r="E29" s="70">
        <v>5.4412436E7</v>
      </c>
      <c r="F29" s="74">
        <v>6.555071255E10</v>
      </c>
      <c r="G29" s="72" t="s">
        <v>478</v>
      </c>
      <c r="H29" s="72" t="s">
        <v>642</v>
      </c>
      <c r="I29" s="73">
        <v>2.01400057812E11</v>
      </c>
    </row>
    <row r="30" ht="15.75" customHeight="1">
      <c r="A30" s="38" t="s">
        <v>96</v>
      </c>
      <c r="B30" s="18" t="s">
        <v>335</v>
      </c>
      <c r="C30" s="38">
        <v>8.90981726E8</v>
      </c>
      <c r="D30" s="59" t="s">
        <v>559</v>
      </c>
      <c r="E30" s="70">
        <v>3.7391109E7</v>
      </c>
      <c r="F30" s="74">
        <v>6.44033268E8</v>
      </c>
      <c r="G30" s="72" t="s">
        <v>517</v>
      </c>
      <c r="H30" s="72" t="s">
        <v>642</v>
      </c>
      <c r="I30" s="73">
        <v>2.01400057813E11</v>
      </c>
    </row>
    <row r="31" ht="15.75" customHeight="1">
      <c r="A31" s="38" t="s">
        <v>98</v>
      </c>
      <c r="B31" s="18" t="s">
        <v>335</v>
      </c>
      <c r="C31" s="38">
        <v>8.90980757E8</v>
      </c>
      <c r="D31" s="59" t="s">
        <v>650</v>
      </c>
      <c r="E31" s="70">
        <v>1.3510334E7</v>
      </c>
      <c r="F31" s="74">
        <v>2.71005845E8</v>
      </c>
      <c r="G31" s="72" t="s">
        <v>481</v>
      </c>
      <c r="H31" s="72" t="s">
        <v>642</v>
      </c>
      <c r="I31" s="73">
        <v>2.01400057814E11</v>
      </c>
    </row>
    <row r="32" ht="15.75" customHeight="1">
      <c r="A32" s="38" t="s">
        <v>100</v>
      </c>
      <c r="B32" s="18" t="s">
        <v>335</v>
      </c>
      <c r="C32" s="38">
        <v>8.90980757E8</v>
      </c>
      <c r="D32" s="59" t="s">
        <v>650</v>
      </c>
      <c r="E32" s="70">
        <v>1.9291685E7</v>
      </c>
      <c r="F32" s="74">
        <v>2.71005845E8</v>
      </c>
      <c r="G32" s="72" t="s">
        <v>481</v>
      </c>
      <c r="H32" s="72" t="s">
        <v>642</v>
      </c>
      <c r="I32" s="73">
        <v>2.01400057815E11</v>
      </c>
    </row>
    <row r="33" ht="15.75" customHeight="1">
      <c r="A33" s="38" t="s">
        <v>106</v>
      </c>
      <c r="B33" s="18" t="s">
        <v>335</v>
      </c>
      <c r="C33" s="38">
        <v>8.90907215E8</v>
      </c>
      <c r="D33" s="59" t="s">
        <v>669</v>
      </c>
      <c r="E33" s="70">
        <v>6.5625784E7</v>
      </c>
      <c r="F33" s="74">
        <v>6.555071255E10</v>
      </c>
      <c r="G33" s="72" t="s">
        <v>478</v>
      </c>
      <c r="H33" s="72" t="s">
        <v>642</v>
      </c>
      <c r="I33" s="73">
        <v>2.01400057816E11</v>
      </c>
    </row>
    <row r="34" ht="15.75" customHeight="1">
      <c r="A34" s="38" t="s">
        <v>108</v>
      </c>
      <c r="B34" s="18" t="s">
        <v>335</v>
      </c>
      <c r="C34" s="38">
        <v>8.90980066E8</v>
      </c>
      <c r="D34" s="59" t="s">
        <v>662</v>
      </c>
      <c r="E34" s="70">
        <v>1.16523418E8</v>
      </c>
      <c r="F34" s="74">
        <v>6.650442399E10</v>
      </c>
      <c r="G34" s="72" t="s">
        <v>478</v>
      </c>
      <c r="H34" s="72" t="s">
        <v>645</v>
      </c>
      <c r="I34" s="73">
        <v>2.01400057817E11</v>
      </c>
    </row>
    <row r="35" ht="15.75" customHeight="1">
      <c r="A35" s="38" t="s">
        <v>110</v>
      </c>
      <c r="B35" s="18" t="s">
        <v>335</v>
      </c>
      <c r="C35" s="38">
        <v>8.90980757E8</v>
      </c>
      <c r="D35" s="59" t="s">
        <v>650</v>
      </c>
      <c r="E35" s="70">
        <v>1.3251698E7</v>
      </c>
      <c r="F35" s="74">
        <v>2.71005845E8</v>
      </c>
      <c r="G35" s="72" t="s">
        <v>481</v>
      </c>
      <c r="H35" s="72" t="s">
        <v>642</v>
      </c>
      <c r="I35" s="73">
        <v>2.01400057818E11</v>
      </c>
    </row>
    <row r="36" ht="15.75" customHeight="1">
      <c r="A36" s="38" t="s">
        <v>112</v>
      </c>
      <c r="B36" s="18" t="s">
        <v>335</v>
      </c>
      <c r="C36" s="38">
        <v>8.90981726E8</v>
      </c>
      <c r="D36" s="59" t="s">
        <v>559</v>
      </c>
      <c r="E36" s="70">
        <v>2.541835E7</v>
      </c>
      <c r="F36" s="74">
        <v>6.44033268E8</v>
      </c>
      <c r="G36" s="72" t="s">
        <v>517</v>
      </c>
      <c r="H36" s="72" t="s">
        <v>642</v>
      </c>
      <c r="I36" s="73">
        <v>2.01400057819E11</v>
      </c>
    </row>
    <row r="37" ht="15.75" customHeight="1">
      <c r="A37" s="38" t="s">
        <v>114</v>
      </c>
      <c r="B37" s="18" t="s">
        <v>335</v>
      </c>
      <c r="C37" s="38">
        <v>8.90981137E8</v>
      </c>
      <c r="D37" s="59" t="s">
        <v>667</v>
      </c>
      <c r="E37" s="70">
        <v>9084298.0</v>
      </c>
      <c r="F37" s="74">
        <v>9.20016045E8</v>
      </c>
      <c r="G37" s="72" t="s">
        <v>481</v>
      </c>
      <c r="H37" s="72" t="s">
        <v>642</v>
      </c>
      <c r="I37" s="73">
        <v>2.0140005782E11</v>
      </c>
    </row>
    <row r="38" ht="15.75" customHeight="1">
      <c r="A38" s="38" t="s">
        <v>116</v>
      </c>
      <c r="B38" s="18" t="s">
        <v>335</v>
      </c>
      <c r="C38" s="38">
        <v>8.90981137E8</v>
      </c>
      <c r="D38" s="59" t="s">
        <v>667</v>
      </c>
      <c r="E38" s="70">
        <v>7262008.0</v>
      </c>
      <c r="F38" s="74">
        <v>9.20016045E8</v>
      </c>
      <c r="G38" s="72" t="s">
        <v>481</v>
      </c>
      <c r="H38" s="72" t="s">
        <v>642</v>
      </c>
      <c r="I38" s="73">
        <v>2.01400057821E11</v>
      </c>
    </row>
    <row r="39" ht="15.75" customHeight="1">
      <c r="A39" s="38" t="s">
        <v>118</v>
      </c>
      <c r="B39" s="18" t="s">
        <v>335</v>
      </c>
      <c r="C39" s="38">
        <v>8.90980066E8</v>
      </c>
      <c r="D39" s="59" t="s">
        <v>662</v>
      </c>
      <c r="E39" s="70">
        <v>9.8491408E7</v>
      </c>
      <c r="F39" s="74">
        <v>6.650442399E10</v>
      </c>
      <c r="G39" s="72" t="s">
        <v>478</v>
      </c>
      <c r="H39" s="72" t="s">
        <v>645</v>
      </c>
      <c r="I39" s="73">
        <v>2.01400057822E11</v>
      </c>
    </row>
    <row r="40" ht="15.75" customHeight="1">
      <c r="A40" s="38" t="s">
        <v>120</v>
      </c>
      <c r="B40" s="18" t="s">
        <v>335</v>
      </c>
      <c r="C40" s="38">
        <v>8.90981726E8</v>
      </c>
      <c r="D40" s="59" t="s">
        <v>559</v>
      </c>
      <c r="E40" s="70">
        <v>2.4538945E7</v>
      </c>
      <c r="F40" s="74">
        <v>6.44033268E8</v>
      </c>
      <c r="G40" s="72" t="s">
        <v>517</v>
      </c>
      <c r="H40" s="72" t="s">
        <v>642</v>
      </c>
      <c r="I40" s="73">
        <v>2.01400057823E11</v>
      </c>
    </row>
    <row r="41" ht="15.75" customHeight="1">
      <c r="A41" s="38" t="s">
        <v>122</v>
      </c>
      <c r="B41" s="18" t="s">
        <v>335</v>
      </c>
      <c r="C41" s="38">
        <v>8.90981137E8</v>
      </c>
      <c r="D41" s="59" t="s">
        <v>667</v>
      </c>
      <c r="E41" s="70">
        <v>4397566.0</v>
      </c>
      <c r="F41" s="74">
        <v>9.20016045E8</v>
      </c>
      <c r="G41" s="72" t="s">
        <v>481</v>
      </c>
      <c r="H41" s="72" t="s">
        <v>642</v>
      </c>
      <c r="I41" s="73">
        <v>2.01400057824E11</v>
      </c>
    </row>
    <row r="42" ht="15.75" customHeight="1">
      <c r="A42" s="38" t="s">
        <v>124</v>
      </c>
      <c r="B42" s="18" t="s">
        <v>335</v>
      </c>
      <c r="C42" s="38">
        <v>8.90905177E8</v>
      </c>
      <c r="D42" s="59" t="s">
        <v>668</v>
      </c>
      <c r="E42" s="70">
        <v>1.82534836E8</v>
      </c>
      <c r="F42" s="74">
        <v>1.0032788521E10</v>
      </c>
      <c r="G42" s="72" t="s">
        <v>478</v>
      </c>
      <c r="H42" s="72" t="s">
        <v>645</v>
      </c>
      <c r="I42" s="73">
        <v>2.01400057825E11</v>
      </c>
    </row>
    <row r="43" ht="15.75" customHeight="1">
      <c r="A43" s="38" t="s">
        <v>126</v>
      </c>
      <c r="B43" s="18" t="s">
        <v>335</v>
      </c>
      <c r="C43" s="38">
        <v>8.90907254E8</v>
      </c>
      <c r="D43" s="59" t="s">
        <v>670</v>
      </c>
      <c r="E43" s="70">
        <v>1.19093468E8</v>
      </c>
      <c r="F43" s="74">
        <v>7.1587022347E10</v>
      </c>
      <c r="G43" s="72" t="s">
        <v>478</v>
      </c>
      <c r="H43" s="72" t="s">
        <v>645</v>
      </c>
      <c r="I43" s="73">
        <v>2.01400057826E11</v>
      </c>
    </row>
    <row r="44" ht="15.75" customHeight="1">
      <c r="A44" s="38" t="s">
        <v>130</v>
      </c>
      <c r="B44" s="18" t="s">
        <v>335</v>
      </c>
      <c r="C44" s="38">
        <v>8.90981726E8</v>
      </c>
      <c r="D44" s="59" t="s">
        <v>559</v>
      </c>
      <c r="E44" s="70">
        <v>3.0872089E7</v>
      </c>
      <c r="F44" s="74">
        <v>6.44033268E8</v>
      </c>
      <c r="G44" s="72" t="s">
        <v>517</v>
      </c>
      <c r="H44" s="72" t="s">
        <v>642</v>
      </c>
      <c r="I44" s="73">
        <v>2.01400057827E11</v>
      </c>
    </row>
    <row r="45" ht="15.75" customHeight="1">
      <c r="A45" s="38" t="s">
        <v>132</v>
      </c>
      <c r="B45" s="18" t="s">
        <v>335</v>
      </c>
      <c r="C45" s="38">
        <v>8.90981726E8</v>
      </c>
      <c r="D45" s="59" t="s">
        <v>559</v>
      </c>
      <c r="E45" s="70">
        <v>3.4923288E7</v>
      </c>
      <c r="F45" s="74">
        <v>6.44033268E8</v>
      </c>
      <c r="G45" s="72" t="s">
        <v>517</v>
      </c>
      <c r="H45" s="72" t="s">
        <v>642</v>
      </c>
      <c r="I45" s="73">
        <v>2.01400057828E11</v>
      </c>
    </row>
    <row r="46" ht="15.75" customHeight="1">
      <c r="A46" s="38" t="s">
        <v>134</v>
      </c>
      <c r="B46" s="18" t="s">
        <v>335</v>
      </c>
      <c r="C46" s="38">
        <v>8.90981137E8</v>
      </c>
      <c r="D46" s="59" t="s">
        <v>667</v>
      </c>
      <c r="E46" s="70">
        <v>4437667.0</v>
      </c>
      <c r="F46" s="74">
        <v>9.20016045E8</v>
      </c>
      <c r="G46" s="72" t="s">
        <v>481</v>
      </c>
      <c r="H46" s="72" t="s">
        <v>642</v>
      </c>
      <c r="I46" s="73">
        <v>2.01400057829E11</v>
      </c>
    </row>
    <row r="47" ht="15.75" customHeight="1">
      <c r="A47" s="38" t="s">
        <v>136</v>
      </c>
      <c r="B47" s="18" t="s">
        <v>335</v>
      </c>
      <c r="C47" s="38">
        <v>8.90982264E8</v>
      </c>
      <c r="D47" s="59" t="s">
        <v>646</v>
      </c>
      <c r="E47" s="70">
        <v>4.8061444E7</v>
      </c>
      <c r="F47" s="74">
        <v>9.130026775E9</v>
      </c>
      <c r="G47" s="72" t="s">
        <v>478</v>
      </c>
      <c r="H47" s="72" t="s">
        <v>645</v>
      </c>
      <c r="I47" s="73">
        <v>2.0140005783E11</v>
      </c>
    </row>
    <row r="48" ht="15.75" customHeight="1">
      <c r="A48" s="38" t="s">
        <v>138</v>
      </c>
      <c r="B48" s="18" t="s">
        <v>335</v>
      </c>
      <c r="C48" s="38">
        <v>8.90982264E8</v>
      </c>
      <c r="D48" s="59" t="s">
        <v>646</v>
      </c>
      <c r="E48" s="70">
        <v>4.4832746E7</v>
      </c>
      <c r="F48" s="74">
        <v>9.130026775E9</v>
      </c>
      <c r="G48" s="72" t="s">
        <v>478</v>
      </c>
      <c r="H48" s="72" t="s">
        <v>645</v>
      </c>
      <c r="I48" s="73">
        <v>2.01400057831E11</v>
      </c>
    </row>
    <row r="49" ht="15.75" customHeight="1">
      <c r="A49" s="38" t="s">
        <v>142</v>
      </c>
      <c r="B49" s="18" t="s">
        <v>335</v>
      </c>
      <c r="C49" s="38">
        <v>8.90981726E8</v>
      </c>
      <c r="D49" s="59" t="s">
        <v>559</v>
      </c>
      <c r="E49" s="70">
        <v>3.7219055E7</v>
      </c>
      <c r="F49" s="74">
        <v>6.44033268E8</v>
      </c>
      <c r="G49" s="72" t="s">
        <v>517</v>
      </c>
      <c r="H49" s="72" t="s">
        <v>642</v>
      </c>
      <c r="I49" s="73">
        <v>2.01400057832E11</v>
      </c>
    </row>
    <row r="50" ht="15.75" customHeight="1">
      <c r="A50" s="38" t="s">
        <v>144</v>
      </c>
      <c r="B50" s="18" t="s">
        <v>335</v>
      </c>
      <c r="C50" s="38">
        <v>8.90907215E8</v>
      </c>
      <c r="D50" s="59" t="s">
        <v>669</v>
      </c>
      <c r="E50" s="70">
        <v>5.8439994E7</v>
      </c>
      <c r="F50" s="74">
        <v>6.555071255E10</v>
      </c>
      <c r="G50" s="72" t="s">
        <v>478</v>
      </c>
      <c r="H50" s="72" t="s">
        <v>642</v>
      </c>
      <c r="I50" s="73">
        <v>2.01400057833E11</v>
      </c>
    </row>
    <row r="51" ht="15.75" customHeight="1">
      <c r="A51" s="38" t="s">
        <v>146</v>
      </c>
      <c r="B51" s="18" t="s">
        <v>335</v>
      </c>
      <c r="C51" s="38">
        <v>8.90980757E8</v>
      </c>
      <c r="D51" s="59" t="s">
        <v>650</v>
      </c>
      <c r="E51" s="70">
        <v>1.2468697E7</v>
      </c>
      <c r="F51" s="74">
        <v>2.71005845E8</v>
      </c>
      <c r="G51" s="72" t="s">
        <v>481</v>
      </c>
      <c r="H51" s="72" t="s">
        <v>642</v>
      </c>
      <c r="I51" s="73">
        <v>2.01400057834E11</v>
      </c>
    </row>
    <row r="52" ht="15.75" customHeight="1">
      <c r="A52" s="38" t="s">
        <v>148</v>
      </c>
      <c r="B52" s="18" t="s">
        <v>335</v>
      </c>
      <c r="C52" s="38">
        <v>8.90981137E8</v>
      </c>
      <c r="D52" s="59" t="s">
        <v>667</v>
      </c>
      <c r="E52" s="70">
        <v>2598341.0</v>
      </c>
      <c r="F52" s="74">
        <v>9.20016045E8</v>
      </c>
      <c r="G52" s="72" t="s">
        <v>481</v>
      </c>
      <c r="H52" s="72" t="s">
        <v>642</v>
      </c>
      <c r="I52" s="73">
        <v>2.01400057835E11</v>
      </c>
    </row>
    <row r="53" ht="15.75" customHeight="1">
      <c r="A53" s="38" t="s">
        <v>152</v>
      </c>
      <c r="B53" s="18" t="s">
        <v>335</v>
      </c>
      <c r="C53" s="38">
        <v>8.90982264E8</v>
      </c>
      <c r="D53" s="59" t="s">
        <v>646</v>
      </c>
      <c r="E53" s="70">
        <v>3.9485112E7</v>
      </c>
      <c r="F53" s="74">
        <v>9.130026775E9</v>
      </c>
      <c r="G53" s="72" t="s">
        <v>478</v>
      </c>
      <c r="H53" s="72" t="s">
        <v>645</v>
      </c>
      <c r="I53" s="73">
        <v>2.01400057836E11</v>
      </c>
    </row>
    <row r="54" ht="15.75" customHeight="1">
      <c r="A54" s="38" t="s">
        <v>154</v>
      </c>
      <c r="B54" s="18" t="s">
        <v>335</v>
      </c>
      <c r="C54" s="38">
        <v>8.90981137E8</v>
      </c>
      <c r="D54" s="59" t="s">
        <v>667</v>
      </c>
      <c r="E54" s="70">
        <v>852926.0</v>
      </c>
      <c r="F54" s="74">
        <v>9.20016045E8</v>
      </c>
      <c r="G54" s="72" t="s">
        <v>481</v>
      </c>
      <c r="H54" s="72" t="s">
        <v>642</v>
      </c>
      <c r="I54" s="73">
        <v>2.01400057837E11</v>
      </c>
    </row>
    <row r="55" ht="15.75" customHeight="1">
      <c r="A55" s="38" t="s">
        <v>158</v>
      </c>
      <c r="B55" s="18" t="s">
        <v>335</v>
      </c>
      <c r="C55" s="38">
        <v>8.90907215E8</v>
      </c>
      <c r="D55" s="59" t="s">
        <v>669</v>
      </c>
      <c r="E55" s="70">
        <v>6.6303857E7</v>
      </c>
      <c r="F55" s="74">
        <v>6.555071255E10</v>
      </c>
      <c r="G55" s="72" t="s">
        <v>478</v>
      </c>
      <c r="H55" s="72" t="s">
        <v>642</v>
      </c>
      <c r="I55" s="73">
        <v>2.01400057838E11</v>
      </c>
    </row>
    <row r="56" ht="15.75" customHeight="1">
      <c r="A56" s="38" t="s">
        <v>160</v>
      </c>
      <c r="B56" s="18" t="s">
        <v>335</v>
      </c>
      <c r="C56" s="38">
        <v>8.90982264E8</v>
      </c>
      <c r="D56" s="59" t="s">
        <v>646</v>
      </c>
      <c r="E56" s="70">
        <v>4.6729953E7</v>
      </c>
      <c r="F56" s="74">
        <v>9.130026775E9</v>
      </c>
      <c r="G56" s="72" t="s">
        <v>478</v>
      </c>
      <c r="H56" s="72" t="s">
        <v>645</v>
      </c>
      <c r="I56" s="73">
        <v>2.01400057839E11</v>
      </c>
    </row>
    <row r="57" ht="15.75" customHeight="1">
      <c r="A57" s="38" t="s">
        <v>162</v>
      </c>
      <c r="B57" s="18" t="s">
        <v>335</v>
      </c>
      <c r="C57" s="38">
        <v>8.90981137E8</v>
      </c>
      <c r="D57" s="59" t="s">
        <v>667</v>
      </c>
      <c r="E57" s="70">
        <v>774349.0</v>
      </c>
      <c r="F57" s="74">
        <v>9.20016045E8</v>
      </c>
      <c r="G57" s="72" t="s">
        <v>481</v>
      </c>
      <c r="H57" s="72" t="s">
        <v>642</v>
      </c>
      <c r="I57" s="73">
        <v>2.0140005784E11</v>
      </c>
    </row>
    <row r="58" ht="15.75" customHeight="1">
      <c r="A58" s="38" t="s">
        <v>164</v>
      </c>
      <c r="B58" s="18" t="s">
        <v>335</v>
      </c>
      <c r="C58" s="38">
        <v>8.90981137E8</v>
      </c>
      <c r="D58" s="59" t="s">
        <v>667</v>
      </c>
      <c r="E58" s="70">
        <v>4638521.0</v>
      </c>
      <c r="F58" s="74">
        <v>9.20016045E8</v>
      </c>
      <c r="G58" s="72" t="s">
        <v>481</v>
      </c>
      <c r="H58" s="72" t="s">
        <v>642</v>
      </c>
      <c r="I58" s="73">
        <v>2.01400057841E11</v>
      </c>
    </row>
    <row r="59" ht="15.75" customHeight="1">
      <c r="A59" s="38" t="s">
        <v>166</v>
      </c>
      <c r="B59" s="18" t="s">
        <v>335</v>
      </c>
      <c r="C59" s="38">
        <v>8.90981137E8</v>
      </c>
      <c r="D59" s="59" t="s">
        <v>667</v>
      </c>
      <c r="E59" s="70">
        <v>8334443.0</v>
      </c>
      <c r="F59" s="74">
        <v>9.20016045E8</v>
      </c>
      <c r="G59" s="72" t="s">
        <v>481</v>
      </c>
      <c r="H59" s="72" t="s">
        <v>642</v>
      </c>
      <c r="I59" s="73">
        <v>2.01400057842E11</v>
      </c>
    </row>
    <row r="60" ht="15.75" customHeight="1">
      <c r="A60" s="38" t="s">
        <v>170</v>
      </c>
      <c r="B60" s="18" t="s">
        <v>335</v>
      </c>
      <c r="C60" s="38">
        <v>8.90980757E8</v>
      </c>
      <c r="D60" s="59" t="s">
        <v>650</v>
      </c>
      <c r="E60" s="70">
        <v>2.1841152E7</v>
      </c>
      <c r="F60" s="74">
        <v>2.71005845E8</v>
      </c>
      <c r="G60" s="72" t="s">
        <v>481</v>
      </c>
      <c r="H60" s="72" t="s">
        <v>642</v>
      </c>
      <c r="I60" s="73">
        <v>2.01400057843E11</v>
      </c>
    </row>
    <row r="61" ht="15.75" customHeight="1">
      <c r="A61" s="38" t="s">
        <v>172</v>
      </c>
      <c r="B61" s="18" t="s">
        <v>335</v>
      </c>
      <c r="C61" s="38">
        <v>8.90981137E8</v>
      </c>
      <c r="D61" s="59" t="s">
        <v>667</v>
      </c>
      <c r="E61" s="70">
        <v>1135184.0</v>
      </c>
      <c r="F61" s="74">
        <v>9.20016045E8</v>
      </c>
      <c r="G61" s="72" t="s">
        <v>481</v>
      </c>
      <c r="H61" s="72" t="s">
        <v>642</v>
      </c>
      <c r="I61" s="73">
        <v>2.01400057844E11</v>
      </c>
    </row>
    <row r="62" ht="15.75" customHeight="1">
      <c r="A62" s="38" t="s">
        <v>174</v>
      </c>
      <c r="B62" s="18" t="s">
        <v>335</v>
      </c>
      <c r="C62" s="38">
        <v>8.90905166E8</v>
      </c>
      <c r="D62" s="59" t="s">
        <v>666</v>
      </c>
      <c r="E62" s="70">
        <v>2.6147766E8</v>
      </c>
      <c r="F62" s="74">
        <v>3.7570158388E10</v>
      </c>
      <c r="G62" s="72" t="s">
        <v>507</v>
      </c>
      <c r="H62" s="72" t="s">
        <v>645</v>
      </c>
      <c r="I62" s="73">
        <v>2.01400057845E11</v>
      </c>
    </row>
    <row r="63" ht="15.75" customHeight="1">
      <c r="A63" s="38" t="s">
        <v>176</v>
      </c>
      <c r="B63" s="18" t="s">
        <v>335</v>
      </c>
      <c r="C63" s="38">
        <v>8.90980757E8</v>
      </c>
      <c r="D63" s="59" t="s">
        <v>650</v>
      </c>
      <c r="E63" s="70">
        <v>1.8096548E7</v>
      </c>
      <c r="F63" s="74">
        <v>2.71005845E8</v>
      </c>
      <c r="G63" s="72" t="s">
        <v>481</v>
      </c>
      <c r="H63" s="72" t="s">
        <v>642</v>
      </c>
      <c r="I63" s="73">
        <v>2.01400057846E11</v>
      </c>
    </row>
    <row r="64" ht="15.75" customHeight="1">
      <c r="A64" s="38" t="s">
        <v>178</v>
      </c>
      <c r="B64" s="18" t="s">
        <v>335</v>
      </c>
      <c r="C64" s="38">
        <v>8.90981726E8</v>
      </c>
      <c r="D64" s="59" t="s">
        <v>559</v>
      </c>
      <c r="E64" s="70">
        <v>2.8866739E7</v>
      </c>
      <c r="F64" s="74">
        <v>6.44033268E8</v>
      </c>
      <c r="G64" s="72" t="s">
        <v>517</v>
      </c>
      <c r="H64" s="72" t="s">
        <v>642</v>
      </c>
      <c r="I64" s="73">
        <v>2.01400057847E11</v>
      </c>
    </row>
    <row r="65" ht="15.75" customHeight="1">
      <c r="A65" s="38" t="s">
        <v>182</v>
      </c>
      <c r="B65" s="18" t="s">
        <v>335</v>
      </c>
      <c r="C65" s="38">
        <v>8.90980757E8</v>
      </c>
      <c r="D65" s="59" t="s">
        <v>650</v>
      </c>
      <c r="E65" s="70">
        <v>1.4872606E7</v>
      </c>
      <c r="F65" s="74">
        <v>2.71005845E8</v>
      </c>
      <c r="G65" s="72" t="s">
        <v>481</v>
      </c>
      <c r="H65" s="72" t="s">
        <v>642</v>
      </c>
      <c r="I65" s="73">
        <v>2.01400057848E11</v>
      </c>
    </row>
    <row r="66" ht="15.75" customHeight="1">
      <c r="A66" s="38" t="s">
        <v>184</v>
      </c>
      <c r="B66" s="18" t="s">
        <v>335</v>
      </c>
      <c r="C66" s="38">
        <v>8.90980066E8</v>
      </c>
      <c r="D66" s="59" t="s">
        <v>662</v>
      </c>
      <c r="E66" s="70">
        <v>9.4734243E7</v>
      </c>
      <c r="F66" s="74">
        <v>6.650442399E10</v>
      </c>
      <c r="G66" s="72" t="s">
        <v>478</v>
      </c>
      <c r="H66" s="72" t="s">
        <v>645</v>
      </c>
      <c r="I66" s="73">
        <v>2.01400057849E11</v>
      </c>
    </row>
    <row r="67" ht="15.75" customHeight="1">
      <c r="A67" s="38" t="s">
        <v>186</v>
      </c>
      <c r="B67" s="18" t="s">
        <v>335</v>
      </c>
      <c r="C67" s="38">
        <v>8.90980066E8</v>
      </c>
      <c r="D67" s="59" t="s">
        <v>662</v>
      </c>
      <c r="E67" s="70">
        <v>7.3274835E7</v>
      </c>
      <c r="F67" s="74">
        <v>6.650442399E10</v>
      </c>
      <c r="G67" s="72" t="s">
        <v>478</v>
      </c>
      <c r="H67" s="72" t="s">
        <v>645</v>
      </c>
      <c r="I67" s="73">
        <v>2.0140005785E11</v>
      </c>
    </row>
    <row r="68" ht="15.75" customHeight="1">
      <c r="A68" s="38" t="s">
        <v>188</v>
      </c>
      <c r="B68" s="18" t="s">
        <v>335</v>
      </c>
      <c r="C68" s="38">
        <v>8.90981137E8</v>
      </c>
      <c r="D68" s="59" t="s">
        <v>667</v>
      </c>
      <c r="E68" s="70">
        <v>7046355.0</v>
      </c>
      <c r="F68" s="74">
        <v>9.20016045E8</v>
      </c>
      <c r="G68" s="72" t="s">
        <v>481</v>
      </c>
      <c r="H68" s="72" t="s">
        <v>642</v>
      </c>
      <c r="I68" s="73">
        <v>2.01400057851E11</v>
      </c>
    </row>
    <row r="69" ht="15.75" customHeight="1">
      <c r="A69" s="38" t="s">
        <v>190</v>
      </c>
      <c r="B69" s="18" t="s">
        <v>335</v>
      </c>
      <c r="C69" s="38">
        <v>8.90982264E8</v>
      </c>
      <c r="D69" s="59" t="s">
        <v>646</v>
      </c>
      <c r="E69" s="70">
        <v>4.3716156E7</v>
      </c>
      <c r="F69" s="74">
        <v>9.130026775E9</v>
      </c>
      <c r="G69" s="72" t="s">
        <v>478</v>
      </c>
      <c r="H69" s="72" t="s">
        <v>645</v>
      </c>
      <c r="I69" s="73">
        <v>2.01400057852E11</v>
      </c>
    </row>
    <row r="70" ht="15.75" customHeight="1">
      <c r="A70" s="38" t="s">
        <v>192</v>
      </c>
      <c r="B70" s="18" t="s">
        <v>335</v>
      </c>
      <c r="C70" s="38">
        <v>8.90907215E8</v>
      </c>
      <c r="D70" s="59" t="s">
        <v>669</v>
      </c>
      <c r="E70" s="70">
        <v>5.6408417E7</v>
      </c>
      <c r="F70" s="74">
        <v>6.555071255E10</v>
      </c>
      <c r="G70" s="72" t="s">
        <v>478</v>
      </c>
      <c r="H70" s="72" t="s">
        <v>642</v>
      </c>
      <c r="I70" s="73">
        <v>2.01400057853E11</v>
      </c>
    </row>
    <row r="71" ht="15.75" customHeight="1">
      <c r="A71" s="38" t="s">
        <v>198</v>
      </c>
      <c r="B71" s="18" t="s">
        <v>335</v>
      </c>
      <c r="C71" s="38">
        <v>8.90981137E8</v>
      </c>
      <c r="D71" s="59" t="s">
        <v>667</v>
      </c>
      <c r="E71" s="70">
        <v>5373660.0</v>
      </c>
      <c r="F71" s="74">
        <v>9.20016045E8</v>
      </c>
      <c r="G71" s="72" t="s">
        <v>481</v>
      </c>
      <c r="H71" s="72" t="s">
        <v>642</v>
      </c>
      <c r="I71" s="73">
        <v>2.01400057854E11</v>
      </c>
    </row>
    <row r="72" ht="15.75" customHeight="1">
      <c r="A72" s="38" t="s">
        <v>200</v>
      </c>
      <c r="B72" s="18" t="s">
        <v>335</v>
      </c>
      <c r="C72" s="38">
        <v>8.90982264E8</v>
      </c>
      <c r="D72" s="59" t="s">
        <v>646</v>
      </c>
      <c r="E72" s="70">
        <v>4.335062E7</v>
      </c>
      <c r="F72" s="74">
        <v>9.130026775E9</v>
      </c>
      <c r="G72" s="72" t="s">
        <v>478</v>
      </c>
      <c r="H72" s="72" t="s">
        <v>645</v>
      </c>
      <c r="I72" s="73">
        <v>2.01400057855E11</v>
      </c>
    </row>
    <row r="73" ht="15.75" customHeight="1">
      <c r="A73" s="38" t="s">
        <v>202</v>
      </c>
      <c r="B73" s="18" t="s">
        <v>335</v>
      </c>
      <c r="C73" s="38">
        <v>8.90982264E8</v>
      </c>
      <c r="D73" s="59" t="s">
        <v>646</v>
      </c>
      <c r="E73" s="70">
        <v>4.3661445E7</v>
      </c>
      <c r="F73" s="74">
        <v>9.130026775E9</v>
      </c>
      <c r="G73" s="72" t="s">
        <v>478</v>
      </c>
      <c r="H73" s="72" t="s">
        <v>645</v>
      </c>
      <c r="I73" s="73">
        <v>2.01400057856E11</v>
      </c>
    </row>
    <row r="74" ht="15.75" customHeight="1">
      <c r="A74" s="38" t="s">
        <v>204</v>
      </c>
      <c r="B74" s="18" t="s">
        <v>335</v>
      </c>
      <c r="C74" s="38">
        <v>8.90905177E8</v>
      </c>
      <c r="D74" s="59" t="s">
        <v>668</v>
      </c>
      <c r="E74" s="70">
        <v>2.04327177E8</v>
      </c>
      <c r="F74" s="74">
        <v>1.0032788521E10</v>
      </c>
      <c r="G74" s="72" t="s">
        <v>478</v>
      </c>
      <c r="H74" s="72" t="s">
        <v>645</v>
      </c>
      <c r="I74" s="73">
        <v>2.01400057857E11</v>
      </c>
    </row>
    <row r="75" ht="15.75" customHeight="1">
      <c r="A75" s="38" t="s">
        <v>208</v>
      </c>
      <c r="B75" s="18" t="s">
        <v>335</v>
      </c>
      <c r="C75" s="38">
        <v>8.90981137E8</v>
      </c>
      <c r="D75" s="59" t="s">
        <v>667</v>
      </c>
      <c r="E75" s="70">
        <v>1483077.0</v>
      </c>
      <c r="F75" s="74">
        <v>9.20016045E8</v>
      </c>
      <c r="G75" s="72" t="s">
        <v>481</v>
      </c>
      <c r="H75" s="72" t="s">
        <v>642</v>
      </c>
      <c r="I75" s="73">
        <v>2.01400057858E11</v>
      </c>
    </row>
    <row r="76" ht="15.75" customHeight="1">
      <c r="A76" s="38" t="s">
        <v>210</v>
      </c>
      <c r="B76" s="18" t="s">
        <v>335</v>
      </c>
      <c r="C76" s="38">
        <v>8.90981726E8</v>
      </c>
      <c r="D76" s="59" t="s">
        <v>559</v>
      </c>
      <c r="E76" s="70">
        <v>3.3055012E7</v>
      </c>
      <c r="F76" s="74">
        <v>6.44033268E8</v>
      </c>
      <c r="G76" s="72" t="s">
        <v>517</v>
      </c>
      <c r="H76" s="72" t="s">
        <v>642</v>
      </c>
      <c r="I76" s="73">
        <v>2.01400057859E11</v>
      </c>
    </row>
    <row r="77" ht="15.75" customHeight="1">
      <c r="A77" s="38" t="s">
        <v>212</v>
      </c>
      <c r="B77" s="18" t="s">
        <v>335</v>
      </c>
      <c r="C77" s="38">
        <v>8.90981137E8</v>
      </c>
      <c r="D77" s="59" t="s">
        <v>667</v>
      </c>
      <c r="E77" s="70">
        <v>931100.0</v>
      </c>
      <c r="F77" s="74">
        <v>9.20016045E8</v>
      </c>
      <c r="G77" s="72" t="s">
        <v>481</v>
      </c>
      <c r="H77" s="72" t="s">
        <v>642</v>
      </c>
      <c r="I77" s="73">
        <v>2.0140005786E11</v>
      </c>
    </row>
    <row r="78" ht="15.75" customHeight="1">
      <c r="A78" s="38" t="s">
        <v>214</v>
      </c>
      <c r="B78" s="18" t="s">
        <v>335</v>
      </c>
      <c r="C78" s="38">
        <v>8.90981137E8</v>
      </c>
      <c r="D78" s="59" t="s">
        <v>667</v>
      </c>
      <c r="E78" s="70">
        <v>4201171.0</v>
      </c>
      <c r="F78" s="74">
        <v>9.20016045E8</v>
      </c>
      <c r="G78" s="72" t="s">
        <v>481</v>
      </c>
      <c r="H78" s="72" t="s">
        <v>642</v>
      </c>
      <c r="I78" s="73">
        <v>2.01400057861E11</v>
      </c>
    </row>
    <row r="79" ht="15.75" customHeight="1">
      <c r="A79" s="38" t="s">
        <v>216</v>
      </c>
      <c r="B79" s="18" t="s">
        <v>335</v>
      </c>
      <c r="C79" s="38">
        <v>8.90905177E8</v>
      </c>
      <c r="D79" s="59" t="s">
        <v>668</v>
      </c>
      <c r="E79" s="70">
        <v>2.12560886E8</v>
      </c>
      <c r="F79" s="74">
        <v>1.0032788521E10</v>
      </c>
      <c r="G79" s="72" t="s">
        <v>478</v>
      </c>
      <c r="H79" s="72" t="s">
        <v>645</v>
      </c>
      <c r="I79" s="73">
        <v>2.01400057862E11</v>
      </c>
    </row>
    <row r="80" ht="15.75" customHeight="1">
      <c r="A80" s="38" t="s">
        <v>218</v>
      </c>
      <c r="B80" s="18" t="s">
        <v>335</v>
      </c>
      <c r="C80" s="38">
        <v>8.90907215E8</v>
      </c>
      <c r="D80" s="59" t="s">
        <v>669</v>
      </c>
      <c r="E80" s="70">
        <v>5.3133211E7</v>
      </c>
      <c r="F80" s="74">
        <v>6.555071255E10</v>
      </c>
      <c r="G80" s="72" t="s">
        <v>478</v>
      </c>
      <c r="H80" s="72" t="s">
        <v>642</v>
      </c>
      <c r="I80" s="73">
        <v>2.01400057863E11</v>
      </c>
    </row>
    <row r="81" ht="15.75" customHeight="1">
      <c r="A81" s="38" t="s">
        <v>220</v>
      </c>
      <c r="B81" s="18" t="s">
        <v>335</v>
      </c>
      <c r="C81" s="38">
        <v>8.90907215E8</v>
      </c>
      <c r="D81" s="59" t="s">
        <v>669</v>
      </c>
      <c r="E81" s="70">
        <v>6.6448412E7</v>
      </c>
      <c r="F81" s="74">
        <v>6.555071255E10</v>
      </c>
      <c r="G81" s="72" t="s">
        <v>478</v>
      </c>
      <c r="H81" s="72" t="s">
        <v>642</v>
      </c>
      <c r="I81" s="73">
        <v>2.01400057864E11</v>
      </c>
    </row>
    <row r="82" ht="15.75" customHeight="1">
      <c r="A82" s="38" t="s">
        <v>222</v>
      </c>
      <c r="B82" s="18" t="s">
        <v>335</v>
      </c>
      <c r="C82" s="38">
        <v>8.90980757E8</v>
      </c>
      <c r="D82" s="59" t="s">
        <v>650</v>
      </c>
      <c r="E82" s="70">
        <v>1.9702731E7</v>
      </c>
      <c r="F82" s="74">
        <v>2.71005845E8</v>
      </c>
      <c r="G82" s="72" t="s">
        <v>481</v>
      </c>
      <c r="H82" s="72" t="s">
        <v>642</v>
      </c>
      <c r="I82" s="73">
        <v>2.01400057865E11</v>
      </c>
    </row>
    <row r="83" ht="15.75" customHeight="1">
      <c r="A83" s="38" t="s">
        <v>224</v>
      </c>
      <c r="B83" s="18" t="s">
        <v>335</v>
      </c>
      <c r="C83" s="38">
        <v>8.90981137E8</v>
      </c>
      <c r="D83" s="59" t="s">
        <v>667</v>
      </c>
      <c r="E83" s="70">
        <v>6251039.0</v>
      </c>
      <c r="F83" s="74">
        <v>9.20016045E8</v>
      </c>
      <c r="G83" s="72" t="s">
        <v>481</v>
      </c>
      <c r="H83" s="72" t="s">
        <v>642</v>
      </c>
      <c r="I83" s="73">
        <v>2.01400057866E11</v>
      </c>
    </row>
    <row r="84" ht="15.75" customHeight="1">
      <c r="A84" s="38" t="s">
        <v>228</v>
      </c>
      <c r="B84" s="18" t="s">
        <v>335</v>
      </c>
      <c r="C84" s="38">
        <v>8.90981726E8</v>
      </c>
      <c r="D84" s="59" t="s">
        <v>559</v>
      </c>
      <c r="E84" s="70">
        <v>2.5642325E7</v>
      </c>
      <c r="F84" s="74">
        <v>6.44033268E8</v>
      </c>
      <c r="G84" s="72" t="s">
        <v>517</v>
      </c>
      <c r="H84" s="72" t="s">
        <v>642</v>
      </c>
      <c r="I84" s="73">
        <v>2.01400057867E11</v>
      </c>
    </row>
    <row r="85" ht="15.75" customHeight="1">
      <c r="A85" s="38" t="s">
        <v>232</v>
      </c>
      <c r="B85" s="18" t="s">
        <v>335</v>
      </c>
      <c r="C85" s="38">
        <v>8.90981726E8</v>
      </c>
      <c r="D85" s="59" t="s">
        <v>559</v>
      </c>
      <c r="E85" s="70">
        <v>2.494302E7</v>
      </c>
      <c r="F85" s="74">
        <v>6.44033268E8</v>
      </c>
      <c r="G85" s="72" t="s">
        <v>517</v>
      </c>
      <c r="H85" s="72" t="s">
        <v>642</v>
      </c>
      <c r="I85" s="73">
        <v>2.01400057868E11</v>
      </c>
    </row>
    <row r="86" ht="15.75" customHeight="1">
      <c r="A86" s="38" t="s">
        <v>234</v>
      </c>
      <c r="B86" s="18" t="s">
        <v>335</v>
      </c>
      <c r="C86" s="38">
        <v>8.90981137E8</v>
      </c>
      <c r="D86" s="59" t="s">
        <v>667</v>
      </c>
      <c r="E86" s="70">
        <v>1.1462052E7</v>
      </c>
      <c r="F86" s="74">
        <v>9.20016045E8</v>
      </c>
      <c r="G86" s="72" t="s">
        <v>481</v>
      </c>
      <c r="H86" s="72" t="s">
        <v>642</v>
      </c>
      <c r="I86" s="73">
        <v>2.01400057869E11</v>
      </c>
    </row>
    <row r="87" ht="15.75" customHeight="1">
      <c r="A87" s="38" t="s">
        <v>238</v>
      </c>
      <c r="B87" s="18" t="s">
        <v>335</v>
      </c>
      <c r="C87" s="38">
        <v>8.90981137E8</v>
      </c>
      <c r="D87" s="59" t="s">
        <v>667</v>
      </c>
      <c r="E87" s="70">
        <v>919666.0</v>
      </c>
      <c r="F87" s="74">
        <v>9.20016045E8</v>
      </c>
      <c r="G87" s="72" t="s">
        <v>481</v>
      </c>
      <c r="H87" s="72" t="s">
        <v>642</v>
      </c>
      <c r="I87" s="73">
        <v>2.0140005787E11</v>
      </c>
    </row>
    <row r="88" ht="15.75" customHeight="1">
      <c r="A88" s="38" t="s">
        <v>240</v>
      </c>
      <c r="B88" s="18" t="s">
        <v>335</v>
      </c>
      <c r="C88" s="38">
        <v>8.90981137E8</v>
      </c>
      <c r="D88" s="59" t="s">
        <v>667</v>
      </c>
      <c r="E88" s="70">
        <v>9864392.0</v>
      </c>
      <c r="F88" s="74">
        <v>9.20016045E8</v>
      </c>
      <c r="G88" s="72" t="s">
        <v>481</v>
      </c>
      <c r="H88" s="72" t="s">
        <v>642</v>
      </c>
      <c r="I88" s="73">
        <v>2.01400057871E11</v>
      </c>
    </row>
    <row r="89" ht="15.75" customHeight="1">
      <c r="A89" s="38" t="s">
        <v>242</v>
      </c>
      <c r="B89" s="18" t="s">
        <v>335</v>
      </c>
      <c r="C89" s="38">
        <v>8.90981137E8</v>
      </c>
      <c r="D89" s="59" t="s">
        <v>667</v>
      </c>
      <c r="E89" s="70">
        <v>873058.0</v>
      </c>
      <c r="F89" s="74">
        <v>9.20016045E8</v>
      </c>
      <c r="G89" s="72" t="s">
        <v>481</v>
      </c>
      <c r="H89" s="72" t="s">
        <v>642</v>
      </c>
      <c r="I89" s="73">
        <v>2.01400057872E11</v>
      </c>
    </row>
    <row r="90" ht="15.75" customHeight="1">
      <c r="A90" s="38" t="s">
        <v>244</v>
      </c>
      <c r="B90" s="18" t="s">
        <v>335</v>
      </c>
      <c r="C90" s="38">
        <v>8.90907215E8</v>
      </c>
      <c r="D90" s="59" t="s">
        <v>669</v>
      </c>
      <c r="E90" s="70">
        <v>4.8820173E7</v>
      </c>
      <c r="F90" s="74">
        <v>6.555071255E10</v>
      </c>
      <c r="G90" s="72" t="s">
        <v>478</v>
      </c>
      <c r="H90" s="72" t="s">
        <v>642</v>
      </c>
      <c r="I90" s="73">
        <v>2.01400057873E11</v>
      </c>
    </row>
    <row r="91" ht="15.75" customHeight="1">
      <c r="A91" s="38" t="s">
        <v>246</v>
      </c>
      <c r="B91" s="18" t="s">
        <v>335</v>
      </c>
      <c r="C91" s="38">
        <v>8.90980757E8</v>
      </c>
      <c r="D91" s="59" t="s">
        <v>650</v>
      </c>
      <c r="E91" s="70">
        <v>1.9564702E7</v>
      </c>
      <c r="F91" s="74">
        <v>2.71005845E8</v>
      </c>
      <c r="G91" s="72" t="s">
        <v>481</v>
      </c>
      <c r="H91" s="72" t="s">
        <v>642</v>
      </c>
      <c r="I91" s="73">
        <v>2.01400057874E11</v>
      </c>
    </row>
    <row r="92" ht="15.75" customHeight="1">
      <c r="A92" s="38" t="s">
        <v>250</v>
      </c>
      <c r="B92" s="18" t="s">
        <v>335</v>
      </c>
      <c r="C92" s="38">
        <v>8.90980066E8</v>
      </c>
      <c r="D92" s="59" t="s">
        <v>662</v>
      </c>
      <c r="E92" s="70">
        <v>1.11747607E8</v>
      </c>
      <c r="F92" s="74">
        <v>6.650442399E10</v>
      </c>
      <c r="G92" s="72" t="s">
        <v>478</v>
      </c>
      <c r="H92" s="72" t="s">
        <v>645</v>
      </c>
      <c r="I92" s="73">
        <v>2.01400057875E11</v>
      </c>
    </row>
    <row r="93" ht="15.75" customHeight="1">
      <c r="A93" s="38" t="s">
        <v>252</v>
      </c>
      <c r="B93" s="18" t="s">
        <v>335</v>
      </c>
      <c r="C93" s="38">
        <v>8.90981726E8</v>
      </c>
      <c r="D93" s="59" t="s">
        <v>559</v>
      </c>
      <c r="E93" s="70">
        <v>3.6094597E7</v>
      </c>
      <c r="F93" s="74">
        <v>6.44033268E8</v>
      </c>
      <c r="G93" s="72" t="s">
        <v>517</v>
      </c>
      <c r="H93" s="72" t="s">
        <v>642</v>
      </c>
      <c r="I93" s="73">
        <v>2.01400057876E11</v>
      </c>
    </row>
    <row r="94" ht="15.75" customHeight="1">
      <c r="A94" s="38" t="s">
        <v>254</v>
      </c>
      <c r="B94" s="18" t="s">
        <v>335</v>
      </c>
      <c r="C94" s="38">
        <v>8.90907215E8</v>
      </c>
      <c r="D94" s="59" t="s">
        <v>669</v>
      </c>
      <c r="E94" s="70">
        <v>5.5223426E7</v>
      </c>
      <c r="F94" s="74">
        <v>6.555071255E10</v>
      </c>
      <c r="G94" s="72" t="s">
        <v>478</v>
      </c>
      <c r="H94" s="72" t="s">
        <v>642</v>
      </c>
      <c r="I94" s="73">
        <v>2.01400057877E11</v>
      </c>
    </row>
    <row r="95" ht="15.75" customHeight="1">
      <c r="A95" s="38" t="s">
        <v>256</v>
      </c>
      <c r="B95" s="18" t="s">
        <v>335</v>
      </c>
      <c r="C95" s="38">
        <v>8.90907254E8</v>
      </c>
      <c r="D95" s="59" t="s">
        <v>670</v>
      </c>
      <c r="E95" s="70">
        <v>1.17920459E8</v>
      </c>
      <c r="F95" s="74">
        <v>7.1587022347E10</v>
      </c>
      <c r="G95" s="72" t="s">
        <v>478</v>
      </c>
      <c r="H95" s="72" t="s">
        <v>645</v>
      </c>
      <c r="I95" s="73">
        <v>2.01400057878E11</v>
      </c>
    </row>
    <row r="96" ht="15.75" customHeight="1">
      <c r="A96" s="38" t="s">
        <v>258</v>
      </c>
      <c r="B96" s="18" t="s">
        <v>335</v>
      </c>
      <c r="C96" s="38">
        <v>8.90907215E8</v>
      </c>
      <c r="D96" s="59" t="s">
        <v>669</v>
      </c>
      <c r="E96" s="70">
        <v>5.0410843E7</v>
      </c>
      <c r="F96" s="74">
        <v>6.555071255E10</v>
      </c>
      <c r="G96" s="72" t="s">
        <v>478</v>
      </c>
      <c r="H96" s="72" t="s">
        <v>642</v>
      </c>
      <c r="I96" s="73">
        <v>2.01400057879E11</v>
      </c>
    </row>
    <row r="97" ht="15.75" customHeight="1">
      <c r="A97" s="38" t="s">
        <v>260</v>
      </c>
      <c r="B97" s="18" t="s">
        <v>335</v>
      </c>
      <c r="C97" s="38">
        <v>8.90980066E8</v>
      </c>
      <c r="D97" s="59" t="s">
        <v>662</v>
      </c>
      <c r="E97" s="70">
        <v>1.04910835E8</v>
      </c>
      <c r="F97" s="74">
        <v>6.650442399E10</v>
      </c>
      <c r="G97" s="72" t="s">
        <v>478</v>
      </c>
      <c r="H97" s="72" t="s">
        <v>645</v>
      </c>
      <c r="I97" s="73">
        <v>2.0140005788E11</v>
      </c>
    </row>
    <row r="98" ht="15.75" customHeight="1">
      <c r="A98" s="38" t="s">
        <v>262</v>
      </c>
      <c r="B98" s="18" t="s">
        <v>335</v>
      </c>
      <c r="C98" s="38">
        <v>8.90907215E8</v>
      </c>
      <c r="D98" s="59" t="s">
        <v>669</v>
      </c>
      <c r="E98" s="70">
        <v>5.9368336E7</v>
      </c>
      <c r="F98" s="74">
        <v>6.555071255E10</v>
      </c>
      <c r="G98" s="72" t="s">
        <v>478</v>
      </c>
      <c r="H98" s="72" t="s">
        <v>642</v>
      </c>
      <c r="I98" s="73">
        <v>2.01400057881E11</v>
      </c>
    </row>
    <row r="99" ht="15.75" customHeight="1">
      <c r="A99" s="38" t="s">
        <v>264</v>
      </c>
      <c r="B99" s="18" t="s">
        <v>335</v>
      </c>
      <c r="C99" s="38">
        <v>8.90982264E8</v>
      </c>
      <c r="D99" s="59" t="s">
        <v>646</v>
      </c>
      <c r="E99" s="70">
        <v>4.6217416E7</v>
      </c>
      <c r="F99" s="74">
        <v>9.130026775E9</v>
      </c>
      <c r="G99" s="72" t="s">
        <v>478</v>
      </c>
      <c r="H99" s="72" t="s">
        <v>645</v>
      </c>
      <c r="I99" s="73">
        <v>2.01400057882E11</v>
      </c>
    </row>
    <row r="100" ht="15.75" customHeight="1">
      <c r="A100" s="38" t="s">
        <v>266</v>
      </c>
      <c r="B100" s="18" t="s">
        <v>335</v>
      </c>
      <c r="C100" s="38">
        <v>8.90982264E8</v>
      </c>
      <c r="D100" s="59" t="s">
        <v>646</v>
      </c>
      <c r="E100" s="70">
        <v>4.2957706E7</v>
      </c>
      <c r="F100" s="74">
        <v>9.130026775E9</v>
      </c>
      <c r="G100" s="72" t="s">
        <v>478</v>
      </c>
      <c r="H100" s="72" t="s">
        <v>645</v>
      </c>
      <c r="I100" s="73">
        <v>2.01400057883E11</v>
      </c>
    </row>
    <row r="101" ht="15.75" customHeight="1">
      <c r="A101" s="38" t="s">
        <v>268</v>
      </c>
      <c r="B101" s="18" t="s">
        <v>335</v>
      </c>
      <c r="C101" s="38">
        <v>8.90905177E8</v>
      </c>
      <c r="D101" s="59" t="s">
        <v>668</v>
      </c>
      <c r="E101" s="70">
        <v>1.35797316E8</v>
      </c>
      <c r="F101" s="74">
        <v>1.0032788521E10</v>
      </c>
      <c r="G101" s="72" t="s">
        <v>478</v>
      </c>
      <c r="H101" s="72" t="s">
        <v>645</v>
      </c>
      <c r="I101" s="73">
        <v>2.01400057884E11</v>
      </c>
    </row>
    <row r="102" ht="15.75" customHeight="1">
      <c r="A102" s="38" t="s">
        <v>270</v>
      </c>
      <c r="B102" s="18" t="s">
        <v>335</v>
      </c>
      <c r="C102" s="38">
        <v>8.90980066E8</v>
      </c>
      <c r="D102" s="59" t="s">
        <v>662</v>
      </c>
      <c r="E102" s="70">
        <v>8.6464109E7</v>
      </c>
      <c r="F102" s="74">
        <v>6.650442399E10</v>
      </c>
      <c r="G102" s="72" t="s">
        <v>478</v>
      </c>
      <c r="H102" s="72" t="s">
        <v>645</v>
      </c>
      <c r="I102" s="73">
        <v>2.01400057885E11</v>
      </c>
    </row>
    <row r="103" ht="15.75" customHeight="1">
      <c r="A103" s="38" t="s">
        <v>272</v>
      </c>
      <c r="B103" s="18" t="s">
        <v>335</v>
      </c>
      <c r="C103" s="38">
        <v>8.90981137E8</v>
      </c>
      <c r="D103" s="59" t="s">
        <v>667</v>
      </c>
      <c r="E103" s="70">
        <v>5315552.0</v>
      </c>
      <c r="F103" s="74">
        <v>9.20016045E8</v>
      </c>
      <c r="G103" s="72" t="s">
        <v>481</v>
      </c>
      <c r="H103" s="72" t="s">
        <v>642</v>
      </c>
      <c r="I103" s="73">
        <v>2.01400057886E11</v>
      </c>
    </row>
    <row r="104" ht="15.75" customHeight="1">
      <c r="A104" s="38" t="s">
        <v>274</v>
      </c>
      <c r="B104" s="18" t="s">
        <v>335</v>
      </c>
      <c r="C104" s="38">
        <v>8.90905177E8</v>
      </c>
      <c r="D104" s="59" t="s">
        <v>668</v>
      </c>
      <c r="E104" s="70">
        <v>1.9159191E8</v>
      </c>
      <c r="F104" s="74">
        <v>1.0032788521E10</v>
      </c>
      <c r="G104" s="72" t="s">
        <v>478</v>
      </c>
      <c r="H104" s="72" t="s">
        <v>645</v>
      </c>
      <c r="I104" s="73">
        <v>2.01400057887E11</v>
      </c>
    </row>
    <row r="105" ht="15.75" customHeight="1">
      <c r="A105" s="38" t="s">
        <v>276</v>
      </c>
      <c r="B105" s="18" t="s">
        <v>335</v>
      </c>
      <c r="C105" s="38">
        <v>8.90981137E8</v>
      </c>
      <c r="D105" s="59" t="s">
        <v>667</v>
      </c>
      <c r="E105" s="70">
        <v>9997358.0</v>
      </c>
      <c r="F105" s="74">
        <v>9.20016045E8</v>
      </c>
      <c r="G105" s="72" t="s">
        <v>481</v>
      </c>
      <c r="H105" s="72" t="s">
        <v>642</v>
      </c>
      <c r="I105" s="73">
        <v>2.01400057888E11</v>
      </c>
    </row>
    <row r="106" ht="15.75" customHeight="1">
      <c r="A106" s="38" t="s">
        <v>278</v>
      </c>
      <c r="B106" s="18" t="s">
        <v>335</v>
      </c>
      <c r="C106" s="38">
        <v>8.90981137E8</v>
      </c>
      <c r="D106" s="59" t="s">
        <v>667</v>
      </c>
      <c r="E106" s="70">
        <v>5424073.0</v>
      </c>
      <c r="F106" s="74">
        <v>9.20016045E8</v>
      </c>
      <c r="G106" s="72" t="s">
        <v>481</v>
      </c>
      <c r="H106" s="72" t="s">
        <v>642</v>
      </c>
      <c r="I106" s="73">
        <v>2.01400057889E11</v>
      </c>
    </row>
    <row r="107" ht="15.75" customHeight="1">
      <c r="A107" s="38" t="s">
        <v>280</v>
      </c>
      <c r="B107" s="18" t="s">
        <v>335</v>
      </c>
      <c r="C107" s="38">
        <v>8.90981137E8</v>
      </c>
      <c r="D107" s="59" t="s">
        <v>667</v>
      </c>
      <c r="E107" s="70">
        <v>466108.0</v>
      </c>
      <c r="F107" s="74">
        <v>9.20016045E8</v>
      </c>
      <c r="G107" s="72" t="s">
        <v>481</v>
      </c>
      <c r="H107" s="72" t="s">
        <v>642</v>
      </c>
      <c r="I107" s="73">
        <v>2.0140005789E11</v>
      </c>
    </row>
    <row r="108" ht="15.75" customHeight="1">
      <c r="A108" s="38" t="s">
        <v>282</v>
      </c>
      <c r="B108" s="18" t="s">
        <v>335</v>
      </c>
      <c r="C108" s="38">
        <v>8.90905177E8</v>
      </c>
      <c r="D108" s="59" t="s">
        <v>668</v>
      </c>
      <c r="E108" s="70">
        <v>1.38439367E8</v>
      </c>
      <c r="F108" s="74">
        <v>1.0032788521E10</v>
      </c>
      <c r="G108" s="72" t="s">
        <v>478</v>
      </c>
      <c r="H108" s="72" t="s">
        <v>645</v>
      </c>
      <c r="I108" s="73">
        <v>2.01400057891E11</v>
      </c>
    </row>
    <row r="109" ht="15.75" customHeight="1">
      <c r="A109" s="38" t="s">
        <v>286</v>
      </c>
      <c r="B109" s="18" t="s">
        <v>335</v>
      </c>
      <c r="C109" s="38">
        <v>8.90907254E8</v>
      </c>
      <c r="D109" s="59" t="s">
        <v>670</v>
      </c>
      <c r="E109" s="70">
        <v>1.20158487E8</v>
      </c>
      <c r="F109" s="74">
        <v>7.1587022347E10</v>
      </c>
      <c r="G109" s="72" t="s">
        <v>478</v>
      </c>
      <c r="H109" s="72" t="s">
        <v>645</v>
      </c>
      <c r="I109" s="73">
        <v>2.01400057892E11</v>
      </c>
    </row>
    <row r="110" ht="15.75" customHeight="1">
      <c r="A110" s="38" t="s">
        <v>290</v>
      </c>
      <c r="B110" s="18" t="s">
        <v>335</v>
      </c>
      <c r="C110" s="38">
        <v>8.90981137E8</v>
      </c>
      <c r="D110" s="59" t="s">
        <v>667</v>
      </c>
      <c r="E110" s="70">
        <v>3535181.0</v>
      </c>
      <c r="F110" s="74">
        <v>9.20016045E8</v>
      </c>
      <c r="G110" s="72" t="s">
        <v>481</v>
      </c>
      <c r="H110" s="72" t="s">
        <v>642</v>
      </c>
      <c r="I110" s="73">
        <v>2.01400057893E11</v>
      </c>
    </row>
    <row r="111" ht="15.75" customHeight="1">
      <c r="A111" s="38" t="s">
        <v>292</v>
      </c>
      <c r="B111" s="18" t="s">
        <v>335</v>
      </c>
      <c r="C111" s="38">
        <v>8.90981726E8</v>
      </c>
      <c r="D111" s="59" t="s">
        <v>559</v>
      </c>
      <c r="E111" s="70">
        <v>2.4966113E7</v>
      </c>
      <c r="F111" s="74">
        <v>6.44033268E8</v>
      </c>
      <c r="G111" s="72" t="s">
        <v>517</v>
      </c>
      <c r="H111" s="72" t="s">
        <v>642</v>
      </c>
      <c r="I111" s="73">
        <v>2.01400057894E11</v>
      </c>
    </row>
    <row r="112" ht="15.75" customHeight="1">
      <c r="A112" s="38" t="s">
        <v>294</v>
      </c>
      <c r="B112" s="18" t="s">
        <v>335</v>
      </c>
      <c r="C112" s="38">
        <v>8.90981726E8</v>
      </c>
      <c r="D112" s="59" t="s">
        <v>559</v>
      </c>
      <c r="E112" s="70">
        <v>3.066569E7</v>
      </c>
      <c r="F112" s="74">
        <v>6.44033268E8</v>
      </c>
      <c r="G112" s="72" t="s">
        <v>517</v>
      </c>
      <c r="H112" s="72" t="s">
        <v>642</v>
      </c>
      <c r="I112" s="73">
        <v>2.01400057895E11</v>
      </c>
    </row>
    <row r="113" ht="15.75" customHeight="1">
      <c r="A113" s="38" t="s">
        <v>296</v>
      </c>
      <c r="B113" s="18" t="s">
        <v>335</v>
      </c>
      <c r="C113" s="38">
        <v>8.90981726E8</v>
      </c>
      <c r="D113" s="59" t="s">
        <v>559</v>
      </c>
      <c r="E113" s="70">
        <v>2.8382733E7</v>
      </c>
      <c r="F113" s="74">
        <v>6.44033268E8</v>
      </c>
      <c r="G113" s="72" t="s">
        <v>517</v>
      </c>
      <c r="H113" s="72" t="s">
        <v>642</v>
      </c>
      <c r="I113" s="73">
        <v>2.01400057896E11</v>
      </c>
    </row>
    <row r="114" ht="15.75" customHeight="1">
      <c r="A114" s="38" t="s">
        <v>298</v>
      </c>
      <c r="B114" s="18" t="s">
        <v>335</v>
      </c>
      <c r="C114" s="38">
        <v>8.90980757E8</v>
      </c>
      <c r="D114" s="59" t="s">
        <v>650</v>
      </c>
      <c r="E114" s="70">
        <v>1.4203992E7</v>
      </c>
      <c r="F114" s="74">
        <v>2.71005845E8</v>
      </c>
      <c r="G114" s="72" t="s">
        <v>481</v>
      </c>
      <c r="H114" s="72" t="s">
        <v>642</v>
      </c>
      <c r="I114" s="73">
        <v>2.01400057897E11</v>
      </c>
    </row>
    <row r="115" ht="15.75" customHeight="1">
      <c r="A115" s="38" t="s">
        <v>300</v>
      </c>
      <c r="B115" s="18" t="s">
        <v>335</v>
      </c>
      <c r="C115" s="38">
        <v>8.90907254E8</v>
      </c>
      <c r="D115" s="59" t="s">
        <v>670</v>
      </c>
      <c r="E115" s="70">
        <v>1.23987376E8</v>
      </c>
      <c r="F115" s="74">
        <v>7.1587022347E10</v>
      </c>
      <c r="G115" s="72" t="s">
        <v>478</v>
      </c>
      <c r="H115" s="72" t="s">
        <v>645</v>
      </c>
      <c r="I115" s="73">
        <v>2.01400057898E11</v>
      </c>
    </row>
    <row r="116" ht="15.75" customHeight="1">
      <c r="A116" s="38" t="s">
        <v>302</v>
      </c>
      <c r="B116" s="18" t="s">
        <v>335</v>
      </c>
      <c r="C116" s="38">
        <v>8.90907215E8</v>
      </c>
      <c r="D116" s="59" t="s">
        <v>669</v>
      </c>
      <c r="E116" s="70">
        <v>6.616327E7</v>
      </c>
      <c r="F116" s="74">
        <v>6.555071255E10</v>
      </c>
      <c r="G116" s="72" t="s">
        <v>478</v>
      </c>
      <c r="H116" s="72" t="s">
        <v>642</v>
      </c>
      <c r="I116" s="73">
        <v>2.01400057899E11</v>
      </c>
    </row>
    <row r="117" ht="15.75" customHeight="1">
      <c r="A117" s="38" t="s">
        <v>304</v>
      </c>
      <c r="B117" s="18" t="s">
        <v>335</v>
      </c>
      <c r="C117" s="38">
        <v>8.90980757E8</v>
      </c>
      <c r="D117" s="59" t="s">
        <v>650</v>
      </c>
      <c r="E117" s="70">
        <v>1.3143898E7</v>
      </c>
      <c r="F117" s="74">
        <v>2.71005845E8</v>
      </c>
      <c r="G117" s="72" t="s">
        <v>481</v>
      </c>
      <c r="H117" s="72" t="s">
        <v>642</v>
      </c>
      <c r="I117" s="73">
        <v>2.014000579E11</v>
      </c>
    </row>
    <row r="118" ht="15.75" customHeight="1">
      <c r="A118" s="38" t="s">
        <v>306</v>
      </c>
      <c r="B118" s="18" t="s">
        <v>335</v>
      </c>
      <c r="C118" s="38">
        <v>8.90980757E8</v>
      </c>
      <c r="D118" s="59" t="s">
        <v>650</v>
      </c>
      <c r="E118" s="70">
        <v>1.2217133E7</v>
      </c>
      <c r="F118" s="74">
        <v>2.71005845E8</v>
      </c>
      <c r="G118" s="72" t="s">
        <v>481</v>
      </c>
      <c r="H118" s="72" t="s">
        <v>642</v>
      </c>
      <c r="I118" s="65">
        <v>2.01400057793E11</v>
      </c>
    </row>
    <row r="119" ht="15.75" customHeight="1">
      <c r="E119" s="66">
        <f>SUM(E3:E118)</f>
        <v>8615169494</v>
      </c>
    </row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rowBreaks count="1" manualBreakCount="1">
    <brk id="57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3.0"/>
    <col customWidth="1" min="3" max="3" width="15.43"/>
    <col customWidth="1" min="4" max="4" width="12.14"/>
    <col customWidth="1" min="5" max="5" width="19.71"/>
    <col customWidth="1" min="6" max="6" width="8.0"/>
    <col customWidth="1" min="7" max="7" width="14.29"/>
    <col customWidth="1" min="8" max="8" width="17.0"/>
    <col customWidth="1" min="9" max="9" width="12.71"/>
    <col customWidth="1" min="10" max="10" width="10.57"/>
    <col customWidth="1" min="11" max="11" width="6.57"/>
    <col customWidth="1" min="12" max="12" width="17.71"/>
    <col customWidth="1" min="13" max="26" width="10.71"/>
  </cols>
  <sheetData>
    <row r="1">
      <c r="A1" s="16" t="s">
        <v>6</v>
      </c>
      <c r="B1" s="16" t="s">
        <v>8</v>
      </c>
      <c r="C1" s="77" t="s">
        <v>326</v>
      </c>
      <c r="D1" s="36" t="s">
        <v>327</v>
      </c>
      <c r="E1" s="36" t="s">
        <v>328</v>
      </c>
      <c r="F1" s="36" t="s">
        <v>672</v>
      </c>
      <c r="G1" s="36" t="s">
        <v>330</v>
      </c>
      <c r="H1" s="36" t="s">
        <v>331</v>
      </c>
      <c r="I1" s="36" t="s">
        <v>332</v>
      </c>
      <c r="J1" s="36" t="s">
        <v>333</v>
      </c>
      <c r="K1" s="36" t="s">
        <v>673</v>
      </c>
      <c r="L1" s="69" t="s">
        <v>474</v>
      </c>
    </row>
    <row r="2" ht="23.25" customHeight="1">
      <c r="A2" s="38" t="s">
        <v>43</v>
      </c>
      <c r="B2" s="18" t="s">
        <v>45</v>
      </c>
      <c r="C2" s="19">
        <v>652203.0</v>
      </c>
      <c r="D2" s="38">
        <v>8.00133887E8</v>
      </c>
      <c r="E2" s="59" t="s">
        <v>477</v>
      </c>
      <c r="F2" s="38" t="s">
        <v>674</v>
      </c>
      <c r="G2" s="70">
        <v>652203.0</v>
      </c>
      <c r="H2" s="74">
        <v>1.429838208E9</v>
      </c>
      <c r="I2" s="72" t="s">
        <v>478</v>
      </c>
      <c r="J2" s="72" t="s">
        <v>642</v>
      </c>
      <c r="K2" s="72" t="s">
        <v>675</v>
      </c>
      <c r="L2" s="65">
        <v>2.01400063303E11</v>
      </c>
    </row>
    <row r="3" ht="23.25" customHeight="1">
      <c r="A3" s="38" t="s">
        <v>51</v>
      </c>
      <c r="B3" s="18" t="s">
        <v>45</v>
      </c>
      <c r="C3" s="19">
        <v>171265.0</v>
      </c>
      <c r="D3" s="38">
        <v>8.9098243E8</v>
      </c>
      <c r="E3" s="59" t="s">
        <v>480</v>
      </c>
      <c r="F3" s="38" t="s">
        <v>674</v>
      </c>
      <c r="G3" s="70">
        <v>171265.0</v>
      </c>
      <c r="H3" s="74">
        <v>5.57053774E8</v>
      </c>
      <c r="I3" s="72" t="s">
        <v>481</v>
      </c>
      <c r="J3" s="72" t="s">
        <v>642</v>
      </c>
      <c r="K3" s="72" t="s">
        <v>676</v>
      </c>
      <c r="L3" s="65">
        <v>2.01400063304E11</v>
      </c>
    </row>
    <row r="4" ht="23.25" customHeight="1">
      <c r="A4" s="38" t="s">
        <v>57</v>
      </c>
      <c r="B4" s="18" t="s">
        <v>45</v>
      </c>
      <c r="C4" s="19">
        <v>4.1914922E7</v>
      </c>
      <c r="D4" s="38">
        <v>8.00174995E8</v>
      </c>
      <c r="E4" s="59" t="s">
        <v>483</v>
      </c>
      <c r="F4" s="38" t="s">
        <v>674</v>
      </c>
      <c r="G4" s="70">
        <v>4.1914922E7</v>
      </c>
      <c r="H4" s="74">
        <v>2.4504338948E10</v>
      </c>
      <c r="I4" s="72" t="s">
        <v>484</v>
      </c>
      <c r="J4" s="72" t="s">
        <v>645</v>
      </c>
      <c r="K4" s="72" t="s">
        <v>677</v>
      </c>
      <c r="L4" s="65">
        <v>2.01400063305E11</v>
      </c>
    </row>
    <row r="5" ht="23.25" customHeight="1">
      <c r="A5" s="38" t="s">
        <v>59</v>
      </c>
      <c r="B5" s="18" t="s">
        <v>45</v>
      </c>
      <c r="C5" s="19">
        <v>2.3793411E7</v>
      </c>
      <c r="D5" s="38">
        <v>8.00114286E8</v>
      </c>
      <c r="E5" s="59" t="s">
        <v>486</v>
      </c>
      <c r="F5" s="38" t="s">
        <v>674</v>
      </c>
      <c r="G5" s="70">
        <v>2.3793411E7</v>
      </c>
      <c r="H5" s="74">
        <v>6.514750243E10</v>
      </c>
      <c r="I5" s="72" t="s">
        <v>478</v>
      </c>
      <c r="J5" s="72" t="s">
        <v>645</v>
      </c>
      <c r="K5" s="72" t="s">
        <v>678</v>
      </c>
      <c r="L5" s="65">
        <v>2.01400063306E11</v>
      </c>
    </row>
    <row r="6" ht="23.25" customHeight="1">
      <c r="A6" s="38" t="s">
        <v>63</v>
      </c>
      <c r="B6" s="18" t="s">
        <v>45</v>
      </c>
      <c r="C6" s="19">
        <v>119760.76000000001</v>
      </c>
      <c r="D6" s="38">
        <v>8.90906211E8</v>
      </c>
      <c r="E6" s="59" t="s">
        <v>488</v>
      </c>
      <c r="F6" s="38" t="s">
        <v>674</v>
      </c>
      <c r="G6" s="70">
        <v>119761.0</v>
      </c>
      <c r="H6" s="74">
        <v>6.5115467892E10</v>
      </c>
      <c r="I6" s="72" t="s">
        <v>478</v>
      </c>
      <c r="J6" s="72" t="s">
        <v>642</v>
      </c>
      <c r="K6" s="72" t="s">
        <v>679</v>
      </c>
      <c r="L6" s="65">
        <v>2.01400063307E11</v>
      </c>
    </row>
    <row r="7" ht="23.25" customHeight="1">
      <c r="A7" s="38" t="s">
        <v>65</v>
      </c>
      <c r="B7" s="18" t="s">
        <v>45</v>
      </c>
      <c r="C7" s="19">
        <v>3525537.0</v>
      </c>
      <c r="D7" s="38">
        <v>8.00139704E8</v>
      </c>
      <c r="E7" s="59" t="s">
        <v>490</v>
      </c>
      <c r="F7" s="38" t="s">
        <v>674</v>
      </c>
      <c r="G7" s="70">
        <v>3525537.0</v>
      </c>
      <c r="H7" s="74">
        <v>2.9900156E8</v>
      </c>
      <c r="I7" s="72" t="s">
        <v>481</v>
      </c>
      <c r="J7" s="72" t="s">
        <v>642</v>
      </c>
      <c r="K7" s="72" t="s">
        <v>680</v>
      </c>
      <c r="L7" s="65">
        <v>2.01400063308E11</v>
      </c>
    </row>
    <row r="8" ht="23.25" customHeight="1">
      <c r="A8" s="38" t="s">
        <v>67</v>
      </c>
      <c r="B8" s="18" t="s">
        <v>45</v>
      </c>
      <c r="C8" s="19">
        <v>1.7748049E7</v>
      </c>
      <c r="D8" s="38">
        <v>8.90981536E8</v>
      </c>
      <c r="E8" s="59" t="s">
        <v>492</v>
      </c>
      <c r="F8" s="38" t="s">
        <v>674</v>
      </c>
      <c r="G8" s="70">
        <v>1.7748049E7</v>
      </c>
      <c r="H8" s="71">
        <v>1.10210010179E11</v>
      </c>
      <c r="I8" s="72" t="s">
        <v>493</v>
      </c>
      <c r="J8" s="72" t="s">
        <v>642</v>
      </c>
      <c r="K8" s="72" t="s">
        <v>681</v>
      </c>
      <c r="L8" s="65">
        <v>2.01400063309E11</v>
      </c>
    </row>
    <row r="9" ht="23.25" customHeight="1">
      <c r="A9" s="38" t="s">
        <v>72</v>
      </c>
      <c r="B9" s="18" t="s">
        <v>45</v>
      </c>
      <c r="C9" s="19">
        <v>1.6933719E7</v>
      </c>
      <c r="D9" s="38">
        <v>8.90985092E8</v>
      </c>
      <c r="E9" s="59" t="s">
        <v>495</v>
      </c>
      <c r="F9" s="38" t="s">
        <v>674</v>
      </c>
      <c r="G9" s="70">
        <v>1.6933719E7</v>
      </c>
      <c r="H9" s="74">
        <v>3.2163495511E10</v>
      </c>
      <c r="I9" s="72" t="s">
        <v>478</v>
      </c>
      <c r="J9" s="72" t="s">
        <v>645</v>
      </c>
      <c r="K9" s="72" t="s">
        <v>682</v>
      </c>
      <c r="L9" s="65">
        <v>2.0140006331E11</v>
      </c>
    </row>
    <row r="10" ht="23.25" customHeight="1">
      <c r="A10" s="38" t="s">
        <v>76</v>
      </c>
      <c r="B10" s="18" t="s">
        <v>45</v>
      </c>
      <c r="C10" s="19">
        <v>4002202.0</v>
      </c>
      <c r="D10" s="38">
        <v>9.00125759E8</v>
      </c>
      <c r="E10" s="59" t="s">
        <v>499</v>
      </c>
      <c r="F10" s="38" t="s">
        <v>674</v>
      </c>
      <c r="G10" s="70">
        <v>4002202.0</v>
      </c>
      <c r="H10" s="74">
        <v>4.4931853756E10</v>
      </c>
      <c r="I10" s="72" t="s">
        <v>478</v>
      </c>
      <c r="J10" s="72" t="s">
        <v>645</v>
      </c>
      <c r="K10" s="72" t="s">
        <v>683</v>
      </c>
      <c r="L10" s="65">
        <v>2.01400063311E11</v>
      </c>
    </row>
    <row r="11" ht="23.25" customHeight="1">
      <c r="A11" s="38" t="s">
        <v>78</v>
      </c>
      <c r="B11" s="18" t="s">
        <v>45</v>
      </c>
      <c r="C11" s="19">
        <v>2430704.0</v>
      </c>
      <c r="D11" s="38">
        <v>8.9098566E8</v>
      </c>
      <c r="E11" s="59" t="s">
        <v>502</v>
      </c>
      <c r="F11" s="38" t="s">
        <v>674</v>
      </c>
      <c r="G11" s="70">
        <v>2430704.0</v>
      </c>
      <c r="H11" s="74">
        <v>6.4542874604E10</v>
      </c>
      <c r="I11" s="72" t="s">
        <v>478</v>
      </c>
      <c r="J11" s="72" t="s">
        <v>642</v>
      </c>
      <c r="K11" s="72" t="s">
        <v>684</v>
      </c>
      <c r="L11" s="65">
        <v>2.01400063312E11</v>
      </c>
    </row>
    <row r="12" ht="23.25" customHeight="1">
      <c r="A12" s="38" t="s">
        <v>94</v>
      </c>
      <c r="B12" s="18" t="s">
        <v>45</v>
      </c>
      <c r="C12" s="19">
        <v>1462827.0</v>
      </c>
      <c r="D12" s="38">
        <v>8.9098169E8</v>
      </c>
      <c r="E12" s="59" t="s">
        <v>504</v>
      </c>
      <c r="F12" s="38" t="s">
        <v>674</v>
      </c>
      <c r="G12" s="70">
        <v>1462827.0</v>
      </c>
      <c r="H12" s="74">
        <v>2.4380330405E10</v>
      </c>
      <c r="I12" s="72" t="s">
        <v>478</v>
      </c>
      <c r="J12" s="72" t="s">
        <v>642</v>
      </c>
      <c r="K12" s="72" t="s">
        <v>685</v>
      </c>
      <c r="L12" s="65">
        <v>2.01400063313E11</v>
      </c>
    </row>
    <row r="13" ht="23.25" customHeight="1">
      <c r="A13" s="78" t="s">
        <v>96</v>
      </c>
      <c r="B13" s="18" t="s">
        <v>45</v>
      </c>
      <c r="C13" s="19">
        <v>7888743.0</v>
      </c>
      <c r="D13" s="38">
        <v>8.90982101E8</v>
      </c>
      <c r="E13" s="59" t="s">
        <v>506</v>
      </c>
      <c r="F13" s="38" t="s">
        <v>674</v>
      </c>
      <c r="G13" s="70">
        <v>7888743.0</v>
      </c>
      <c r="H13" s="74">
        <v>7.4066655E7</v>
      </c>
      <c r="I13" s="72" t="s">
        <v>507</v>
      </c>
      <c r="J13" s="72" t="s">
        <v>645</v>
      </c>
      <c r="K13" s="72" t="s">
        <v>686</v>
      </c>
      <c r="L13" s="65">
        <v>2.01400063314E11</v>
      </c>
    </row>
    <row r="14" ht="23.25" customHeight="1">
      <c r="A14" s="38" t="s">
        <v>98</v>
      </c>
      <c r="B14" s="18" t="s">
        <v>45</v>
      </c>
      <c r="C14" s="19">
        <v>2318039.0</v>
      </c>
      <c r="D14" s="38">
        <v>8.90984427E8</v>
      </c>
      <c r="E14" s="59" t="s">
        <v>509</v>
      </c>
      <c r="F14" s="38" t="s">
        <v>674</v>
      </c>
      <c r="G14" s="70">
        <v>2318039.0</v>
      </c>
      <c r="H14" s="74">
        <v>1.4660001372E10</v>
      </c>
      <c r="I14" s="72" t="s">
        <v>510</v>
      </c>
      <c r="J14" s="72" t="s">
        <v>642</v>
      </c>
      <c r="K14" s="72" t="s">
        <v>687</v>
      </c>
      <c r="L14" s="65">
        <v>2.01400063315E11</v>
      </c>
    </row>
    <row r="15" ht="23.25" customHeight="1">
      <c r="A15" s="38" t="s">
        <v>100</v>
      </c>
      <c r="B15" s="18" t="s">
        <v>45</v>
      </c>
      <c r="C15" s="19">
        <v>3752181.0</v>
      </c>
      <c r="D15" s="38">
        <v>8.9098214E8</v>
      </c>
      <c r="E15" s="59" t="s">
        <v>512</v>
      </c>
      <c r="F15" s="38" t="s">
        <v>674</v>
      </c>
      <c r="G15" s="70">
        <v>3752181.0</v>
      </c>
      <c r="H15" s="74">
        <v>6.8037464E7</v>
      </c>
      <c r="I15" s="72" t="s">
        <v>481</v>
      </c>
      <c r="J15" s="72" t="s">
        <v>645</v>
      </c>
      <c r="K15" s="72" t="s">
        <v>688</v>
      </c>
      <c r="L15" s="65">
        <v>2.01400063316E11</v>
      </c>
    </row>
    <row r="16" ht="23.25" customHeight="1">
      <c r="A16" s="38" t="s">
        <v>102</v>
      </c>
      <c r="B16" s="18" t="s">
        <v>45</v>
      </c>
      <c r="C16" s="19">
        <v>3.1137788E7</v>
      </c>
      <c r="D16" s="38">
        <v>8.9098243E8</v>
      </c>
      <c r="E16" s="59" t="s">
        <v>480</v>
      </c>
      <c r="F16" s="38" t="s">
        <v>674</v>
      </c>
      <c r="G16" s="70">
        <v>3.1137788E7</v>
      </c>
      <c r="H16" s="74">
        <v>5.57053774E8</v>
      </c>
      <c r="I16" s="72" t="s">
        <v>481</v>
      </c>
      <c r="J16" s="72" t="s">
        <v>642</v>
      </c>
      <c r="K16" s="72" t="s">
        <v>676</v>
      </c>
      <c r="L16" s="65">
        <v>2.01400063317E11</v>
      </c>
    </row>
    <row r="17" ht="23.25" customHeight="1">
      <c r="A17" s="38" t="s">
        <v>110</v>
      </c>
      <c r="B17" s="18" t="s">
        <v>45</v>
      </c>
      <c r="C17" s="19">
        <v>9256395.0</v>
      </c>
      <c r="D17" s="38">
        <v>8.90982134E8</v>
      </c>
      <c r="E17" s="59" t="s">
        <v>522</v>
      </c>
      <c r="F17" s="38" t="s">
        <v>674</v>
      </c>
      <c r="G17" s="70">
        <v>9256395.0</v>
      </c>
      <c r="H17" s="74" t="s">
        <v>523</v>
      </c>
      <c r="I17" s="72" t="s">
        <v>478</v>
      </c>
      <c r="J17" s="72" t="s">
        <v>642</v>
      </c>
      <c r="K17" s="72" t="s">
        <v>689</v>
      </c>
      <c r="L17" s="65">
        <v>2.01400063318E11</v>
      </c>
    </row>
    <row r="18" ht="23.25" customHeight="1">
      <c r="A18" s="38" t="s">
        <v>118</v>
      </c>
      <c r="B18" s="18" t="s">
        <v>45</v>
      </c>
      <c r="C18" s="19">
        <v>8084948.0</v>
      </c>
      <c r="D18" s="38">
        <v>8.90985603E8</v>
      </c>
      <c r="E18" s="59" t="s">
        <v>525</v>
      </c>
      <c r="F18" s="38" t="s">
        <v>674</v>
      </c>
      <c r="G18" s="70">
        <v>8084948.0</v>
      </c>
      <c r="H18" s="74">
        <v>9.5969934117E10</v>
      </c>
      <c r="I18" s="72" t="s">
        <v>478</v>
      </c>
      <c r="J18" s="72" t="s">
        <v>645</v>
      </c>
      <c r="K18" s="72" t="s">
        <v>690</v>
      </c>
      <c r="L18" s="65">
        <v>2.01400063319E11</v>
      </c>
    </row>
    <row r="19" ht="23.25" customHeight="1">
      <c r="A19" s="38" t="s">
        <v>124</v>
      </c>
      <c r="B19" s="18" t="s">
        <v>45</v>
      </c>
      <c r="C19" s="19">
        <v>5.5710181E7</v>
      </c>
      <c r="D19" s="38">
        <v>8.90980997E8</v>
      </c>
      <c r="E19" s="59" t="s">
        <v>527</v>
      </c>
      <c r="F19" s="38" t="s">
        <v>674</v>
      </c>
      <c r="G19" s="70">
        <v>5.5710181E7</v>
      </c>
      <c r="H19" s="74" t="s">
        <v>528</v>
      </c>
      <c r="I19" s="72" t="s">
        <v>493</v>
      </c>
      <c r="J19" s="72" t="s">
        <v>642</v>
      </c>
      <c r="K19" s="72" t="s">
        <v>691</v>
      </c>
      <c r="L19" s="65">
        <v>2.0140006332E11</v>
      </c>
    </row>
    <row r="20" ht="23.25" customHeight="1">
      <c r="A20" s="38" t="s">
        <v>126</v>
      </c>
      <c r="B20" s="18" t="s">
        <v>45</v>
      </c>
      <c r="C20" s="19">
        <v>1.312638E7</v>
      </c>
      <c r="D20" s="38">
        <v>8.9098084E8</v>
      </c>
      <c r="E20" s="59" t="s">
        <v>531</v>
      </c>
      <c r="F20" s="38" t="s">
        <v>674</v>
      </c>
      <c r="G20" s="70">
        <v>1.312638E7</v>
      </c>
      <c r="H20" s="74" t="s">
        <v>532</v>
      </c>
      <c r="I20" s="72" t="s">
        <v>510</v>
      </c>
      <c r="J20" s="72" t="s">
        <v>642</v>
      </c>
      <c r="K20" s="72" t="s">
        <v>692</v>
      </c>
      <c r="L20" s="65">
        <v>2.01400063321E11</v>
      </c>
    </row>
    <row r="21" ht="23.25" customHeight="1">
      <c r="A21" s="38" t="s">
        <v>130</v>
      </c>
      <c r="B21" s="18" t="s">
        <v>45</v>
      </c>
      <c r="C21" s="19">
        <v>112072.0</v>
      </c>
      <c r="D21" s="38">
        <v>8.90984427E8</v>
      </c>
      <c r="E21" s="59" t="s">
        <v>509</v>
      </c>
      <c r="F21" s="38" t="s">
        <v>674</v>
      </c>
      <c r="G21" s="70">
        <v>112072.0</v>
      </c>
      <c r="H21" s="74">
        <v>1.4660001372E10</v>
      </c>
      <c r="I21" s="72" t="s">
        <v>510</v>
      </c>
      <c r="J21" s="72" t="s">
        <v>642</v>
      </c>
      <c r="K21" s="72" t="s">
        <v>687</v>
      </c>
      <c r="L21" s="65">
        <v>2.01400063322E11</v>
      </c>
    </row>
    <row r="22" ht="23.25" customHeight="1">
      <c r="A22" s="38" t="s">
        <v>140</v>
      </c>
      <c r="B22" s="18" t="s">
        <v>45</v>
      </c>
      <c r="C22" s="19">
        <v>296114.0</v>
      </c>
      <c r="D22" s="38">
        <v>8.9098214E8</v>
      </c>
      <c r="E22" s="59" t="s">
        <v>512</v>
      </c>
      <c r="F22" s="38" t="s">
        <v>674</v>
      </c>
      <c r="G22" s="70">
        <v>296114.0</v>
      </c>
      <c r="H22" s="74">
        <v>6.8037464E7</v>
      </c>
      <c r="I22" s="72" t="s">
        <v>481</v>
      </c>
      <c r="J22" s="72" t="s">
        <v>645</v>
      </c>
      <c r="K22" s="72" t="s">
        <v>688</v>
      </c>
      <c r="L22" s="65">
        <v>2.01400063323E11</v>
      </c>
    </row>
    <row r="23" ht="23.25" customHeight="1">
      <c r="A23" s="38" t="s">
        <v>146</v>
      </c>
      <c r="B23" s="18" t="s">
        <v>45</v>
      </c>
      <c r="C23" s="19">
        <v>2.6501429E7</v>
      </c>
      <c r="D23" s="38">
        <v>8.9098243E8</v>
      </c>
      <c r="E23" s="59" t="s">
        <v>480</v>
      </c>
      <c r="F23" s="38" t="s">
        <v>674</v>
      </c>
      <c r="G23" s="70">
        <v>2.6501429E7</v>
      </c>
      <c r="H23" s="74">
        <v>5.57053774E8</v>
      </c>
      <c r="I23" s="72" t="s">
        <v>481</v>
      </c>
      <c r="J23" s="72" t="s">
        <v>642</v>
      </c>
      <c r="K23" s="72" t="s">
        <v>676</v>
      </c>
      <c r="L23" s="65">
        <v>2.01400063324E11</v>
      </c>
    </row>
    <row r="24" ht="23.25" customHeight="1">
      <c r="A24" s="38" t="s">
        <v>152</v>
      </c>
      <c r="B24" s="18" t="s">
        <v>45</v>
      </c>
      <c r="C24" s="19">
        <v>6485402.0</v>
      </c>
      <c r="D24" s="38">
        <v>8.90982139E8</v>
      </c>
      <c r="E24" s="59" t="s">
        <v>541</v>
      </c>
      <c r="F24" s="38" t="s">
        <v>674</v>
      </c>
      <c r="G24" s="70">
        <v>6485402.0</v>
      </c>
      <c r="H24" s="74">
        <v>2.4033899731E10</v>
      </c>
      <c r="I24" s="72" t="s">
        <v>478</v>
      </c>
      <c r="J24" s="72" t="s">
        <v>645</v>
      </c>
      <c r="K24" s="72" t="s">
        <v>693</v>
      </c>
      <c r="L24" s="65">
        <v>2.01400063325E11</v>
      </c>
    </row>
    <row r="25" ht="23.25" customHeight="1">
      <c r="A25" s="38" t="s">
        <v>154</v>
      </c>
      <c r="B25" s="18" t="s">
        <v>45</v>
      </c>
      <c r="C25" s="19">
        <v>279149.0</v>
      </c>
      <c r="D25" s="38">
        <v>8.90984427E8</v>
      </c>
      <c r="E25" s="59" t="s">
        <v>509</v>
      </c>
      <c r="F25" s="38" t="s">
        <v>674</v>
      </c>
      <c r="G25" s="70">
        <v>279149.0</v>
      </c>
      <c r="H25" s="74">
        <v>1.4660001372E10</v>
      </c>
      <c r="I25" s="72" t="s">
        <v>510</v>
      </c>
      <c r="J25" s="72" t="s">
        <v>642</v>
      </c>
      <c r="K25" s="72" t="s">
        <v>687</v>
      </c>
      <c r="L25" s="65">
        <v>2.01400063326E11</v>
      </c>
    </row>
    <row r="26" ht="23.25" customHeight="1">
      <c r="A26" s="38" t="s">
        <v>156</v>
      </c>
      <c r="B26" s="18" t="s">
        <v>45</v>
      </c>
      <c r="C26" s="19">
        <v>8373188.0</v>
      </c>
      <c r="D26" s="38">
        <v>8.90982138E8</v>
      </c>
      <c r="E26" s="59" t="s">
        <v>545</v>
      </c>
      <c r="F26" s="38" t="s">
        <v>674</v>
      </c>
      <c r="G26" s="70">
        <v>8373188.0</v>
      </c>
      <c r="H26" s="74">
        <v>1.19367918E8</v>
      </c>
      <c r="I26" s="72" t="s">
        <v>478</v>
      </c>
      <c r="J26" s="72" t="s">
        <v>642</v>
      </c>
      <c r="K26" s="72" t="s">
        <v>694</v>
      </c>
      <c r="L26" s="65">
        <v>2.01400063327E11</v>
      </c>
    </row>
    <row r="27" ht="23.25" customHeight="1">
      <c r="A27" s="38" t="s">
        <v>158</v>
      </c>
      <c r="B27" s="18" t="s">
        <v>45</v>
      </c>
      <c r="C27" s="19">
        <v>123204.0</v>
      </c>
      <c r="D27" s="38">
        <v>8.90984427E8</v>
      </c>
      <c r="E27" s="59" t="s">
        <v>509</v>
      </c>
      <c r="F27" s="38" t="s">
        <v>674</v>
      </c>
      <c r="G27" s="70">
        <v>123204.0</v>
      </c>
      <c r="H27" s="74">
        <v>1.4660001372E10</v>
      </c>
      <c r="I27" s="72" t="s">
        <v>510</v>
      </c>
      <c r="J27" s="72" t="s">
        <v>642</v>
      </c>
      <c r="K27" s="72" t="s">
        <v>687</v>
      </c>
      <c r="L27" s="65">
        <v>2.01400063328E11</v>
      </c>
    </row>
    <row r="28" ht="23.25" customHeight="1">
      <c r="A28" s="38" t="s">
        <v>164</v>
      </c>
      <c r="B28" s="18" t="s">
        <v>45</v>
      </c>
      <c r="C28" s="19">
        <v>1756542.0</v>
      </c>
      <c r="D28" s="38">
        <v>8.90982091E8</v>
      </c>
      <c r="E28" s="59" t="s">
        <v>548</v>
      </c>
      <c r="F28" s="38" t="s">
        <v>674</v>
      </c>
      <c r="G28" s="70">
        <v>1756542.0</v>
      </c>
      <c r="H28" s="74">
        <v>2.358199901E9</v>
      </c>
      <c r="I28" s="72" t="s">
        <v>478</v>
      </c>
      <c r="J28" s="72" t="s">
        <v>645</v>
      </c>
      <c r="K28" s="72" t="s">
        <v>695</v>
      </c>
      <c r="L28" s="65">
        <v>2.01400063329E11</v>
      </c>
    </row>
    <row r="29" ht="23.25" customHeight="1">
      <c r="A29" s="38" t="s">
        <v>166</v>
      </c>
      <c r="B29" s="18" t="s">
        <v>45</v>
      </c>
      <c r="C29" s="19">
        <v>1531485.0</v>
      </c>
      <c r="D29" s="38">
        <v>8.90984156E8</v>
      </c>
      <c r="E29" s="59" t="s">
        <v>550</v>
      </c>
      <c r="F29" s="38" t="s">
        <v>674</v>
      </c>
      <c r="G29" s="70">
        <v>1531485.0</v>
      </c>
      <c r="H29" s="74">
        <v>1.0332653157E10</v>
      </c>
      <c r="I29" s="72" t="s">
        <v>478</v>
      </c>
      <c r="J29" s="72" t="s">
        <v>645</v>
      </c>
      <c r="K29" s="72" t="s">
        <v>696</v>
      </c>
      <c r="L29" s="65">
        <v>2.0140006333E11</v>
      </c>
    </row>
    <row r="30" ht="23.25" customHeight="1">
      <c r="A30" s="38" t="s">
        <v>170</v>
      </c>
      <c r="B30" s="18" t="s">
        <v>45</v>
      </c>
      <c r="C30" s="19">
        <v>7812061.0</v>
      </c>
      <c r="D30" s="38">
        <v>8.90983738E8</v>
      </c>
      <c r="E30" s="59" t="s">
        <v>552</v>
      </c>
      <c r="F30" s="38" t="s">
        <v>674</v>
      </c>
      <c r="G30" s="70">
        <v>7812061.0</v>
      </c>
      <c r="H30" s="74">
        <v>2.409873244E9</v>
      </c>
      <c r="I30" s="72" t="s">
        <v>478</v>
      </c>
      <c r="J30" s="72" t="s">
        <v>642</v>
      </c>
      <c r="K30" s="72" t="s">
        <v>697</v>
      </c>
      <c r="L30" s="65">
        <v>2.01400063331E11</v>
      </c>
    </row>
    <row r="31" ht="23.25" customHeight="1">
      <c r="A31" s="38" t="s">
        <v>176</v>
      </c>
      <c r="B31" s="18" t="s">
        <v>45</v>
      </c>
      <c r="C31" s="19">
        <v>172809.0</v>
      </c>
      <c r="D31" s="38">
        <v>8.9098243E8</v>
      </c>
      <c r="E31" s="59" t="s">
        <v>480</v>
      </c>
      <c r="F31" s="38" t="s">
        <v>674</v>
      </c>
      <c r="G31" s="70">
        <v>172809.0</v>
      </c>
      <c r="H31" s="74">
        <v>5.57053774E8</v>
      </c>
      <c r="I31" s="72" t="s">
        <v>481</v>
      </c>
      <c r="J31" s="72" t="s">
        <v>642</v>
      </c>
      <c r="K31" s="72" t="s">
        <v>676</v>
      </c>
      <c r="L31" s="65">
        <v>2.01400063332E11</v>
      </c>
    </row>
    <row r="32" ht="23.25" customHeight="1">
      <c r="A32" s="38" t="s">
        <v>178</v>
      </c>
      <c r="B32" s="18" t="s">
        <v>45</v>
      </c>
      <c r="C32" s="19">
        <v>1245505.0</v>
      </c>
      <c r="D32" s="38">
        <v>8.90906211E8</v>
      </c>
      <c r="E32" s="59" t="s">
        <v>488</v>
      </c>
      <c r="F32" s="38" t="s">
        <v>674</v>
      </c>
      <c r="G32" s="70">
        <v>1245505.0</v>
      </c>
      <c r="H32" s="74">
        <v>6.5115467892E10</v>
      </c>
      <c r="I32" s="72" t="s">
        <v>478</v>
      </c>
      <c r="J32" s="72" t="s">
        <v>642</v>
      </c>
      <c r="K32" s="72" t="s">
        <v>679</v>
      </c>
      <c r="L32" s="65">
        <v>2.01400063333E11</v>
      </c>
    </row>
    <row r="33" ht="23.25" customHeight="1">
      <c r="A33" s="38" t="s">
        <v>182</v>
      </c>
      <c r="B33" s="18" t="s">
        <v>45</v>
      </c>
      <c r="C33" s="19">
        <v>8785288.0</v>
      </c>
      <c r="D33" s="38">
        <v>8.90981726E8</v>
      </c>
      <c r="E33" s="59" t="s">
        <v>559</v>
      </c>
      <c r="F33" s="38" t="s">
        <v>674</v>
      </c>
      <c r="G33" s="70">
        <v>8785288.0</v>
      </c>
      <c r="H33" s="74">
        <v>6.44033268E8</v>
      </c>
      <c r="I33" s="72" t="s">
        <v>517</v>
      </c>
      <c r="J33" s="72" t="s">
        <v>642</v>
      </c>
      <c r="K33" s="72" t="s">
        <v>698</v>
      </c>
      <c r="L33" s="65">
        <v>2.01400063334E11</v>
      </c>
    </row>
    <row r="34" ht="23.25" customHeight="1">
      <c r="A34" s="38" t="s">
        <v>184</v>
      </c>
      <c r="B34" s="18" t="s">
        <v>45</v>
      </c>
      <c r="C34" s="19">
        <v>2.6486122E7</v>
      </c>
      <c r="D34" s="38">
        <v>8.90985092E8</v>
      </c>
      <c r="E34" s="59" t="s">
        <v>495</v>
      </c>
      <c r="F34" s="38" t="s">
        <v>674</v>
      </c>
      <c r="G34" s="70">
        <v>2.6486122E7</v>
      </c>
      <c r="H34" s="74">
        <v>3.2163495511E10</v>
      </c>
      <c r="I34" s="72" t="s">
        <v>478</v>
      </c>
      <c r="J34" s="72" t="s">
        <v>645</v>
      </c>
      <c r="K34" s="72" t="s">
        <v>682</v>
      </c>
      <c r="L34" s="65">
        <v>2.01400063335E11</v>
      </c>
    </row>
    <row r="35" ht="23.25" customHeight="1">
      <c r="A35" s="38" t="s">
        <v>188</v>
      </c>
      <c r="B35" s="18" t="s">
        <v>45</v>
      </c>
      <c r="C35" s="19">
        <v>4013266.0</v>
      </c>
      <c r="D35" s="38">
        <v>8.90981074E8</v>
      </c>
      <c r="E35" s="59" t="s">
        <v>562</v>
      </c>
      <c r="F35" s="38" t="s">
        <v>674</v>
      </c>
      <c r="G35" s="70">
        <v>4013266.0</v>
      </c>
      <c r="H35" s="74">
        <v>9.3342873317E10</v>
      </c>
      <c r="I35" s="72" t="s">
        <v>478</v>
      </c>
      <c r="J35" s="72" t="s">
        <v>642</v>
      </c>
      <c r="K35" s="72" t="s">
        <v>699</v>
      </c>
      <c r="L35" s="65">
        <v>2.01400063336E11</v>
      </c>
    </row>
    <row r="36" ht="23.25" customHeight="1">
      <c r="A36" s="38" t="s">
        <v>190</v>
      </c>
      <c r="B36" s="18" t="s">
        <v>45</v>
      </c>
      <c r="C36" s="19">
        <v>1.1552261E7</v>
      </c>
      <c r="D36" s="38">
        <v>8.11032722E8</v>
      </c>
      <c r="E36" s="59" t="s">
        <v>564</v>
      </c>
      <c r="F36" s="38" t="s">
        <v>674</v>
      </c>
      <c r="G36" s="70">
        <v>1.1552261E7</v>
      </c>
      <c r="H36" s="74">
        <v>9.3349759138E10</v>
      </c>
      <c r="I36" s="72" t="s">
        <v>478</v>
      </c>
      <c r="J36" s="72" t="s">
        <v>642</v>
      </c>
      <c r="K36" s="72" t="s">
        <v>700</v>
      </c>
      <c r="L36" s="65">
        <v>2.01400063337E11</v>
      </c>
    </row>
    <row r="37" ht="23.25" customHeight="1">
      <c r="A37" s="38" t="s">
        <v>192</v>
      </c>
      <c r="B37" s="18" t="s">
        <v>45</v>
      </c>
      <c r="C37" s="19">
        <v>242088.0</v>
      </c>
      <c r="D37" s="38">
        <v>8.90982091E8</v>
      </c>
      <c r="E37" s="59" t="s">
        <v>548</v>
      </c>
      <c r="F37" s="38" t="s">
        <v>674</v>
      </c>
      <c r="G37" s="70">
        <v>242088.0</v>
      </c>
      <c r="H37" s="74">
        <v>2.358199901E9</v>
      </c>
      <c r="I37" s="72" t="s">
        <v>478</v>
      </c>
      <c r="J37" s="72" t="s">
        <v>645</v>
      </c>
      <c r="K37" s="72" t="s">
        <v>695</v>
      </c>
      <c r="L37" s="65">
        <v>2.01400063338E11</v>
      </c>
    </row>
    <row r="38" ht="23.25" customHeight="1">
      <c r="A38" s="38" t="s">
        <v>194</v>
      </c>
      <c r="B38" s="18" t="s">
        <v>45</v>
      </c>
      <c r="C38" s="19">
        <v>8.733834E7</v>
      </c>
      <c r="D38" s="38">
        <v>8.9098243E8</v>
      </c>
      <c r="E38" s="59" t="s">
        <v>480</v>
      </c>
      <c r="F38" s="38" t="s">
        <v>674</v>
      </c>
      <c r="G38" s="70">
        <v>5302122.0</v>
      </c>
      <c r="H38" s="74">
        <v>5.57053774E8</v>
      </c>
      <c r="I38" s="72" t="s">
        <v>481</v>
      </c>
      <c r="J38" s="72" t="s">
        <v>642</v>
      </c>
      <c r="K38" s="72" t="s">
        <v>676</v>
      </c>
      <c r="L38" s="65">
        <v>2.01400063339E11</v>
      </c>
    </row>
    <row r="39" ht="23.25" customHeight="1">
      <c r="A39" s="38" t="s">
        <v>194</v>
      </c>
      <c r="B39" s="18" t="s">
        <v>45</v>
      </c>
      <c r="C39" s="19"/>
      <c r="D39" s="38">
        <v>8.90980814E8</v>
      </c>
      <c r="E39" s="59" t="s">
        <v>568</v>
      </c>
      <c r="F39" s="38"/>
      <c r="G39" s="70">
        <v>3.5845048E7</v>
      </c>
      <c r="H39" s="74">
        <v>7.5001008E7</v>
      </c>
      <c r="I39" s="72" t="s">
        <v>507</v>
      </c>
      <c r="J39" s="72" t="s">
        <v>642</v>
      </c>
      <c r="K39" s="72" t="s">
        <v>701</v>
      </c>
      <c r="L39" s="65">
        <v>2.0140006334E11</v>
      </c>
    </row>
    <row r="40" ht="23.25" customHeight="1">
      <c r="A40" s="38" t="s">
        <v>194</v>
      </c>
      <c r="B40" s="18" t="s">
        <v>45</v>
      </c>
      <c r="C40" s="19"/>
      <c r="D40" s="38">
        <v>8.90981096E8</v>
      </c>
      <c r="E40" s="59" t="s">
        <v>570</v>
      </c>
      <c r="F40" s="38"/>
      <c r="G40" s="70">
        <v>2.7498804E7</v>
      </c>
      <c r="H40" s="74">
        <v>4.0085136386E10</v>
      </c>
      <c r="I40" s="72" t="s">
        <v>478</v>
      </c>
      <c r="J40" s="72" t="s">
        <v>642</v>
      </c>
      <c r="K40" s="72" t="s">
        <v>702</v>
      </c>
      <c r="L40" s="65">
        <v>2.01400063341E11</v>
      </c>
    </row>
    <row r="41" ht="23.25" customHeight="1">
      <c r="A41" s="38" t="s">
        <v>194</v>
      </c>
      <c r="B41" s="18" t="s">
        <v>45</v>
      </c>
      <c r="C41" s="19"/>
      <c r="D41" s="38">
        <v>8.9098467E8</v>
      </c>
      <c r="E41" s="59" t="s">
        <v>572</v>
      </c>
      <c r="F41" s="38"/>
      <c r="G41" s="70">
        <v>9444272.0</v>
      </c>
      <c r="H41" s="74">
        <v>2.4039656015E10</v>
      </c>
      <c r="I41" s="72" t="s">
        <v>478</v>
      </c>
      <c r="J41" s="72" t="s">
        <v>642</v>
      </c>
      <c r="K41" s="72" t="s">
        <v>703</v>
      </c>
      <c r="L41" s="65">
        <v>2.01400063342E11</v>
      </c>
    </row>
    <row r="42" ht="23.25" customHeight="1">
      <c r="A42" s="38" t="s">
        <v>194</v>
      </c>
      <c r="B42" s="18" t="s">
        <v>45</v>
      </c>
      <c r="C42" s="19"/>
      <c r="D42" s="38">
        <v>8.90982183E8</v>
      </c>
      <c r="E42" s="59" t="s">
        <v>574</v>
      </c>
      <c r="F42" s="38"/>
      <c r="G42" s="70">
        <v>9248093.0</v>
      </c>
      <c r="H42" s="74">
        <v>5.0380799687E10</v>
      </c>
      <c r="I42" s="72" t="s">
        <v>478</v>
      </c>
      <c r="J42" s="72" t="s">
        <v>642</v>
      </c>
      <c r="K42" s="72" t="s">
        <v>704</v>
      </c>
      <c r="L42" s="65">
        <v>2.01400063343E11</v>
      </c>
    </row>
    <row r="43" ht="23.25" customHeight="1">
      <c r="A43" s="38" t="s">
        <v>196</v>
      </c>
      <c r="B43" s="18" t="s">
        <v>45</v>
      </c>
      <c r="C43" s="19">
        <v>1.9518665E7</v>
      </c>
      <c r="D43" s="38">
        <v>8.90981532E8</v>
      </c>
      <c r="E43" s="59" t="s">
        <v>576</v>
      </c>
      <c r="F43" s="38" t="s">
        <v>674</v>
      </c>
      <c r="G43" s="70">
        <v>1.9518665E7</v>
      </c>
      <c r="H43" s="74" t="s">
        <v>577</v>
      </c>
      <c r="I43" s="72" t="s">
        <v>507</v>
      </c>
      <c r="J43" s="72" t="s">
        <v>642</v>
      </c>
      <c r="K43" s="72" t="s">
        <v>705</v>
      </c>
      <c r="L43" s="65">
        <v>2.01400063344E11</v>
      </c>
    </row>
    <row r="44" ht="23.25" customHeight="1">
      <c r="A44" s="38" t="s">
        <v>200</v>
      </c>
      <c r="B44" s="18" t="s">
        <v>45</v>
      </c>
      <c r="C44" s="19">
        <v>4998445.0</v>
      </c>
      <c r="D44" s="38">
        <v>8.00193392E8</v>
      </c>
      <c r="E44" s="59" t="s">
        <v>580</v>
      </c>
      <c r="F44" s="38" t="s">
        <v>674</v>
      </c>
      <c r="G44" s="70">
        <v>4998445.0</v>
      </c>
      <c r="H44" s="74">
        <v>2.4033900828E10</v>
      </c>
      <c r="I44" s="72" t="s">
        <v>478</v>
      </c>
      <c r="J44" s="72" t="s">
        <v>645</v>
      </c>
      <c r="K44" s="72" t="s">
        <v>706</v>
      </c>
      <c r="L44" s="65">
        <v>2.01400063345E11</v>
      </c>
    </row>
    <row r="45" ht="23.25" customHeight="1">
      <c r="A45" s="38" t="s">
        <v>204</v>
      </c>
      <c r="B45" s="18" t="s">
        <v>45</v>
      </c>
      <c r="C45" s="19">
        <v>1.9462609E7</v>
      </c>
      <c r="D45" s="38">
        <v>8.90981532E8</v>
      </c>
      <c r="E45" s="59" t="s">
        <v>576</v>
      </c>
      <c r="F45" s="38" t="s">
        <v>674</v>
      </c>
      <c r="G45" s="70">
        <v>1.9462609E7</v>
      </c>
      <c r="H45" s="74" t="s">
        <v>577</v>
      </c>
      <c r="I45" s="72" t="s">
        <v>507</v>
      </c>
      <c r="J45" s="72" t="s">
        <v>642</v>
      </c>
      <c r="K45" s="72" t="s">
        <v>705</v>
      </c>
      <c r="L45" s="65">
        <v>2.01400063346E11</v>
      </c>
    </row>
    <row r="46" ht="23.25" customHeight="1">
      <c r="A46" s="38" t="s">
        <v>206</v>
      </c>
      <c r="B46" s="18" t="s">
        <v>45</v>
      </c>
      <c r="C46" s="19">
        <v>2.0384078E7</v>
      </c>
      <c r="D46" s="38">
        <v>8.11041637E8</v>
      </c>
      <c r="E46" s="59" t="s">
        <v>585</v>
      </c>
      <c r="F46" s="38" t="s">
        <v>674</v>
      </c>
      <c r="G46" s="70">
        <v>2.0384078E7</v>
      </c>
      <c r="H46" s="74">
        <v>3.116447061E9</v>
      </c>
      <c r="I46" s="72" t="s">
        <v>478</v>
      </c>
      <c r="J46" s="72" t="s">
        <v>645</v>
      </c>
      <c r="K46" s="72" t="s">
        <v>707</v>
      </c>
      <c r="L46" s="65">
        <v>2.01400063347E11</v>
      </c>
    </row>
    <row r="47" ht="23.25" customHeight="1">
      <c r="A47" s="38" t="s">
        <v>212</v>
      </c>
      <c r="B47" s="18" t="s">
        <v>45</v>
      </c>
      <c r="C47" s="19">
        <v>593500.0</v>
      </c>
      <c r="D47" s="38">
        <v>8.90980855E8</v>
      </c>
      <c r="E47" s="59" t="s">
        <v>587</v>
      </c>
      <c r="F47" s="38" t="s">
        <v>674</v>
      </c>
      <c r="G47" s="70">
        <v>593500.0</v>
      </c>
      <c r="H47" s="74" t="s">
        <v>588</v>
      </c>
      <c r="I47" s="72" t="s">
        <v>507</v>
      </c>
      <c r="J47" s="72" t="s">
        <v>642</v>
      </c>
      <c r="K47" s="72" t="s">
        <v>708</v>
      </c>
      <c r="L47" s="65">
        <v>2.01400063348E11</v>
      </c>
    </row>
    <row r="48" ht="23.25" customHeight="1">
      <c r="A48" s="38" t="s">
        <v>214</v>
      </c>
      <c r="B48" s="18" t="s">
        <v>45</v>
      </c>
      <c r="C48" s="19">
        <v>6576087.0</v>
      </c>
      <c r="D48" s="38">
        <v>8.11032722E8</v>
      </c>
      <c r="E48" s="59" t="s">
        <v>564</v>
      </c>
      <c r="F48" s="38" t="s">
        <v>674</v>
      </c>
      <c r="G48" s="70">
        <v>6576087.0</v>
      </c>
      <c r="H48" s="74">
        <v>9.3349759138E10</v>
      </c>
      <c r="I48" s="72" t="s">
        <v>478</v>
      </c>
      <c r="J48" s="72" t="s">
        <v>642</v>
      </c>
      <c r="K48" s="72" t="s">
        <v>700</v>
      </c>
      <c r="L48" s="65">
        <v>2.01400063349E11</v>
      </c>
    </row>
    <row r="49" ht="23.25" customHeight="1">
      <c r="A49" s="38" t="s">
        <v>216</v>
      </c>
      <c r="B49" s="18" t="s">
        <v>45</v>
      </c>
      <c r="C49" s="19">
        <v>1327502.0</v>
      </c>
      <c r="D49" s="38">
        <v>8.90984427E8</v>
      </c>
      <c r="E49" s="59" t="s">
        <v>509</v>
      </c>
      <c r="F49" s="38" t="s">
        <v>674</v>
      </c>
      <c r="G49" s="70">
        <v>1327502.0</v>
      </c>
      <c r="H49" s="74">
        <v>1.4660001372E10</v>
      </c>
      <c r="I49" s="72" t="s">
        <v>510</v>
      </c>
      <c r="J49" s="72" t="s">
        <v>642</v>
      </c>
      <c r="K49" s="72" t="s">
        <v>687</v>
      </c>
      <c r="L49" s="65">
        <v>2.0140006335E11</v>
      </c>
    </row>
    <row r="50" ht="23.25" customHeight="1">
      <c r="A50" s="38" t="s">
        <v>222</v>
      </c>
      <c r="B50" s="18" t="s">
        <v>45</v>
      </c>
      <c r="C50" s="19">
        <v>2.6784453E7</v>
      </c>
      <c r="D50" s="38">
        <v>8.90985092E8</v>
      </c>
      <c r="E50" s="59" t="s">
        <v>495</v>
      </c>
      <c r="F50" s="38" t="s">
        <v>674</v>
      </c>
      <c r="G50" s="70">
        <v>2.6784453E7</v>
      </c>
      <c r="H50" s="74">
        <v>3.2163495511E10</v>
      </c>
      <c r="I50" s="72" t="s">
        <v>478</v>
      </c>
      <c r="J50" s="72" t="s">
        <v>645</v>
      </c>
      <c r="K50" s="72" t="s">
        <v>682</v>
      </c>
      <c r="L50" s="65">
        <v>2.01400063351E11</v>
      </c>
    </row>
    <row r="51" ht="23.25" customHeight="1">
      <c r="A51" s="38" t="s">
        <v>228</v>
      </c>
      <c r="B51" s="18" t="s">
        <v>45</v>
      </c>
      <c r="C51" s="19">
        <v>3328011.0</v>
      </c>
      <c r="D51" s="38">
        <v>8.90980643E8</v>
      </c>
      <c r="E51" s="59" t="s">
        <v>595</v>
      </c>
      <c r="F51" s="38" t="s">
        <v>674</v>
      </c>
      <c r="G51" s="70">
        <v>3328011.0</v>
      </c>
      <c r="H51" s="71">
        <v>3.97669999807E11</v>
      </c>
      <c r="I51" s="72" t="s">
        <v>507</v>
      </c>
      <c r="J51" s="72" t="s">
        <v>642</v>
      </c>
      <c r="K51" s="72" t="s">
        <v>709</v>
      </c>
      <c r="L51" s="65">
        <v>2.01400063352E11</v>
      </c>
    </row>
    <row r="52" ht="23.25" customHeight="1">
      <c r="A52" s="78" t="s">
        <v>234</v>
      </c>
      <c r="B52" s="18" t="s">
        <v>45</v>
      </c>
      <c r="C52" s="19">
        <v>3551433.0</v>
      </c>
      <c r="D52" s="38">
        <v>8.11041637E8</v>
      </c>
      <c r="E52" s="59" t="s">
        <v>585</v>
      </c>
      <c r="F52" s="38" t="s">
        <v>674</v>
      </c>
      <c r="G52" s="70">
        <v>3551433.0</v>
      </c>
      <c r="H52" s="74">
        <v>3.116447061E9</v>
      </c>
      <c r="I52" s="72" t="s">
        <v>478</v>
      </c>
      <c r="J52" s="72" t="s">
        <v>645</v>
      </c>
      <c r="K52" s="72" t="s">
        <v>707</v>
      </c>
      <c r="L52" s="65">
        <v>2.01400063353E11</v>
      </c>
    </row>
    <row r="53" ht="23.25" customHeight="1">
      <c r="A53" s="38" t="s">
        <v>240</v>
      </c>
      <c r="B53" s="18" t="s">
        <v>45</v>
      </c>
      <c r="C53" s="19">
        <v>3.2391357E7</v>
      </c>
      <c r="D53" s="38">
        <v>8.00174995E8</v>
      </c>
      <c r="E53" s="59" t="s">
        <v>483</v>
      </c>
      <c r="F53" s="38" t="s">
        <v>674</v>
      </c>
      <c r="G53" s="70">
        <v>3.2391357E7</v>
      </c>
      <c r="H53" s="74">
        <v>2.4504338948E10</v>
      </c>
      <c r="I53" s="72" t="s">
        <v>484</v>
      </c>
      <c r="J53" s="72" t="s">
        <v>645</v>
      </c>
      <c r="K53" s="72" t="s">
        <v>677</v>
      </c>
      <c r="L53" s="65">
        <v>2.01400063354E11</v>
      </c>
    </row>
    <row r="54" ht="23.25" customHeight="1">
      <c r="A54" s="38" t="s">
        <v>433</v>
      </c>
      <c r="B54" s="18" t="s">
        <v>45</v>
      </c>
      <c r="C54" s="19">
        <v>134946.0</v>
      </c>
      <c r="D54" s="38">
        <v>8.90984427E8</v>
      </c>
      <c r="E54" s="59" t="s">
        <v>509</v>
      </c>
      <c r="F54" s="38" t="s">
        <v>674</v>
      </c>
      <c r="G54" s="70">
        <v>134946.0</v>
      </c>
      <c r="H54" s="74">
        <v>1.4660001372E10</v>
      </c>
      <c r="I54" s="72" t="s">
        <v>510</v>
      </c>
      <c r="J54" s="72" t="s">
        <v>642</v>
      </c>
      <c r="K54" s="72" t="s">
        <v>687</v>
      </c>
      <c r="L54" s="65">
        <v>2.01400063355E11</v>
      </c>
    </row>
    <row r="55" ht="23.25" customHeight="1">
      <c r="A55" s="38" t="s">
        <v>244</v>
      </c>
      <c r="B55" s="18" t="s">
        <v>45</v>
      </c>
      <c r="C55" s="19">
        <v>662802.0</v>
      </c>
      <c r="D55" s="38">
        <v>8.90981266E8</v>
      </c>
      <c r="E55" s="59" t="s">
        <v>600</v>
      </c>
      <c r="F55" s="38" t="s">
        <v>674</v>
      </c>
      <c r="G55" s="70">
        <v>662802.0</v>
      </c>
      <c r="H55" s="74">
        <v>1.4100001842E10</v>
      </c>
      <c r="I55" s="72" t="s">
        <v>510</v>
      </c>
      <c r="J55" s="72" t="s">
        <v>642</v>
      </c>
      <c r="K55" s="72" t="s">
        <v>710</v>
      </c>
      <c r="L55" s="65">
        <v>2.01400063356E11</v>
      </c>
    </row>
    <row r="56" ht="23.25" customHeight="1">
      <c r="A56" s="38" t="s">
        <v>246</v>
      </c>
      <c r="B56" s="18" t="s">
        <v>45</v>
      </c>
      <c r="C56" s="19">
        <v>282307.0</v>
      </c>
      <c r="D56" s="38">
        <v>8.90984427E8</v>
      </c>
      <c r="E56" s="59" t="s">
        <v>509</v>
      </c>
      <c r="F56" s="38" t="s">
        <v>674</v>
      </c>
      <c r="G56" s="70">
        <v>282307.0</v>
      </c>
      <c r="H56" s="74">
        <v>1.4660001372E10</v>
      </c>
      <c r="I56" s="72" t="s">
        <v>510</v>
      </c>
      <c r="J56" s="72" t="s">
        <v>642</v>
      </c>
      <c r="K56" s="72" t="s">
        <v>687</v>
      </c>
      <c r="L56" s="65">
        <v>2.01400063357E11</v>
      </c>
    </row>
    <row r="57" ht="23.25" customHeight="1">
      <c r="A57" s="38" t="s">
        <v>250</v>
      </c>
      <c r="B57" s="18" t="s">
        <v>45</v>
      </c>
      <c r="C57" s="19">
        <v>703731.0</v>
      </c>
      <c r="D57" s="38">
        <v>8.90906211E8</v>
      </c>
      <c r="E57" s="59" t="s">
        <v>488</v>
      </c>
      <c r="F57" s="38" t="s">
        <v>674</v>
      </c>
      <c r="G57" s="70">
        <v>703731.0</v>
      </c>
      <c r="H57" s="74">
        <v>6.5115467892E10</v>
      </c>
      <c r="I57" s="72" t="s">
        <v>478</v>
      </c>
      <c r="J57" s="72" t="s">
        <v>642</v>
      </c>
      <c r="K57" s="72" t="s">
        <v>679</v>
      </c>
      <c r="L57" s="65">
        <v>2.01400063358E11</v>
      </c>
    </row>
    <row r="58" ht="23.25" customHeight="1">
      <c r="A58" s="38" t="s">
        <v>254</v>
      </c>
      <c r="B58" s="18" t="s">
        <v>45</v>
      </c>
      <c r="C58" s="19">
        <v>1970461.0</v>
      </c>
      <c r="D58" s="38">
        <v>8.90982162E8</v>
      </c>
      <c r="E58" s="59" t="s">
        <v>604</v>
      </c>
      <c r="F58" s="38" t="s">
        <v>674</v>
      </c>
      <c r="G58" s="70">
        <v>1970461.0</v>
      </c>
      <c r="H58" s="74">
        <v>2.65082644E8</v>
      </c>
      <c r="I58" s="72" t="s">
        <v>507</v>
      </c>
      <c r="J58" s="72" t="s">
        <v>642</v>
      </c>
      <c r="K58" s="72" t="s">
        <v>711</v>
      </c>
      <c r="L58" s="65">
        <v>2.01400063359E11</v>
      </c>
    </row>
    <row r="59" ht="23.25" customHeight="1">
      <c r="A59" s="38" t="s">
        <v>260</v>
      </c>
      <c r="B59" s="18" t="s">
        <v>45</v>
      </c>
      <c r="C59" s="19">
        <v>569601.0</v>
      </c>
      <c r="D59" s="38">
        <v>8.90980855E8</v>
      </c>
      <c r="E59" s="59" t="s">
        <v>587</v>
      </c>
      <c r="F59" s="38" t="s">
        <v>674</v>
      </c>
      <c r="G59" s="70">
        <v>569601.0</v>
      </c>
      <c r="H59" s="74" t="s">
        <v>588</v>
      </c>
      <c r="I59" s="72" t="s">
        <v>507</v>
      </c>
      <c r="J59" s="72" t="s">
        <v>642</v>
      </c>
      <c r="K59" s="72" t="s">
        <v>708</v>
      </c>
      <c r="L59" s="65">
        <v>2.0140006336E11</v>
      </c>
    </row>
    <row r="60" ht="23.25" customHeight="1">
      <c r="A60" s="38" t="s">
        <v>266</v>
      </c>
      <c r="B60" s="18" t="s">
        <v>45</v>
      </c>
      <c r="C60" s="19">
        <v>6.8976329E7</v>
      </c>
      <c r="D60" s="38">
        <v>8.00174995E8</v>
      </c>
      <c r="E60" s="59" t="s">
        <v>483</v>
      </c>
      <c r="F60" s="38" t="s">
        <v>674</v>
      </c>
      <c r="G60" s="70">
        <v>6.8976329E7</v>
      </c>
      <c r="H60" s="74">
        <v>2.4504338948E10</v>
      </c>
      <c r="I60" s="72" t="s">
        <v>484</v>
      </c>
      <c r="J60" s="72" t="s">
        <v>645</v>
      </c>
      <c r="K60" s="72" t="s">
        <v>677</v>
      </c>
      <c r="L60" s="65">
        <v>2.01400063361E11</v>
      </c>
    </row>
    <row r="61" ht="23.25" customHeight="1">
      <c r="A61" s="38" t="s">
        <v>268</v>
      </c>
      <c r="B61" s="18" t="s">
        <v>45</v>
      </c>
      <c r="C61" s="19">
        <v>1.9785162E7</v>
      </c>
      <c r="D61" s="38">
        <v>8.90981536E8</v>
      </c>
      <c r="E61" s="59" t="s">
        <v>492</v>
      </c>
      <c r="F61" s="38" t="s">
        <v>674</v>
      </c>
      <c r="G61" s="70">
        <v>1.9785162E7</v>
      </c>
      <c r="H61" s="71">
        <v>1.10210010179E11</v>
      </c>
      <c r="I61" s="72" t="s">
        <v>493</v>
      </c>
      <c r="J61" s="72" t="s">
        <v>642</v>
      </c>
      <c r="K61" s="72" t="s">
        <v>681</v>
      </c>
      <c r="L61" s="65">
        <v>2.01400063362E11</v>
      </c>
    </row>
    <row r="62" ht="23.25" customHeight="1">
      <c r="A62" s="38" t="s">
        <v>270</v>
      </c>
      <c r="B62" s="18" t="s">
        <v>45</v>
      </c>
      <c r="C62" s="19">
        <v>5.7403545E7</v>
      </c>
      <c r="D62" s="38">
        <v>8.00174995E8</v>
      </c>
      <c r="E62" s="59" t="s">
        <v>483</v>
      </c>
      <c r="F62" s="38" t="s">
        <v>674</v>
      </c>
      <c r="G62" s="70">
        <v>5.7403545E7</v>
      </c>
      <c r="H62" s="74">
        <v>2.4504338948E10</v>
      </c>
      <c r="I62" s="72" t="s">
        <v>484</v>
      </c>
      <c r="J62" s="72" t="s">
        <v>645</v>
      </c>
      <c r="K62" s="72" t="s">
        <v>677</v>
      </c>
      <c r="L62" s="65">
        <v>2.01400063363E11</v>
      </c>
    </row>
    <row r="63" ht="23.25" customHeight="1">
      <c r="A63" s="38" t="s">
        <v>274</v>
      </c>
      <c r="B63" s="18" t="s">
        <v>45</v>
      </c>
      <c r="C63" s="19">
        <v>2270688.0</v>
      </c>
      <c r="D63" s="38">
        <v>8.90984696E8</v>
      </c>
      <c r="E63" s="59" t="s">
        <v>614</v>
      </c>
      <c r="F63" s="38" t="s">
        <v>674</v>
      </c>
      <c r="G63" s="70">
        <v>2270688.0</v>
      </c>
      <c r="H63" s="74">
        <v>8.97005252E8</v>
      </c>
      <c r="I63" s="72" t="s">
        <v>517</v>
      </c>
      <c r="J63" s="72" t="s">
        <v>642</v>
      </c>
      <c r="K63" s="72" t="s">
        <v>712</v>
      </c>
      <c r="L63" s="65">
        <v>2.01400063364E11</v>
      </c>
    </row>
    <row r="64" ht="23.25" customHeight="1">
      <c r="A64" s="38" t="s">
        <v>278</v>
      </c>
      <c r="B64" s="18" t="s">
        <v>45</v>
      </c>
      <c r="C64" s="19">
        <v>839441.0</v>
      </c>
      <c r="D64" s="38">
        <v>8.9098243E8</v>
      </c>
      <c r="E64" s="59" t="s">
        <v>480</v>
      </c>
      <c r="F64" s="38" t="s">
        <v>674</v>
      </c>
      <c r="G64" s="70">
        <v>839441.0</v>
      </c>
      <c r="H64" s="74">
        <v>5.57053774E8</v>
      </c>
      <c r="I64" s="72" t="s">
        <v>481</v>
      </c>
      <c r="J64" s="72" t="s">
        <v>642</v>
      </c>
      <c r="K64" s="72" t="s">
        <v>676</v>
      </c>
      <c r="L64" s="65">
        <v>2.01400063365E11</v>
      </c>
    </row>
    <row r="65" ht="23.25" customHeight="1">
      <c r="A65" s="38" t="s">
        <v>280</v>
      </c>
      <c r="B65" s="18" t="s">
        <v>45</v>
      </c>
      <c r="C65" s="19">
        <v>182623.0</v>
      </c>
      <c r="D65" s="38">
        <v>8.90980732E8</v>
      </c>
      <c r="E65" s="59" t="s">
        <v>617</v>
      </c>
      <c r="F65" s="38" t="s">
        <v>674</v>
      </c>
      <c r="G65" s="70">
        <v>182623.0</v>
      </c>
      <c r="H65" s="74" t="s">
        <v>618</v>
      </c>
      <c r="I65" s="72" t="s">
        <v>507</v>
      </c>
      <c r="J65" s="72" t="s">
        <v>645</v>
      </c>
      <c r="K65" s="72" t="s">
        <v>713</v>
      </c>
      <c r="L65" s="65">
        <v>2.01400063366E11</v>
      </c>
    </row>
    <row r="66" ht="23.25" customHeight="1">
      <c r="A66" s="38" t="s">
        <v>282</v>
      </c>
      <c r="B66" s="18" t="s">
        <v>45</v>
      </c>
      <c r="C66" s="19">
        <v>5.2842178E7</v>
      </c>
      <c r="D66" s="38">
        <v>8.00174995E8</v>
      </c>
      <c r="E66" s="59" t="s">
        <v>483</v>
      </c>
      <c r="F66" s="38" t="s">
        <v>674</v>
      </c>
      <c r="G66" s="70">
        <v>5.2842178E7</v>
      </c>
      <c r="H66" s="74">
        <v>2.4504338948E10</v>
      </c>
      <c r="I66" s="72" t="s">
        <v>484</v>
      </c>
      <c r="J66" s="72" t="s">
        <v>645</v>
      </c>
      <c r="K66" s="72" t="s">
        <v>677</v>
      </c>
      <c r="L66" s="65">
        <v>2.01400063367E11</v>
      </c>
    </row>
    <row r="67" ht="23.25" customHeight="1">
      <c r="A67" s="38" t="s">
        <v>284</v>
      </c>
      <c r="B67" s="18" t="s">
        <v>45</v>
      </c>
      <c r="C67" s="19">
        <v>1585160.0</v>
      </c>
      <c r="D67" s="38">
        <v>8.90984156E8</v>
      </c>
      <c r="E67" s="59" t="s">
        <v>550</v>
      </c>
      <c r="F67" s="38" t="s">
        <v>674</v>
      </c>
      <c r="G67" s="70">
        <v>1585160.0</v>
      </c>
      <c r="H67" s="74">
        <v>1.0332653157E10</v>
      </c>
      <c r="I67" s="72" t="s">
        <v>478</v>
      </c>
      <c r="J67" s="72" t="s">
        <v>645</v>
      </c>
      <c r="K67" s="72" t="s">
        <v>696</v>
      </c>
      <c r="L67" s="65">
        <v>2.01400063368E11</v>
      </c>
    </row>
    <row r="68" ht="23.25" customHeight="1">
      <c r="A68" s="38" t="s">
        <v>286</v>
      </c>
      <c r="B68" s="18" t="s">
        <v>45</v>
      </c>
      <c r="C68" s="19">
        <v>3.1218593E7</v>
      </c>
      <c r="D68" s="38">
        <v>8.9098243E8</v>
      </c>
      <c r="E68" s="59" t="s">
        <v>480</v>
      </c>
      <c r="F68" s="38" t="s">
        <v>674</v>
      </c>
      <c r="G68" s="70">
        <v>3.1218593E7</v>
      </c>
      <c r="H68" s="74">
        <v>5.57053774E8</v>
      </c>
      <c r="I68" s="72" t="s">
        <v>481</v>
      </c>
      <c r="J68" s="72" t="s">
        <v>642</v>
      </c>
      <c r="K68" s="72" t="s">
        <v>676</v>
      </c>
      <c r="L68" s="65">
        <v>2.01400063369E11</v>
      </c>
    </row>
    <row r="69" ht="23.25" customHeight="1">
      <c r="A69" s="38" t="s">
        <v>288</v>
      </c>
      <c r="B69" s="18" t="s">
        <v>45</v>
      </c>
      <c r="C69" s="19">
        <v>1.0310851E7</v>
      </c>
      <c r="D69" s="38">
        <v>8.90982101E8</v>
      </c>
      <c r="E69" s="59" t="s">
        <v>506</v>
      </c>
      <c r="F69" s="38" t="s">
        <v>674</v>
      </c>
      <c r="G69" s="70">
        <v>1.0310851E7</v>
      </c>
      <c r="H69" s="74">
        <v>7.4066655E7</v>
      </c>
      <c r="I69" s="72" t="s">
        <v>507</v>
      </c>
      <c r="J69" s="72" t="s">
        <v>645</v>
      </c>
      <c r="K69" s="72" t="s">
        <v>686</v>
      </c>
      <c r="L69" s="65">
        <v>2.0140006337E11</v>
      </c>
    </row>
    <row r="70" ht="23.25" customHeight="1">
      <c r="A70" s="38" t="s">
        <v>290</v>
      </c>
      <c r="B70" s="18" t="s">
        <v>45</v>
      </c>
      <c r="C70" s="19">
        <v>920711.0</v>
      </c>
      <c r="D70" s="38">
        <v>8.90980732E8</v>
      </c>
      <c r="E70" s="59" t="s">
        <v>617</v>
      </c>
      <c r="F70" s="38" t="s">
        <v>674</v>
      </c>
      <c r="G70" s="70">
        <v>920711.0</v>
      </c>
      <c r="H70" s="74" t="s">
        <v>618</v>
      </c>
      <c r="I70" s="72" t="s">
        <v>507</v>
      </c>
      <c r="J70" s="72" t="s">
        <v>645</v>
      </c>
      <c r="K70" s="72" t="s">
        <v>713</v>
      </c>
      <c r="L70" s="65">
        <v>2.01400063371E11</v>
      </c>
    </row>
    <row r="71" ht="23.25" customHeight="1">
      <c r="A71" s="38" t="s">
        <v>292</v>
      </c>
      <c r="B71" s="18" t="s">
        <v>45</v>
      </c>
      <c r="C71" s="19">
        <v>7104988.0</v>
      </c>
      <c r="D71" s="38">
        <v>8.90980866E8</v>
      </c>
      <c r="E71" s="59" t="s">
        <v>625</v>
      </c>
      <c r="F71" s="38" t="s">
        <v>674</v>
      </c>
      <c r="G71" s="70">
        <v>7104988.0</v>
      </c>
      <c r="H71" s="74">
        <v>2.312734532E9</v>
      </c>
      <c r="I71" s="72" t="s">
        <v>478</v>
      </c>
      <c r="J71" s="72" t="s">
        <v>642</v>
      </c>
      <c r="K71" s="72" t="s">
        <v>714</v>
      </c>
      <c r="L71" s="65">
        <v>2.01400063372E11</v>
      </c>
    </row>
    <row r="72" ht="23.25" customHeight="1">
      <c r="A72" s="38" t="s">
        <v>298</v>
      </c>
      <c r="B72" s="18" t="s">
        <v>45</v>
      </c>
      <c r="C72" s="19">
        <v>6531847.0</v>
      </c>
      <c r="D72" s="38">
        <v>8.90985457E8</v>
      </c>
      <c r="E72" s="59" t="s">
        <v>627</v>
      </c>
      <c r="F72" s="38" t="s">
        <v>674</v>
      </c>
      <c r="G72" s="70">
        <v>6531847.0</v>
      </c>
      <c r="H72" s="74">
        <v>1.3610000187E10</v>
      </c>
      <c r="I72" s="72" t="s">
        <v>510</v>
      </c>
      <c r="J72" s="72" t="s">
        <v>642</v>
      </c>
      <c r="K72" s="72" t="s">
        <v>715</v>
      </c>
      <c r="L72" s="65">
        <v>2.01400063373E11</v>
      </c>
    </row>
    <row r="73" ht="23.25" customHeight="1">
      <c r="A73" s="38" t="s">
        <v>300</v>
      </c>
      <c r="B73" s="18" t="s">
        <v>45</v>
      </c>
      <c r="C73" s="19">
        <v>6288600.0</v>
      </c>
      <c r="D73" s="38">
        <v>8.90980003E8</v>
      </c>
      <c r="E73" s="59" t="s">
        <v>629</v>
      </c>
      <c r="F73" s="38" t="s">
        <v>674</v>
      </c>
      <c r="G73" s="70">
        <v>6288600.0</v>
      </c>
      <c r="H73" s="74">
        <v>6.7256301198E10</v>
      </c>
      <c r="I73" s="72" t="s">
        <v>478</v>
      </c>
      <c r="J73" s="72" t="s">
        <v>642</v>
      </c>
      <c r="K73" s="72" t="s">
        <v>716</v>
      </c>
      <c r="L73" s="65">
        <v>2.01400063374E11</v>
      </c>
    </row>
    <row r="74" ht="23.25" customHeight="1">
      <c r="A74" s="38" t="s">
        <v>302</v>
      </c>
      <c r="B74" s="18" t="s">
        <v>45</v>
      </c>
      <c r="C74" s="19">
        <v>3.1010296E7</v>
      </c>
      <c r="D74" s="38">
        <v>8.90982139E8</v>
      </c>
      <c r="E74" s="59" t="s">
        <v>541</v>
      </c>
      <c r="F74" s="38" t="s">
        <v>674</v>
      </c>
      <c r="G74" s="70">
        <v>3.1010296E7</v>
      </c>
      <c r="H74" s="74">
        <v>2.4033899731E10</v>
      </c>
      <c r="I74" s="72" t="s">
        <v>478</v>
      </c>
      <c r="J74" s="72" t="s">
        <v>645</v>
      </c>
      <c r="K74" s="72" t="s">
        <v>693</v>
      </c>
      <c r="L74" s="65">
        <v>2.01400063375E11</v>
      </c>
    </row>
    <row r="75" ht="23.25" customHeight="1">
      <c r="A75" s="38" t="s">
        <v>304</v>
      </c>
      <c r="B75" s="18" t="s">
        <v>45</v>
      </c>
      <c r="C75" s="19">
        <v>1.3807415E7</v>
      </c>
      <c r="D75" s="38">
        <v>8.00014884E8</v>
      </c>
      <c r="E75" s="59" t="s">
        <v>632</v>
      </c>
      <c r="F75" s="38" t="s">
        <v>674</v>
      </c>
      <c r="G75" s="70">
        <v>1.3807415E7</v>
      </c>
      <c r="H75" s="74">
        <v>1.68096683E8</v>
      </c>
      <c r="I75" s="72" t="s">
        <v>517</v>
      </c>
      <c r="J75" s="72" t="s">
        <v>642</v>
      </c>
      <c r="K75" s="72" t="s">
        <v>717</v>
      </c>
      <c r="L75" s="65">
        <v>2.01400063376E11</v>
      </c>
    </row>
    <row r="76" ht="23.25" customHeight="1">
      <c r="A76" s="38" t="s">
        <v>306</v>
      </c>
      <c r="B76" s="18" t="s">
        <v>45</v>
      </c>
      <c r="C76" s="19">
        <v>1.1959524E7</v>
      </c>
      <c r="D76" s="38">
        <v>8.90985457E8</v>
      </c>
      <c r="E76" s="59" t="s">
        <v>627</v>
      </c>
      <c r="F76" s="38" t="s">
        <v>674</v>
      </c>
      <c r="G76" s="70">
        <v>1.1959524E7</v>
      </c>
      <c r="H76" s="74">
        <v>1.3610000187E10</v>
      </c>
      <c r="I76" s="72" t="s">
        <v>510</v>
      </c>
      <c r="J76" s="72" t="s">
        <v>642</v>
      </c>
      <c r="K76" s="72" t="s">
        <v>715</v>
      </c>
      <c r="L76" s="65">
        <v>2.01400063377E11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25" right="0.25" top="0.75"/>
  <pageSetup fitToHeight="0" paperSize="9" orientation="landscape"/>
  <drawing r:id="rId1"/>
</worksheet>
</file>